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jc\Projects\github.com\mjczone\DapperMatic\ref\"/>
    </mc:Choice>
  </mc:AlternateContent>
  <xr:revisionPtr revIDLastSave="0" documentId="13_ncr:1_{19A479A0-734B-4411-AD34-B042042AAE20}" xr6:coauthVersionLast="47" xr6:coauthVersionMax="47" xr10:uidLastSave="{00000000-0000-0000-0000-000000000000}"/>
  <bookViews>
    <workbookView xWindow="-120" yWindow="-120" windowWidth="38640" windowHeight="21120" activeTab="2" xr2:uid="{ACB473C1-44B9-4D54-A304-56649D862F58}"/>
  </bookViews>
  <sheets>
    <sheet name=".NET Types" sheetId="1" r:id="rId1"/>
    <sheet name="MySql Types" sheetId="2" r:id="rId2"/>
    <sheet name="PostgreSql Types" sheetId="6" r:id="rId3"/>
    <sheet name="Sqlite Types" sheetId="3" r:id="rId4"/>
    <sheet name="SQLServer Types" sheetId="5" r:id="rId5"/>
    <sheet name="PostgreSQL Types(old)"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1" i="6" l="1"/>
  <c r="AR100" i="6"/>
  <c r="AR99" i="6"/>
  <c r="AR98" i="6"/>
  <c r="AR97" i="6"/>
  <c r="AR96" i="6"/>
  <c r="AR95" i="6"/>
  <c r="AR94" i="6"/>
  <c r="AR93" i="6"/>
  <c r="AR92" i="6"/>
  <c r="AR91" i="6"/>
  <c r="AR90" i="6"/>
  <c r="AR89" i="6"/>
  <c r="AR88" i="6"/>
  <c r="AR87" i="6"/>
  <c r="AR86" i="6"/>
  <c r="AR85" i="6"/>
  <c r="AR84" i="6"/>
  <c r="AR83" i="6"/>
  <c r="AR82" i="6"/>
  <c r="AR81" i="6"/>
  <c r="AR80" i="6"/>
  <c r="AR79" i="6"/>
  <c r="AR78" i="6"/>
  <c r="AR77" i="6"/>
  <c r="AR76" i="6"/>
  <c r="AR75" i="6"/>
  <c r="AR74" i="6"/>
  <c r="AR73" i="6"/>
  <c r="AR72" i="6"/>
  <c r="AR71" i="6"/>
  <c r="AR70" i="6"/>
  <c r="AR69" i="6"/>
  <c r="AR68" i="6"/>
  <c r="AR67" i="6"/>
  <c r="AR66" i="6"/>
  <c r="AR65" i="6"/>
  <c r="AR64" i="6"/>
  <c r="AR63" i="6"/>
  <c r="AR62" i="6"/>
  <c r="AR61" i="6"/>
  <c r="AR60" i="6"/>
  <c r="AR59" i="6"/>
  <c r="AR58" i="6"/>
  <c r="AR57" i="6"/>
  <c r="AR56" i="6"/>
  <c r="AR55" i="6"/>
  <c r="AR54" i="6"/>
  <c r="AR53" i="6"/>
  <c r="AR52" i="6"/>
  <c r="AR51" i="6"/>
  <c r="AR50" i="6"/>
  <c r="AR49" i="6"/>
  <c r="AR48" i="6"/>
  <c r="AR47" i="6"/>
  <c r="AR46" i="6"/>
  <c r="AR45" i="6"/>
  <c r="AR44" i="6"/>
  <c r="AR43" i="6"/>
  <c r="AR42" i="6"/>
  <c r="AR41" i="6"/>
  <c r="AR40" i="6"/>
  <c r="AR39" i="6"/>
  <c r="AR38" i="6"/>
  <c r="AR37" i="6"/>
  <c r="AR36" i="6"/>
  <c r="AR35" i="6"/>
  <c r="AR34" i="6"/>
  <c r="AR33" i="6"/>
  <c r="AR32" i="6"/>
  <c r="AR31" i="6"/>
  <c r="AR30" i="6"/>
  <c r="AR29" i="6"/>
  <c r="AR28" i="6"/>
  <c r="AR27" i="6"/>
  <c r="AR26" i="6"/>
  <c r="AR25" i="6"/>
  <c r="AR24" i="6"/>
  <c r="AR23" i="6"/>
  <c r="AR22" i="6"/>
  <c r="AR21" i="6"/>
  <c r="AR20" i="6"/>
  <c r="AR19" i="6"/>
  <c r="AR18" i="6"/>
  <c r="AR17" i="6"/>
  <c r="AR16" i="6"/>
  <c r="AR15" i="6"/>
  <c r="AR14" i="6"/>
  <c r="AR13" i="6"/>
  <c r="AR12" i="6"/>
  <c r="AR11" i="6"/>
  <c r="AR10" i="6"/>
  <c r="AR9" i="6"/>
  <c r="AR8" i="6"/>
  <c r="AR7" i="6"/>
  <c r="AR6" i="6"/>
  <c r="AW39" i="6" a="1"/>
  <c r="AW39" i="6" s="1"/>
  <c r="AV39" i="6" a="1"/>
  <c r="AV39" i="6" s="1"/>
  <c r="AU39" i="6" a="1"/>
  <c r="AU39" i="6" s="1"/>
  <c r="AW38" i="6" a="1"/>
  <c r="AW38" i="6" s="1"/>
  <c r="AV38" i="6" a="1"/>
  <c r="AV38" i="6" s="1"/>
  <c r="AU38" i="6" a="1"/>
  <c r="AU38" i="6" s="1"/>
  <c r="AW37" i="6" a="1"/>
  <c r="AW37" i="6" s="1"/>
  <c r="AV37" i="6" a="1"/>
  <c r="AV37" i="6" s="1"/>
  <c r="AU37" i="6" a="1"/>
  <c r="AU37" i="6" s="1"/>
  <c r="AW19" i="6" a="1"/>
  <c r="AW19" i="6" s="1"/>
  <c r="AV19" i="6" a="1"/>
  <c r="AV19" i="6" s="1"/>
  <c r="AU19" i="6" a="1"/>
  <c r="AU19" i="6" s="1"/>
  <c r="AW18" i="6" a="1"/>
  <c r="AW18" i="6" s="1"/>
  <c r="AV18" i="6" a="1"/>
  <c r="AV18" i="6" s="1"/>
  <c r="AU18" i="6" a="1"/>
  <c r="AU18" i="6" s="1"/>
  <c r="AW21" i="6" a="1"/>
  <c r="AW21" i="6" s="1"/>
  <c r="AV21" i="6" a="1"/>
  <c r="AV21" i="6" s="1"/>
  <c r="AU21" i="6" a="1"/>
  <c r="AU21" i="6" s="1"/>
  <c r="AW20" i="6" a="1"/>
  <c r="AW20" i="6" s="1"/>
  <c r="AV20" i="6" a="1"/>
  <c r="AV20" i="6" s="1"/>
  <c r="AU20" i="6" a="1"/>
  <c r="AU20" i="6" s="1"/>
  <c r="AW11" i="6" a="1"/>
  <c r="AW11" i="6" s="1"/>
  <c r="AV11" i="6" a="1"/>
  <c r="AV11" i="6" s="1"/>
  <c r="AU11" i="6" a="1"/>
  <c r="AU11" i="6" s="1"/>
  <c r="AW10" i="6" a="1"/>
  <c r="AW10" i="6" s="1"/>
  <c r="AV10" i="6" a="1"/>
  <c r="AV10" i="6" s="1"/>
  <c r="AU10" i="6" a="1"/>
  <c r="AU10" i="6" s="1"/>
  <c r="AW9" i="6" a="1"/>
  <c r="AW9" i="6" s="1"/>
  <c r="AV9" i="6" a="1"/>
  <c r="AV9" i="6" s="1"/>
  <c r="AU9" i="6" a="1"/>
  <c r="AU9" i="6" s="1"/>
  <c r="AW7" i="6" a="1"/>
  <c r="AW7" i="6" s="1"/>
  <c r="AV7" i="6" a="1"/>
  <c r="AV7" i="6" s="1"/>
  <c r="AU7" i="6" a="1"/>
  <c r="AU7" i="6" s="1"/>
  <c r="AW5" i="6" a="1"/>
  <c r="AW5" i="6" s="1"/>
  <c r="AV5" i="6" a="1"/>
  <c r="AV5" i="6" s="1"/>
  <c r="AU5" i="6" a="1"/>
  <c r="AU5" i="6" s="1"/>
  <c r="AR5" i="6"/>
  <c r="AW6" i="6" a="1"/>
  <c r="AW6" i="6" s="1"/>
  <c r="AV6" i="6" a="1"/>
  <c r="AV6" i="6" s="1"/>
  <c r="AU6" i="6" a="1"/>
  <c r="AU6" i="6" s="1"/>
  <c r="AW14" i="6" a="1"/>
  <c r="AW14" i="6" s="1"/>
  <c r="AV14" i="6" a="1"/>
  <c r="AV14" i="6" s="1"/>
  <c r="AU14" i="6" a="1"/>
  <c r="AU14" i="6" s="1"/>
  <c r="AW5" i="2" a="1"/>
  <c r="AW5" i="2" s="1"/>
  <c r="AV5" i="2" a="1"/>
  <c r="AV5" i="2" s="1"/>
  <c r="AU5" i="2" a="1"/>
  <c r="AU5" i="2" s="1"/>
  <c r="AR5" i="2"/>
  <c r="AW6" i="2" a="1"/>
  <c r="AW6" i="2" s="1"/>
  <c r="AV6" i="2" a="1"/>
  <c r="AV6" i="2" s="1"/>
  <c r="AU6" i="2" a="1"/>
  <c r="AU6" i="2" s="1"/>
  <c r="AR6" i="2"/>
  <c r="AW93" i="6" a="1"/>
  <c r="AW93" i="6" s="1"/>
  <c r="AV93" i="6" a="1"/>
  <c r="AV93" i="6" s="1"/>
  <c r="AU93" i="6" a="1"/>
  <c r="AU93" i="6" s="1"/>
  <c r="AW74" i="6" a="1"/>
  <c r="AW74" i="6" s="1"/>
  <c r="AV74" i="6" a="1"/>
  <c r="AV74" i="6" s="1"/>
  <c r="AU74" i="6" a="1"/>
  <c r="AU74" i="6" s="1"/>
  <c r="AW73" i="6" a="1"/>
  <c r="AW73" i="6" s="1"/>
  <c r="AV73" i="6" a="1"/>
  <c r="AV73" i="6" s="1"/>
  <c r="AU73" i="6" a="1"/>
  <c r="AU73" i="6" s="1"/>
  <c r="AW72" i="6" a="1"/>
  <c r="AW72" i="6" s="1"/>
  <c r="AV72" i="6" a="1"/>
  <c r="AV72" i="6" s="1"/>
  <c r="AU72" i="6" a="1"/>
  <c r="AU72" i="6" s="1"/>
  <c r="AW71" i="6" a="1"/>
  <c r="AW71" i="6" s="1"/>
  <c r="AV71" i="6" a="1"/>
  <c r="AV71" i="6" s="1"/>
  <c r="AU71" i="6" a="1"/>
  <c r="AU71" i="6" s="1"/>
  <c r="AW70" i="6" a="1"/>
  <c r="AW70" i="6" s="1"/>
  <c r="AV70" i="6" a="1"/>
  <c r="AV70" i="6" s="1"/>
  <c r="AU70" i="6" a="1"/>
  <c r="AU70" i="6" s="1"/>
  <c r="AW69" i="6" a="1"/>
  <c r="AW69" i="6" s="1"/>
  <c r="AV69" i="6" a="1"/>
  <c r="AV69" i="6" s="1"/>
  <c r="AU69" i="6" a="1"/>
  <c r="AU69" i="6" s="1"/>
  <c r="AW65" i="6" a="1"/>
  <c r="AW65" i="6" s="1"/>
  <c r="AV65" i="6" a="1"/>
  <c r="AV65" i="6" s="1"/>
  <c r="AU65" i="6" a="1"/>
  <c r="AU65" i="6" s="1"/>
  <c r="AW64" i="6" a="1"/>
  <c r="AW64" i="6" s="1"/>
  <c r="AV64" i="6" a="1"/>
  <c r="AV64" i="6" s="1"/>
  <c r="AU64" i="6" a="1"/>
  <c r="AU64" i="6" s="1"/>
  <c r="AW63" i="6" a="1"/>
  <c r="AW63" i="6" s="1"/>
  <c r="AV63" i="6" a="1"/>
  <c r="AV63" i="6" s="1"/>
  <c r="AU63" i="6" a="1"/>
  <c r="AU63" i="6" s="1"/>
  <c r="AW62" i="6" a="1"/>
  <c r="AW62" i="6" s="1"/>
  <c r="AV62" i="6" a="1"/>
  <c r="AV62" i="6" s="1"/>
  <c r="AU62" i="6" a="1"/>
  <c r="AU62" i="6" s="1"/>
  <c r="AW61" i="6" a="1"/>
  <c r="AW61" i="6" s="1"/>
  <c r="AV61" i="6" a="1"/>
  <c r="AV61" i="6" s="1"/>
  <c r="AU61" i="6" a="1"/>
  <c r="AU61" i="6" s="1"/>
  <c r="AW60" i="6" a="1"/>
  <c r="AW60" i="6" s="1"/>
  <c r="AV60" i="6" a="1"/>
  <c r="AV60" i="6" s="1"/>
  <c r="AU60" i="6" a="1"/>
  <c r="AU60" i="6" s="1"/>
  <c r="AW59" i="6" a="1"/>
  <c r="AW59" i="6" s="1"/>
  <c r="AV59" i="6" a="1"/>
  <c r="AV59" i="6" s="1"/>
  <c r="AU59" i="6" a="1"/>
  <c r="AU59" i="6" s="1"/>
  <c r="AW58" i="6" a="1"/>
  <c r="AW58" i="6" s="1"/>
  <c r="AV58" i="6" a="1"/>
  <c r="AV58" i="6" s="1"/>
  <c r="AU58" i="6" a="1"/>
  <c r="AU58" i="6" s="1"/>
  <c r="AW57" i="6" a="1"/>
  <c r="AW57" i="6" s="1"/>
  <c r="AV57" i="6" a="1"/>
  <c r="AV57" i="6" s="1"/>
  <c r="AU57" i="6" a="1"/>
  <c r="AU57" i="6" s="1"/>
  <c r="AW56" i="6" a="1"/>
  <c r="AW56" i="6" s="1"/>
  <c r="AV56" i="6" a="1"/>
  <c r="AV56" i="6" s="1"/>
  <c r="AU56" i="6" a="1"/>
  <c r="AU56" i="6" s="1"/>
  <c r="AW55" i="6" a="1"/>
  <c r="AW55" i="6" s="1"/>
  <c r="AV55" i="6" a="1"/>
  <c r="AV55" i="6" s="1"/>
  <c r="AU55" i="6" a="1"/>
  <c r="AU55" i="6" s="1"/>
  <c r="AW54" i="6" a="1"/>
  <c r="AW54" i="6" s="1"/>
  <c r="AV54" i="6" a="1"/>
  <c r="AV54" i="6" s="1"/>
  <c r="AU54" i="6" a="1"/>
  <c r="AU54" i="6" s="1"/>
  <c r="AW53" i="6" a="1"/>
  <c r="AW53" i="6" s="1"/>
  <c r="AV53" i="6" a="1"/>
  <c r="AV53" i="6" s="1"/>
  <c r="AU53" i="6" a="1"/>
  <c r="AU53" i="6" s="1"/>
  <c r="AW52" i="6" a="1"/>
  <c r="AW52" i="6" s="1"/>
  <c r="AV52" i="6" a="1"/>
  <c r="AV52" i="6" s="1"/>
  <c r="AU52" i="6" a="1"/>
  <c r="AU52" i="6" s="1"/>
  <c r="AW51" i="6" a="1"/>
  <c r="AW51" i="6" s="1"/>
  <c r="AV51" i="6" a="1"/>
  <c r="AV51" i="6" s="1"/>
  <c r="AU51" i="6" a="1"/>
  <c r="AU51" i="6" s="1"/>
  <c r="AW50" i="6" a="1"/>
  <c r="AW50" i="6" s="1"/>
  <c r="AV50" i="6" a="1"/>
  <c r="AV50" i="6" s="1"/>
  <c r="AU50" i="6" a="1"/>
  <c r="AU50" i="6" s="1"/>
  <c r="AW49" i="6" a="1"/>
  <c r="AW49" i="6" s="1"/>
  <c r="AV49" i="6" a="1"/>
  <c r="AV49" i="6" s="1"/>
  <c r="AU49" i="6" a="1"/>
  <c r="AU49" i="6" s="1"/>
  <c r="AW48" i="6" a="1"/>
  <c r="AW48" i="6" s="1"/>
  <c r="AV48" i="6" a="1"/>
  <c r="AV48" i="6" s="1"/>
  <c r="AU48" i="6" a="1"/>
  <c r="AU48" i="6" s="1"/>
  <c r="AW47" i="6" a="1"/>
  <c r="AW47" i="6" s="1"/>
  <c r="AV47" i="6" a="1"/>
  <c r="AV47" i="6" s="1"/>
  <c r="AU47" i="6" a="1"/>
  <c r="AU47" i="6" s="1"/>
  <c r="AW43" i="6" a="1"/>
  <c r="AW43" i="6" s="1"/>
  <c r="AV43" i="6" a="1"/>
  <c r="AV43" i="6" s="1"/>
  <c r="AU43" i="6" a="1"/>
  <c r="AU43" i="6" s="1"/>
  <c r="AW42" i="6" a="1"/>
  <c r="AW42" i="6" s="1"/>
  <c r="AV42" i="6" a="1"/>
  <c r="AV42" i="6" s="1"/>
  <c r="AU42" i="6" a="1"/>
  <c r="AU42" i="6" s="1"/>
  <c r="AW41" i="6" a="1"/>
  <c r="AW41" i="6" s="1"/>
  <c r="AV41" i="6" a="1"/>
  <c r="AV41" i="6" s="1"/>
  <c r="AU41" i="6" a="1"/>
  <c r="AU41" i="6" s="1"/>
  <c r="AW40" i="6" a="1"/>
  <c r="AW40" i="6" s="1"/>
  <c r="AV40" i="6" a="1"/>
  <c r="AV40" i="6" s="1"/>
  <c r="AU40" i="6" a="1"/>
  <c r="AU40" i="6" s="1"/>
  <c r="AW36" i="6" a="1"/>
  <c r="AW36" i="6" s="1"/>
  <c r="AV36" i="6" a="1"/>
  <c r="AV36" i="6" s="1"/>
  <c r="AU36" i="6" a="1"/>
  <c r="AU36" i="6" s="1"/>
  <c r="AW35" i="6" a="1"/>
  <c r="AW35" i="6" s="1"/>
  <c r="AV35" i="6" a="1"/>
  <c r="AV35" i="6" s="1"/>
  <c r="AU35" i="6" a="1"/>
  <c r="AU35" i="6" s="1"/>
  <c r="AW34" i="6" a="1"/>
  <c r="AW34" i="6" s="1"/>
  <c r="AV34" i="6" a="1"/>
  <c r="AV34" i="6" s="1"/>
  <c r="AU34" i="6" a="1"/>
  <c r="AU34" i="6" s="1"/>
  <c r="AW33" i="6" a="1"/>
  <c r="AW33" i="6" s="1"/>
  <c r="AV33" i="6" a="1"/>
  <c r="AV33" i="6" s="1"/>
  <c r="AU33" i="6" a="1"/>
  <c r="AU33" i="6" s="1"/>
  <c r="AW27" i="6" a="1"/>
  <c r="AW27" i="6" s="1"/>
  <c r="AV27" i="6" a="1"/>
  <c r="AV27" i="6" s="1"/>
  <c r="AU27" i="6" a="1"/>
  <c r="AU27" i="6" s="1"/>
  <c r="AW26" i="6" a="1"/>
  <c r="AW26" i="6" s="1"/>
  <c r="AV26" i="6" a="1"/>
  <c r="AV26" i="6" s="1"/>
  <c r="AU26" i="6" a="1"/>
  <c r="AU26" i="6" s="1"/>
  <c r="AW25" i="6" a="1"/>
  <c r="AW25" i="6" s="1"/>
  <c r="AV25" i="6" a="1"/>
  <c r="AV25" i="6" s="1"/>
  <c r="AU25" i="6" a="1"/>
  <c r="AU25" i="6" s="1"/>
  <c r="AW24" i="6" a="1"/>
  <c r="AW24" i="6" s="1"/>
  <c r="AV24" i="6" a="1"/>
  <c r="AV24" i="6" s="1"/>
  <c r="AU24" i="6" a="1"/>
  <c r="AU24" i="6" s="1"/>
  <c r="AW23" i="6" a="1"/>
  <c r="AW23" i="6" s="1"/>
  <c r="AV23" i="6" a="1"/>
  <c r="AV23" i="6" s="1"/>
  <c r="AU23" i="6" a="1"/>
  <c r="AU23" i="6" s="1"/>
  <c r="AW22" i="6" a="1"/>
  <c r="AW22" i="6" s="1"/>
  <c r="AV22" i="6" a="1"/>
  <c r="AV22" i="6" s="1"/>
  <c r="AU22" i="6" a="1"/>
  <c r="AU22" i="6" s="1"/>
  <c r="AW17" i="6" a="1"/>
  <c r="AW17" i="6" s="1"/>
  <c r="AV17" i="6" a="1"/>
  <c r="AV17" i="6" s="1"/>
  <c r="AU17" i="6" a="1"/>
  <c r="AU17" i="6" s="1"/>
  <c r="AW16" i="6" a="1"/>
  <c r="AW16" i="6" s="1"/>
  <c r="AV16" i="6" a="1"/>
  <c r="AV16" i="6" s="1"/>
  <c r="AU16" i="6" a="1"/>
  <c r="AU16" i="6" s="1"/>
  <c r="AW15" i="6" a="1"/>
  <c r="AW15" i="6" s="1"/>
  <c r="AV15" i="6" a="1"/>
  <c r="AV15" i="6" s="1"/>
  <c r="AU15" i="6" a="1"/>
  <c r="AU15" i="6" s="1"/>
  <c r="C3" i="6"/>
  <c r="AN111" i="6" s="1" a="1"/>
  <c r="AN111" i="6" s="1"/>
  <c r="AW18" i="2" a="1"/>
  <c r="AW18" i="2" s="1"/>
  <c r="AV18" i="2" a="1"/>
  <c r="AV18" i="2" s="1"/>
  <c r="AU18" i="2" a="1"/>
  <c r="AU18" i="2" s="1"/>
  <c r="AR18" i="2"/>
  <c r="AR61" i="2"/>
  <c r="AR60" i="2"/>
  <c r="AR59" i="2"/>
  <c r="AR58" i="2"/>
  <c r="AR57" i="2"/>
  <c r="AR56" i="2"/>
  <c r="AR55" i="2"/>
  <c r="AR54" i="2"/>
  <c r="AR53" i="2"/>
  <c r="AR52" i="2"/>
  <c r="AR51" i="2"/>
  <c r="AR50" i="2"/>
  <c r="AR49" i="2"/>
  <c r="AR48" i="2"/>
  <c r="AR47" i="2"/>
  <c r="AR46" i="2"/>
  <c r="AR45" i="2"/>
  <c r="AR44" i="2"/>
  <c r="AR43" i="2"/>
  <c r="AR42" i="2"/>
  <c r="AR41" i="2"/>
  <c r="AR40" i="2"/>
  <c r="AR39" i="2"/>
  <c r="AR38" i="2"/>
  <c r="AR37" i="2"/>
  <c r="AR36" i="2"/>
  <c r="AR35" i="2"/>
  <c r="AR34" i="2"/>
  <c r="AR33" i="2"/>
  <c r="AR32" i="2"/>
  <c r="AR31" i="2"/>
  <c r="AR30" i="2"/>
  <c r="AR29" i="2"/>
  <c r="AR28" i="2"/>
  <c r="AR27" i="2"/>
  <c r="AR26" i="2"/>
  <c r="AR25" i="2"/>
  <c r="AR24" i="2"/>
  <c r="AR23" i="2"/>
  <c r="AR22" i="2"/>
  <c r="AR21" i="2"/>
  <c r="AR20" i="2"/>
  <c r="AR19" i="2"/>
  <c r="AR17" i="2"/>
  <c r="AR16" i="2"/>
  <c r="AR15" i="2"/>
  <c r="AR14" i="2"/>
  <c r="AR13" i="2"/>
  <c r="AR12" i="2"/>
  <c r="AR11" i="2"/>
  <c r="AR10" i="2"/>
  <c r="AR9" i="2"/>
  <c r="AR8" i="2"/>
  <c r="AR7" i="2"/>
  <c r="AW61" i="2" a="1"/>
  <c r="AW61" i="2" s="1"/>
  <c r="AW60" i="2" a="1"/>
  <c r="AW60" i="2" s="1"/>
  <c r="AW59" i="2" a="1"/>
  <c r="AW59" i="2" s="1"/>
  <c r="AW58" i="2" a="1"/>
  <c r="AW58" i="2" s="1"/>
  <c r="AW57" i="2" a="1"/>
  <c r="AW57" i="2" s="1"/>
  <c r="AW56" i="2" a="1"/>
  <c r="AW56" i="2" s="1"/>
  <c r="AW55" i="2" a="1"/>
  <c r="AW55" i="2" s="1"/>
  <c r="AW54" i="2" a="1"/>
  <c r="AW54" i="2" s="1"/>
  <c r="AW53" i="2" a="1"/>
  <c r="AW53" i="2" s="1"/>
  <c r="AW52" i="2" a="1"/>
  <c r="AW52" i="2" s="1"/>
  <c r="AW51" i="2" a="1"/>
  <c r="AW51" i="2" s="1"/>
  <c r="AW50" i="2" a="1"/>
  <c r="AW50" i="2" s="1"/>
  <c r="AW49" i="2" a="1"/>
  <c r="AW49" i="2" s="1"/>
  <c r="AW48" i="2" a="1"/>
  <c r="AW48" i="2" s="1"/>
  <c r="AW47" i="2" a="1"/>
  <c r="AW47" i="2" s="1"/>
  <c r="AW46" i="2" a="1"/>
  <c r="AW46" i="2" s="1"/>
  <c r="AW45" i="2" a="1"/>
  <c r="AW45" i="2" s="1"/>
  <c r="AW44" i="2" a="1"/>
  <c r="AW44" i="2" s="1"/>
  <c r="AW43" i="2" a="1"/>
  <c r="AW43" i="2" s="1"/>
  <c r="AW42" i="2" a="1"/>
  <c r="AW42" i="2" s="1"/>
  <c r="AW41" i="2" a="1"/>
  <c r="AW41" i="2" s="1"/>
  <c r="AW40" i="2" a="1"/>
  <c r="AW40" i="2" s="1"/>
  <c r="AW39" i="2" a="1"/>
  <c r="AW39" i="2" s="1"/>
  <c r="AW38" i="2" a="1"/>
  <c r="AW38" i="2" s="1"/>
  <c r="AW37" i="2" a="1"/>
  <c r="AW37" i="2" s="1"/>
  <c r="AW36" i="2" a="1"/>
  <c r="AW36" i="2" s="1"/>
  <c r="AW35" i="2" a="1"/>
  <c r="AW35" i="2" s="1"/>
  <c r="AW34" i="2" a="1"/>
  <c r="AW34" i="2" s="1"/>
  <c r="AW33" i="2" a="1"/>
  <c r="AW33" i="2" s="1"/>
  <c r="AW32" i="2" a="1"/>
  <c r="AW32" i="2" s="1"/>
  <c r="AW31" i="2" a="1"/>
  <c r="AW31" i="2" s="1"/>
  <c r="AW30" i="2" a="1"/>
  <c r="AW30" i="2" s="1"/>
  <c r="AW29" i="2" a="1"/>
  <c r="AW29" i="2" s="1"/>
  <c r="AW28" i="2" a="1"/>
  <c r="AW28" i="2" s="1"/>
  <c r="AW27" i="2" a="1"/>
  <c r="AW27" i="2" s="1"/>
  <c r="AW26" i="2" a="1"/>
  <c r="AW26" i="2" s="1"/>
  <c r="AW25" i="2" a="1"/>
  <c r="AW25" i="2" s="1"/>
  <c r="AW24" i="2" a="1"/>
  <c r="AW24" i="2" s="1"/>
  <c r="AW23" i="2" a="1"/>
  <c r="AW23" i="2" s="1"/>
  <c r="AW22" i="2" a="1"/>
  <c r="AW22" i="2" s="1"/>
  <c r="AW21" i="2" a="1"/>
  <c r="AW21" i="2" s="1"/>
  <c r="AW20" i="2" a="1"/>
  <c r="AW20" i="2" s="1"/>
  <c r="AW19" i="2" a="1"/>
  <c r="AW19" i="2" s="1"/>
  <c r="AW17" i="2" a="1"/>
  <c r="AW17" i="2" s="1"/>
  <c r="AW16" i="2" a="1"/>
  <c r="AW16" i="2" s="1"/>
  <c r="AW15" i="2" a="1"/>
  <c r="AW15" i="2" s="1"/>
  <c r="AW14" i="2" a="1"/>
  <c r="AW14" i="2" s="1"/>
  <c r="AW13" i="2" a="1"/>
  <c r="AW13" i="2" s="1"/>
  <c r="AW12" i="2" a="1"/>
  <c r="AW12" i="2" s="1"/>
  <c r="AW11" i="2" a="1"/>
  <c r="AW11" i="2" s="1"/>
  <c r="AW10" i="2" a="1"/>
  <c r="AW10" i="2" s="1"/>
  <c r="AW9" i="2" a="1"/>
  <c r="AW9" i="2" s="1"/>
  <c r="AW8" i="2" a="1"/>
  <c r="AW8" i="2" s="1"/>
  <c r="AW7" i="2" a="1"/>
  <c r="AW7" i="2" s="1"/>
  <c r="AV61" i="2" a="1"/>
  <c r="AV61" i="2" s="1"/>
  <c r="AV60" i="2" a="1"/>
  <c r="AV60" i="2" s="1"/>
  <c r="AV59" i="2" a="1"/>
  <c r="AV59" i="2" s="1"/>
  <c r="AV58" i="2" a="1"/>
  <c r="AV58" i="2" s="1"/>
  <c r="AV57" i="2" a="1"/>
  <c r="AV57" i="2" s="1"/>
  <c r="AV56" i="2" a="1"/>
  <c r="AV56" i="2" s="1"/>
  <c r="AV55" i="2" a="1"/>
  <c r="AV55" i="2" s="1"/>
  <c r="AV54" i="2" a="1"/>
  <c r="AV54" i="2" s="1"/>
  <c r="AV53" i="2" a="1"/>
  <c r="AV53" i="2" s="1"/>
  <c r="AV52" i="2" a="1"/>
  <c r="AV52" i="2" s="1"/>
  <c r="AV51" i="2" a="1"/>
  <c r="AV51" i="2" s="1"/>
  <c r="AV50" i="2" a="1"/>
  <c r="AV50" i="2" s="1"/>
  <c r="AV49" i="2" a="1"/>
  <c r="AV49" i="2" s="1"/>
  <c r="AV48" i="2" a="1"/>
  <c r="AV48" i="2" s="1"/>
  <c r="AV47" i="2" a="1"/>
  <c r="AV47" i="2" s="1"/>
  <c r="AV46" i="2" a="1"/>
  <c r="AV46" i="2" s="1"/>
  <c r="AV45" i="2" a="1"/>
  <c r="AV45" i="2" s="1"/>
  <c r="AV44" i="2" a="1"/>
  <c r="AV44" i="2" s="1"/>
  <c r="AV43" i="2" a="1"/>
  <c r="AV43" i="2" s="1"/>
  <c r="AV42" i="2" a="1"/>
  <c r="AV42" i="2" s="1"/>
  <c r="AV41" i="2" a="1"/>
  <c r="AV41" i="2" s="1"/>
  <c r="AV40" i="2" a="1"/>
  <c r="AV40" i="2" s="1"/>
  <c r="AV39" i="2" a="1"/>
  <c r="AV39" i="2" s="1"/>
  <c r="AV38" i="2" a="1"/>
  <c r="AV38" i="2" s="1"/>
  <c r="AV37" i="2" a="1"/>
  <c r="AV37" i="2" s="1"/>
  <c r="AV36" i="2" a="1"/>
  <c r="AV36" i="2" s="1"/>
  <c r="AV35" i="2" a="1"/>
  <c r="AV35" i="2" s="1"/>
  <c r="AV34" i="2" a="1"/>
  <c r="AV34" i="2" s="1"/>
  <c r="AV33" i="2" a="1"/>
  <c r="AV33" i="2" s="1"/>
  <c r="AV32" i="2" a="1"/>
  <c r="AV32" i="2" s="1"/>
  <c r="AV31" i="2" a="1"/>
  <c r="AV31" i="2" s="1"/>
  <c r="AV30" i="2" a="1"/>
  <c r="AV30" i="2" s="1"/>
  <c r="AV29" i="2" a="1"/>
  <c r="AV29" i="2" s="1"/>
  <c r="AV28" i="2" a="1"/>
  <c r="AV28" i="2" s="1"/>
  <c r="AV27" i="2" a="1"/>
  <c r="AV27" i="2" s="1"/>
  <c r="AV26" i="2" a="1"/>
  <c r="AV26" i="2" s="1"/>
  <c r="AV25" i="2" a="1"/>
  <c r="AV25" i="2" s="1"/>
  <c r="AV24" i="2" a="1"/>
  <c r="AV24" i="2" s="1"/>
  <c r="AV23" i="2" a="1"/>
  <c r="AV23" i="2" s="1"/>
  <c r="AV22" i="2" a="1"/>
  <c r="AV22" i="2" s="1"/>
  <c r="AV21" i="2" a="1"/>
  <c r="AV21" i="2" s="1"/>
  <c r="AV20" i="2" a="1"/>
  <c r="AV20" i="2" s="1"/>
  <c r="AV19" i="2" a="1"/>
  <c r="AV19" i="2" s="1"/>
  <c r="AV17" i="2" a="1"/>
  <c r="AV17" i="2" s="1"/>
  <c r="AV16" i="2" a="1"/>
  <c r="AV16" i="2" s="1"/>
  <c r="AV15" i="2" a="1"/>
  <c r="AV15" i="2" s="1"/>
  <c r="AV14" i="2" a="1"/>
  <c r="AV14" i="2" s="1"/>
  <c r="AV13" i="2" a="1"/>
  <c r="AV13" i="2" s="1"/>
  <c r="AV12" i="2" a="1"/>
  <c r="AV12" i="2" s="1"/>
  <c r="AV11" i="2" a="1"/>
  <c r="AV11" i="2" s="1"/>
  <c r="AV10" i="2" a="1"/>
  <c r="AV10" i="2" s="1"/>
  <c r="AV9" i="2" a="1"/>
  <c r="AV9" i="2" s="1"/>
  <c r="AV8" i="2" a="1"/>
  <c r="AV8" i="2" s="1"/>
  <c r="AV7" i="2" a="1"/>
  <c r="AV7" i="2" s="1"/>
  <c r="AU61" i="2" a="1"/>
  <c r="AU61" i="2" s="1"/>
  <c r="AU60" i="2" a="1"/>
  <c r="AU60" i="2" s="1"/>
  <c r="AU59" i="2" a="1"/>
  <c r="AU59" i="2" s="1"/>
  <c r="AU58" i="2" a="1"/>
  <c r="AU58" i="2" s="1"/>
  <c r="AU57" i="2" a="1"/>
  <c r="AU57" i="2" s="1"/>
  <c r="AU56" i="2" a="1"/>
  <c r="AU56" i="2" s="1"/>
  <c r="AU55" i="2" a="1"/>
  <c r="AU55" i="2" s="1"/>
  <c r="AU54" i="2" a="1"/>
  <c r="AU54" i="2" s="1"/>
  <c r="AU53" i="2" a="1"/>
  <c r="AU53" i="2" s="1"/>
  <c r="AU52" i="2" a="1"/>
  <c r="AU52" i="2" s="1"/>
  <c r="AU51" i="2" a="1"/>
  <c r="AU51" i="2" s="1"/>
  <c r="AU50" i="2" a="1"/>
  <c r="AU50" i="2" s="1"/>
  <c r="AU49" i="2" a="1"/>
  <c r="AU49" i="2" s="1"/>
  <c r="AU48" i="2" a="1"/>
  <c r="AU48" i="2" s="1"/>
  <c r="AU47" i="2" a="1"/>
  <c r="AU47" i="2" s="1"/>
  <c r="AU46" i="2" a="1"/>
  <c r="AU46" i="2" s="1"/>
  <c r="AU45" i="2" a="1"/>
  <c r="AU45" i="2" s="1"/>
  <c r="AU44" i="2" a="1"/>
  <c r="AU44" i="2" s="1"/>
  <c r="AU43" i="2" a="1"/>
  <c r="AU43" i="2" s="1"/>
  <c r="AU42" i="2" a="1"/>
  <c r="AU42" i="2" s="1"/>
  <c r="AU41" i="2" a="1"/>
  <c r="AU41" i="2" s="1"/>
  <c r="AU40" i="2" a="1"/>
  <c r="AU40" i="2" s="1"/>
  <c r="AU39" i="2" a="1"/>
  <c r="AU39" i="2" s="1"/>
  <c r="AU38" i="2" a="1"/>
  <c r="AU38" i="2" s="1"/>
  <c r="AU37" i="2" a="1"/>
  <c r="AU37" i="2" s="1"/>
  <c r="AU36" i="2" a="1"/>
  <c r="AU36" i="2" s="1"/>
  <c r="AU35" i="2" a="1"/>
  <c r="AU35" i="2" s="1"/>
  <c r="AU34" i="2" a="1"/>
  <c r="AU34" i="2" s="1"/>
  <c r="AU33" i="2" a="1"/>
  <c r="AU33" i="2" s="1"/>
  <c r="AU32" i="2" a="1"/>
  <c r="AU32" i="2" s="1"/>
  <c r="AU31" i="2" a="1"/>
  <c r="AU31" i="2" s="1"/>
  <c r="AU30" i="2" a="1"/>
  <c r="AU30" i="2" s="1"/>
  <c r="AU29" i="2" a="1"/>
  <c r="AU29" i="2" s="1"/>
  <c r="AU28" i="2" a="1"/>
  <c r="AU28" i="2" s="1"/>
  <c r="AU27" i="2" a="1"/>
  <c r="AU27" i="2" s="1"/>
  <c r="AU26" i="2" a="1"/>
  <c r="AU26" i="2" s="1"/>
  <c r="AU25" i="2" a="1"/>
  <c r="AU25" i="2" s="1"/>
  <c r="AU24" i="2" a="1"/>
  <c r="AU24" i="2" s="1"/>
  <c r="AU23" i="2" a="1"/>
  <c r="AU23" i="2" s="1"/>
  <c r="AU22" i="2" a="1"/>
  <c r="AU22" i="2" s="1"/>
  <c r="AU21" i="2" a="1"/>
  <c r="AU21" i="2" s="1"/>
  <c r="AU20" i="2" a="1"/>
  <c r="AU20" i="2" s="1"/>
  <c r="AU19" i="2" a="1"/>
  <c r="AU19" i="2" s="1"/>
  <c r="AU17" i="2" a="1"/>
  <c r="AU17" i="2" s="1"/>
  <c r="AU16" i="2" a="1"/>
  <c r="AU16" i="2" s="1"/>
  <c r="AU15" i="2" a="1"/>
  <c r="AU15" i="2" s="1"/>
  <c r="AU14" i="2" a="1"/>
  <c r="AU14" i="2" s="1"/>
  <c r="AU13" i="2" a="1"/>
  <c r="AU13" i="2" s="1"/>
  <c r="AU12" i="2" a="1"/>
  <c r="AU12" i="2" s="1"/>
  <c r="AU11" i="2" a="1"/>
  <c r="AU11" i="2" s="1"/>
  <c r="AU10" i="2" a="1"/>
  <c r="AU10" i="2" s="1"/>
  <c r="AU9" i="2" a="1"/>
  <c r="AU9" i="2" s="1"/>
  <c r="AU8" i="2" a="1"/>
  <c r="AU8" i="2" s="1"/>
  <c r="AU7" i="2" a="1"/>
  <c r="AU7" i="2" s="1"/>
  <c r="C3" i="2"/>
  <c r="AR4" i="2" s="1"/>
  <c r="B1" i="3"/>
  <c r="D58" i="4" a="1"/>
  <c r="D58" i="4" s="1"/>
  <c r="C58" i="4" a="1"/>
  <c r="C58" i="4" s="1"/>
  <c r="D113" i="4" a="1"/>
  <c r="D113" i="4" s="1"/>
  <c r="C113" i="4" a="1"/>
  <c r="C113" i="4" s="1"/>
  <c r="D95" i="4" a="1"/>
  <c r="D95" i="4" s="1"/>
  <c r="C95" i="4" a="1"/>
  <c r="C95" i="4" s="1"/>
  <c r="D94" i="4" a="1"/>
  <c r="D94" i="4" s="1"/>
  <c r="C94" i="4" a="1"/>
  <c r="C94" i="4" s="1"/>
  <c r="D93" i="4" a="1"/>
  <c r="D93" i="4" s="1"/>
  <c r="C93" i="4" a="1"/>
  <c r="C93" i="4" s="1"/>
  <c r="D92" i="4" a="1"/>
  <c r="D92" i="4" s="1"/>
  <c r="C92" i="4" a="1"/>
  <c r="C92" i="4" s="1"/>
  <c r="D91" i="4" a="1"/>
  <c r="D91" i="4" s="1"/>
  <c r="C91" i="4" a="1"/>
  <c r="C91" i="4" s="1"/>
  <c r="D112" i="4" a="1"/>
  <c r="D112" i="4" s="1"/>
  <c r="C112" i="4" a="1"/>
  <c r="C112" i="4" s="1"/>
  <c r="D111" i="4" a="1"/>
  <c r="D111" i="4" s="1"/>
  <c r="C111" i="4" a="1"/>
  <c r="C111" i="4" s="1"/>
  <c r="S59" i="3" a="1"/>
  <c r="S59" i="3" s="1"/>
  <c r="S58" i="3" a="1"/>
  <c r="S58" i="3" s="1"/>
  <c r="D54" i="4" a="1"/>
  <c r="D54" i="4" s="1"/>
  <c r="C54" i="4" a="1"/>
  <c r="C54" i="4" s="1"/>
  <c r="D52" i="4" a="1"/>
  <c r="D52" i="4" s="1"/>
  <c r="C52" i="4" a="1"/>
  <c r="C52" i="4" s="1"/>
  <c r="AM116" i="4" a="1"/>
  <c r="AM116" i="4" s="1"/>
  <c r="AL116" i="4" a="1"/>
  <c r="AL116" i="4" s="1"/>
  <c r="AK116" i="4" a="1"/>
  <c r="AK116" i="4" s="1"/>
  <c r="AJ116" i="4" a="1"/>
  <c r="AJ116" i="4" s="1"/>
  <c r="AI116" i="4" a="1"/>
  <c r="AI116" i="4" s="1"/>
  <c r="AH116" i="4" a="1"/>
  <c r="AH116" i="4" s="1"/>
  <c r="AG116" i="4" a="1"/>
  <c r="AG116" i="4" s="1"/>
  <c r="AF116" i="4" a="1"/>
  <c r="AF116" i="4" s="1"/>
  <c r="AE116" i="4" a="1"/>
  <c r="AE116" i="4" s="1"/>
  <c r="AD116" i="4" a="1"/>
  <c r="AD116" i="4" s="1"/>
  <c r="AC116" i="4" a="1"/>
  <c r="AC116" i="4" s="1"/>
  <c r="AB116" i="4" a="1"/>
  <c r="AB116" i="4" s="1"/>
  <c r="AA116" i="4" a="1"/>
  <c r="AA116" i="4" s="1"/>
  <c r="Z116" i="4" a="1"/>
  <c r="Z116" i="4" s="1"/>
  <c r="Y116" i="4" a="1"/>
  <c r="Y116" i="4" s="1"/>
  <c r="X116" i="4" a="1"/>
  <c r="X116" i="4" s="1"/>
  <c r="W116" i="4" a="1"/>
  <c r="W116" i="4" s="1"/>
  <c r="V116" i="4" a="1"/>
  <c r="V116" i="4" s="1"/>
  <c r="U116" i="4" a="1"/>
  <c r="U116" i="4" s="1"/>
  <c r="T116" i="4" a="1"/>
  <c r="T116" i="4" s="1"/>
  <c r="S116" i="4" a="1"/>
  <c r="S116" i="4" s="1"/>
  <c r="AE117" i="4" a="1"/>
  <c r="AE117" i="4" s="1"/>
  <c r="AD117" i="4" a="1"/>
  <c r="AD117" i="4" s="1"/>
  <c r="AC117" i="4" a="1"/>
  <c r="AC117" i="4" s="1"/>
  <c r="AB117" i="4" a="1"/>
  <c r="AB117" i="4" s="1"/>
  <c r="AA117" i="4" a="1"/>
  <c r="AA117" i="4" s="1"/>
  <c r="Z117" i="4" a="1"/>
  <c r="Z117" i="4" s="1"/>
  <c r="Y117" i="4" a="1"/>
  <c r="Y117" i="4" s="1"/>
  <c r="X117" i="4" a="1"/>
  <c r="X117" i="4" s="1"/>
  <c r="W117" i="4" a="1"/>
  <c r="W117" i="4" s="1"/>
  <c r="V117" i="4" a="1"/>
  <c r="V117" i="4" s="1"/>
  <c r="U117" i="4" a="1"/>
  <c r="U117" i="4" s="1"/>
  <c r="T117" i="4" a="1"/>
  <c r="T117" i="4" s="1"/>
  <c r="S117" i="4" a="1"/>
  <c r="S117" i="4" s="1"/>
  <c r="AM117" i="4" a="1"/>
  <c r="AM117" i="4" s="1"/>
  <c r="AL117" i="4" a="1"/>
  <c r="AL117" i="4" s="1"/>
  <c r="AK117" i="4" a="1"/>
  <c r="AK117" i="4" s="1"/>
  <c r="AJ117" i="4" a="1"/>
  <c r="AJ117" i="4" s="1"/>
  <c r="AI117" i="4" a="1"/>
  <c r="AI117" i="4" s="1"/>
  <c r="AH117" i="4" a="1"/>
  <c r="AH117" i="4" s="1"/>
  <c r="AG117" i="4" a="1"/>
  <c r="AG117" i="4" s="1"/>
  <c r="AF117" i="4" a="1"/>
  <c r="AF117" i="4" s="1"/>
  <c r="B61" i="4"/>
  <c r="A61" i="4" s="1"/>
  <c r="C61" i="4" a="1"/>
  <c r="C61" i="4" s="1"/>
  <c r="D61" i="4" a="1"/>
  <c r="D61" i="4" s="1"/>
  <c r="B62" i="4"/>
  <c r="A62" i="4" s="1"/>
  <c r="C62" i="4" a="1"/>
  <c r="C62" i="4" s="1"/>
  <c r="D62" i="4" a="1"/>
  <c r="D62" i="4" s="1"/>
  <c r="B63" i="4"/>
  <c r="A63" i="4" s="1"/>
  <c r="C63" i="4" a="1"/>
  <c r="C63" i="4" s="1"/>
  <c r="D63" i="4" a="1"/>
  <c r="D63" i="4" s="1"/>
  <c r="B64" i="4"/>
  <c r="A64" i="4" s="1"/>
  <c r="C64" i="4" a="1"/>
  <c r="C64" i="4" s="1"/>
  <c r="D64" i="4" a="1"/>
  <c r="D64" i="4" s="1"/>
  <c r="B65" i="4"/>
  <c r="A65" i="4" s="1"/>
  <c r="C65" i="4" a="1"/>
  <c r="C65" i="4" s="1"/>
  <c r="D65" i="4" a="1"/>
  <c r="D65" i="4" s="1"/>
  <c r="C66" i="4" a="1"/>
  <c r="C66" i="4" s="1"/>
  <c r="D66" i="4" a="1"/>
  <c r="D66" i="4" s="1"/>
  <c r="C67" i="4" a="1"/>
  <c r="C67" i="4" s="1"/>
  <c r="D67" i="4" a="1"/>
  <c r="D67" i="4" s="1"/>
  <c r="C68" i="4" a="1"/>
  <c r="C68" i="4" s="1"/>
  <c r="D68" i="4" a="1"/>
  <c r="D68" i="4" s="1"/>
  <c r="C69" i="4" a="1"/>
  <c r="C69" i="4" s="1"/>
  <c r="D69" i="4" a="1"/>
  <c r="D69" i="4" s="1"/>
  <c r="C70" i="4" a="1"/>
  <c r="C70" i="4" s="1"/>
  <c r="D70" i="4" a="1"/>
  <c r="D70" i="4" s="1"/>
  <c r="C71" i="4" a="1"/>
  <c r="C71" i="4" s="1"/>
  <c r="D71" i="4" a="1"/>
  <c r="D71" i="4" s="1"/>
  <c r="C72" i="4" a="1"/>
  <c r="C72" i="4" s="1"/>
  <c r="D72" i="4" a="1"/>
  <c r="D72" i="4" s="1"/>
  <c r="C73" i="4" a="1"/>
  <c r="C73" i="4" s="1"/>
  <c r="D73" i="4" a="1"/>
  <c r="D73" i="4" s="1"/>
  <c r="C74" i="4" a="1"/>
  <c r="C74" i="4" s="1"/>
  <c r="D74" i="4" a="1"/>
  <c r="D74" i="4" s="1"/>
  <c r="C87" i="4" a="1"/>
  <c r="C87" i="4" s="1"/>
  <c r="D87" i="4" a="1"/>
  <c r="D87" i="4" s="1"/>
  <c r="C88" i="4" a="1"/>
  <c r="C88" i="4" s="1"/>
  <c r="D88" i="4" a="1"/>
  <c r="D88" i="4" s="1"/>
  <c r="C89" i="4" a="1"/>
  <c r="C89" i="4" s="1"/>
  <c r="D89" i="4" a="1"/>
  <c r="D89" i="4" s="1"/>
  <c r="C90" i="4" a="1"/>
  <c r="C90" i="4" s="1"/>
  <c r="D90" i="4" a="1"/>
  <c r="D90" i="4" s="1"/>
  <c r="C108" i="4" a="1"/>
  <c r="C108" i="4" s="1"/>
  <c r="D108" i="4" a="1"/>
  <c r="D108" i="4" s="1"/>
  <c r="C109" i="4" a="1"/>
  <c r="C109" i="4" s="1"/>
  <c r="D109" i="4" a="1"/>
  <c r="D109" i="4" s="1"/>
  <c r="C110" i="4" a="1"/>
  <c r="C110" i="4" s="1"/>
  <c r="D110" i="4" a="1"/>
  <c r="D110" i="4" s="1"/>
  <c r="C114" i="4" a="1"/>
  <c r="C114" i="4" s="1"/>
  <c r="D114" i="4" a="1"/>
  <c r="D114" i="4" s="1"/>
  <c r="C115" i="4" a="1"/>
  <c r="C115" i="4" s="1"/>
  <c r="D115" i="4" a="1"/>
  <c r="D115" i="4" s="1"/>
  <c r="D60" i="4" a="1"/>
  <c r="D60" i="4" s="1"/>
  <c r="C60" i="4" a="1"/>
  <c r="C60" i="4" s="1"/>
  <c r="D59" i="4" a="1"/>
  <c r="D59" i="4" s="1"/>
  <c r="C59" i="4" a="1"/>
  <c r="C59" i="4" s="1"/>
  <c r="D57" i="4" a="1"/>
  <c r="D57" i="4" s="1"/>
  <c r="C57" i="4" a="1"/>
  <c r="C57" i="4" s="1"/>
  <c r="D56" i="4" a="1"/>
  <c r="D56" i="4" s="1"/>
  <c r="C56" i="4" a="1"/>
  <c r="C56" i="4" s="1"/>
  <c r="D55" i="4" a="1"/>
  <c r="D55" i="4" s="1"/>
  <c r="C55" i="4" a="1"/>
  <c r="C55" i="4" s="1"/>
  <c r="D53" i="4" a="1"/>
  <c r="D53" i="4" s="1"/>
  <c r="C53" i="4" a="1"/>
  <c r="C53" i="4" s="1"/>
  <c r="D51" i="4" a="1"/>
  <c r="D51" i="4" s="1"/>
  <c r="C51" i="4" a="1"/>
  <c r="C51" i="4" s="1"/>
  <c r="D50" i="4" a="1"/>
  <c r="D50" i="4" s="1"/>
  <c r="C50" i="4" a="1"/>
  <c r="C50" i="4" s="1"/>
  <c r="D49" i="4" a="1"/>
  <c r="D49" i="4" s="1"/>
  <c r="C49" i="4" a="1"/>
  <c r="C49" i="4" s="1"/>
  <c r="D48" i="4" a="1"/>
  <c r="D48" i="4" s="1"/>
  <c r="C48" i="4" a="1"/>
  <c r="C48" i="4" s="1"/>
  <c r="D47" i="4" a="1"/>
  <c r="D47" i="4" s="1"/>
  <c r="C47" i="4" a="1"/>
  <c r="C47" i="4" s="1"/>
  <c r="D46" i="4" a="1"/>
  <c r="D46" i="4" s="1"/>
  <c r="C46" i="4" a="1"/>
  <c r="C46" i="4" s="1"/>
  <c r="D45" i="4" a="1"/>
  <c r="D45" i="4" s="1"/>
  <c r="C45" i="4" a="1"/>
  <c r="C45" i="4" s="1"/>
  <c r="D44" i="4" a="1"/>
  <c r="D44" i="4" s="1"/>
  <c r="C44" i="4" a="1"/>
  <c r="C44" i="4" s="1"/>
  <c r="D43" i="4" a="1"/>
  <c r="D43" i="4" s="1"/>
  <c r="C43" i="4" a="1"/>
  <c r="C43" i="4" s="1"/>
  <c r="D42" i="4" a="1"/>
  <c r="D42" i="4" s="1"/>
  <c r="C42" i="4" a="1"/>
  <c r="C42" i="4" s="1"/>
  <c r="D41" i="4" a="1"/>
  <c r="D41" i="4" s="1"/>
  <c r="C41" i="4" a="1"/>
  <c r="C41" i="4" s="1"/>
  <c r="D40" i="4" a="1"/>
  <c r="D40" i="4" s="1"/>
  <c r="C40" i="4" a="1"/>
  <c r="C40" i="4" s="1"/>
  <c r="D39" i="4" a="1"/>
  <c r="D39" i="4" s="1"/>
  <c r="C39" i="4" a="1"/>
  <c r="C39" i="4" s="1"/>
  <c r="D38" i="4" a="1"/>
  <c r="D38" i="4" s="1"/>
  <c r="C38" i="4" a="1"/>
  <c r="C38" i="4" s="1"/>
  <c r="D37" i="4" a="1"/>
  <c r="D37" i="4" s="1"/>
  <c r="C37" i="4" a="1"/>
  <c r="C37" i="4" s="1"/>
  <c r="B37" i="4"/>
  <c r="A37" i="4" s="1"/>
  <c r="D36" i="4" a="1"/>
  <c r="D36" i="4" s="1"/>
  <c r="C36" i="4" a="1"/>
  <c r="C36" i="4" s="1"/>
  <c r="D35" i="4" a="1"/>
  <c r="D35" i="4" s="1"/>
  <c r="C35" i="4" a="1"/>
  <c r="C35" i="4" s="1"/>
  <c r="D34" i="4" a="1"/>
  <c r="D34" i="4" s="1"/>
  <c r="C34" i="4" a="1"/>
  <c r="C34" i="4" s="1"/>
  <c r="B34" i="4"/>
  <c r="A34" i="4" s="1"/>
  <c r="D33" i="4" a="1"/>
  <c r="D33" i="4" s="1"/>
  <c r="C33" i="4" a="1"/>
  <c r="C33" i="4" s="1"/>
  <c r="D32" i="4" a="1"/>
  <c r="D32" i="4" s="1"/>
  <c r="C32" i="4" a="1"/>
  <c r="C32" i="4" s="1"/>
  <c r="D31" i="4" a="1"/>
  <c r="D31" i="4" s="1"/>
  <c r="C31" i="4" a="1"/>
  <c r="C31" i="4" s="1"/>
  <c r="D30" i="4" a="1"/>
  <c r="D30" i="4" s="1"/>
  <c r="C30" i="4" a="1"/>
  <c r="C30" i="4" s="1"/>
  <c r="D29" i="4" a="1"/>
  <c r="D29" i="4" s="1"/>
  <c r="C29" i="4" a="1"/>
  <c r="C29" i="4" s="1"/>
  <c r="D28" i="4" a="1"/>
  <c r="D28" i="4" s="1"/>
  <c r="C28" i="4" a="1"/>
  <c r="C28" i="4" s="1"/>
  <c r="D27" i="4" a="1"/>
  <c r="D27" i="4" s="1"/>
  <c r="C27" i="4" a="1"/>
  <c r="C27" i="4" s="1"/>
  <c r="D26" i="4" a="1"/>
  <c r="D26" i="4" s="1"/>
  <c r="C26" i="4" a="1"/>
  <c r="C26" i="4" s="1"/>
  <c r="D25" i="4" a="1"/>
  <c r="D25" i="4" s="1"/>
  <c r="C25" i="4" a="1"/>
  <c r="C25" i="4" s="1"/>
  <c r="D24" i="4" a="1"/>
  <c r="D24" i="4" s="1"/>
  <c r="C24" i="4" a="1"/>
  <c r="C24" i="4" s="1"/>
  <c r="D23" i="4" a="1"/>
  <c r="D23" i="4" s="1"/>
  <c r="C23" i="4" a="1"/>
  <c r="C23" i="4" s="1"/>
  <c r="D22" i="4" a="1"/>
  <c r="D22" i="4" s="1"/>
  <c r="C22" i="4" a="1"/>
  <c r="C22" i="4" s="1"/>
  <c r="D21" i="4" a="1"/>
  <c r="D21" i="4" s="1"/>
  <c r="C21" i="4" a="1"/>
  <c r="C21" i="4" s="1"/>
  <c r="D20" i="4" a="1"/>
  <c r="D20" i="4" s="1"/>
  <c r="C20" i="4" a="1"/>
  <c r="C20" i="4" s="1"/>
  <c r="D19" i="4" a="1"/>
  <c r="D19" i="4" s="1"/>
  <c r="C19" i="4" a="1"/>
  <c r="C19" i="4" s="1"/>
  <c r="D18" i="4" a="1"/>
  <c r="D18" i="4" s="1"/>
  <c r="C18" i="4" a="1"/>
  <c r="C18" i="4" s="1"/>
  <c r="D17" i="4" a="1"/>
  <c r="D17" i="4" s="1"/>
  <c r="C17" i="4" a="1"/>
  <c r="C17" i="4" s="1"/>
  <c r="D16" i="4" a="1"/>
  <c r="D16" i="4" s="1"/>
  <c r="C16" i="4" a="1"/>
  <c r="C16" i="4" s="1"/>
  <c r="D15" i="4" a="1"/>
  <c r="D15" i="4" s="1"/>
  <c r="C15" i="4" a="1"/>
  <c r="C15" i="4" s="1"/>
  <c r="D14" i="4" a="1"/>
  <c r="D14" i="4" s="1"/>
  <c r="C14" i="4" a="1"/>
  <c r="C14" i="4" s="1"/>
  <c r="D13" i="4" a="1"/>
  <c r="D13" i="4" s="1"/>
  <c r="C13" i="4" a="1"/>
  <c r="C13" i="4" s="1"/>
  <c r="D12" i="4" a="1"/>
  <c r="D12" i="4" s="1"/>
  <c r="C12" i="4" a="1"/>
  <c r="C12" i="4" s="1"/>
  <c r="D11" i="4" a="1"/>
  <c r="D11" i="4" s="1"/>
  <c r="C11" i="4" a="1"/>
  <c r="C11" i="4" s="1"/>
  <c r="C14" i="3" a="1"/>
  <c r="C14" i="3" s="1"/>
  <c r="C13" i="3" a="1"/>
  <c r="C13" i="3" s="1"/>
  <c r="C12" i="3" a="1"/>
  <c r="C12" i="3" s="1"/>
  <c r="B12" i="3" s="1"/>
  <c r="A12" i="3" s="1"/>
  <c r="C11" i="3" a="1"/>
  <c r="C11" i="3" s="1"/>
  <c r="B14" i="3"/>
  <c r="B13" i="3"/>
  <c r="A13" i="3" s="1"/>
  <c r="A57" i="3"/>
  <c r="A56" i="3"/>
  <c r="A55" i="3"/>
  <c r="A54" i="3"/>
  <c r="A53" i="3"/>
  <c r="A52" i="3"/>
  <c r="A51" i="3"/>
  <c r="A50" i="3"/>
  <c r="A49" i="3"/>
  <c r="A48" i="3"/>
  <c r="A47" i="3"/>
  <c r="A46" i="3"/>
  <c r="A45" i="3"/>
  <c r="A44" i="3"/>
  <c r="A43" i="3"/>
  <c r="A42" i="3"/>
  <c r="A33" i="3"/>
  <c r="A32" i="3"/>
  <c r="A31" i="3"/>
  <c r="A30" i="3"/>
  <c r="A29" i="3"/>
  <c r="A28" i="3"/>
  <c r="A27" i="3"/>
  <c r="A26" i="3"/>
  <c r="A25" i="3"/>
  <c r="A24" i="3"/>
  <c r="A23" i="3"/>
  <c r="A22" i="3"/>
  <c r="A21" i="3"/>
  <c r="A20" i="3"/>
  <c r="A19" i="3"/>
  <c r="A18" i="3"/>
  <c r="A17" i="3"/>
  <c r="A16" i="3"/>
  <c r="A14" i="3"/>
  <c r="C57" i="3" a="1"/>
  <c r="C57" i="3" s="1"/>
  <c r="C56" i="3" a="1"/>
  <c r="C56" i="3" s="1"/>
  <c r="C55" i="3" a="1"/>
  <c r="C55" i="3" s="1"/>
  <c r="C54" i="3" a="1"/>
  <c r="C54" i="3" s="1"/>
  <c r="C53" i="3" a="1"/>
  <c r="C53" i="3" s="1"/>
  <c r="C52" i="3"/>
  <c r="C52" i="3" a="1"/>
  <c r="C51" i="3" a="1"/>
  <c r="C51" i="3" s="1"/>
  <c r="C50" i="3" a="1"/>
  <c r="C50" i="3" s="1"/>
  <c r="C49" i="3" a="1"/>
  <c r="C49" i="3" s="1"/>
  <c r="C48" i="3" a="1"/>
  <c r="C48" i="3" s="1"/>
  <c r="C47" i="3" a="1"/>
  <c r="C47" i="3" s="1"/>
  <c r="C46" i="3" a="1"/>
  <c r="C46" i="3" s="1"/>
  <c r="C45" i="3" a="1"/>
  <c r="C45" i="3" s="1"/>
  <c r="C44" i="3" a="1"/>
  <c r="C44" i="3" s="1"/>
  <c r="C43" i="3" a="1"/>
  <c r="C43" i="3" s="1"/>
  <c r="C42" i="3" a="1"/>
  <c r="C42" i="3" s="1"/>
  <c r="B42" i="3" s="1"/>
  <c r="C41" i="3" a="1"/>
  <c r="C41" i="3" s="1"/>
  <c r="C40" i="3" a="1"/>
  <c r="C40" i="3" s="1"/>
  <c r="C39" i="3" a="1"/>
  <c r="C39" i="3" s="1"/>
  <c r="C38" i="3" a="1"/>
  <c r="C38" i="3" s="1"/>
  <c r="C37" i="3" a="1"/>
  <c r="C37" i="3" s="1"/>
  <c r="C36" i="3" a="1"/>
  <c r="C36" i="3" s="1"/>
  <c r="C35" i="3" a="1"/>
  <c r="C35" i="3" s="1"/>
  <c r="C34" i="3" a="1"/>
  <c r="C34" i="3" s="1"/>
  <c r="C33" i="3" a="1"/>
  <c r="C33" i="3" s="1"/>
  <c r="C32" i="3" a="1"/>
  <c r="C32" i="3" s="1"/>
  <c r="C31" i="3" a="1"/>
  <c r="C31" i="3" s="1"/>
  <c r="B31" i="3" s="1"/>
  <c r="C30" i="3" a="1"/>
  <c r="C30" i="3" s="1"/>
  <c r="C29" i="3" a="1"/>
  <c r="C29" i="3" s="1"/>
  <c r="C28" i="3"/>
  <c r="C28" i="3" a="1"/>
  <c r="C27" i="3" a="1"/>
  <c r="C27" i="3" s="1"/>
  <c r="C26" i="3" a="1"/>
  <c r="C26" i="3" s="1"/>
  <c r="C25" i="3" a="1"/>
  <c r="C25" i="3" s="1"/>
  <c r="C24" i="3" a="1"/>
  <c r="C24" i="3" s="1"/>
  <c r="C23" i="3" a="1"/>
  <c r="C23" i="3" s="1"/>
  <c r="C22" i="3" a="1"/>
  <c r="C22" i="3" s="1"/>
  <c r="C21" i="3" a="1"/>
  <c r="C21" i="3" s="1"/>
  <c r="C20" i="3" a="1"/>
  <c r="C20" i="3" s="1"/>
  <c r="C19" i="3" a="1"/>
  <c r="C19" i="3" s="1"/>
  <c r="B19" i="3" s="1"/>
  <c r="C18" i="3" a="1"/>
  <c r="C18" i="3" s="1"/>
  <c r="B18" i="3" s="1"/>
  <c r="C17" i="3" a="1"/>
  <c r="C17" i="3" s="1"/>
  <c r="C16" i="3" a="1"/>
  <c r="C16" i="3" s="1"/>
  <c r="C15" i="3" a="1"/>
  <c r="C15" i="3" s="1"/>
  <c r="B57" i="3"/>
  <c r="B56" i="3"/>
  <c r="B55" i="3"/>
  <c r="B54" i="3"/>
  <c r="B53" i="3"/>
  <c r="B52" i="3"/>
  <c r="B51" i="3"/>
  <c r="B50" i="3"/>
  <c r="B49" i="3"/>
  <c r="B48" i="3"/>
  <c r="B47" i="3"/>
  <c r="B46" i="3"/>
  <c r="B45" i="3"/>
  <c r="B44" i="3"/>
  <c r="B43" i="3"/>
  <c r="B28" i="3"/>
  <c r="B25" i="3"/>
  <c r="B24" i="3"/>
  <c r="B23" i="3"/>
  <c r="B17" i="3"/>
  <c r="B16" i="3"/>
  <c r="B15" i="3"/>
  <c r="A15" i="3" s="1"/>
  <c r="AM59" i="3" a="1"/>
  <c r="AM59" i="3" s="1"/>
  <c r="AL59" i="3" a="1"/>
  <c r="AL59" i="3" s="1"/>
  <c r="AK59" i="3" a="1"/>
  <c r="AK59" i="3" s="1"/>
  <c r="AJ59" i="3" a="1"/>
  <c r="AJ59" i="3" s="1"/>
  <c r="AI59" i="3" a="1"/>
  <c r="AI59" i="3" s="1"/>
  <c r="AH59" i="3" a="1"/>
  <c r="AH59" i="3" s="1"/>
  <c r="AG59" i="3" a="1"/>
  <c r="AG59" i="3" s="1"/>
  <c r="AF59" i="3" a="1"/>
  <c r="AF59" i="3" s="1"/>
  <c r="AE59" i="3" a="1"/>
  <c r="AE59" i="3" s="1"/>
  <c r="AD59" i="3" a="1"/>
  <c r="AD59" i="3" s="1"/>
  <c r="AC59" i="3" a="1"/>
  <c r="AC59" i="3" s="1"/>
  <c r="AB59" i="3" a="1"/>
  <c r="AB59" i="3" s="1"/>
  <c r="AA59" i="3" a="1"/>
  <c r="AA59" i="3" s="1"/>
  <c r="Z59" i="3" a="1"/>
  <c r="Z59" i="3" s="1"/>
  <c r="Y59" i="3" a="1"/>
  <c r="Y59" i="3" s="1"/>
  <c r="X59" i="3" a="1"/>
  <c r="X59" i="3" s="1"/>
  <c r="W59" i="3" a="1"/>
  <c r="W59" i="3" s="1"/>
  <c r="V59" i="3" a="1"/>
  <c r="V59" i="3" s="1"/>
  <c r="U59" i="3" a="1"/>
  <c r="U59" i="3" s="1"/>
  <c r="T59" i="3" a="1"/>
  <c r="T59" i="3" s="1"/>
  <c r="AM58" i="3" a="1"/>
  <c r="AM58" i="3" s="1"/>
  <c r="AL58" i="3" a="1"/>
  <c r="AL58" i="3" s="1"/>
  <c r="AK58" i="3" a="1"/>
  <c r="AK58" i="3" s="1"/>
  <c r="AJ58" i="3" a="1"/>
  <c r="AJ58" i="3" s="1"/>
  <c r="AI58" i="3" a="1"/>
  <c r="AI58" i="3" s="1"/>
  <c r="AH58" i="3" a="1"/>
  <c r="AH58" i="3" s="1"/>
  <c r="AG58" i="3" a="1"/>
  <c r="AG58" i="3" s="1"/>
  <c r="AF58" i="3" a="1"/>
  <c r="AF58" i="3" s="1"/>
  <c r="AE58" i="3" a="1"/>
  <c r="AE58" i="3" s="1"/>
  <c r="AD58" i="3" a="1"/>
  <c r="AD58" i="3" s="1"/>
  <c r="AC58" i="3" a="1"/>
  <c r="AC58" i="3" s="1"/>
  <c r="AB58" i="3" a="1"/>
  <c r="AB58" i="3" s="1"/>
  <c r="AA58" i="3" a="1"/>
  <c r="AA58" i="3" s="1"/>
  <c r="Z58" i="3" a="1"/>
  <c r="Z58" i="3" s="1"/>
  <c r="Y58" i="3" a="1"/>
  <c r="Y58" i="3" s="1"/>
  <c r="X58" i="3" a="1"/>
  <c r="X58" i="3" s="1"/>
  <c r="W58" i="3" a="1"/>
  <c r="W58" i="3" s="1"/>
  <c r="V58" i="3" a="1"/>
  <c r="V58" i="3" s="1"/>
  <c r="U58" i="3" a="1"/>
  <c r="U58" i="3" s="1"/>
  <c r="T58" i="3" a="1"/>
  <c r="T58" i="3" s="1"/>
  <c r="D57" i="3" a="1"/>
  <c r="D57" i="3" s="1"/>
  <c r="D56" i="3" a="1"/>
  <c r="D56" i="3" s="1"/>
  <c r="D55" i="3" a="1"/>
  <c r="D55" i="3" s="1"/>
  <c r="D54" i="3" a="1"/>
  <c r="D54" i="3" s="1"/>
  <c r="D53" i="3" a="1"/>
  <c r="D53" i="3" s="1"/>
  <c r="D52" i="3" a="1"/>
  <c r="D52" i="3" s="1"/>
  <c r="D51" i="3" a="1"/>
  <c r="D51" i="3" s="1"/>
  <c r="D50" i="3" a="1"/>
  <c r="D50" i="3" s="1"/>
  <c r="D49" i="3" a="1"/>
  <c r="D49" i="3" s="1"/>
  <c r="D48" i="3" a="1"/>
  <c r="D48" i="3" s="1"/>
  <c r="D47" i="3" a="1"/>
  <c r="D47" i="3" s="1"/>
  <c r="D46" i="3" a="1"/>
  <c r="D46" i="3" s="1"/>
  <c r="D45" i="3" a="1"/>
  <c r="D45" i="3" s="1"/>
  <c r="D44" i="3" a="1"/>
  <c r="D44" i="3" s="1"/>
  <c r="D43" i="3" a="1"/>
  <c r="D43" i="3" s="1"/>
  <c r="D42" i="3" a="1"/>
  <c r="D42" i="3" s="1"/>
  <c r="D41" i="3" a="1"/>
  <c r="D41" i="3" s="1"/>
  <c r="D40" i="3" a="1"/>
  <c r="D40" i="3" s="1"/>
  <c r="D39" i="3" a="1"/>
  <c r="D39" i="3" s="1"/>
  <c r="D38" i="3" a="1"/>
  <c r="D38" i="3" s="1"/>
  <c r="D37" i="3" a="1"/>
  <c r="D37" i="3" s="1"/>
  <c r="D36" i="3" a="1"/>
  <c r="D36" i="3" s="1"/>
  <c r="D35" i="3" a="1"/>
  <c r="D35" i="3" s="1"/>
  <c r="D34" i="3" a="1"/>
  <c r="D34" i="3" s="1"/>
  <c r="D33" i="3" a="1"/>
  <c r="D33" i="3" s="1"/>
  <c r="D32" i="3" a="1"/>
  <c r="D32" i="3" s="1"/>
  <c r="D31" i="3" a="1"/>
  <c r="D31" i="3" s="1"/>
  <c r="D30" i="3" a="1"/>
  <c r="D30" i="3" s="1"/>
  <c r="D29" i="3" a="1"/>
  <c r="D29" i="3" s="1"/>
  <c r="D28" i="3" a="1"/>
  <c r="D28" i="3" s="1"/>
  <c r="D27" i="3" a="1"/>
  <c r="D27" i="3" s="1"/>
  <c r="D26" i="3" a="1"/>
  <c r="D26" i="3" s="1"/>
  <c r="D25" i="3" a="1"/>
  <c r="D25" i="3" s="1"/>
  <c r="D24" i="3" a="1"/>
  <c r="D24" i="3" s="1"/>
  <c r="D23" i="3" a="1"/>
  <c r="D23" i="3" s="1"/>
  <c r="D22" i="3" a="1"/>
  <c r="D22" i="3" s="1"/>
  <c r="D21" i="3" a="1"/>
  <c r="D21" i="3" s="1"/>
  <c r="D20" i="3" a="1"/>
  <c r="D20" i="3" s="1"/>
  <c r="D19" i="3" a="1"/>
  <c r="D19" i="3" s="1"/>
  <c r="D18" i="3" a="1"/>
  <c r="D18" i="3" s="1"/>
  <c r="D17" i="3" a="1"/>
  <c r="D17" i="3" s="1"/>
  <c r="D16" i="3" a="1"/>
  <c r="D16" i="3" s="1"/>
  <c r="D15" i="3" a="1"/>
  <c r="D15" i="3" s="1"/>
  <c r="D14" i="3" a="1"/>
  <c r="D14" i="3" s="1"/>
  <c r="D13" i="3" a="1"/>
  <c r="D13" i="3" s="1"/>
  <c r="D12" i="3" a="1"/>
  <c r="D12" i="3" s="1"/>
  <c r="D11" i="3" a="1"/>
  <c r="D11" i="3" s="1"/>
  <c r="AT37" i="6" l="1"/>
  <c r="AS37" i="6" s="1"/>
  <c r="AT38" i="6"/>
  <c r="AS38" i="6" s="1"/>
  <c r="AT39" i="6"/>
  <c r="AS39" i="6" s="1"/>
  <c r="AT19" i="6"/>
  <c r="AS19" i="6" s="1"/>
  <c r="AT18" i="6"/>
  <c r="AS18" i="6" s="1"/>
  <c r="AT20" i="6"/>
  <c r="AS20" i="6" s="1"/>
  <c r="AT21" i="6"/>
  <c r="AS21" i="6" s="1"/>
  <c r="AT9" i="6"/>
  <c r="AS9" i="6" s="1"/>
  <c r="AT10" i="6"/>
  <c r="AS10" i="6" s="1"/>
  <c r="AT11" i="6"/>
  <c r="AS11" i="6" s="1"/>
  <c r="AT7" i="6"/>
  <c r="AS7" i="6" s="1"/>
  <c r="AT5" i="6"/>
  <c r="AS5" i="6" s="1"/>
  <c r="AT6" i="6"/>
  <c r="AS6" i="6" s="1"/>
  <c r="AT14" i="6"/>
  <c r="AS14" i="6" s="1"/>
  <c r="AT5" i="2"/>
  <c r="AS5" i="2" s="1"/>
  <c r="AT6" i="2"/>
  <c r="AS6" i="2" s="1"/>
  <c r="AT74" i="6"/>
  <c r="AS74" i="6" s="1"/>
  <c r="AT93" i="6"/>
  <c r="AS93" i="6" s="1"/>
  <c r="AT64" i="6"/>
  <c r="AS64" i="6" s="1"/>
  <c r="AT71" i="6"/>
  <c r="AS71" i="6" s="1"/>
  <c r="AT65" i="6"/>
  <c r="AS65" i="6" s="1"/>
  <c r="AT72" i="6"/>
  <c r="AS72" i="6" s="1"/>
  <c r="AT62" i="6"/>
  <c r="AS62" i="6" s="1"/>
  <c r="AT69" i="6"/>
  <c r="AS69" i="6" s="1"/>
  <c r="AT73" i="6"/>
  <c r="AS73" i="6" s="1"/>
  <c r="AT63" i="6"/>
  <c r="AS63" i="6" s="1"/>
  <c r="AT70" i="6"/>
  <c r="AS70" i="6" s="1"/>
  <c r="AT15" i="6"/>
  <c r="AS15" i="6" s="1"/>
  <c r="AT54" i="6"/>
  <c r="AS54" i="6" s="1"/>
  <c r="AT23" i="6"/>
  <c r="AS23" i="6" s="1"/>
  <c r="AT36" i="6"/>
  <c r="AS36" i="6" s="1"/>
  <c r="U107" i="6" a="1"/>
  <c r="U107" i="6" s="1"/>
  <c r="AT49" i="6"/>
  <c r="AS49" i="6" s="1"/>
  <c r="V107" i="6" a="1"/>
  <c r="V107" i="6" s="1"/>
  <c r="W107" i="6" a="1"/>
  <c r="W107" i="6" s="1"/>
  <c r="AK107" i="6" a="1"/>
  <c r="AK107" i="6" s="1"/>
  <c r="AL107" i="6" a="1"/>
  <c r="AL107" i="6" s="1"/>
  <c r="AM107" i="6" a="1"/>
  <c r="AM107" i="6" s="1"/>
  <c r="Z108" i="6" a="1"/>
  <c r="Z108" i="6" s="1"/>
  <c r="AT26" i="6"/>
  <c r="AS26" i="6" s="1"/>
  <c r="AT57" i="6"/>
  <c r="AS57" i="6" s="1"/>
  <c r="AA108" i="6" a="1"/>
  <c r="AA108" i="6" s="1"/>
  <c r="AB108" i="6" a="1"/>
  <c r="AB108" i="6" s="1"/>
  <c r="AR3" i="6"/>
  <c r="AP108" i="6" a="1"/>
  <c r="AP108" i="6" s="1"/>
  <c r="AR4" i="6"/>
  <c r="P109" i="6" a="1"/>
  <c r="P109" i="6" s="1"/>
  <c r="AT27" i="6"/>
  <c r="AS27" i="6" s="1"/>
  <c r="Q109" i="6" a="1"/>
  <c r="Q109" i="6" s="1"/>
  <c r="AE109" i="6" a="1"/>
  <c r="AE109" i="6" s="1"/>
  <c r="AF109" i="6" a="1"/>
  <c r="AF109" i="6" s="1"/>
  <c r="AG109" i="6" a="1"/>
  <c r="AG109" i="6" s="1"/>
  <c r="AT42" i="6"/>
  <c r="AS42" i="6" s="1"/>
  <c r="T110" i="6" a="1"/>
  <c r="T110" i="6" s="1"/>
  <c r="AT33" i="6"/>
  <c r="AS33" i="6" s="1"/>
  <c r="U110" i="6" a="1"/>
  <c r="U110" i="6" s="1"/>
  <c r="V110" i="6" a="1"/>
  <c r="V110" i="6" s="1"/>
  <c r="AT43" i="6"/>
  <c r="AS43" i="6" s="1"/>
  <c r="AJ110" i="6" a="1"/>
  <c r="AJ110" i="6" s="1"/>
  <c r="AK110" i="6" a="1"/>
  <c r="AK110" i="6" s="1"/>
  <c r="AL110" i="6" a="1"/>
  <c r="AL110" i="6" s="1"/>
  <c r="AT16" i="6"/>
  <c r="AS16" i="6" s="1"/>
  <c r="AT34" i="6"/>
  <c r="AS34" i="6" s="1"/>
  <c r="Y111" i="6" a="1"/>
  <c r="Y111" i="6" s="1"/>
  <c r="Z111" i="6" a="1"/>
  <c r="Z111" i="6" s="1"/>
  <c r="AA111" i="6" a="1"/>
  <c r="AA111" i="6" s="1"/>
  <c r="AO111" i="6" a="1"/>
  <c r="AO111" i="6" s="1"/>
  <c r="AP111" i="6" a="1"/>
  <c r="AP111" i="6" s="1"/>
  <c r="AT52" i="6"/>
  <c r="AS52" i="6" s="1"/>
  <c r="AT61" i="6"/>
  <c r="AS61" i="6" s="1"/>
  <c r="X107" i="6" a="1"/>
  <c r="X107" i="6" s="1"/>
  <c r="AN107" i="6" a="1"/>
  <c r="AN107" i="6" s="1"/>
  <c r="AC108" i="6" a="1"/>
  <c r="AC108" i="6" s="1"/>
  <c r="R109" i="6" a="1"/>
  <c r="R109" i="6" s="1"/>
  <c r="AH109" i="6" a="1"/>
  <c r="AH109" i="6" s="1"/>
  <c r="W110" i="6" a="1"/>
  <c r="W110" i="6" s="1"/>
  <c r="AM110" i="6" a="1"/>
  <c r="AM110" i="6" s="1"/>
  <c r="AB111" i="6" a="1"/>
  <c r="AB111" i="6" s="1"/>
  <c r="Y107" i="6" a="1"/>
  <c r="Y107" i="6" s="1"/>
  <c r="AO107" i="6" a="1"/>
  <c r="AO107" i="6" s="1"/>
  <c r="AD108" i="6" a="1"/>
  <c r="AD108" i="6" s="1"/>
  <c r="S109" i="6" a="1"/>
  <c r="S109" i="6" s="1"/>
  <c r="AI109" i="6" a="1"/>
  <c r="AI109" i="6" s="1"/>
  <c r="X110" i="6" a="1"/>
  <c r="X110" i="6" s="1"/>
  <c r="AN110" i="6" a="1"/>
  <c r="AN110" i="6" s="1"/>
  <c r="AC111" i="6" a="1"/>
  <c r="AC111" i="6" s="1"/>
  <c r="Z107" i="6" a="1"/>
  <c r="Z107" i="6" s="1"/>
  <c r="AP107" i="6" a="1"/>
  <c r="AP107" i="6" s="1"/>
  <c r="AE108" i="6" a="1"/>
  <c r="AE108" i="6" s="1"/>
  <c r="T109" i="6" a="1"/>
  <c r="T109" i="6" s="1"/>
  <c r="AJ109" i="6" a="1"/>
  <c r="AJ109" i="6" s="1"/>
  <c r="Y110" i="6" a="1"/>
  <c r="Y110" i="6" s="1"/>
  <c r="AO110" i="6" a="1"/>
  <c r="AO110" i="6" s="1"/>
  <c r="AD111" i="6" a="1"/>
  <c r="AD111" i="6" s="1"/>
  <c r="AT58" i="6"/>
  <c r="AS58" i="6" s="1"/>
  <c r="AA107" i="6" a="1"/>
  <c r="AA107" i="6" s="1"/>
  <c r="P108" i="6" a="1"/>
  <c r="P108" i="6" s="1"/>
  <c r="AF108" i="6" a="1"/>
  <c r="AF108" i="6" s="1"/>
  <c r="U109" i="6" a="1"/>
  <c r="U109" i="6" s="1"/>
  <c r="AK109" i="6" a="1"/>
  <c r="AK109" i="6" s="1"/>
  <c r="Z110" i="6" a="1"/>
  <c r="Z110" i="6" s="1"/>
  <c r="AP110" i="6" a="1"/>
  <c r="AP110" i="6" s="1"/>
  <c r="AE111" i="6" a="1"/>
  <c r="AE111" i="6" s="1"/>
  <c r="AT50" i="6"/>
  <c r="AS50" i="6" s="1"/>
  <c r="AT40" i="6"/>
  <c r="AS40" i="6" s="1"/>
  <c r="AB107" i="6" a="1"/>
  <c r="AB107" i="6" s="1"/>
  <c r="Q108" i="6" a="1"/>
  <c r="Q108" i="6" s="1"/>
  <c r="AG108" i="6" a="1"/>
  <c r="AG108" i="6" s="1"/>
  <c r="V109" i="6" a="1"/>
  <c r="V109" i="6" s="1"/>
  <c r="AL109" i="6" a="1"/>
  <c r="AL109" i="6" s="1"/>
  <c r="AA110" i="6" a="1"/>
  <c r="AA110" i="6" s="1"/>
  <c r="P111" i="6" a="1"/>
  <c r="P111" i="6" s="1"/>
  <c r="AF111" i="6" a="1"/>
  <c r="AF111" i="6" s="1"/>
  <c r="AT25" i="6"/>
  <c r="AS25" i="6" s="1"/>
  <c r="AT24" i="6"/>
  <c r="AS24" i="6" s="1"/>
  <c r="AT55" i="6"/>
  <c r="AS55" i="6" s="1"/>
  <c r="AC107" i="6" a="1"/>
  <c r="AC107" i="6" s="1"/>
  <c r="R108" i="6" a="1"/>
  <c r="R108" i="6" s="1"/>
  <c r="AH108" i="6" a="1"/>
  <c r="AH108" i="6" s="1"/>
  <c r="W109" i="6" a="1"/>
  <c r="W109" i="6" s="1"/>
  <c r="AM109" i="6" a="1"/>
  <c r="AM109" i="6" s="1"/>
  <c r="AB110" i="6" a="1"/>
  <c r="AB110" i="6" s="1"/>
  <c r="Q111" i="6" a="1"/>
  <c r="Q111" i="6" s="1"/>
  <c r="AG111" i="6" a="1"/>
  <c r="AG111" i="6" s="1"/>
  <c r="AT17" i="6"/>
  <c r="AS17" i="6" s="1"/>
  <c r="AT47" i="6"/>
  <c r="AS47" i="6" s="1"/>
  <c r="AD107" i="6" a="1"/>
  <c r="AD107" i="6" s="1"/>
  <c r="S108" i="6" a="1"/>
  <c r="S108" i="6" s="1"/>
  <c r="AI108" i="6" a="1"/>
  <c r="AI108" i="6" s="1"/>
  <c r="X109" i="6" a="1"/>
  <c r="X109" i="6" s="1"/>
  <c r="AN109" i="6" a="1"/>
  <c r="AN109" i="6" s="1"/>
  <c r="AC110" i="6" a="1"/>
  <c r="AC110" i="6" s="1"/>
  <c r="R111" i="6" a="1"/>
  <c r="R111" i="6" s="1"/>
  <c r="AH111" i="6" a="1"/>
  <c r="AH111" i="6" s="1"/>
  <c r="AT59" i="6"/>
  <c r="AS59" i="6" s="1"/>
  <c r="AE107" i="6" a="1"/>
  <c r="AE107" i="6" s="1"/>
  <c r="T108" i="6" a="1"/>
  <c r="T108" i="6" s="1"/>
  <c r="AJ108" i="6" a="1"/>
  <c r="AJ108" i="6" s="1"/>
  <c r="Y109" i="6" a="1"/>
  <c r="Y109" i="6" s="1"/>
  <c r="AO109" i="6" a="1"/>
  <c r="AO109" i="6" s="1"/>
  <c r="AD110" i="6" a="1"/>
  <c r="AD110" i="6" s="1"/>
  <c r="S111" i="6" a="1"/>
  <c r="S111" i="6" s="1"/>
  <c r="AI111" i="6" a="1"/>
  <c r="AI111" i="6" s="1"/>
  <c r="AT51" i="6"/>
  <c r="AS51" i="6" s="1"/>
  <c r="P107" i="6" a="1"/>
  <c r="P107" i="6" s="1"/>
  <c r="AF107" i="6" a="1"/>
  <c r="AF107" i="6" s="1"/>
  <c r="U108" i="6" a="1"/>
  <c r="U108" i="6" s="1"/>
  <c r="AK108" i="6" a="1"/>
  <c r="AK108" i="6" s="1"/>
  <c r="Z109" i="6" a="1"/>
  <c r="Z109" i="6" s="1"/>
  <c r="AP109" i="6" a="1"/>
  <c r="AP109" i="6" s="1"/>
  <c r="AE110" i="6" a="1"/>
  <c r="AE110" i="6" s="1"/>
  <c r="T111" i="6" a="1"/>
  <c r="T111" i="6" s="1"/>
  <c r="AJ111" i="6" a="1"/>
  <c r="AJ111" i="6" s="1"/>
  <c r="AT41" i="6"/>
  <c r="AS41" i="6" s="1"/>
  <c r="Q107" i="6" a="1"/>
  <c r="Q107" i="6" s="1"/>
  <c r="AG107" i="6" a="1"/>
  <c r="AG107" i="6" s="1"/>
  <c r="V108" i="6" a="1"/>
  <c r="V108" i="6" s="1"/>
  <c r="AL108" i="6" a="1"/>
  <c r="AL108" i="6" s="1"/>
  <c r="AA109" i="6" a="1"/>
  <c r="AA109" i="6" s="1"/>
  <c r="P110" i="6" a="1"/>
  <c r="P110" i="6" s="1"/>
  <c r="AF110" i="6" a="1"/>
  <c r="AF110" i="6" s="1"/>
  <c r="U111" i="6" a="1"/>
  <c r="U111" i="6" s="1"/>
  <c r="AK111" i="6" a="1"/>
  <c r="AK111" i="6" s="1"/>
  <c r="AT56" i="6"/>
  <c r="AS56" i="6" s="1"/>
  <c r="R107" i="6" a="1"/>
  <c r="R107" i="6" s="1"/>
  <c r="AH107" i="6" a="1"/>
  <c r="AH107" i="6" s="1"/>
  <c r="W108" i="6" a="1"/>
  <c r="W108" i="6" s="1"/>
  <c r="AM108" i="6" a="1"/>
  <c r="AM108" i="6" s="1"/>
  <c r="AB109" i="6" a="1"/>
  <c r="AB109" i="6" s="1"/>
  <c r="Q110" i="6" a="1"/>
  <c r="Q110" i="6" s="1"/>
  <c r="AG110" i="6" a="1"/>
  <c r="AG110" i="6" s="1"/>
  <c r="V111" i="6" a="1"/>
  <c r="V111" i="6" s="1"/>
  <c r="AL111" i="6" a="1"/>
  <c r="AL111" i="6" s="1"/>
  <c r="AT48" i="6"/>
  <c r="AS48" i="6" s="1"/>
  <c r="AT35" i="6"/>
  <c r="AS35" i="6" s="1"/>
  <c r="S107" i="6" a="1"/>
  <c r="S107" i="6" s="1"/>
  <c r="AI107" i="6" a="1"/>
  <c r="AI107" i="6" s="1"/>
  <c r="X108" i="6" a="1"/>
  <c r="X108" i="6" s="1"/>
  <c r="AN108" i="6" a="1"/>
  <c r="AN108" i="6" s="1"/>
  <c r="AC109" i="6" a="1"/>
  <c r="AC109" i="6" s="1"/>
  <c r="R110" i="6" a="1"/>
  <c r="R110" i="6" s="1"/>
  <c r="AH110" i="6" a="1"/>
  <c r="AH110" i="6" s="1"/>
  <c r="W111" i="6" a="1"/>
  <c r="W111" i="6" s="1"/>
  <c r="AM111" i="6" a="1"/>
  <c r="AM111" i="6" s="1"/>
  <c r="AT60" i="6"/>
  <c r="AS60" i="6" s="1"/>
  <c r="AT22" i="6"/>
  <c r="AS22" i="6" s="1"/>
  <c r="AT53" i="6"/>
  <c r="AS53" i="6" s="1"/>
  <c r="T107" i="6" a="1"/>
  <c r="T107" i="6" s="1"/>
  <c r="AJ107" i="6" a="1"/>
  <c r="AJ107" i="6" s="1"/>
  <c r="Y108" i="6" a="1"/>
  <c r="Y108" i="6" s="1"/>
  <c r="AO108" i="6" a="1"/>
  <c r="AO108" i="6" s="1"/>
  <c r="AD109" i="6" a="1"/>
  <c r="AD109" i="6" s="1"/>
  <c r="S110" i="6" a="1"/>
  <c r="S110" i="6" s="1"/>
  <c r="AI110" i="6" a="1"/>
  <c r="AI110" i="6" s="1"/>
  <c r="X111" i="6" a="1"/>
  <c r="X111" i="6" s="1"/>
  <c r="AT18" i="2"/>
  <c r="AS18" i="2" s="1"/>
  <c r="W67" i="2" a="1"/>
  <c r="W67" i="2" s="1"/>
  <c r="AA67" i="2" a="1"/>
  <c r="AA67" i="2" s="1"/>
  <c r="AP68" i="2" a="1"/>
  <c r="AP68" i="2" s="1"/>
  <c r="AB70" i="2" a="1"/>
  <c r="AB70" i="2" s="1"/>
  <c r="AB67" i="2" a="1"/>
  <c r="AB67" i="2" s="1"/>
  <c r="Q69" i="2" a="1"/>
  <c r="Q69" i="2" s="1"/>
  <c r="AC70" i="2" a="1"/>
  <c r="AC70" i="2" s="1"/>
  <c r="AL68" i="2" a="1"/>
  <c r="AL68" i="2" s="1"/>
  <c r="AF67" i="2" a="1"/>
  <c r="AF67" i="2" s="1"/>
  <c r="R69" i="2" a="1"/>
  <c r="R69" i="2" s="1"/>
  <c r="AD70" i="2" a="1"/>
  <c r="AD70" i="2" s="1"/>
  <c r="AH70" i="2" a="1"/>
  <c r="AH70" i="2" s="1"/>
  <c r="S69" i="2" a="1"/>
  <c r="S69" i="2" s="1"/>
  <c r="AH67" i="2" a="1"/>
  <c r="AH67" i="2" s="1"/>
  <c r="T69" i="2" a="1"/>
  <c r="T69" i="2" s="1"/>
  <c r="AI70" i="2" a="1"/>
  <c r="AI70" i="2" s="1"/>
  <c r="AG67" i="2" a="1"/>
  <c r="AG67" i="2" s="1"/>
  <c r="AI67" i="2" a="1"/>
  <c r="AI67" i="2" s="1"/>
  <c r="U69" i="2" a="1"/>
  <c r="U69" i="2" s="1"/>
  <c r="AJ70" i="2" a="1"/>
  <c r="AJ70" i="2" s="1"/>
  <c r="AJ67" i="2" a="1"/>
  <c r="AJ67" i="2" s="1"/>
  <c r="V69" i="2" a="1"/>
  <c r="V69" i="2" s="1"/>
  <c r="AK70" i="2" a="1"/>
  <c r="AK70" i="2" s="1"/>
  <c r="AK67" i="2" a="1"/>
  <c r="AK67" i="2" s="1"/>
  <c r="W69" i="2" a="1"/>
  <c r="W69" i="2" s="1"/>
  <c r="AL70" i="2" a="1"/>
  <c r="AL70" i="2" s="1"/>
  <c r="AM70" i="2" a="1"/>
  <c r="AM70" i="2" s="1"/>
  <c r="AM67" i="2" a="1"/>
  <c r="AM67" i="2" s="1"/>
  <c r="AB69" i="2" a="1"/>
  <c r="AB69" i="2" s="1"/>
  <c r="AN70" i="2" a="1"/>
  <c r="AN70" i="2" s="1"/>
  <c r="AN67" i="2" a="1"/>
  <c r="AN67" i="2" s="1"/>
  <c r="AC69" i="2" a="1"/>
  <c r="AC69" i="2" s="1"/>
  <c r="AO70" i="2" a="1"/>
  <c r="AO70" i="2" s="1"/>
  <c r="AL67" i="2" a="1"/>
  <c r="AL67" i="2" s="1"/>
  <c r="AO67" i="2" a="1"/>
  <c r="AO67" i="2" s="1"/>
  <c r="AD69" i="2" a="1"/>
  <c r="AD69" i="2" s="1"/>
  <c r="AP70" i="2" a="1"/>
  <c r="AP70" i="2" s="1"/>
  <c r="AP67" i="2" a="1"/>
  <c r="AP67" i="2" s="1"/>
  <c r="AE69" i="2" a="1"/>
  <c r="AE69" i="2" s="1"/>
  <c r="Q71" i="2" a="1"/>
  <c r="Q71" i="2" s="1"/>
  <c r="Q68" i="2" a="1"/>
  <c r="Q68" i="2" s="1"/>
  <c r="AF69" i="2" a="1"/>
  <c r="AF69" i="2" s="1"/>
  <c r="R71" i="2" a="1"/>
  <c r="R71" i="2" s="1"/>
  <c r="X69" i="2" a="1"/>
  <c r="X69" i="2" s="1"/>
  <c r="R68" i="2" a="1"/>
  <c r="R68" i="2" s="1"/>
  <c r="AG69" i="2" a="1"/>
  <c r="AG69" i="2" s="1"/>
  <c r="S71" i="2" a="1"/>
  <c r="S71" i="2" s="1"/>
  <c r="V68" i="2" a="1"/>
  <c r="V68" i="2" s="1"/>
  <c r="AH69" i="2" a="1"/>
  <c r="AH69" i="2" s="1"/>
  <c r="T71" i="2" a="1"/>
  <c r="T71" i="2" s="1"/>
  <c r="W68" i="2" a="1"/>
  <c r="W68" i="2" s="1"/>
  <c r="AI69" i="2" a="1"/>
  <c r="AI69" i="2" s="1"/>
  <c r="X71" i="2" a="1"/>
  <c r="X71" i="2" s="1"/>
  <c r="X68" i="2" a="1"/>
  <c r="X68" i="2" s="1"/>
  <c r="AJ69" i="2" a="1"/>
  <c r="AJ69" i="2" s="1"/>
  <c r="Y71" i="2" a="1"/>
  <c r="Y71" i="2" s="1"/>
  <c r="Y68" i="2" a="1"/>
  <c r="Y68" i="2" s="1"/>
  <c r="AK69" i="2" a="1"/>
  <c r="AK69" i="2" s="1"/>
  <c r="Z71" i="2" a="1"/>
  <c r="Z71" i="2" s="1"/>
  <c r="AA71" i="2" a="1"/>
  <c r="AA71" i="2" s="1"/>
  <c r="Z68" i="2" a="1"/>
  <c r="Z68" i="2" s="1"/>
  <c r="AA68" i="2" a="1"/>
  <c r="AA68" i="2" s="1"/>
  <c r="AM69" i="2" a="1"/>
  <c r="AM69" i="2" s="1"/>
  <c r="AB71" i="2" a="1"/>
  <c r="AB71" i="2" s="1"/>
  <c r="AL69" i="2" a="1"/>
  <c r="AL69" i="2" s="1"/>
  <c r="AB68" i="2" a="1"/>
  <c r="AB68" i="2" s="1"/>
  <c r="AN69" i="2" a="1"/>
  <c r="AN69" i="2" s="1"/>
  <c r="AC71" i="2" a="1"/>
  <c r="AC71" i="2" s="1"/>
  <c r="Q67" i="2" a="1"/>
  <c r="Q67" i="2" s="1"/>
  <c r="AC68" i="2" a="1"/>
  <c r="AC68" i="2" s="1"/>
  <c r="R70" i="2" a="1"/>
  <c r="R70" i="2" s="1"/>
  <c r="AD71" i="2" a="1"/>
  <c r="AD71" i="2" s="1"/>
  <c r="R67" i="2" a="1"/>
  <c r="R67" i="2" s="1"/>
  <c r="AD68" i="2" a="1"/>
  <c r="AD68" i="2" s="1"/>
  <c r="S70" i="2" a="1"/>
  <c r="S70" i="2" s="1"/>
  <c r="AE71" i="2" a="1"/>
  <c r="AE71" i="2" s="1"/>
  <c r="S67" i="2" a="1"/>
  <c r="S67" i="2" s="1"/>
  <c r="AE68" i="2" a="1"/>
  <c r="AE68" i="2" s="1"/>
  <c r="T70" i="2" a="1"/>
  <c r="T70" i="2" s="1"/>
  <c r="AF71" i="2" a="1"/>
  <c r="AF71" i="2" s="1"/>
  <c r="T67" i="2" a="1"/>
  <c r="T67" i="2" s="1"/>
  <c r="AF68" i="2" a="1"/>
  <c r="AF68" i="2" s="1"/>
  <c r="U70" i="2" a="1"/>
  <c r="U70" i="2" s="1"/>
  <c r="AG71" i="2" a="1"/>
  <c r="AG71" i="2" s="1"/>
  <c r="U67" i="2" a="1"/>
  <c r="U67" i="2" s="1"/>
  <c r="AG68" i="2" a="1"/>
  <c r="AG68" i="2" s="1"/>
  <c r="V70" i="2" a="1"/>
  <c r="V70" i="2" s="1"/>
  <c r="AH71" i="2" a="1"/>
  <c r="AH71" i="2" s="1"/>
  <c r="V67" i="2" a="1"/>
  <c r="V67" i="2" s="1"/>
  <c r="AH68" i="2" a="1"/>
  <c r="AH68" i="2" s="1"/>
  <c r="W70" i="2" a="1"/>
  <c r="W70" i="2" s="1"/>
  <c r="AI71" i="2" a="1"/>
  <c r="AI71" i="2" s="1"/>
  <c r="AJ71" i="2" a="1"/>
  <c r="AJ71" i="2" s="1"/>
  <c r="X70" i="2" a="1"/>
  <c r="X70" i="2" s="1"/>
  <c r="X67" i="2" a="1"/>
  <c r="X67" i="2" s="1"/>
  <c r="AM68" i="2" a="1"/>
  <c r="AM68" i="2" s="1"/>
  <c r="Y70" i="2" a="1"/>
  <c r="Y70" i="2" s="1"/>
  <c r="AN71" i="2" a="1"/>
  <c r="AN71" i="2" s="1"/>
  <c r="Y67" i="2" a="1"/>
  <c r="Y67" i="2" s="1"/>
  <c r="AN68" i="2" a="1"/>
  <c r="AN68" i="2" s="1"/>
  <c r="Z70" i="2" a="1"/>
  <c r="Z70" i="2" s="1"/>
  <c r="AO71" i="2" a="1"/>
  <c r="AO71" i="2" s="1"/>
  <c r="Z67" i="2" a="1"/>
  <c r="Z67" i="2" s="1"/>
  <c r="AO68" i="2" a="1"/>
  <c r="AO68" i="2" s="1"/>
  <c r="AA70" i="2" a="1"/>
  <c r="AA70" i="2" s="1"/>
  <c r="AP71" i="2" a="1"/>
  <c r="AP71" i="2" s="1"/>
  <c r="AC67" i="2" a="1"/>
  <c r="AC67" i="2" s="1"/>
  <c r="S68" i="2" a="1"/>
  <c r="S68" i="2" s="1"/>
  <c r="AI68" i="2" a="1"/>
  <c r="AI68" i="2" s="1"/>
  <c r="Y69" i="2" a="1"/>
  <c r="Y69" i="2" s="1"/>
  <c r="AO69" i="2" a="1"/>
  <c r="AO69" i="2" s="1"/>
  <c r="AE70" i="2" a="1"/>
  <c r="AE70" i="2" s="1"/>
  <c r="U71" i="2" a="1"/>
  <c r="U71" i="2" s="1"/>
  <c r="AK71" i="2" a="1"/>
  <c r="AK71" i="2" s="1"/>
  <c r="AD67" i="2" a="1"/>
  <c r="AD67" i="2" s="1"/>
  <c r="T68" i="2" a="1"/>
  <c r="T68" i="2" s="1"/>
  <c r="AJ68" i="2" a="1"/>
  <c r="AJ68" i="2" s="1"/>
  <c r="Z69" i="2" a="1"/>
  <c r="Z69" i="2" s="1"/>
  <c r="AP69" i="2" a="1"/>
  <c r="AP69" i="2" s="1"/>
  <c r="AF70" i="2" a="1"/>
  <c r="AF70" i="2" s="1"/>
  <c r="V71" i="2" a="1"/>
  <c r="V71" i="2" s="1"/>
  <c r="AL71" i="2" a="1"/>
  <c r="AL71" i="2" s="1"/>
  <c r="AE67" i="2" a="1"/>
  <c r="AE67" i="2" s="1"/>
  <c r="U68" i="2" a="1"/>
  <c r="U68" i="2" s="1"/>
  <c r="AK68" i="2" a="1"/>
  <c r="AK68" i="2" s="1"/>
  <c r="AA69" i="2" a="1"/>
  <c r="AA69" i="2" s="1"/>
  <c r="Q70" i="2" a="1"/>
  <c r="Q70" i="2" s="1"/>
  <c r="AG70" i="2" a="1"/>
  <c r="AG70" i="2" s="1"/>
  <c r="W71" i="2" a="1"/>
  <c r="W71" i="2" s="1"/>
  <c r="AM71" i="2" a="1"/>
  <c r="AM71" i="2" s="1"/>
  <c r="P71" i="2" a="1"/>
  <c r="P71" i="2" s="1"/>
  <c r="P70" i="2" a="1"/>
  <c r="P70" i="2" s="1"/>
  <c r="P69" i="2" a="1"/>
  <c r="P69" i="2" s="1"/>
  <c r="P68" i="2" a="1"/>
  <c r="P68" i="2" s="1"/>
  <c r="P67" i="2" a="1"/>
  <c r="P67" i="2" s="1"/>
  <c r="AT30" i="2"/>
  <c r="AS30" i="2" s="1"/>
  <c r="AT32" i="2"/>
  <c r="AS32" i="2" s="1"/>
  <c r="AT38" i="2"/>
  <c r="AS38" i="2" s="1"/>
  <c r="AT39" i="2"/>
  <c r="AS39" i="2" s="1"/>
  <c r="AT9" i="2"/>
  <c r="AS9" i="2" s="1"/>
  <c r="AT37" i="2"/>
  <c r="AS37" i="2" s="1"/>
  <c r="AT35" i="2"/>
  <c r="AS35" i="2" s="1"/>
  <c r="AT43" i="2"/>
  <c r="AS43" i="2" s="1"/>
  <c r="AT33" i="2"/>
  <c r="AS33" i="2" s="1"/>
  <c r="AT8" i="2"/>
  <c r="AS8" i="2" s="1"/>
  <c r="AT41" i="2"/>
  <c r="AS41" i="2" s="1"/>
  <c r="AT12" i="2"/>
  <c r="AS12" i="2" s="1"/>
  <c r="AT13" i="2"/>
  <c r="AS13" i="2" s="1"/>
  <c r="AT44" i="2"/>
  <c r="AS44" i="2" s="1"/>
  <c r="AT14" i="2"/>
  <c r="AS14" i="2" s="1"/>
  <c r="AT45" i="2"/>
  <c r="AS45" i="2" s="1"/>
  <c r="AT42" i="2"/>
  <c r="AS42" i="2" s="1"/>
  <c r="AT15" i="2"/>
  <c r="AS15" i="2" s="1"/>
  <c r="AT46" i="2"/>
  <c r="AS46" i="2" s="1"/>
  <c r="AT40" i="2"/>
  <c r="AS40" i="2" s="1"/>
  <c r="AT11" i="2"/>
  <c r="AS11" i="2" s="1"/>
  <c r="AT16" i="2"/>
  <c r="AS16" i="2" s="1"/>
  <c r="AT47" i="2"/>
  <c r="AS47" i="2" s="1"/>
  <c r="AT10" i="2"/>
  <c r="AS10" i="2" s="1"/>
  <c r="AT17" i="2"/>
  <c r="AS17" i="2" s="1"/>
  <c r="AT48" i="2"/>
  <c r="AS48" i="2" s="1"/>
  <c r="AT49" i="2"/>
  <c r="AS49" i="2" s="1"/>
  <c r="AT19" i="2"/>
  <c r="AS19" i="2" s="1"/>
  <c r="AT50" i="2"/>
  <c r="AS50" i="2" s="1"/>
  <c r="AT7" i="2"/>
  <c r="AS7" i="2" s="1"/>
  <c r="AT20" i="2"/>
  <c r="AS20" i="2" s="1"/>
  <c r="AT51" i="2"/>
  <c r="AS51" i="2" s="1"/>
  <c r="AT52" i="2"/>
  <c r="AS52" i="2" s="1"/>
  <c r="AT22" i="2"/>
  <c r="AS22" i="2" s="1"/>
  <c r="AT53" i="2"/>
  <c r="AS53" i="2" s="1"/>
  <c r="AT34" i="2"/>
  <c r="AS34" i="2" s="1"/>
  <c r="AT54" i="2"/>
  <c r="AS54" i="2" s="1"/>
  <c r="AT24" i="2"/>
  <c r="AS24" i="2" s="1"/>
  <c r="AT55" i="2"/>
  <c r="AS55" i="2" s="1"/>
  <c r="AT25" i="2"/>
  <c r="AS25" i="2" s="1"/>
  <c r="AT56" i="2"/>
  <c r="AS56" i="2" s="1"/>
  <c r="AT31" i="2"/>
  <c r="AS31" i="2" s="1"/>
  <c r="AT36" i="2"/>
  <c r="AS36" i="2" s="1"/>
  <c r="AT26" i="2"/>
  <c r="AS26" i="2" s="1"/>
  <c r="AT57" i="2"/>
  <c r="AS57" i="2" s="1"/>
  <c r="AT21" i="2"/>
  <c r="AS21" i="2" s="1"/>
  <c r="AT27" i="2"/>
  <c r="AS27" i="2" s="1"/>
  <c r="AT58" i="2"/>
  <c r="AS58" i="2" s="1"/>
  <c r="AT28" i="2"/>
  <c r="AS28" i="2" s="1"/>
  <c r="AT59" i="2"/>
  <c r="AS59" i="2" s="1"/>
  <c r="AT60" i="2"/>
  <c r="AS60" i="2" s="1"/>
  <c r="AT23" i="2"/>
  <c r="AS23" i="2" s="1"/>
  <c r="AT29" i="2"/>
  <c r="AS29" i="2" s="1"/>
  <c r="AT61" i="2"/>
  <c r="AS61" i="2" s="1"/>
  <c r="AR3" i="2"/>
  <c r="B58" i="4"/>
  <c r="A58" i="4" s="1"/>
  <c r="B92" i="4"/>
  <c r="A92" i="4" s="1"/>
  <c r="B113" i="4"/>
  <c r="A113" i="4" s="1"/>
  <c r="B91" i="4"/>
  <c r="A91" i="4" s="1"/>
  <c r="B93" i="4"/>
  <c r="A93" i="4" s="1"/>
  <c r="B94" i="4"/>
  <c r="A94" i="4" s="1"/>
  <c r="B95" i="4"/>
  <c r="A95" i="4" s="1"/>
  <c r="B111" i="4"/>
  <c r="A111" i="4" s="1"/>
  <c r="B112" i="4"/>
  <c r="A112" i="4" s="1"/>
  <c r="B54" i="4"/>
  <c r="A54" i="4" s="1"/>
  <c r="B34" i="3"/>
  <c r="A34" i="3" s="1"/>
  <c r="B11" i="3"/>
  <c r="A11" i="3" s="1"/>
  <c r="B52" i="4"/>
  <c r="A52" i="4" s="1"/>
  <c r="B108" i="4"/>
  <c r="A108" i="4" s="1"/>
  <c r="B87" i="4"/>
  <c r="A87" i="4" s="1"/>
  <c r="B71" i="4"/>
  <c r="A71" i="4" s="1"/>
  <c r="B70" i="4"/>
  <c r="A70" i="4" s="1"/>
  <c r="B69" i="4"/>
  <c r="A69" i="4" s="1"/>
  <c r="B68" i="4"/>
  <c r="A68" i="4" s="1"/>
  <c r="B66" i="4"/>
  <c r="A66" i="4" s="1"/>
  <c r="B72" i="4"/>
  <c r="A72" i="4" s="1"/>
  <c r="B67" i="4"/>
  <c r="A67" i="4" s="1"/>
  <c r="B114" i="4"/>
  <c r="A114" i="4" s="1"/>
  <c r="B110" i="4"/>
  <c r="A110" i="4" s="1"/>
  <c r="B90" i="4"/>
  <c r="A90" i="4" s="1"/>
  <c r="B89" i="4"/>
  <c r="A89" i="4" s="1"/>
  <c r="B115" i="4"/>
  <c r="A115" i="4" s="1"/>
  <c r="B109" i="4"/>
  <c r="A109" i="4" s="1"/>
  <c r="B88" i="4"/>
  <c r="A88" i="4" s="1"/>
  <c r="B74" i="4"/>
  <c r="A74" i="4" s="1"/>
  <c r="B73" i="4"/>
  <c r="A73" i="4" s="1"/>
  <c r="B38" i="4"/>
  <c r="A38" i="4" s="1"/>
  <c r="B35" i="4"/>
  <c r="A35" i="4" s="1"/>
  <c r="B33" i="4"/>
  <c r="A33" i="4" s="1"/>
  <c r="B32" i="4"/>
  <c r="A32" i="4" s="1"/>
  <c r="B45" i="4"/>
  <c r="A45" i="4" s="1"/>
  <c r="B47" i="4"/>
  <c r="A47" i="4" s="1"/>
  <c r="B46" i="4"/>
  <c r="A46" i="4" s="1"/>
  <c r="B44" i="4"/>
  <c r="A44" i="4" s="1"/>
  <c r="B43" i="4"/>
  <c r="A43" i="4" s="1"/>
  <c r="B42" i="4"/>
  <c r="A42" i="4" s="1"/>
  <c r="B41" i="4"/>
  <c r="A41" i="4" s="1"/>
  <c r="B40" i="4"/>
  <c r="A40" i="4" s="1"/>
  <c r="B39" i="4"/>
  <c r="A39" i="4" s="1"/>
  <c r="B28" i="4"/>
  <c r="A28" i="4" s="1"/>
  <c r="B29" i="4"/>
  <c r="A29" i="4" s="1"/>
  <c r="B30" i="4"/>
  <c r="A30" i="4" s="1"/>
  <c r="B31" i="4"/>
  <c r="A31" i="4" s="1"/>
  <c r="B60" i="4"/>
  <c r="A60" i="4" s="1"/>
  <c r="B49" i="4"/>
  <c r="A49" i="4" s="1"/>
  <c r="B50" i="4"/>
  <c r="A50" i="4" s="1"/>
  <c r="B51" i="4"/>
  <c r="A51" i="4" s="1"/>
  <c r="B48" i="4"/>
  <c r="A48" i="4" s="1"/>
  <c r="B53" i="4"/>
  <c r="A53" i="4" s="1"/>
  <c r="B55" i="4"/>
  <c r="A55" i="4" s="1"/>
  <c r="B56" i="4"/>
  <c r="A56" i="4" s="1"/>
  <c r="B59" i="4"/>
  <c r="A59" i="4" s="1"/>
  <c r="B57" i="4"/>
  <c r="A57" i="4" s="1"/>
  <c r="B36" i="4"/>
  <c r="A36" i="4" s="1"/>
  <c r="B27" i="4"/>
  <c r="A27" i="4" s="1"/>
  <c r="B18" i="4"/>
  <c r="A18" i="4" s="1"/>
  <c r="B20" i="4"/>
  <c r="A20" i="4" s="1"/>
  <c r="B15" i="4"/>
  <c r="A15" i="4" s="1"/>
  <c r="B16" i="4"/>
  <c r="A16" i="4" s="1"/>
  <c r="B17" i="4"/>
  <c r="A17" i="4" s="1"/>
  <c r="B19" i="4"/>
  <c r="A19" i="4" s="1"/>
  <c r="B12" i="4"/>
  <c r="A12" i="4" s="1"/>
  <c r="B24" i="4"/>
  <c r="A24" i="4" s="1"/>
  <c r="B25" i="4"/>
  <c r="A25" i="4" s="1"/>
  <c r="B23" i="4"/>
  <c r="A23" i="4" s="1"/>
  <c r="B21" i="4"/>
  <c r="A21" i="4" s="1"/>
  <c r="B26" i="4"/>
  <c r="A26" i="4" s="1"/>
  <c r="B22" i="4"/>
  <c r="A22" i="4" s="1"/>
  <c r="B13" i="4"/>
  <c r="A13" i="4" s="1"/>
  <c r="B14" i="4"/>
  <c r="A14" i="4" s="1"/>
  <c r="B11" i="4"/>
  <c r="A11" i="4" s="1"/>
  <c r="AC118" i="4"/>
  <c r="AD118" i="4"/>
  <c r="AE118" i="4"/>
  <c r="AF118" i="4"/>
  <c r="AG118" i="4"/>
  <c r="AH118" i="4"/>
  <c r="AI118" i="4"/>
  <c r="AJ118" i="4"/>
  <c r="AK118" i="4"/>
  <c r="AL118" i="4"/>
  <c r="AM118" i="4"/>
  <c r="W118" i="4"/>
  <c r="S118" i="4"/>
  <c r="U118" i="4"/>
  <c r="Y118" i="4"/>
  <c r="T118" i="4"/>
  <c r="Z118" i="4"/>
  <c r="V118" i="4"/>
  <c r="X118" i="4"/>
  <c r="AA118" i="4"/>
  <c r="AB118" i="4"/>
  <c r="B36" i="3"/>
  <c r="A36" i="3" s="1"/>
  <c r="B39" i="3"/>
  <c r="A39" i="3" s="1"/>
  <c r="B41" i="3"/>
  <c r="A41" i="3" s="1"/>
  <c r="B40" i="3"/>
  <c r="A40" i="3" s="1"/>
  <c r="B37" i="3"/>
  <c r="A37" i="3" s="1"/>
  <c r="B38" i="3"/>
  <c r="A38" i="3" s="1"/>
  <c r="B35" i="3"/>
  <c r="A35" i="3" s="1"/>
  <c r="B29" i="3"/>
  <c r="B30" i="3"/>
  <c r="B27" i="3"/>
  <c r="B33" i="3"/>
  <c r="B32" i="3"/>
  <c r="B26" i="3"/>
  <c r="B21" i="3"/>
  <c r="B22" i="3"/>
  <c r="B20" i="3"/>
  <c r="AJ60" i="3"/>
  <c r="AK60" i="3"/>
  <c r="AL60" i="3"/>
  <c r="AM60" i="3"/>
  <c r="AC60" i="3"/>
  <c r="AH60" i="3"/>
  <c r="AE60" i="3"/>
  <c r="AI60" i="3"/>
  <c r="AG60" i="3"/>
  <c r="AF60" i="3"/>
  <c r="AD60" i="3"/>
  <c r="S60" i="3"/>
  <c r="W60" i="3"/>
  <c r="V60" i="3"/>
  <c r="X60" i="3"/>
  <c r="T60" i="3"/>
  <c r="Y60" i="3"/>
  <c r="Z60" i="3"/>
  <c r="U60" i="3"/>
  <c r="AA60" i="3"/>
  <c r="AB60" i="3"/>
  <c r="AM112" i="6" l="1"/>
  <c r="W112" i="6"/>
  <c r="AL112" i="6"/>
  <c r="V112" i="6"/>
  <c r="AK112" i="6"/>
  <c r="U112" i="6"/>
  <c r="AO112" i="6"/>
  <c r="Y112" i="6"/>
  <c r="AH112" i="6"/>
  <c r="AE112" i="6"/>
  <c r="AB112" i="6"/>
  <c r="R112" i="6"/>
  <c r="AN112" i="6"/>
  <c r="X112" i="6"/>
  <c r="AJ112" i="6"/>
  <c r="T112" i="6"/>
  <c r="AD112" i="6"/>
  <c r="AG112" i="6"/>
  <c r="Q112" i="6"/>
  <c r="AA112" i="6"/>
  <c r="AI112" i="6"/>
  <c r="AF112" i="6"/>
  <c r="AC112" i="6"/>
  <c r="AP112" i="6"/>
  <c r="S112" i="6"/>
  <c r="P112" i="6"/>
  <c r="Z112" i="6"/>
  <c r="AF72" i="2"/>
  <c r="AH72" i="2"/>
  <c r="AB72" i="2"/>
  <c r="X72" i="2"/>
  <c r="AK72" i="2"/>
  <c r="V72" i="2"/>
  <c r="T72" i="2"/>
  <c r="R72" i="2"/>
  <c r="Z72" i="2"/>
  <c r="AN72" i="2"/>
  <c r="AM72" i="2"/>
  <c r="W72" i="2"/>
  <c r="AP72" i="2"/>
  <c r="AA72" i="2"/>
  <c r="AD72" i="2"/>
  <c r="AG72" i="2"/>
  <c r="AO72" i="2"/>
  <c r="Y72" i="2"/>
  <c r="AC72" i="2"/>
  <c r="Q72" i="2"/>
  <c r="AL72" i="2"/>
  <c r="AJ72" i="2"/>
  <c r="AI72" i="2"/>
  <c r="S72" i="2"/>
  <c r="U72" i="2"/>
  <c r="AE72" i="2"/>
  <c r="P7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Cowan</author>
  </authors>
  <commentList>
    <comment ref="Q4" authorId="0" shapeId="0" xr:uid="{368F8AD3-A97C-48F3-9889-B7DC33885FAD}">
      <text>
        <r>
          <rPr>
            <b/>
            <sz val="9"/>
            <color indexed="81"/>
            <rFont val="Tahoma"/>
            <charset val="1"/>
          </rPr>
          <t>Matt Cowan:</t>
        </r>
        <r>
          <rPr>
            <sz val="9"/>
            <color indexed="81"/>
            <rFont val="Tahoma"/>
            <charset val="1"/>
          </rPr>
          <t xml:space="preserve">
A number from 0 to 255</t>
        </r>
      </text>
    </comment>
    <comment ref="AF4" authorId="0" shapeId="0" xr:uid="{A576CE15-BC60-43B4-8D16-24A43280ED89}">
      <text>
        <r>
          <rPr>
            <b/>
            <sz val="9"/>
            <color indexed="81"/>
            <rFont val="Tahoma"/>
            <family val="2"/>
          </rPr>
          <t>Matt Cowan:</t>
        </r>
        <r>
          <rPr>
            <sz val="9"/>
            <color indexed="81"/>
            <rFont val="Tahoma"/>
            <family val="2"/>
          </rPr>
          <t xml:space="preserve">
TimeSpan
- int for seconds
- bigint for ms
- string for ToString/Parse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 Cowan</author>
  </authors>
  <commentList>
    <comment ref="Q4" authorId="0" shapeId="0" xr:uid="{EF0FD925-8EF3-488B-BB95-2F06768BE792}">
      <text>
        <r>
          <rPr>
            <b/>
            <sz val="9"/>
            <color indexed="81"/>
            <rFont val="Tahoma"/>
            <charset val="1"/>
          </rPr>
          <t>Matt Cowan:</t>
        </r>
        <r>
          <rPr>
            <sz val="9"/>
            <color indexed="81"/>
            <rFont val="Tahoma"/>
            <charset val="1"/>
          </rPr>
          <t xml:space="preserve">
A number from 0 to 255</t>
        </r>
      </text>
    </comment>
    <comment ref="AF4" authorId="0" shapeId="0" xr:uid="{8D02F606-72E4-4A13-9487-60D187AB3B59}">
      <text>
        <r>
          <rPr>
            <b/>
            <sz val="9"/>
            <color indexed="81"/>
            <rFont val="Tahoma"/>
            <family val="2"/>
          </rPr>
          <t>Matt Cowan:</t>
        </r>
        <r>
          <rPr>
            <sz val="9"/>
            <color indexed="81"/>
            <rFont val="Tahoma"/>
            <family val="2"/>
          </rPr>
          <t xml:space="preserve">
TimeSpan
- int for seconds
- bigint for ms
- string for ToString/Parse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<sst xmlns="http://schemas.openxmlformats.org/spreadsheetml/2006/main" count="2440" uniqueCount="389">
  <si>
    <t>Category</t>
  </si>
  <si>
    <t>Affinity</t>
  </si>
  <si>
    <t>Integer</t>
  </si>
  <si>
    <t>Type</t>
  </si>
  <si>
    <t>bool</t>
  </si>
  <si>
    <t>int</t>
  </si>
  <si>
    <t>long</t>
  </si>
  <si>
    <t>short</t>
  </si>
  <si>
    <t>byte</t>
  </si>
  <si>
    <t>Boolean</t>
  </si>
  <si>
    <t>boolean</t>
  </si>
  <si>
    <t>Real</t>
  </si>
  <si>
    <t>float</t>
  </si>
  <si>
    <t>double</t>
  </si>
  <si>
    <t>decimal</t>
  </si>
  <si>
    <t>Blob</t>
  </si>
  <si>
    <t>byte[]</t>
  </si>
  <si>
    <t>object</t>
  </si>
  <si>
    <t>Text</t>
  </si>
  <si>
    <t>string</t>
  </si>
  <si>
    <t>Enumerable</t>
  </si>
  <si>
    <t>List&lt;&gt;</t>
  </si>
  <si>
    <t>IEnumerable&lt;&gt;</t>
  </si>
  <si>
    <t>ICollection&lt;&gt;</t>
  </si>
  <si>
    <t>[]</t>
  </si>
  <si>
    <t>Common Types</t>
  </si>
  <si>
    <t>Enumerable Types</t>
  </si>
  <si>
    <t>Dictionary Types</t>
  </si>
  <si>
    <t>Dictionary</t>
  </si>
  <si>
    <t>Dictionary&lt;,&gt;</t>
  </si>
  <si>
    <t>Guid</t>
  </si>
  <si>
    <t>IDictionary&lt;,&gt;</t>
  </si>
  <si>
    <t>R</t>
  </si>
  <si>
    <t>S</t>
  </si>
  <si>
    <t>Supported .NET types</t>
  </si>
  <si>
    <t>.NET Type</t>
  </si>
  <si>
    <t>Formats</t>
  </si>
  <si>
    <t>w/ Length</t>
  </si>
  <si>
    <t>w/ Precision</t>
  </si>
  <si>
    <t>w/ Precision &amp; Scale</t>
  </si>
  <si>
    <t>DateTime</t>
  </si>
  <si>
    <t>DateTimeOffset</t>
  </si>
  <si>
    <t>TimeSpan</t>
  </si>
  <si>
    <t>varchar</t>
  </si>
  <si>
    <t>integer</t>
  </si>
  <si>
    <t>smallint</t>
  </si>
  <si>
    <t>numeric</t>
  </si>
  <si>
    <t>real</t>
  </si>
  <si>
    <t>double precision</t>
  </si>
  <si>
    <t>dec</t>
  </si>
  <si>
    <t>fixed</t>
  </si>
  <si>
    <t>Alias of</t>
  </si>
  <si>
    <t>bit</t>
  </si>
  <si>
    <t>tinyint</t>
  </si>
  <si>
    <t>mediumint</t>
  </si>
  <si>
    <t>bigint</t>
  </si>
  <si>
    <t>bit({0})</t>
  </si>
  <si>
    <t>tinyint({0})</t>
  </si>
  <si>
    <t>mediumint({0})</t>
  </si>
  <si>
    <t>bigint({0})</t>
  </si>
  <si>
    <t>numeric({0})</t>
  </si>
  <si>
    <t>tinyint(1)</t>
  </si>
  <si>
    <t>serial</t>
  </si>
  <si>
    <t>smallint({0})</t>
  </si>
  <si>
    <t>int({0})</t>
  </si>
  <si>
    <t>decimal({0})</t>
  </si>
  <si>
    <t>dec({0})</t>
  </si>
  <si>
    <t>fixed({0})</t>
  </si>
  <si>
    <t>float({0})</t>
  </si>
  <si>
    <t>decimal({0},{1})</t>
  </si>
  <si>
    <t>dec({0},{1})</t>
  </si>
  <si>
    <t>fixed({0},{1})</t>
  </si>
  <si>
    <t>numeric({0},{1})</t>
  </si>
  <si>
    <t>float({0},{1})</t>
  </si>
  <si>
    <t>real({0},{1})</t>
  </si>
  <si>
    <t>double precision({0},{1})</t>
  </si>
  <si>
    <t>double({0},{1})</t>
  </si>
  <si>
    <t>T</t>
  </si>
  <si>
    <t>M</t>
  </si>
  <si>
    <t>Recommended SQL Type for .NET Type w/ `Max Length`</t>
  </si>
  <si>
    <t>T, R</t>
  </si>
  <si>
    <t>Can AutoIncrement</t>
  </si>
  <si>
    <t>Y</t>
  </si>
  <si>
    <t>Not Nullable</t>
  </si>
  <si>
    <t>A</t>
  </si>
  <si>
    <t>Z</t>
  </si>
  <si>
    <t>Supported .NET Type for SQL Type (Z means the SQL type CAN be converted to the .NET Type, but the reverse isn't always true)</t>
  </si>
  <si>
    <t>Supported SQL Type for .NET Type (S means the .NET Type can be stored in the column with given SQL Type, but the reverse isn't always true)</t>
  </si>
  <si>
    <t>Recommended .NET Type for SQL Type (ONLY 1 PER ROW)</t>
  </si>
  <si>
    <t>Recommended SQL Type for .NET Type (ONLY 1 PER COLUMN)</t>
  </si>
  <si>
    <t>datetime</t>
  </si>
  <si>
    <t>timestamp</t>
  </si>
  <si>
    <t>time</t>
  </si>
  <si>
    <t>date</t>
  </si>
  <si>
    <t>year</t>
  </si>
  <si>
    <t>char</t>
  </si>
  <si>
    <t>text</t>
  </si>
  <si>
    <t>binary</t>
  </si>
  <si>
    <t>varbinary</t>
  </si>
  <si>
    <t>blob</t>
  </si>
  <si>
    <t>Binary</t>
  </si>
  <si>
    <t>geometry</t>
  </si>
  <si>
    <t>point</t>
  </si>
  <si>
    <t>linestring</t>
  </si>
  <si>
    <t>polygon</t>
  </si>
  <si>
    <t>multipoint</t>
  </si>
  <si>
    <t>multilinestring</t>
  </si>
  <si>
    <t>multipolygon</t>
  </si>
  <si>
    <t>geometrycollection</t>
  </si>
  <si>
    <t>geomcollection</t>
  </si>
  <si>
    <t>Geometry</t>
  </si>
  <si>
    <t>json</t>
  </si>
  <si>
    <t>Other</t>
  </si>
  <si>
    <t>char({0})</t>
  </si>
  <si>
    <t>varchar({0})</t>
  </si>
  <si>
    <t>binary({0})</t>
  </si>
  <si>
    <t>varbinary({0})</t>
  </si>
  <si>
    <t>tinytext</t>
  </si>
  <si>
    <t>mediumtext</t>
  </si>
  <si>
    <t>longtext</t>
  </si>
  <si>
    <t>tinyblob</t>
  </si>
  <si>
    <t>mediumblob</t>
  </si>
  <si>
    <t>longblob</t>
  </si>
  <si>
    <t>0000-00-00</t>
  </si>
  <si>
    <t>0000</t>
  </si>
  <si>
    <t>Zero/Format/Notes</t>
  </si>
  <si>
    <t>00:00:00.ZZZ</t>
  </si>
  <si>
    <t>0000-00-00 00:00:00.ZZZ</t>
  </si>
  <si>
    <t>timestamp({0})</t>
  </si>
  <si>
    <t>datetime({0})</t>
  </si>
  <si>
    <t>Version 5.7.22+</t>
  </si>
  <si>
    <t>-128,+127,255</t>
  </si>
  <si>
    <t>-32768,+32767,65535</t>
  </si>
  <si>
    <t>-2147483648,+2147483647,4294967295</t>
  </si>
  <si>
    <t>-8388608,+8388607,16777215</t>
  </si>
  <si>
    <t>Default is decimal(10,0)</t>
  </si>
  <si>
    <t>L &lt; 28</t>
  </si>
  <si>
    <t>L &lt; 216</t>
  </si>
  <si>
    <t>L &lt; 224</t>
  </si>
  <si>
    <t>L &lt; 232</t>
  </si>
  <si>
    <t>0 &lt;= M &lt;= 255</t>
  </si>
  <si>
    <t>enum</t>
  </si>
  <si>
    <t>set</t>
  </si>
  <si>
    <t>Length (Default)</t>
  </si>
  <si>
    <t>Precision (Default)</t>
  </si>
  <si>
    <t>Scale (Default)</t>
  </si>
  <si>
    <t>time({0})</t>
  </si>
  <si>
    <t>L &lt; 232, up to 4Gb</t>
  </si>
  <si>
    <t>L &lt; 224, up to 16mb</t>
  </si>
  <si>
    <t>L &lt; 216, up to 64kb</t>
  </si>
  <si>
    <t>Supported .NET Types ('Z')</t>
  </si>
  <si>
    <t>Recommended .NET Type ('T')</t>
  </si>
  <si>
    <t>Max</t>
  </si>
  <si>
    <t>char(255)</t>
  </si>
  <si>
    <t>varchar(8000)</t>
  </si>
  <si>
    <t>binary(255)</t>
  </si>
  <si>
    <t>varbinary(8000)</t>
  </si>
  <si>
    <t>private static readonly SqlTypeToDotnetTypeMap[] DefaultSqlTypeToDotnetTypeMap = [</t>
  </si>
  <si>
    <t>];</t>
  </si>
  <si>
    <t>private static readonly ProviderSqlType[] DefaultProviderSqlTypes = [</t>
  </si>
  <si>
    <t>A, S</t>
  </si>
  <si>
    <t>object[]</t>
  </si>
  <si>
    <t>T, A, S</t>
  </si>
  <si>
    <t>Recommended SQL Type for .NET Type w/  AutoIncrement (AutoIncrement columns cannot have CHECK constraints)</t>
  </si>
  <si>
    <t>integer({0})</t>
  </si>
  <si>
    <t>clob</t>
  </si>
  <si>
    <t>nvarchar</t>
  </si>
  <si>
    <t>varying character</t>
  </si>
  <si>
    <t>nchar</t>
  </si>
  <si>
    <t>native character</t>
  </si>
  <si>
    <t>If the declared type contains the string "INT" then it is assigned INTEGER affinity</t>
  </si>
  <si>
    <t>If the declared type of the column contains any of the strings "CHAR", "CLOB", or "TEXT" then that column has TEXT affinity. Notice that the type VARCHAR contains the string "CHAR" and is thus assigned TEXT affinity.</t>
  </si>
  <si>
    <t>If the declared type for a column contains the string "BLOB" or if no type is specified then the column has affinity BLOB.</t>
  </si>
  <si>
    <t>If the declared type for a column contains any of the strings "REAL", "FLOA", or "DOUB" then the column has REAL affinity.</t>
  </si>
  <si>
    <t>If no rule applies, the affinity is NUMERIC.</t>
  </si>
  <si>
    <t>Using a `length` is only useful to allow backward determination of intended length.</t>
  </si>
  <si>
    <t>Using a `precision/scale` is only useful to allow backward determination of intended precision/scale.</t>
  </si>
  <si>
    <t>nchar({0})</t>
  </si>
  <si>
    <t>nvarchar({0})</t>
  </si>
  <si>
    <t>varying character({0})</t>
  </si>
  <si>
    <t>native character({0})</t>
  </si>
  <si>
    <t>private static readonly DotnetTypeToSqlTypeMap[] DefaultDotnetToSqlTypeMap = [</t>
  </si>
  <si>
    <t>int8</t>
  </si>
  <si>
    <t>bigserial</t>
  </si>
  <si>
    <t>serial8</t>
  </si>
  <si>
    <t>int4</t>
  </si>
  <si>
    <t>int2</t>
  </si>
  <si>
    <t>smallserial</t>
  </si>
  <si>
    <t>serial2</t>
  </si>
  <si>
    <t>serial4</t>
  </si>
  <si>
    <t>bit varying</t>
  </si>
  <si>
    <t>varbit</t>
  </si>
  <si>
    <t>varbit({0})</t>
  </si>
  <si>
    <t>bit varying({0})</t>
  </si>
  <si>
    <t>float8</t>
  </si>
  <si>
    <t>money</t>
  </si>
  <si>
    <t>float4</t>
  </si>
  <si>
    <t>interval</t>
  </si>
  <si>
    <t>time without timezone</t>
  </si>
  <si>
    <t>time with time zone</t>
  </si>
  <si>
    <t>timetz</t>
  </si>
  <si>
    <t>timestamp without time zone</t>
  </si>
  <si>
    <t>timestamp with time zone</t>
  </si>
  <si>
    <t>timestamptz</t>
  </si>
  <si>
    <t>timetz({0})</t>
  </si>
  <si>
    <t>time ({0}) with time zone</t>
  </si>
  <si>
    <t>time ({0}) without timezone</t>
  </si>
  <si>
    <t>timestamp ({0}) without time zone</t>
  </si>
  <si>
    <t>timestamp ({0}) with time zone</t>
  </si>
  <si>
    <t>timestamptz({0})</t>
  </si>
  <si>
    <t>character varying</t>
  </si>
  <si>
    <t>character</t>
  </si>
  <si>
    <t>uuid</t>
  </si>
  <si>
    <t>bytea</t>
  </si>
  <si>
    <t>box</t>
  </si>
  <si>
    <t>circle</t>
  </si>
  <si>
    <t>line</t>
  </si>
  <si>
    <t>path</t>
  </si>
  <si>
    <t>geography</t>
  </si>
  <si>
    <t>cidr</t>
  </si>
  <si>
    <t>inet</t>
  </si>
  <si>
    <t>macaddr</t>
  </si>
  <si>
    <t>macaddr8</t>
  </si>
  <si>
    <t>pg_lsn</t>
  </si>
  <si>
    <t>pg_snapshot</t>
  </si>
  <si>
    <t>tsquery</t>
  </si>
  <si>
    <t>tsvector</t>
  </si>
  <si>
    <t>txid_snapshot</t>
  </si>
  <si>
    <t>jsonb</t>
  </si>
  <si>
    <t>xml</t>
  </si>
  <si>
    <t>character varying({0})</t>
  </si>
  <si>
    <t>character({0})</t>
  </si>
  <si>
    <t>T, S</t>
  </si>
  <si>
    <t>2 bytes, -32768 to +32767</t>
  </si>
  <si>
    <t>4 bytes, -2147483648 to +2147483647</t>
  </si>
  <si>
    <t>8 bytes, -9223372036854775808 to +9223372036854775807</t>
  </si>
  <si>
    <t>4 bytes, 6 decimal digits precision</t>
  </si>
  <si>
    <t>8 bytes, 15 decimal digits precision</t>
  </si>
  <si>
    <t>2 bytes, 1 to 32767</t>
  </si>
  <si>
    <t>4 bytes, 1 to 2147483647</t>
  </si>
  <si>
    <t>8 bytes, 1 to 9223372036854775807</t>
  </si>
  <si>
    <t>up to 131072 digits before the decimal point; up to 16383 digits after the decimal poin</t>
  </si>
  <si>
    <t>bpchar</t>
  </si>
  <si>
    <t>variable unlimited length, blank-trimmed</t>
  </si>
  <si>
    <t>variable unlimited length</t>
  </si>
  <si>
    <t>bpchar({0})</t>
  </si>
  <si>
    <t>name</t>
  </si>
  <si>
    <t>64 bytes, internal type for object names</t>
  </si>
  <si>
    <t>A, R</t>
  </si>
  <si>
    <t>T, A, R</t>
  </si>
  <si>
    <t>M, T, S</t>
  </si>
  <si>
    <t>M, T, R</t>
  </si>
  <si>
    <t>Default .NET Type ('T')</t>
  </si>
  <si>
    <t>Default SQL Type ('R')</t>
  </si>
  <si>
    <t>Recommended .NET Types ('Z' and 'T')</t>
  </si>
  <si>
    <t>R, T</t>
  </si>
  <si>
    <t>S, T</t>
  </si>
  <si>
    <t>All Supported .NET Types</t>
  </si>
  <si>
    <t>SQL Type w/ AutoIncrement ('A')</t>
  </si>
  <si>
    <t>SQL Type w/ MaxLength ('M')</t>
  </si>
  <si>
    <t>All Supported SQL Types (A boolean could be turned into a C# string, but that's not necessarily a recommended conversion)</t>
  </si>
  <si>
    <t>Legend for Tabs in this workbook</t>
  </si>
  <si>
    <t>Recommended SQL Type for .NET Type w/ `AutoIncrement` (AutoIncrement columns cannot have CHECK constraints)</t>
  </si>
  <si>
    <t>int4range</t>
  </si>
  <si>
    <t>int4multirange</t>
  </si>
  <si>
    <t>int8range</t>
  </si>
  <si>
    <t>int8multirange</t>
  </si>
  <si>
    <t>numrange</t>
  </si>
  <si>
    <t>nummultirange</t>
  </si>
  <si>
    <t>tsrange</t>
  </si>
  <si>
    <t>tsmultirange</t>
  </si>
  <si>
    <t>tstzrange</t>
  </si>
  <si>
    <t>tstzmultirange</t>
  </si>
  <si>
    <t>daterange</t>
  </si>
  <si>
    <t>datemultirange</t>
  </si>
  <si>
    <t>Range Types</t>
  </si>
  <si>
    <t>lseg</t>
  </si>
  <si>
    <t>oid</t>
  </si>
  <si>
    <t>regclass</t>
  </si>
  <si>
    <t>regcollation</t>
  </si>
  <si>
    <t>regconfig</t>
  </si>
  <si>
    <t>regdictionary</t>
  </si>
  <si>
    <t>regnamespace</t>
  </si>
  <si>
    <t>regrole</t>
  </si>
  <si>
    <t>regtype</t>
  </si>
  <si>
    <t>jsonpath</t>
  </si>
  <si>
    <t>refcursor</t>
  </si>
  <si>
    <t>oidvector</t>
  </si>
  <si>
    <t>int2vector</t>
  </si>
  <si>
    <t>xid</t>
  </si>
  <si>
    <t>xid8</t>
  </si>
  <si>
    <t>tid</t>
  </si>
  <si>
    <t>}</t>
  </si>
  <si>
    <t>citext</t>
  </si>
  <si>
    <t>lquery</t>
  </si>
  <si>
    <t>ltree</t>
  </si>
  <si>
    <t>ltxtquery</t>
  </si>
  <si>
    <t>hstore</t>
  </si>
  <si>
    <t>sbyte</t>
  </si>
  <si>
    <t>ushort</t>
  </si>
  <si>
    <t>uint</t>
  </si>
  <si>
    <t>ulong</t>
  </si>
  <si>
    <t>Other Types</t>
  </si>
  <si>
    <t>DbType</t>
  </si>
  <si>
    <t>DbType.Byte</t>
  </si>
  <si>
    <t>DbType.Sbyte</t>
  </si>
  <si>
    <t>DbType.In64</t>
  </si>
  <si>
    <t>DbType.UInt64</t>
  </si>
  <si>
    <t>DbType.Int16</t>
  </si>
  <si>
    <t>DbType.UInt16</t>
  </si>
  <si>
    <t>DbType.Int32</t>
  </si>
  <si>
    <t>DbType.UInt32</t>
  </si>
  <si>
    <t>DbType.Boolean</t>
  </si>
  <si>
    <t>DbType.Single</t>
  </si>
  <si>
    <t>DbType.Double</t>
  </si>
  <si>
    <t>DbType.Decimal</t>
  </si>
  <si>
    <t>DbType.DateTimeOffset</t>
  </si>
  <si>
    <t>DbType.Binary</t>
  </si>
  <si>
    <t>DbType.String</t>
  </si>
  <si>
    <t>DbType.StringFixedLength</t>
  </si>
  <si>
    <t>DbType.Guid</t>
  </si>
  <si>
    <t>DbType.Object</t>
  </si>
  <si>
    <t>DbType.DateTime2</t>
  </si>
  <si>
    <t>DbType.Int64</t>
  </si>
  <si>
    <t>DateOnly</t>
  </si>
  <si>
    <t>DbType.Date</t>
  </si>
  <si>
    <t>TimeOnly</t>
  </si>
  <si>
    <t>DbType.Time</t>
  </si>
  <si>
    <t>Type Info</t>
  </si>
  <si>
    <t>tinyint unsigned</t>
  </si>
  <si>
    <t>tinyint({0}) unsigned</t>
  </si>
  <si>
    <t>0,255</t>
  </si>
  <si>
    <t>bigint unsigned</t>
  </si>
  <si>
    <t>mediumint unsigned</t>
  </si>
  <si>
    <t>smallint unsigned</t>
  </si>
  <si>
    <t>0,65535</t>
  </si>
  <si>
    <t>smallint({0}) unsigned</t>
  </si>
  <si>
    <t>mediumint({0}) unsigned</t>
  </si>
  <si>
    <t>bigint({0}) unsigned</t>
  </si>
  <si>
    <t>int unsigned</t>
  </si>
  <si>
    <t>int({0}) unsigned</t>
  </si>
  <si>
    <t>integer unsigned</t>
  </si>
  <si>
    <t>integer({0}) unsigned</t>
  </si>
  <si>
    <t>double precision unsigned</t>
  </si>
  <si>
    <t>double precision({0},{1}) unsigned</t>
  </si>
  <si>
    <t>double unsigned</t>
  </si>
  <si>
    <t>enum('val1', 'val2')</t>
  </si>
  <si>
    <t>set('val1', 'val2')</t>
  </si>
  <si>
    <t>long varbinary</t>
  </si>
  <si>
    <t>long varchar</t>
  </si>
  <si>
    <t>double({0},{1}) unsigned</t>
  </si>
  <si>
    <t>Default Length</t>
  </si>
  <si>
    <t>Default Precision</t>
  </si>
  <si>
    <t>Default Scale</t>
  </si>
  <si>
    <t>0 &lt;= M &lt;= 65535 (across all columns)</t>
  </si>
  <si>
    <t>0,4294967295</t>
  </si>
  <si>
    <t>0,16777215</t>
  </si>
  <si>
    <t>0,2^64-1</t>
  </si>
  <si>
    <t>CAREFUL! bit(1) is good for bool, but bit(64) requires ulong</t>
  </si>
  <si>
    <t>A, T</t>
  </si>
  <si>
    <t>M, T</t>
  </si>
  <si>
    <t>Recommended SQL Types (char, varchar, text are recommended sql types for a string, whereas a boolean isn't) ('S', 'R', 'M', 'A')</t>
  </si>
  <si>
    <t>);</t>
  </si>
  <si>
    <t>public record DotnetTypeToSqlTypeMap(</t>
  </si>
  <si>
    <t xml:space="preserve">    Type DotnetType,</t>
  </si>
  <si>
    <t xml:space="preserve">    string DefaultSqlType,</t>
  </si>
  <si>
    <t xml:space="preserve">    string? SqlTypeWithMaxLength,</t>
  </si>
  <si>
    <t xml:space="preserve">    string? SqlTypeWithAutoIncrement,</t>
  </si>
  <si>
    <t xml:space="preserve">    string[] RecommendedSqlTypes,</t>
  </si>
  <si>
    <t xml:space="preserve">    string[] AllSupportedSqlTypes</t>
  </si>
  <si>
    <t>public record SqlTypeToDotnetTypeMap(</t>
  </si>
  <si>
    <t xml:space="preserve">    string SqlType,</t>
  </si>
  <si>
    <t xml:space="preserve">    Type DefaultDotnetType,</t>
  </si>
  <si>
    <t xml:space="preserve">    Type[] RecommendedDotnetTypes,</t>
  </si>
  <si>
    <t xml:space="preserve">    Type[] AllSupportedDotnetTypes</t>
  </si>
  <si>
    <t>public record ProviderSqlType(</t>
  </si>
  <si>
    <t xml:space="preserve">    string? AliasForSqlType,</t>
  </si>
  <si>
    <t xml:space="preserve">    string? SqlTypeWithLength,</t>
  </si>
  <si>
    <t xml:space="preserve">    string? SqlTypeWithPrecision,</t>
  </si>
  <si>
    <t xml:space="preserve">    string? SqlTypeWithPrecisionAndScale,</t>
  </si>
  <si>
    <t xml:space="preserve">    int? DefaultLength,</t>
  </si>
  <si>
    <t xml:space="preserve">    int? DefaultPrecision,</t>
  </si>
  <si>
    <t xml:space="preserve">    int? DefaultScale,</t>
  </si>
  <si>
    <t xml:space="preserve">    bool CanAutoIncrement = false,</t>
  </si>
  <si>
    <t xml:space="preserve">    bool NotNullable = false</t>
  </si>
  <si>
    <t>M, S, T</t>
  </si>
  <si>
    <t>A, Z</t>
  </si>
  <si>
    <t>S, Z</t>
  </si>
  <si>
    <t>-C45:C51,+2^63-1,2^64-1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</si>
</sst>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b/>
      <sz val="10"/>
      <color theme="1"/>
      <name val="Courier New"/>
      <family val="3"/>
    </font>
    <font>
      <sz val="10"/>
      <color theme="1"/>
      <name val="Courier New"/>
      <family val="3"/>
    </font>
    <font>
      <b/>
      <i/>
      <sz val="10"/>
      <color theme="1"/>
      <name val="Courier New"/>
      <family val="3"/>
    </font>
    <font>
      <sz val="9"/>
      <color indexed="81"/>
      <name val="Tahoma"/>
      <charset val="1"/>
    </font>
    <font>
      <b/>
      <sz val="9"/>
      <color indexed="81"/>
      <name val="Tahoma"/>
      <charset val="1"/>
    </font>
    <font>
      <sz val="11"/>
      <color rgb="FF9C5700"/>
      <name val="Aptos Narrow"/>
      <family val="2"/>
      <scheme val="minor"/>
    </font>
    <font>
      <sz val="9"/>
      <color theme="1"/>
      <name val="Courier New"/>
      <family val="3"/>
    </font>
    <font>
      <b/>
      <sz val="10"/>
      <color theme="0"/>
      <name val="Courier New"/>
      <family val="3"/>
    </font>
    <font>
      <sz val="9"/>
      <color indexed="81"/>
      <name val="Tahoma"/>
      <family val="2"/>
    </font>
    <font>
      <sz val="10"/>
      <color theme="0"/>
      <name val="Courier New"/>
      <family val="3"/>
    </font>
    <font>
      <b/>
      <sz val="9"/>
      <color indexed="81"/>
      <name val="Tahoma"/>
      <family val="2"/>
    </font>
    <font>
      <sz val="8"/>
      <name val="Aptos Narrow"/>
      <family val="2"/>
      <scheme val="minor"/>
    </font>
  </fonts>
  <fills count="1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FFEB9C"/>
      </patternFill>
    </fill>
    <fill>
      <patternFill patternType="solid">
        <fgColor theme="0" tint="-4.9989318521683403E-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DF0E9"/>
        <bgColor indexed="64"/>
      </patternFill>
    </fill>
    <fill>
      <patternFill patternType="solid">
        <fgColor rgb="FFFF0000"/>
        <bgColor indexed="64"/>
      </patternFill>
    </fill>
  </fills>
  <borders count="2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theme="1" tint="0.499984740745262"/>
      </right>
      <top/>
      <bottom/>
      <diagonal/>
    </border>
    <border>
      <left style="thin">
        <color theme="1" tint="0.499984740745262"/>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theme="1" tint="0.499984740745262"/>
      </left>
      <right style="thin">
        <color theme="1" tint="0.499984740745262"/>
      </right>
      <top style="thin">
        <color theme="1" tint="0.499984740745262"/>
      </top>
      <bottom/>
      <diagonal/>
    </border>
    <border>
      <left style="thin">
        <color theme="5" tint="0.39997558519241921"/>
      </left>
      <right/>
      <top style="thin">
        <color theme="5" tint="0.39997558519241921"/>
      </top>
      <bottom style="thin">
        <color theme="5" tint="0.399975585192419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1" tint="0.499984740745262"/>
      </left>
      <right style="thin">
        <color theme="1" tint="0.499984740745262"/>
      </right>
      <top/>
      <bottom/>
      <diagonal/>
    </border>
    <border>
      <left style="thin">
        <color indexed="64"/>
      </left>
      <right/>
      <top style="thin">
        <color indexed="64"/>
      </top>
      <bottom style="thin">
        <color indexed="64"/>
      </bottom>
      <diagonal/>
    </border>
  </borders>
  <cellStyleXfs count="2">
    <xf numFmtId="0" fontId="0" fillId="0" borderId="0"/>
    <xf numFmtId="0" fontId="7" fillId="9" borderId="0" applyNumberFormat="0" applyBorder="0" applyAlignment="0" applyProtection="0"/>
  </cellStyleXfs>
  <cellXfs count="99">
    <xf numFmtId="0" fontId="0" fillId="0" borderId="0" xfId="0"/>
    <xf numFmtId="0" fontId="2" fillId="0" borderId="0" xfId="0" applyFont="1" applyAlignment="1">
      <alignment horizontal="center" vertical="center"/>
    </xf>
    <xf numFmtId="0" fontId="3" fillId="0" borderId="0" xfId="0" applyFont="1"/>
    <xf numFmtId="0" fontId="3" fillId="0" borderId="0" xfId="0" applyFont="1" applyAlignment="1">
      <alignment horizontal="center" vertical="center"/>
    </xf>
    <xf numFmtId="0" fontId="2" fillId="0" borderId="1" xfId="0" applyFont="1" applyBorder="1"/>
    <xf numFmtId="0" fontId="3" fillId="0" borderId="1"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3"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xf numFmtId="0" fontId="2" fillId="0" borderId="4" xfId="0" applyFont="1" applyBorder="1"/>
    <xf numFmtId="49" fontId="3" fillId="0" borderId="0" xfId="0" applyNumberFormat="1" applyFont="1"/>
    <xf numFmtId="49" fontId="3" fillId="0" borderId="0" xfId="0" quotePrefix="1" applyNumberFormat="1" applyFont="1" applyAlignment="1">
      <alignment horizontal="left" vertical="center"/>
    </xf>
    <xf numFmtId="0" fontId="3" fillId="0" borderId="0" xfId="0" applyFont="1" applyAlignment="1">
      <alignment horizontal="left" vertical="center"/>
    </xf>
    <xf numFmtId="0" fontId="2" fillId="0" borderId="0" xfId="0" applyFont="1"/>
    <xf numFmtId="0" fontId="3" fillId="0" borderId="0" xfId="0" quotePrefix="1" applyFont="1"/>
    <xf numFmtId="0" fontId="3" fillId="0" borderId="0" xfId="0" applyFont="1" applyAlignment="1">
      <alignment vertical="center" textRotation="90"/>
    </xf>
    <xf numFmtId="0" fontId="3" fillId="0" borderId="0" xfId="0" quotePrefix="1" applyFont="1" applyAlignment="1">
      <alignment horizontal="left" vertical="center"/>
    </xf>
    <xf numFmtId="0" fontId="3" fillId="6" borderId="0" xfId="0" applyFont="1" applyFill="1"/>
    <xf numFmtId="0" fontId="3" fillId="7" borderId="0" xfId="0" applyFont="1" applyFill="1"/>
    <xf numFmtId="0" fontId="3" fillId="6" borderId="0" xfId="0" applyFont="1" applyFill="1" applyAlignment="1">
      <alignment horizontal="left" vertical="center"/>
    </xf>
    <xf numFmtId="49" fontId="2" fillId="0" borderId="1" xfId="0" applyNumberFormat="1" applyFont="1" applyBorder="1" applyAlignment="1">
      <alignment horizontal="left" vertical="center"/>
    </xf>
    <xf numFmtId="49" fontId="4" fillId="0" borderId="0" xfId="0" applyNumberFormat="1" applyFont="1"/>
    <xf numFmtId="0" fontId="3" fillId="0" borderId="0" xfId="0" applyFont="1" applyAlignment="1">
      <alignment horizontal="right"/>
    </xf>
    <xf numFmtId="0" fontId="3" fillId="0" borderId="0" xfId="0" applyFont="1" applyAlignment="1">
      <alignment horizontal="right" vertical="center"/>
    </xf>
    <xf numFmtId="0" fontId="3" fillId="8" borderId="0" xfId="0" applyFont="1" applyFill="1" applyAlignment="1">
      <alignment horizontal="left" vertical="center"/>
    </xf>
    <xf numFmtId="0" fontId="2" fillId="4"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8" fillId="2" borderId="0" xfId="0" applyFont="1" applyFill="1" applyAlignment="1">
      <alignment horizontal="left" vertical="center"/>
    </xf>
    <xf numFmtId="0" fontId="8" fillId="4" borderId="0" xfId="0" applyFont="1" applyFill="1" applyAlignment="1">
      <alignment horizontal="left" vertical="center"/>
    </xf>
    <xf numFmtId="0" fontId="0" fillId="0" borderId="0" xfId="0" applyAlignment="1">
      <alignment horizontal="center" vertical="center"/>
    </xf>
    <xf numFmtId="0" fontId="7" fillId="9" borderId="0" xfId="1"/>
    <xf numFmtId="0" fontId="1" fillId="0" borderId="0" xfId="0" applyFont="1" applyAlignment="1">
      <alignment horizontal="right" vertical="center" indent="1"/>
    </xf>
    <xf numFmtId="0" fontId="1" fillId="0" borderId="0" xfId="0" applyFont="1" applyAlignment="1">
      <alignment horizontal="right" vertical="center" wrapText="1" indent="1"/>
    </xf>
    <xf numFmtId="0" fontId="1" fillId="5" borderId="6" xfId="0" applyFont="1" applyFill="1" applyBorder="1" applyAlignment="1">
      <alignment horizontal="right" vertical="center" indent="1"/>
    </xf>
    <xf numFmtId="0" fontId="1" fillId="0" borderId="0" xfId="0" applyFont="1" applyAlignment="1">
      <alignment horizontal="left" vertical="center" indent="1"/>
    </xf>
    <xf numFmtId="0" fontId="0" fillId="0" borderId="0" xfId="0" applyAlignment="1">
      <alignment horizontal="left" vertical="center" indent="1"/>
    </xf>
    <xf numFmtId="0" fontId="0" fillId="10" borderId="6" xfId="0" applyFill="1" applyBorder="1" applyAlignment="1">
      <alignment horizontal="left" vertical="center" indent="1"/>
    </xf>
    <xf numFmtId="0" fontId="9" fillId="11" borderId="6" xfId="0" applyFont="1" applyFill="1" applyBorder="1" applyAlignment="1">
      <alignment horizontal="center" vertical="center"/>
    </xf>
    <xf numFmtId="0" fontId="2" fillId="12" borderId="5" xfId="0" applyFont="1" applyFill="1" applyBorder="1"/>
    <xf numFmtId="0" fontId="3" fillId="13" borderId="0" xfId="0" applyFont="1" applyFill="1"/>
    <xf numFmtId="49" fontId="2" fillId="0" borderId="14" xfId="0" applyNumberFormat="1" applyFont="1" applyBorder="1" applyAlignment="1">
      <alignment horizontal="left" textRotation="45"/>
    </xf>
    <xf numFmtId="0" fontId="2" fillId="0" borderId="10" xfId="0" applyFont="1" applyBorder="1" applyAlignment="1">
      <alignment horizontal="left" textRotation="45"/>
    </xf>
    <xf numFmtId="49" fontId="3" fillId="14" borderId="15" xfId="0" applyNumberFormat="1" applyFont="1" applyFill="1" applyBorder="1"/>
    <xf numFmtId="0" fontId="3" fillId="14" borderId="15" xfId="0" applyFont="1" applyFill="1" applyBorder="1"/>
    <xf numFmtId="0" fontId="3" fillId="14" borderId="15" xfId="0" applyFont="1" applyFill="1" applyBorder="1" applyAlignment="1">
      <alignment horizontal="center" vertical="center"/>
    </xf>
    <xf numFmtId="49" fontId="3" fillId="14" borderId="15" xfId="0" quotePrefix="1" applyNumberFormat="1" applyFont="1" applyFill="1" applyBorder="1" applyAlignment="1">
      <alignment horizontal="left" vertical="center"/>
    </xf>
    <xf numFmtId="0" fontId="2" fillId="0" borderId="12" xfId="0" applyFont="1" applyBorder="1" applyAlignment="1">
      <alignment textRotation="45"/>
    </xf>
    <xf numFmtId="0" fontId="3" fillId="14" borderId="17" xfId="0" applyFont="1" applyFill="1" applyBorder="1" applyAlignment="1">
      <alignment horizontal="center" vertical="center"/>
    </xf>
    <xf numFmtId="0" fontId="3" fillId="14" borderId="17" xfId="0" applyFont="1" applyFill="1" applyBorder="1"/>
    <xf numFmtId="0" fontId="2" fillId="2" borderId="18" xfId="0" applyFont="1" applyFill="1" applyBorder="1" applyAlignment="1">
      <alignment horizontal="center"/>
    </xf>
    <xf numFmtId="0" fontId="3" fillId="2" borderId="18" xfId="0" applyFont="1" applyFill="1" applyBorder="1" applyAlignment="1">
      <alignment horizontal="center"/>
    </xf>
    <xf numFmtId="0" fontId="3" fillId="2" borderId="18" xfId="0" applyFont="1" applyFill="1" applyBorder="1" applyAlignment="1">
      <alignment horizontal="center" vertical="center"/>
    </xf>
    <xf numFmtId="0" fontId="2" fillId="2" borderId="18" xfId="0" applyFont="1" applyFill="1" applyBorder="1" applyAlignment="1">
      <alignment horizontal="center" vertical="center"/>
    </xf>
    <xf numFmtId="0" fontId="3" fillId="0" borderId="19" xfId="0" applyFont="1" applyBorder="1" applyAlignment="1">
      <alignment horizontal="center"/>
    </xf>
    <xf numFmtId="0" fontId="2" fillId="0" borderId="18" xfId="0" applyFont="1" applyBorder="1" applyAlignment="1">
      <alignment horizontal="center"/>
    </xf>
    <xf numFmtId="0" fontId="2" fillId="0" borderId="0" xfId="0" applyFont="1" applyAlignment="1">
      <alignment textRotation="90"/>
    </xf>
    <xf numFmtId="49" fontId="11" fillId="15" borderId="15" xfId="0" applyNumberFormat="1" applyFont="1" applyFill="1" applyBorder="1"/>
    <xf numFmtId="0" fontId="3" fillId="0" borderId="0" xfId="0" applyFont="1" applyAlignment="1">
      <alignment horizontal="left"/>
    </xf>
    <xf numFmtId="0" fontId="3" fillId="8" borderId="0" xfId="0" applyFont="1" applyFill="1" applyAlignment="1">
      <alignment horizontal="right"/>
    </xf>
    <xf numFmtId="0" fontId="3" fillId="5" borderId="6" xfId="0" applyFont="1" applyFill="1" applyBorder="1" applyAlignment="1">
      <alignment horizontal="center" vertical="center"/>
    </xf>
    <xf numFmtId="0" fontId="3" fillId="12" borderId="6" xfId="0" applyFont="1" applyFill="1" applyBorder="1" applyAlignment="1">
      <alignment horizontal="center" vertical="center"/>
    </xf>
    <xf numFmtId="0" fontId="1" fillId="5" borderId="6" xfId="0" applyFont="1" applyFill="1" applyBorder="1" applyAlignment="1">
      <alignment horizontal="right" vertical="center" indent="1"/>
    </xf>
    <xf numFmtId="0" fontId="1" fillId="5" borderId="9" xfId="0" applyFont="1" applyFill="1" applyBorder="1" applyAlignment="1">
      <alignment horizontal="right" vertical="center" indent="1"/>
    </xf>
    <xf numFmtId="0" fontId="1" fillId="5" borderId="10" xfId="0" applyFont="1" applyFill="1" applyBorder="1" applyAlignment="1">
      <alignment horizontal="right" vertical="center" indent="1"/>
    </xf>
    <xf numFmtId="0" fontId="1" fillId="5" borderId="11" xfId="0" applyFont="1" applyFill="1" applyBorder="1" applyAlignment="1">
      <alignment horizontal="right" vertical="center" indent="1"/>
    </xf>
    <xf numFmtId="0" fontId="0" fillId="10" borderId="6" xfId="0" applyFill="1" applyBorder="1" applyAlignment="1">
      <alignment horizontal="left" vertical="center" indent="1"/>
    </xf>
    <xf numFmtId="0" fontId="3" fillId="12" borderId="6"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13" xfId="0" applyFont="1" applyBorder="1" applyAlignment="1">
      <alignment horizontal="center"/>
    </xf>
    <xf numFmtId="0" fontId="3" fillId="0" borderId="19" xfId="0" applyFont="1" applyBorder="1" applyAlignment="1">
      <alignment horizontal="center"/>
    </xf>
    <xf numFmtId="0" fontId="3" fillId="0" borderId="16" xfId="0" applyFont="1" applyBorder="1" applyAlignment="1">
      <alignment horizontal="center" vertical="center"/>
    </xf>
    <xf numFmtId="0" fontId="3" fillId="2" borderId="20"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0" borderId="14" xfId="0" applyFont="1" applyBorder="1" applyAlignment="1">
      <alignment horizontal="center"/>
    </xf>
    <xf numFmtId="0" fontId="3" fillId="0" borderId="0" xfId="0" applyFont="1" applyAlignment="1">
      <alignment horizontal="center"/>
    </xf>
    <xf numFmtId="0" fontId="2" fillId="12" borderId="6" xfId="0" applyFont="1" applyFill="1" applyBorder="1" applyAlignment="1">
      <alignment horizontal="center" vertical="center"/>
    </xf>
    <xf numFmtId="0" fontId="3" fillId="12" borderId="10" xfId="0" applyFont="1" applyFill="1" applyBorder="1" applyAlignment="1">
      <alignment horizontal="center" vertical="center"/>
    </xf>
    <xf numFmtId="0" fontId="3" fillId="12" borderId="9" xfId="0" applyFont="1" applyFill="1" applyBorder="1" applyAlignment="1">
      <alignment horizontal="center" vertical="center"/>
    </xf>
    <xf numFmtId="0" fontId="3" fillId="12" borderId="11" xfId="0" applyFont="1" applyFill="1" applyBorder="1" applyAlignment="1">
      <alignment horizontal="center" vertical="center"/>
    </xf>
    <xf numFmtId="0" fontId="3" fillId="0" borderId="0" xfId="0" applyFont="1" applyAlignment="1">
      <alignment horizontal="center" vertical="center" textRotation="90"/>
    </xf>
    <xf numFmtId="0" fontId="3" fillId="0" borderId="1" xfId="0" applyFont="1" applyBorder="1" applyAlignment="1">
      <alignment horizontal="center"/>
    </xf>
    <xf numFmtId="0" fontId="3" fillId="0" borderId="1" xfId="0" applyFont="1" applyBorder="1" applyAlignment="1">
      <alignment horizontal="center" vertical="center"/>
    </xf>
    <xf numFmtId="0" fontId="2" fillId="0" borderId="1" xfId="0" applyFont="1" applyBorder="1" applyAlignment="1">
      <alignment horizontal="center" textRotation="90"/>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cellXfs>
  <cellStyles count="2">
    <cellStyle name="Neutral" xfId="1" builtinId="28"/>
    <cellStyle name="Normal" xfId="0" builtinId="0"/>
  </cellStyles>
  <dxfs count="0"/>
  <tableStyles count="0" defaultTableStyle="TableStyleMedium2" defaultPivotStyle="PivotStyleLight16"/>
  <colors>
    <mruColors>
      <color rgb="FFFDF0E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C264-383E-4A64-9A8D-06EFF479105C}">
  <dimension ref="B2:I39"/>
  <sheetViews>
    <sheetView workbookViewId="0">
      <selection activeCell="H10" sqref="H10"/>
    </sheetView>
  </sheetViews>
  <sheetFormatPr defaultRowHeight="15" x14ac:dyDescent="0.25"/>
  <cols>
    <col min="1" max="1" width="9.140625" style="30"/>
    <col min="2" max="2" width="31.5703125" style="35" customWidth="1"/>
    <col min="3" max="3" width="17.42578125" style="39" customWidth="1"/>
    <col min="4" max="4" width="25.5703125" style="30" customWidth="1"/>
    <col min="5" max="5" width="26.5703125" style="30" customWidth="1"/>
    <col min="6" max="7" width="9.140625" style="30"/>
    <col min="8" max="8" width="4" style="33" customWidth="1"/>
    <col min="9" max="9" width="165.140625" style="30" bestFit="1" customWidth="1"/>
    <col min="10" max="16384" width="9.140625" style="30"/>
  </cols>
  <sheetData>
    <row r="2" spans="2:9" x14ac:dyDescent="0.25">
      <c r="C2" s="38" t="s">
        <v>34</v>
      </c>
      <c r="H2" s="29" t="s">
        <v>261</v>
      </c>
    </row>
    <row r="4" spans="2:9" ht="15" customHeight="1" x14ac:dyDescent="0.25">
      <c r="B4" s="35" t="s">
        <v>0</v>
      </c>
      <c r="C4" s="38" t="s">
        <v>1</v>
      </c>
      <c r="D4" s="29" t="s">
        <v>3</v>
      </c>
      <c r="E4" s="29" t="s">
        <v>303</v>
      </c>
      <c r="H4" s="28" t="s">
        <v>77</v>
      </c>
      <c r="I4" s="31" t="s">
        <v>88</v>
      </c>
    </row>
    <row r="5" spans="2:9" x14ac:dyDescent="0.25">
      <c r="B5" s="65" t="s">
        <v>25</v>
      </c>
      <c r="C5" s="69" t="s">
        <v>2</v>
      </c>
      <c r="D5" s="30" t="s">
        <v>8</v>
      </c>
      <c r="E5" s="30" t="s">
        <v>304</v>
      </c>
      <c r="H5" s="28" t="s">
        <v>85</v>
      </c>
      <c r="I5" s="31" t="s">
        <v>86</v>
      </c>
    </row>
    <row r="6" spans="2:9" x14ac:dyDescent="0.25">
      <c r="B6" s="65"/>
      <c r="C6" s="69"/>
      <c r="D6" s="30" t="s">
        <v>298</v>
      </c>
      <c r="E6" s="30" t="s">
        <v>305</v>
      </c>
      <c r="H6" s="27" t="s">
        <v>32</v>
      </c>
      <c r="I6" s="32" t="s">
        <v>89</v>
      </c>
    </row>
    <row r="7" spans="2:9" x14ac:dyDescent="0.25">
      <c r="B7" s="65"/>
      <c r="C7" s="69"/>
      <c r="D7" s="30" t="s">
        <v>7</v>
      </c>
      <c r="E7" s="30" t="s">
        <v>308</v>
      </c>
      <c r="H7" s="27" t="s">
        <v>78</v>
      </c>
      <c r="I7" s="32" t="s">
        <v>79</v>
      </c>
    </row>
    <row r="8" spans="2:9" x14ac:dyDescent="0.25">
      <c r="B8" s="65"/>
      <c r="C8" s="69"/>
      <c r="D8" s="30" t="s">
        <v>299</v>
      </c>
      <c r="E8" s="30" t="s">
        <v>309</v>
      </c>
      <c r="H8" s="27" t="s">
        <v>84</v>
      </c>
      <c r="I8" s="32" t="s">
        <v>262</v>
      </c>
    </row>
    <row r="9" spans="2:9" x14ac:dyDescent="0.25">
      <c r="B9" s="65"/>
      <c r="C9" s="69"/>
      <c r="D9" s="30" t="s">
        <v>5</v>
      </c>
      <c r="E9" s="30" t="s">
        <v>310</v>
      </c>
      <c r="H9" s="27" t="s">
        <v>33</v>
      </c>
      <c r="I9" s="32" t="s">
        <v>87</v>
      </c>
    </row>
    <row r="10" spans="2:9" x14ac:dyDescent="0.25">
      <c r="B10" s="65"/>
      <c r="C10" s="69"/>
      <c r="D10" s="30" t="s">
        <v>300</v>
      </c>
      <c r="E10" s="30" t="s">
        <v>311</v>
      </c>
    </row>
    <row r="11" spans="2:9" x14ac:dyDescent="0.25">
      <c r="B11" s="65"/>
      <c r="C11" s="69"/>
      <c r="D11" s="30" t="s">
        <v>6</v>
      </c>
      <c r="E11" s="30" t="s">
        <v>306</v>
      </c>
      <c r="H11" s="30" t="s">
        <v>363</v>
      </c>
    </row>
    <row r="12" spans="2:9" x14ac:dyDescent="0.25">
      <c r="B12" s="65"/>
      <c r="C12" s="69"/>
      <c r="D12" s="30" t="s">
        <v>301</v>
      </c>
      <c r="E12" s="30" t="s">
        <v>307</v>
      </c>
      <c r="H12" s="30" t="s">
        <v>364</v>
      </c>
    </row>
    <row r="13" spans="2:9" x14ac:dyDescent="0.25">
      <c r="B13" s="65"/>
      <c r="C13" s="40" t="s">
        <v>9</v>
      </c>
      <c r="D13" s="30" t="s">
        <v>4</v>
      </c>
      <c r="E13" s="30" t="s">
        <v>312</v>
      </c>
      <c r="H13" s="30" t="s">
        <v>365</v>
      </c>
    </row>
    <row r="14" spans="2:9" x14ac:dyDescent="0.25">
      <c r="B14" s="65"/>
      <c r="C14" s="69" t="s">
        <v>11</v>
      </c>
      <c r="D14" s="30" t="s">
        <v>12</v>
      </c>
      <c r="E14" s="30" t="s">
        <v>313</v>
      </c>
      <c r="H14" s="30" t="s">
        <v>366</v>
      </c>
    </row>
    <row r="15" spans="2:9" x14ac:dyDescent="0.25">
      <c r="B15" s="65"/>
      <c r="C15" s="69"/>
      <c r="D15" s="30" t="s">
        <v>13</v>
      </c>
      <c r="E15" s="30" t="s">
        <v>314</v>
      </c>
      <c r="H15" s="30" t="s">
        <v>367</v>
      </c>
    </row>
    <row r="16" spans="2:9" x14ac:dyDescent="0.25">
      <c r="B16" s="65"/>
      <c r="C16" s="69"/>
      <c r="D16" s="30" t="s">
        <v>14</v>
      </c>
      <c r="E16" s="30" t="s">
        <v>315</v>
      </c>
      <c r="H16" s="30" t="s">
        <v>368</v>
      </c>
    </row>
    <row r="17" spans="2:8" x14ac:dyDescent="0.25">
      <c r="B17" s="65"/>
      <c r="C17" s="69" t="s">
        <v>40</v>
      </c>
      <c r="D17" s="30" t="s">
        <v>40</v>
      </c>
      <c r="E17" s="30" t="s">
        <v>322</v>
      </c>
      <c r="H17" s="30" t="s">
        <v>369</v>
      </c>
    </row>
    <row r="18" spans="2:8" x14ac:dyDescent="0.25">
      <c r="B18" s="65"/>
      <c r="C18" s="69"/>
      <c r="D18" s="30" t="s">
        <v>41</v>
      </c>
      <c r="E18" s="30" t="s">
        <v>316</v>
      </c>
      <c r="H18" s="30" t="s">
        <v>362</v>
      </c>
    </row>
    <row r="19" spans="2:8" x14ac:dyDescent="0.25">
      <c r="B19" s="65"/>
      <c r="C19" s="69"/>
      <c r="D19" s="30" t="s">
        <v>42</v>
      </c>
      <c r="E19" s="30" t="s">
        <v>323</v>
      </c>
    </row>
    <row r="20" spans="2:8" x14ac:dyDescent="0.25">
      <c r="B20" s="65"/>
      <c r="C20" s="69"/>
      <c r="D20" s="30" t="s">
        <v>324</v>
      </c>
      <c r="E20" s="30" t="s">
        <v>325</v>
      </c>
      <c r="H20" s="30" t="s">
        <v>370</v>
      </c>
    </row>
    <row r="21" spans="2:8" x14ac:dyDescent="0.25">
      <c r="B21" s="65"/>
      <c r="C21" s="69"/>
      <c r="D21" s="30" t="s">
        <v>326</v>
      </c>
      <c r="E21" s="30" t="s">
        <v>327</v>
      </c>
      <c r="H21" s="30" t="s">
        <v>371</v>
      </c>
    </row>
    <row r="22" spans="2:8" x14ac:dyDescent="0.25">
      <c r="B22" s="65"/>
      <c r="C22" s="40" t="s">
        <v>15</v>
      </c>
      <c r="D22" s="30" t="s">
        <v>16</v>
      </c>
      <c r="E22" s="30" t="s">
        <v>317</v>
      </c>
      <c r="H22" s="30" t="s">
        <v>372</v>
      </c>
    </row>
    <row r="23" spans="2:8" x14ac:dyDescent="0.25">
      <c r="B23" s="65"/>
      <c r="C23" s="69" t="s">
        <v>18</v>
      </c>
      <c r="D23" s="30" t="s">
        <v>19</v>
      </c>
      <c r="E23" s="30" t="s">
        <v>318</v>
      </c>
      <c r="H23" s="30" t="s">
        <v>373</v>
      </c>
    </row>
    <row r="24" spans="2:8" x14ac:dyDescent="0.25">
      <c r="B24" s="65"/>
      <c r="C24" s="69"/>
      <c r="D24" s="30" t="s">
        <v>95</v>
      </c>
      <c r="E24" s="30" t="s">
        <v>319</v>
      </c>
      <c r="H24" s="30" t="s">
        <v>374</v>
      </c>
    </row>
    <row r="25" spans="2:8" x14ac:dyDescent="0.25">
      <c r="B25" s="65"/>
      <c r="C25" s="69"/>
      <c r="D25" s="30" t="s">
        <v>30</v>
      </c>
      <c r="E25" s="30" t="s">
        <v>320</v>
      </c>
      <c r="H25" s="30" t="s">
        <v>362</v>
      </c>
    </row>
    <row r="26" spans="2:8" ht="15" customHeight="1" x14ac:dyDescent="0.25">
      <c r="B26" s="36"/>
    </row>
    <row r="27" spans="2:8" ht="15" customHeight="1" x14ac:dyDescent="0.25">
      <c r="B27" s="65" t="s">
        <v>27</v>
      </c>
      <c r="C27" s="69" t="s">
        <v>28</v>
      </c>
      <c r="D27" s="30" t="s">
        <v>31</v>
      </c>
      <c r="E27" s="30" t="s">
        <v>321</v>
      </c>
      <c r="H27" s="30" t="s">
        <v>375</v>
      </c>
    </row>
    <row r="28" spans="2:8" ht="15" customHeight="1" x14ac:dyDescent="0.25">
      <c r="B28" s="65"/>
      <c r="C28" s="69"/>
      <c r="D28" s="30" t="s">
        <v>29</v>
      </c>
      <c r="E28" s="30" t="s">
        <v>321</v>
      </c>
      <c r="H28" s="30" t="s">
        <v>371</v>
      </c>
    </row>
    <row r="29" spans="2:8" x14ac:dyDescent="0.25">
      <c r="H29" s="30" t="s">
        <v>376</v>
      </c>
    </row>
    <row r="30" spans="2:8" ht="15" customHeight="1" x14ac:dyDescent="0.25">
      <c r="B30" s="66" t="s">
        <v>26</v>
      </c>
      <c r="C30" s="69" t="s">
        <v>20</v>
      </c>
      <c r="D30" s="30" t="s">
        <v>22</v>
      </c>
      <c r="E30" s="30" t="s">
        <v>321</v>
      </c>
      <c r="H30" s="30" t="s">
        <v>377</v>
      </c>
    </row>
    <row r="31" spans="2:8" x14ac:dyDescent="0.25">
      <c r="B31" s="67"/>
      <c r="C31" s="69"/>
      <c r="D31" s="30" t="s">
        <v>23</v>
      </c>
      <c r="E31" s="30" t="s">
        <v>321</v>
      </c>
      <c r="H31" s="30" t="s">
        <v>378</v>
      </c>
    </row>
    <row r="32" spans="2:8" x14ac:dyDescent="0.25">
      <c r="B32" s="67"/>
      <c r="C32" s="69"/>
      <c r="D32" s="30" t="s">
        <v>21</v>
      </c>
      <c r="E32" s="30" t="s">
        <v>321</v>
      </c>
      <c r="H32" s="30" t="s">
        <v>379</v>
      </c>
    </row>
    <row r="33" spans="2:8" x14ac:dyDescent="0.25">
      <c r="B33" s="68"/>
      <c r="C33" s="69"/>
      <c r="D33" s="30" t="s">
        <v>24</v>
      </c>
      <c r="E33" s="30" t="s">
        <v>321</v>
      </c>
      <c r="H33" s="30" t="s">
        <v>366</v>
      </c>
    </row>
    <row r="34" spans="2:8" x14ac:dyDescent="0.25">
      <c r="H34" s="30" t="s">
        <v>380</v>
      </c>
    </row>
    <row r="35" spans="2:8" x14ac:dyDescent="0.25">
      <c r="B35" s="37" t="s">
        <v>302</v>
      </c>
      <c r="C35" s="40" t="s">
        <v>112</v>
      </c>
      <c r="D35" s="30" t="s">
        <v>17</v>
      </c>
      <c r="E35" s="30" t="s">
        <v>321</v>
      </c>
      <c r="H35" s="30" t="s">
        <v>381</v>
      </c>
    </row>
    <row r="36" spans="2:8" x14ac:dyDescent="0.25">
      <c r="H36" s="30" t="s">
        <v>382</v>
      </c>
    </row>
    <row r="37" spans="2:8" x14ac:dyDescent="0.25">
      <c r="H37" s="30" t="s">
        <v>383</v>
      </c>
    </row>
    <row r="38" spans="2:8" x14ac:dyDescent="0.25">
      <c r="H38" s="30" t="s">
        <v>384</v>
      </c>
    </row>
    <row r="39" spans="2:8" x14ac:dyDescent="0.25">
      <c r="H39" s="30" t="s">
        <v>362</v>
      </c>
    </row>
  </sheetData>
  <mergeCells count="9">
    <mergeCell ref="B5:B25"/>
    <mergeCell ref="B27:B28"/>
    <mergeCell ref="B30:B33"/>
    <mergeCell ref="C30:C33"/>
    <mergeCell ref="C5:C12"/>
    <mergeCell ref="C14:C16"/>
    <mergeCell ref="C17:C21"/>
    <mergeCell ref="C23:C25"/>
    <mergeCell ref="C27: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30E15-F5ED-45C5-A45A-AE25F9AC4955}">
  <dimension ref="B2:AW351"/>
  <sheetViews>
    <sheetView zoomScale="85" zoomScaleNormal="85" workbookViewId="0">
      <pane xSplit="15" ySplit="4" topLeftCell="AA8" activePane="bottomRight" state="frozen"/>
      <selection pane="topRight" activeCell="P1" sqref="P1"/>
      <selection pane="bottomLeft" activeCell="A5" sqref="A5"/>
      <selection pane="bottomRight" activeCell="AJ60" sqref="AJ60"/>
    </sheetView>
  </sheetViews>
  <sheetFormatPr defaultRowHeight="13.5" x14ac:dyDescent="0.25"/>
  <cols>
    <col min="1" max="1" width="4.28515625" style="2" customWidth="1"/>
    <col min="2" max="2" width="10.5703125" style="7" bestFit="1" customWidth="1"/>
    <col min="3" max="3" width="34.85546875" style="2" customWidth="1"/>
    <col min="4" max="4" width="43.140625" style="12" customWidth="1"/>
    <col min="5" max="5" width="20.28515625" style="2" bestFit="1" customWidth="1"/>
    <col min="6" max="6" width="18" style="2" bestFit="1" customWidth="1"/>
    <col min="7" max="7" width="5.85546875" style="2" bestFit="1" customWidth="1"/>
    <col min="8" max="8" width="19.140625" style="2" bestFit="1" customWidth="1"/>
    <col min="9" max="9" width="26.5703125" style="2" bestFit="1" customWidth="1"/>
    <col min="10" max="10" width="4.7109375" style="2" bestFit="1" customWidth="1"/>
    <col min="11" max="11" width="31.42578125" style="2" bestFit="1" customWidth="1"/>
    <col min="12" max="14" width="4.7109375" style="2" bestFit="1" customWidth="1"/>
    <col min="15" max="15" width="4.5703125" style="2" customWidth="1"/>
    <col min="16" max="16" width="146.7109375" style="2" customWidth="1"/>
    <col min="17" max="17" width="11" style="2" customWidth="1"/>
    <col min="18" max="19" width="13.7109375" style="2" customWidth="1"/>
    <col min="20" max="43" width="17.85546875" style="3" customWidth="1"/>
    <col min="44" max="49" width="22" style="2" customWidth="1"/>
    <col min="50" max="16384" width="9.140625" style="2"/>
  </cols>
  <sheetData>
    <row r="2" spans="2:49" x14ac:dyDescent="0.25">
      <c r="M2" s="59"/>
      <c r="N2" s="59"/>
      <c r="O2" s="59"/>
      <c r="P2" s="78" t="s">
        <v>25</v>
      </c>
      <c r="Q2" s="79"/>
      <c r="R2" s="79"/>
      <c r="S2" s="79"/>
      <c r="T2" s="79"/>
      <c r="U2" s="79"/>
      <c r="V2" s="79"/>
      <c r="W2" s="79"/>
      <c r="X2" s="79"/>
      <c r="Y2" s="79"/>
      <c r="Z2" s="79"/>
      <c r="AA2" s="79"/>
      <c r="AB2" s="79"/>
      <c r="AC2" s="79"/>
      <c r="AD2" s="79"/>
      <c r="AE2" s="79"/>
      <c r="AF2" s="79"/>
      <c r="AG2" s="79"/>
      <c r="AH2" s="79"/>
      <c r="AI2" s="80"/>
      <c r="AJ2" s="71" t="s">
        <v>27</v>
      </c>
      <c r="AK2" s="72"/>
      <c r="AL2" s="73" t="s">
        <v>26</v>
      </c>
      <c r="AM2" s="73"/>
      <c r="AN2" s="73"/>
      <c r="AO2" s="74"/>
      <c r="AP2" s="63" t="s">
        <v>302</v>
      </c>
    </row>
    <row r="3" spans="2:49" ht="15" customHeight="1" x14ac:dyDescent="0.25">
      <c r="C3" s="41" t="str">
        <f ca="1">SUBSTITUTE((MID(CELL("filename",AR3),FIND("]",CELL("filename",AR3))+1,256))," ","")</f>
        <v>MySqlTypes</v>
      </c>
      <c r="D3" s="83" t="s">
        <v>328</v>
      </c>
      <c r="E3" s="83"/>
      <c r="F3" s="83"/>
      <c r="G3" s="83"/>
      <c r="H3" s="83"/>
      <c r="I3" s="83"/>
      <c r="J3" s="83"/>
      <c r="K3" s="83"/>
      <c r="L3" s="83"/>
      <c r="M3" s="83"/>
      <c r="N3" s="83"/>
      <c r="O3" s="83"/>
      <c r="P3" s="75" t="s">
        <v>2</v>
      </c>
      <c r="Q3" s="75"/>
      <c r="R3" s="76"/>
      <c r="S3" s="76"/>
      <c r="T3" s="76"/>
      <c r="U3" s="76"/>
      <c r="V3" s="76"/>
      <c r="W3" s="57"/>
      <c r="X3" s="57" t="s">
        <v>9</v>
      </c>
      <c r="Y3" s="76" t="s">
        <v>11</v>
      </c>
      <c r="Z3" s="76"/>
      <c r="AA3" s="76"/>
      <c r="AB3" s="81" t="s">
        <v>40</v>
      </c>
      <c r="AC3" s="82"/>
      <c r="AD3" s="82"/>
      <c r="AE3" s="82"/>
      <c r="AF3" s="75"/>
      <c r="AG3" s="57" t="s">
        <v>15</v>
      </c>
      <c r="AH3" s="76" t="s">
        <v>18</v>
      </c>
      <c r="AI3" s="76"/>
      <c r="AJ3" s="77" t="s">
        <v>28</v>
      </c>
      <c r="AK3" s="77"/>
      <c r="AL3" s="77" t="s">
        <v>20</v>
      </c>
      <c r="AM3" s="77"/>
      <c r="AN3" s="77"/>
      <c r="AO3" s="77"/>
      <c r="AR3" s="2" t="str">
        <f ca="1">CONCATENATE($C$3,".",SUBSTITUTE(C5," ", "_"))</f>
        <v>MySqlTypes.bit</v>
      </c>
    </row>
    <row r="4" spans="2:49" ht="96.75" x14ac:dyDescent="0.25">
      <c r="C4" s="42" t="s">
        <v>3</v>
      </c>
      <c r="D4" s="44" t="s">
        <v>125</v>
      </c>
      <c r="E4" s="45" t="s">
        <v>51</v>
      </c>
      <c r="F4" s="45" t="s">
        <v>37</v>
      </c>
      <c r="G4" s="45" t="s">
        <v>351</v>
      </c>
      <c r="H4" s="45" t="s">
        <v>152</v>
      </c>
      <c r="I4" s="45" t="s">
        <v>38</v>
      </c>
      <c r="J4" s="45" t="s">
        <v>352</v>
      </c>
      <c r="K4" s="45" t="s">
        <v>39</v>
      </c>
      <c r="L4" s="45" t="s">
        <v>353</v>
      </c>
      <c r="M4" s="45" t="s">
        <v>81</v>
      </c>
      <c r="N4" s="45" t="s">
        <v>83</v>
      </c>
      <c r="O4" s="50"/>
      <c r="P4" s="58" t="s">
        <v>298</v>
      </c>
      <c r="Q4" s="58" t="s">
        <v>8</v>
      </c>
      <c r="R4" s="58" t="s">
        <v>7</v>
      </c>
      <c r="S4" s="58" t="s">
        <v>299</v>
      </c>
      <c r="T4" s="58" t="s">
        <v>5</v>
      </c>
      <c r="U4" s="58" t="s">
        <v>300</v>
      </c>
      <c r="V4" s="58" t="s">
        <v>6</v>
      </c>
      <c r="W4" s="58" t="s">
        <v>301</v>
      </c>
      <c r="X4" s="58" t="s">
        <v>4</v>
      </c>
      <c r="Y4" s="58" t="s">
        <v>12</v>
      </c>
      <c r="Z4" s="58" t="s">
        <v>13</v>
      </c>
      <c r="AA4" s="58" t="s">
        <v>14</v>
      </c>
      <c r="AB4" s="58" t="s">
        <v>40</v>
      </c>
      <c r="AC4" s="58" t="s">
        <v>41</v>
      </c>
      <c r="AD4" s="58" t="s">
        <v>324</v>
      </c>
      <c r="AE4" s="58" t="s">
        <v>326</v>
      </c>
      <c r="AF4" s="58" t="s">
        <v>42</v>
      </c>
      <c r="AG4" s="58" t="s">
        <v>16</v>
      </c>
      <c r="AH4" s="58" t="s">
        <v>19</v>
      </c>
      <c r="AI4" s="58" t="s">
        <v>30</v>
      </c>
      <c r="AJ4" s="58" t="s">
        <v>31</v>
      </c>
      <c r="AK4" s="58" t="s">
        <v>29</v>
      </c>
      <c r="AL4" s="58" t="s">
        <v>22</v>
      </c>
      <c r="AM4" s="58" t="s">
        <v>23</v>
      </c>
      <c r="AN4" s="58" t="s">
        <v>21</v>
      </c>
      <c r="AO4" s="58" t="s">
        <v>161</v>
      </c>
      <c r="AP4" s="58" t="s">
        <v>17</v>
      </c>
      <c r="AR4" s="61" t="str">
        <f ca="1">CONCATENATE("public static class ",$C$3," {")</f>
        <v>public static class MySqlTypes {</v>
      </c>
      <c r="AS4" s="15" t="s">
        <v>159</v>
      </c>
      <c r="AT4" s="15" t="s">
        <v>157</v>
      </c>
      <c r="AU4" s="15" t="s">
        <v>252</v>
      </c>
      <c r="AV4" s="15" t="s">
        <v>254</v>
      </c>
      <c r="AW4" s="15" t="s">
        <v>257</v>
      </c>
    </row>
    <row r="5" spans="2:49" x14ac:dyDescent="0.25">
      <c r="B5" s="70" t="s">
        <v>2</v>
      </c>
      <c r="C5" s="43" t="s">
        <v>52</v>
      </c>
      <c r="D5" s="60" t="s">
        <v>358</v>
      </c>
      <c r="E5" s="47"/>
      <c r="F5" s="47"/>
      <c r="G5" s="47"/>
      <c r="H5" s="47"/>
      <c r="I5" s="47" t="s">
        <v>56</v>
      </c>
      <c r="J5" s="47">
        <v>1</v>
      </c>
      <c r="K5" s="47"/>
      <c r="L5" s="47"/>
      <c r="M5" s="48"/>
      <c r="N5" s="48"/>
      <c r="O5" s="51"/>
      <c r="P5" s="54" t="s">
        <v>85</v>
      </c>
      <c r="Q5" s="53" t="s">
        <v>77</v>
      </c>
      <c r="R5" s="54" t="s">
        <v>85</v>
      </c>
      <c r="S5" s="54" t="s">
        <v>85</v>
      </c>
      <c r="T5" s="54" t="s">
        <v>85</v>
      </c>
      <c r="U5" s="54" t="s">
        <v>85</v>
      </c>
      <c r="V5" s="54" t="s">
        <v>85</v>
      </c>
      <c r="W5" s="54" t="s">
        <v>85</v>
      </c>
      <c r="X5" s="54" t="s">
        <v>85</v>
      </c>
      <c r="Y5" s="54"/>
      <c r="Z5" s="54"/>
      <c r="AA5" s="54"/>
      <c r="AB5" s="54"/>
      <c r="AC5" s="54"/>
      <c r="AD5" s="54"/>
      <c r="AE5" s="54"/>
      <c r="AF5" s="54"/>
      <c r="AG5" s="54"/>
      <c r="AH5" s="54" t="s">
        <v>85</v>
      </c>
      <c r="AI5" s="54"/>
      <c r="AJ5" s="55"/>
      <c r="AK5" s="55"/>
      <c r="AL5" s="55"/>
      <c r="AM5" s="55"/>
      <c r="AN5" s="55"/>
      <c r="AO5" s="55"/>
      <c r="AP5" s="54"/>
      <c r="AR5" s="2" t="str">
        <f t="shared" ref="AR5" si="0">IF(C5="","",CONCATENATE("public const string sql_",SUBSTITUTE(C5," ", "_")," = """,C5,""";"))</f>
        <v>public const string sql_bit = "bit";</v>
      </c>
      <c r="AS5" s="20" t="str">
        <f t="shared" ref="AS5" ca="1" si="1">IF(AT5="","",CONCATENATE("new (",$C$3,".sql_",SUBSTITUTE(C5," ", "_"),", ",IF(E5="","null",CONCATENATE("""",E5,"""")),", ",IF(F5="","null",CONCATENATE("""",F5,"""")),", ",IF(I5="","null",CONCATENATE("""",I5,"""")),", ",IF(K5="","null",CONCATENATE("""",K5,"""")),", ",IF(H5="","null",CONCATENATE("""",H5,"""")),", ",IF(G5="", "null", G5),", ",IF(J5="", "null", J5),", ",IF(L5="", "null", L5),", ",IF(M5="Y", "true", "false"),", ",IF(N5="Y", "true", "false"),"), "))</f>
        <v xml:space="preserve">new (MySqlTypes.sql_bit, null, null, "bit({0})", null, null, null, 1, null, false, false), </v>
      </c>
      <c r="AT5" s="19" t="str">
        <f t="shared" ref="AT5" ca="1" si="2">IF(C5="","",CONCATENATE("new (",$C$3,".sql_",SUBSTITUTE(C5," ", "_"),", ",AU5,", [",AV5,"], [",AW5,"]),"))</f>
        <v>new (MySqlTypes.sql_bit, typeof(byte), [typeof(sbyte), typeof(byte), typeof(short), typeof(ushort), typeof(int), typeof(uint), typeof(long), typeof(ulong), typeof(bool), typeof(string)], [typeof(sbyte), typeof(byte), typeof(short), typeof(ushort), typeof(int), typeof(uint), typeof(long), typeof(ulong), typeof(bool), typeof(string)]),</v>
      </c>
      <c r="AU5" s="2" t="str" cm="1">
        <f t="array" ref="AU5">IF(C5="","",CONCATENATE("typeof(",INDEX($P$4:$AO$4,1,MATCH(TRUE,ISNUMBER(SEARCH("T",$P5:$AO5)),0)),")"))</f>
        <v>typeof(byte)</v>
      </c>
      <c r="AV5" s="2" t="str" cm="1">
        <f t="array" ref="AV5">IFERROR(_xlfn.TEXTJOIN(", ",TRUE,CONCATENATE("typeof(",_xlfn._xlws.FILTER($P$4:$AO$4, (ISNUMBER(SEARCH("Z", $P5:$AO5)) + ISNUMBER(SEARCH("T", $P5:$AO5))) &gt; 0),")")),"")</f>
        <v>typeof(sbyte), typeof(byte), typeof(short), typeof(ushort), typeof(int), typeof(uint), typeof(long), typeof(ulong), typeof(bool), typeof(string)</v>
      </c>
      <c r="AW5" s="2" t="str" cm="1">
        <f t="array" ref="AW5">IFERROR(_xlfn.TEXTJOIN(", ",TRUE,CONCATENATE("typeof(",_xlfn._xlws.FILTER($P$4:$AO$4, ISTEXT($P5:$AO5)),")")),"")</f>
        <v>typeof(sbyte), typeof(byte), typeof(short), typeof(ushort), typeof(int), typeof(uint), typeof(long), typeof(ulong), typeof(bool), typeof(string)</v>
      </c>
    </row>
    <row r="6" spans="2:49" x14ac:dyDescent="0.25">
      <c r="B6" s="70"/>
      <c r="C6" s="43" t="s">
        <v>53</v>
      </c>
      <c r="D6" s="46" t="s">
        <v>131</v>
      </c>
      <c r="E6" s="47"/>
      <c r="F6" s="47"/>
      <c r="G6" s="47"/>
      <c r="H6" s="47"/>
      <c r="I6" s="47" t="s">
        <v>57</v>
      </c>
      <c r="J6" s="47">
        <v>4</v>
      </c>
      <c r="K6" s="47"/>
      <c r="L6" s="47"/>
      <c r="M6" s="48" t="s">
        <v>82</v>
      </c>
      <c r="N6" s="48"/>
      <c r="O6" s="51"/>
      <c r="P6" s="53" t="s">
        <v>255</v>
      </c>
      <c r="Q6" s="53"/>
      <c r="R6" s="54" t="s">
        <v>85</v>
      </c>
      <c r="S6" s="54"/>
      <c r="T6" s="54" t="s">
        <v>85</v>
      </c>
      <c r="U6" s="54"/>
      <c r="V6" s="54" t="s">
        <v>85</v>
      </c>
      <c r="W6" s="54"/>
      <c r="X6" s="53" t="s">
        <v>33</v>
      </c>
      <c r="Y6" s="54" t="s">
        <v>85</v>
      </c>
      <c r="Z6" s="54" t="s">
        <v>85</v>
      </c>
      <c r="AA6" s="54" t="s">
        <v>85</v>
      </c>
      <c r="AB6" s="54"/>
      <c r="AC6" s="54"/>
      <c r="AD6" s="54"/>
      <c r="AE6" s="54"/>
      <c r="AF6" s="54"/>
      <c r="AG6" s="54"/>
      <c r="AH6" s="54" t="s">
        <v>85</v>
      </c>
      <c r="AI6" s="54"/>
      <c r="AJ6" s="55"/>
      <c r="AK6" s="55"/>
      <c r="AL6" s="55"/>
      <c r="AM6" s="55"/>
      <c r="AN6" s="55"/>
      <c r="AO6" s="55"/>
      <c r="AP6" s="54"/>
      <c r="AR6" s="2" t="str">
        <f>IF(C6="","",CONCATENATE("public const string sql_",SUBSTITUTE(C6," ", "_")," = """,C6,""";"))</f>
        <v>public const string sql_tinyint = "tinyint";</v>
      </c>
      <c r="AS6" s="20" t="str">
        <f t="shared" ref="AS6" ca="1" si="3">IF(AT6="","",CONCATENATE("new (",$C$3,".sql_",SUBSTITUTE(C6," ", "_"),", ",IF(E6="","null",CONCATENATE("""",E6,"""")),", ",IF(F6="","null",CONCATENATE("""",F6,"""")),", ",IF(I6="","null",CONCATENATE("""",I6,"""")),", ",IF(K6="","null",CONCATENATE("""",K6,"""")),", ",IF(H6="","null",CONCATENATE("""",H6,"""")),", ",IF(G6="", "null", G6),", ",IF(J6="", "null", J6),", ",IF(L6="", "null", L6),", ",IF(M6="Y", "true", "false"),", ",IF(N6="Y", "true", "false"),"), "))</f>
        <v xml:space="preserve">new (MySqlTypes.sql_tinyint, null, null, "tinyint({0})", null, null, null, 4, null, true, false), </v>
      </c>
      <c r="AT6" s="19" t="str">
        <f ca="1">IF(C6="","",CONCATENATE("new (",$C$3,".sql_",SUBSTITUTE(C6," ", "_"),", ",AU6,", [",AV6,"], [",AW6,"]),"))</f>
        <v>new (MySqlTypes.sql_tinyint, typeof(sbyte), [typeof(sbyte), typeof(short), typeof(int), typeof(long), typeof(float), typeof(double), typeof(decimal), typeof(string)], [typeof(sbyte), typeof(short), typeof(int), typeof(long), typeof(bool), typeof(float), typeof(double), typeof(decimal), typeof(string)]),</v>
      </c>
      <c r="AU6" s="2" t="str" cm="1">
        <f t="array" ref="AU6">IF(C6="","",CONCATENATE("typeof(",INDEX($P$4:$AO$4,1,MATCH(TRUE,ISNUMBER(SEARCH("T",$P6:$AO6)),0)),")"))</f>
        <v>typeof(sbyte)</v>
      </c>
      <c r="AV6" s="2" t="str" cm="1">
        <f t="array" ref="AV6">IFERROR(_xlfn.TEXTJOIN(", ",TRUE,CONCATENATE("typeof(",_xlfn._xlws.FILTER($P$4:$AO$4, (ISNUMBER(SEARCH("Z", $P6:$AO6)) + ISNUMBER(SEARCH("T", $P6:$AO6))) &gt; 0),")")),"")</f>
        <v>typeof(sbyte), typeof(short), typeof(int), typeof(long), typeof(float), typeof(double), typeof(decimal), typeof(string)</v>
      </c>
      <c r="AW6" s="2" t="str" cm="1">
        <f t="array" ref="AW6">IFERROR(_xlfn.TEXTJOIN(", ",TRUE,CONCATENATE("typeof(",_xlfn._xlws.FILTER($P$4:$AO$4, ISTEXT($P6:$AO6)),")")),"")</f>
        <v>typeof(sbyte), typeof(short), typeof(int), typeof(long), typeof(bool), typeof(float), typeof(double), typeof(decimal), typeof(string)</v>
      </c>
    </row>
    <row r="7" spans="2:49" x14ac:dyDescent="0.25">
      <c r="B7" s="70"/>
      <c r="C7" s="43" t="s">
        <v>329</v>
      </c>
      <c r="D7" s="46" t="s">
        <v>331</v>
      </c>
      <c r="E7" s="47"/>
      <c r="F7" s="47"/>
      <c r="G7" s="47"/>
      <c r="H7" s="47"/>
      <c r="I7" s="47" t="s">
        <v>330</v>
      </c>
      <c r="J7" s="47">
        <v>4</v>
      </c>
      <c r="K7" s="47"/>
      <c r="L7" s="47"/>
      <c r="M7" s="48" t="s">
        <v>82</v>
      </c>
      <c r="N7" s="48"/>
      <c r="O7" s="51"/>
      <c r="P7" s="53"/>
      <c r="Q7" s="53" t="s">
        <v>255</v>
      </c>
      <c r="R7" s="54" t="s">
        <v>85</v>
      </c>
      <c r="S7" s="54" t="s">
        <v>85</v>
      </c>
      <c r="T7" s="54" t="s">
        <v>85</v>
      </c>
      <c r="U7" s="54" t="s">
        <v>85</v>
      </c>
      <c r="V7" s="54" t="s">
        <v>85</v>
      </c>
      <c r="W7" s="54" t="s">
        <v>85</v>
      </c>
      <c r="X7" s="53" t="s">
        <v>33</v>
      </c>
      <c r="Y7" s="54" t="s">
        <v>85</v>
      </c>
      <c r="Z7" s="54" t="s">
        <v>85</v>
      </c>
      <c r="AA7" s="54" t="s">
        <v>85</v>
      </c>
      <c r="AB7" s="54"/>
      <c r="AC7" s="54"/>
      <c r="AD7" s="54"/>
      <c r="AE7" s="54"/>
      <c r="AF7" s="54"/>
      <c r="AG7" s="54"/>
      <c r="AH7" s="54" t="s">
        <v>85</v>
      </c>
      <c r="AI7" s="54"/>
      <c r="AJ7" s="55"/>
      <c r="AK7" s="55"/>
      <c r="AL7" s="55"/>
      <c r="AM7" s="55"/>
      <c r="AN7" s="55"/>
      <c r="AO7" s="55"/>
      <c r="AP7" s="54"/>
      <c r="AR7" s="2" t="str">
        <f t="shared" ref="AR7:AR61" si="4">IF(C7="","",CONCATENATE("public const string sql_",SUBSTITUTE(C7," ", "_")," = """,C7,""";"))</f>
        <v>public const string sql_tinyint_unsigned = "tinyint unsigned";</v>
      </c>
      <c r="AS7" s="20" t="str">
        <f t="shared" ref="AS7:AS17" ca="1" si="5">IF(AT7="","",CONCATENATE("new (",$C$3,".sql_",SUBSTITUTE(C7," ", "_"),", ",IF(E7="","null",CONCATENATE("""",E7,"""")),", ",IF(F7="","null",CONCATENATE("""",F7,"""")),", ",IF(I7="","null",CONCATENATE("""",I7,"""")),", ",IF(K7="","null",CONCATENATE("""",K7,"""")),", ",IF(H7="","null",CONCATENATE("""",H7,"""")),", ",IF(G7="", "null", G7),", ",IF(J7="", "null", J7),", ",IF(L7="", "null", L7),", ",IF(M7="Y", "true", "false"),", ",IF(N7="Y", "true", "false"),"), "))</f>
        <v xml:space="preserve">new (MySqlTypes.sql_tinyint_unsigned, null, null, "tinyint({0}) unsigned", null, null, null, 4, null, true, false), </v>
      </c>
      <c r="AT7" s="19" t="str">
        <f t="shared" ref="AT7:AT61" ca="1" si="6">IF(C7="","",CONCATENATE("new (",$C$3,".sql_",SUBSTITUTE(C7," ", "_"),", ",AU7,", [",AV7,"], [",AW7,"]),"))</f>
        <v>new (MySqlTypes.sql_tinyint_unsigned, typeof(byte), [typeof(byte), typeof(short), typeof(ushort), typeof(int), typeof(uint), typeof(long), typeof(ulong), typeof(float), typeof(double), typeof(decimal), typeof(string)], [typeof(byte), typeof(short), typeof(ushort), typeof(int), typeof(uint), typeof(long), typeof(ulong), typeof(bool), typeof(float), typeof(double), typeof(decimal), typeof(string)]),</v>
      </c>
      <c r="AU7" s="2" t="str" cm="1">
        <f t="array" ref="AU7">IF(C7="","",CONCATENATE("typeof(",INDEX($P$4:$AO$4,1,MATCH(TRUE,ISNUMBER(SEARCH("T",$P7:$AO7)),0)),")"))</f>
        <v>typeof(byte)</v>
      </c>
      <c r="AV7" s="2" t="str" cm="1">
        <f t="array" ref="AV7">IFERROR(_xlfn.TEXTJOIN(", ",TRUE,CONCATENATE("typeof(",_xlfn._xlws.FILTER($P$4:$AO$4, (ISNUMBER(SEARCH("Z", $P7:$AO7)) + ISNUMBER(SEARCH("T", $P7:$AO7))) &gt; 0),")")),"")</f>
        <v>typeof(byte), typeof(short), typeof(ushort), typeof(int), typeof(uint), typeof(long), typeof(ulong), typeof(float), typeof(double), typeof(decimal), typeof(string)</v>
      </c>
      <c r="AW7" s="2" t="str" cm="1">
        <f t="array" ref="AW7">IFERROR(_xlfn.TEXTJOIN(", ",TRUE,CONCATENATE("typeof(",_xlfn._xlws.FILTER($P$4:$AO$4, ISTEXT($P7:$AO7)),")")),"")</f>
        <v>typeof(byte), typeof(short), typeof(ushort), typeof(int), typeof(uint), typeof(long), typeof(ulong), typeof(bool), typeof(float), typeof(double), typeof(decimal), typeof(string)</v>
      </c>
    </row>
    <row r="8" spans="2:49" x14ac:dyDescent="0.25">
      <c r="B8" s="70"/>
      <c r="C8" s="43" t="s">
        <v>45</v>
      </c>
      <c r="D8" s="46" t="s">
        <v>132</v>
      </c>
      <c r="E8" s="47"/>
      <c r="F8" s="47"/>
      <c r="G8" s="47"/>
      <c r="H8" s="47"/>
      <c r="I8" s="47" t="s">
        <v>63</v>
      </c>
      <c r="J8" s="47">
        <v>5</v>
      </c>
      <c r="K8" s="47"/>
      <c r="L8" s="47"/>
      <c r="M8" s="48" t="s">
        <v>82</v>
      </c>
      <c r="N8" s="48"/>
      <c r="O8" s="51"/>
      <c r="P8" s="54"/>
      <c r="Q8" s="54"/>
      <c r="R8" s="53" t="s">
        <v>255</v>
      </c>
      <c r="S8" s="54"/>
      <c r="T8" s="54" t="s">
        <v>85</v>
      </c>
      <c r="U8" s="54"/>
      <c r="V8" s="54" t="s">
        <v>85</v>
      </c>
      <c r="W8" s="54"/>
      <c r="X8" s="53" t="s">
        <v>33</v>
      </c>
      <c r="Y8" s="54" t="s">
        <v>85</v>
      </c>
      <c r="Z8" s="54" t="s">
        <v>85</v>
      </c>
      <c r="AA8" s="54" t="s">
        <v>85</v>
      </c>
      <c r="AB8" s="54"/>
      <c r="AC8" s="54"/>
      <c r="AD8" s="54"/>
      <c r="AE8" s="54"/>
      <c r="AF8" s="54"/>
      <c r="AG8" s="54"/>
      <c r="AH8" s="54" t="s">
        <v>85</v>
      </c>
      <c r="AI8" s="54"/>
      <c r="AJ8" s="55"/>
      <c r="AK8" s="55"/>
      <c r="AL8" s="55"/>
      <c r="AM8" s="55"/>
      <c r="AN8" s="55"/>
      <c r="AO8" s="55"/>
      <c r="AP8" s="54"/>
      <c r="AR8" s="2" t="str">
        <f t="shared" si="4"/>
        <v>public const string sql_smallint = "smallint";</v>
      </c>
      <c r="AS8" s="20" t="str">
        <f t="shared" ca="1" si="5"/>
        <v xml:space="preserve">new (MySqlTypes.sql_smallint, null, null, "smallint({0})", null, null, null, 5, null, true, false), </v>
      </c>
      <c r="AT8" s="19" t="str">
        <f t="shared" ca="1" si="6"/>
        <v>new (MySqlTypes.sql_smallint, typeof(short), [typeof(short), typeof(int), typeof(long), typeof(float), typeof(double), typeof(decimal), typeof(string)], [typeof(short), typeof(int), typeof(long), typeof(bool), typeof(float), typeof(double), typeof(decimal), typeof(string)]),</v>
      </c>
      <c r="AU8" s="2" t="str" cm="1">
        <f t="array" ref="AU8">IF(C8="","",CONCATENATE("typeof(",INDEX($P$4:$AO$4,1,MATCH(TRUE,ISNUMBER(SEARCH("T",$P8:$AO8)),0)),")"))</f>
        <v>typeof(short)</v>
      </c>
      <c r="AV8" s="2" t="str" cm="1">
        <f t="array" ref="AV8">IFERROR(_xlfn.TEXTJOIN(", ",TRUE,CONCATENATE("typeof(",_xlfn._xlws.FILTER($P$4:$AO$4, (ISNUMBER(SEARCH("Z", $P8:$AO8)) + ISNUMBER(SEARCH("T", $P8:$AO8))) &gt; 0),")")),"")</f>
        <v>typeof(short), typeof(int), typeof(long), typeof(float), typeof(double), typeof(decimal), typeof(string)</v>
      </c>
      <c r="AW8" s="2" t="str" cm="1">
        <f t="array" ref="AW8">IFERROR(_xlfn.TEXTJOIN(", ",TRUE,CONCATENATE("typeof(",_xlfn._xlws.FILTER($P$4:$AO$4, ISTEXT($P8:$AO8)),")")),"")</f>
        <v>typeof(short), typeof(int), typeof(long), typeof(bool), typeof(float), typeof(double), typeof(decimal), typeof(string)</v>
      </c>
    </row>
    <row r="9" spans="2:49" x14ac:dyDescent="0.25">
      <c r="B9" s="70"/>
      <c r="C9" s="43" t="s">
        <v>334</v>
      </c>
      <c r="D9" s="46" t="s">
        <v>335</v>
      </c>
      <c r="E9" s="47"/>
      <c r="F9" s="47"/>
      <c r="G9" s="47"/>
      <c r="H9" s="47"/>
      <c r="I9" s="47" t="s">
        <v>336</v>
      </c>
      <c r="J9" s="47">
        <v>5</v>
      </c>
      <c r="K9" s="47"/>
      <c r="L9" s="47"/>
      <c r="M9" s="48" t="s">
        <v>82</v>
      </c>
      <c r="N9" s="48"/>
      <c r="O9" s="51"/>
      <c r="P9" s="54"/>
      <c r="Q9" s="54"/>
      <c r="R9" s="53"/>
      <c r="S9" s="53" t="s">
        <v>255</v>
      </c>
      <c r="T9" s="54" t="s">
        <v>85</v>
      </c>
      <c r="U9" s="54" t="s">
        <v>85</v>
      </c>
      <c r="V9" s="54" t="s">
        <v>85</v>
      </c>
      <c r="W9" s="54" t="s">
        <v>85</v>
      </c>
      <c r="X9" s="53" t="s">
        <v>33</v>
      </c>
      <c r="Y9" s="54" t="s">
        <v>85</v>
      </c>
      <c r="Z9" s="54" t="s">
        <v>85</v>
      </c>
      <c r="AA9" s="54" t="s">
        <v>85</v>
      </c>
      <c r="AB9" s="54"/>
      <c r="AC9" s="54"/>
      <c r="AD9" s="54"/>
      <c r="AE9" s="54"/>
      <c r="AF9" s="54"/>
      <c r="AG9" s="54"/>
      <c r="AH9" s="54" t="s">
        <v>85</v>
      </c>
      <c r="AI9" s="54"/>
      <c r="AJ9" s="55"/>
      <c r="AK9" s="55"/>
      <c r="AL9" s="55"/>
      <c r="AM9" s="55"/>
      <c r="AN9" s="55"/>
      <c r="AO9" s="55"/>
      <c r="AP9" s="54"/>
      <c r="AR9" s="2" t="str">
        <f t="shared" si="4"/>
        <v>public const string sql_smallint_unsigned = "smallint unsigned";</v>
      </c>
      <c r="AS9" s="20" t="str">
        <f t="shared" ca="1" si="5"/>
        <v xml:space="preserve">new (MySqlTypes.sql_smallint_unsigned, null, null, "smallint({0}) unsigned", null, null, null, 5, null, true, false), </v>
      </c>
      <c r="AT9" s="19" t="str">
        <f t="shared" ca="1" si="6"/>
        <v>new (MySqlTypes.sql_smallint_unsigned, typeof(ushort), [typeof(ushort), typeof(int), typeof(uint), typeof(long), typeof(ulong), typeof(float), typeof(double), typeof(decimal), typeof(string)], [typeof(ushort), typeof(int), typeof(uint), typeof(long), typeof(ulong), typeof(bool), typeof(float), typeof(double), typeof(decimal), typeof(string)]),</v>
      </c>
      <c r="AU9" s="2" t="str" cm="1">
        <f t="array" ref="AU9">IF(C9="","",CONCATENATE("typeof(",INDEX($P$4:$AO$4,1,MATCH(TRUE,ISNUMBER(SEARCH("T",$P9:$AO9)),0)),")"))</f>
        <v>typeof(ushort)</v>
      </c>
      <c r="AV9" s="2" t="str" cm="1">
        <f t="array" ref="AV9">IFERROR(_xlfn.TEXTJOIN(", ",TRUE,CONCATENATE("typeof(",_xlfn._xlws.FILTER($P$4:$AO$4, (ISNUMBER(SEARCH("Z", $P9:$AO9)) + ISNUMBER(SEARCH("T", $P9:$AO9))) &gt; 0),")")),"")</f>
        <v>typeof(ushort), typeof(int), typeof(uint), typeof(long), typeof(ulong), typeof(float), typeof(double), typeof(decimal), typeof(string)</v>
      </c>
      <c r="AW9" s="2" t="str" cm="1">
        <f t="array" ref="AW9">IFERROR(_xlfn.TEXTJOIN(", ",TRUE,CONCATENATE("typeof(",_xlfn._xlws.FILTER($P$4:$AO$4, ISTEXT($P9:$AO9)),")")),"")</f>
        <v>typeof(ushort), typeof(int), typeof(uint), typeof(long), typeof(ulong), typeof(bool), typeof(float), typeof(double), typeof(decimal), typeof(string)</v>
      </c>
    </row>
    <row r="10" spans="2:49" x14ac:dyDescent="0.25">
      <c r="B10" s="70"/>
      <c r="C10" s="43" t="s">
        <v>54</v>
      </c>
      <c r="D10" s="46" t="s">
        <v>134</v>
      </c>
      <c r="E10" s="47"/>
      <c r="F10" s="47"/>
      <c r="G10" s="47"/>
      <c r="H10" s="47"/>
      <c r="I10" s="47" t="s">
        <v>58</v>
      </c>
      <c r="J10" s="47">
        <v>7</v>
      </c>
      <c r="K10" s="47"/>
      <c r="L10" s="47"/>
      <c r="M10" s="48" t="s">
        <v>82</v>
      </c>
      <c r="N10" s="48"/>
      <c r="O10" s="51"/>
      <c r="P10" s="54"/>
      <c r="Q10" s="54"/>
      <c r="R10" s="54" t="s">
        <v>33</v>
      </c>
      <c r="S10" s="54"/>
      <c r="T10" s="53" t="s">
        <v>77</v>
      </c>
      <c r="U10" s="54"/>
      <c r="V10" s="54" t="s">
        <v>85</v>
      </c>
      <c r="W10" s="54"/>
      <c r="X10" s="53" t="s">
        <v>33</v>
      </c>
      <c r="Y10" s="54" t="s">
        <v>85</v>
      </c>
      <c r="Z10" s="54" t="s">
        <v>85</v>
      </c>
      <c r="AA10" s="54" t="s">
        <v>85</v>
      </c>
      <c r="AB10" s="54"/>
      <c r="AC10" s="54"/>
      <c r="AD10" s="54"/>
      <c r="AE10" s="54"/>
      <c r="AF10" s="54"/>
      <c r="AG10" s="54"/>
      <c r="AH10" s="54" t="s">
        <v>85</v>
      </c>
      <c r="AI10" s="54"/>
      <c r="AJ10" s="55"/>
      <c r="AK10" s="55"/>
      <c r="AL10" s="55"/>
      <c r="AM10" s="55"/>
      <c r="AN10" s="55"/>
      <c r="AO10" s="55"/>
      <c r="AP10" s="54"/>
      <c r="AR10" s="2" t="str">
        <f t="shared" si="4"/>
        <v>public const string sql_mediumint = "mediumint";</v>
      </c>
      <c r="AS10" s="20" t="str">
        <f t="shared" ca="1" si="5"/>
        <v xml:space="preserve">new (MySqlTypes.sql_mediumint, null, null, "mediumint({0})", null, null, null, 7, null, true, false), </v>
      </c>
      <c r="AT10" s="19" t="str">
        <f t="shared" ca="1" si="6"/>
        <v>new (MySqlTypes.sql_mediumint, typeof(int), [typeof(int), typeof(long), typeof(float), typeof(double), typeof(decimal), typeof(string)], [typeof(short), typeof(int), typeof(long), typeof(bool), typeof(float), typeof(double), typeof(decimal), typeof(string)]),</v>
      </c>
      <c r="AU10" s="2" t="str" cm="1">
        <f t="array" ref="AU10">IF(C10="","",CONCATENATE("typeof(",INDEX($P$4:$AO$4,1,MATCH(TRUE,ISNUMBER(SEARCH("T",$P10:$AO10)),0)),")"))</f>
        <v>typeof(int)</v>
      </c>
      <c r="AV10" s="2" t="str" cm="1">
        <f t="array" ref="AV10">IFERROR(_xlfn.TEXTJOIN(", ",TRUE,CONCATENATE("typeof(",_xlfn._xlws.FILTER($P$4:$AO$4, (ISNUMBER(SEARCH("Z", $P10:$AO10)) + ISNUMBER(SEARCH("T", $P10:$AO10))) &gt; 0),")")),"")</f>
        <v>typeof(int), typeof(long), typeof(float), typeof(double), typeof(decimal), typeof(string)</v>
      </c>
      <c r="AW10" s="2" t="str" cm="1">
        <f t="array" ref="AW10">IFERROR(_xlfn.TEXTJOIN(", ",TRUE,CONCATENATE("typeof(",_xlfn._xlws.FILTER($P$4:$AO$4, ISTEXT($P10:$AO10)),")")),"")</f>
        <v>typeof(short), typeof(int), typeof(long), typeof(bool), typeof(float), typeof(double), typeof(decimal), typeof(string)</v>
      </c>
    </row>
    <row r="11" spans="2:49" x14ac:dyDescent="0.25">
      <c r="B11" s="70"/>
      <c r="C11" s="43" t="s">
        <v>333</v>
      </c>
      <c r="D11" s="46" t="s">
        <v>356</v>
      </c>
      <c r="E11" s="47"/>
      <c r="F11" s="47"/>
      <c r="G11" s="47"/>
      <c r="H11" s="47"/>
      <c r="I11" s="47" t="s">
        <v>337</v>
      </c>
      <c r="J11" s="47">
        <v>7</v>
      </c>
      <c r="K11" s="47"/>
      <c r="L11" s="47"/>
      <c r="M11" s="48" t="s">
        <v>82</v>
      </c>
      <c r="N11" s="48"/>
      <c r="O11" s="51"/>
      <c r="P11" s="54"/>
      <c r="Q11" s="54"/>
      <c r="R11" s="54"/>
      <c r="S11" s="54" t="s">
        <v>33</v>
      </c>
      <c r="T11" s="53" t="s">
        <v>77</v>
      </c>
      <c r="U11" s="54" t="s">
        <v>85</v>
      </c>
      <c r="V11" s="54" t="s">
        <v>85</v>
      </c>
      <c r="W11" s="54" t="s">
        <v>85</v>
      </c>
      <c r="X11" s="53" t="s">
        <v>33</v>
      </c>
      <c r="Y11" s="54" t="s">
        <v>85</v>
      </c>
      <c r="Z11" s="54" t="s">
        <v>85</v>
      </c>
      <c r="AA11" s="54" t="s">
        <v>85</v>
      </c>
      <c r="AB11" s="54"/>
      <c r="AC11" s="54"/>
      <c r="AD11" s="54"/>
      <c r="AE11" s="54"/>
      <c r="AF11" s="54"/>
      <c r="AG11" s="54"/>
      <c r="AH11" s="54" t="s">
        <v>85</v>
      </c>
      <c r="AI11" s="54"/>
      <c r="AJ11" s="55"/>
      <c r="AK11" s="55"/>
      <c r="AL11" s="55"/>
      <c r="AM11" s="55"/>
      <c r="AN11" s="55"/>
      <c r="AO11" s="55"/>
      <c r="AP11" s="54"/>
      <c r="AR11" s="2" t="str">
        <f t="shared" si="4"/>
        <v>public const string sql_mediumint_unsigned = "mediumint unsigned";</v>
      </c>
      <c r="AS11" s="20" t="str">
        <f t="shared" ca="1" si="5"/>
        <v xml:space="preserve">new (MySqlTypes.sql_mediumint_unsigned, null, null, "mediumint({0}) unsigned", null, null, null, 7, null, true, false), </v>
      </c>
      <c r="AT11" s="19" t="str">
        <f t="shared" ca="1" si="6"/>
        <v>new (MySqlTypes.sql_mediumint_unsigned, typeof(int), [typeof(int), typeof(uint), typeof(long), typeof(ulong), typeof(float), typeof(double), typeof(decimal), typeof(string)], [typeof(ushort), typeof(int), typeof(uint), typeof(long), typeof(ulong), typeof(bool), typeof(float), typeof(double), typeof(decimal), typeof(string)]),</v>
      </c>
      <c r="AU11" s="2" t="str" cm="1">
        <f t="array" ref="AU11">IF(C11="","",CONCATENATE("typeof(",INDEX($P$4:$AO$4,1,MATCH(TRUE,ISNUMBER(SEARCH("T",$P11:$AO11)),0)),")"))</f>
        <v>typeof(int)</v>
      </c>
      <c r="AV11" s="2" t="str" cm="1">
        <f t="array" ref="AV11">IFERROR(_xlfn.TEXTJOIN(", ",TRUE,CONCATENATE("typeof(",_xlfn._xlws.FILTER($P$4:$AO$4, (ISNUMBER(SEARCH("Z", $P11:$AO11)) + ISNUMBER(SEARCH("T", $P11:$AO11))) &gt; 0),")")),"")</f>
        <v>typeof(int), typeof(uint), typeof(long), typeof(ulong), typeof(float), typeof(double), typeof(decimal), typeof(string)</v>
      </c>
      <c r="AW11" s="2" t="str" cm="1">
        <f t="array" ref="AW11">IFERROR(_xlfn.TEXTJOIN(", ",TRUE,CONCATENATE("typeof(",_xlfn._xlws.FILTER($P$4:$AO$4, ISTEXT($P11:$AO11)),")")),"")</f>
        <v>typeof(ushort), typeof(int), typeof(uint), typeof(long), typeof(ulong), typeof(bool), typeof(float), typeof(double), typeof(decimal), typeof(string)</v>
      </c>
    </row>
    <row r="12" spans="2:49" x14ac:dyDescent="0.25">
      <c r="B12" s="70"/>
      <c r="C12" s="43" t="s">
        <v>44</v>
      </c>
      <c r="D12" s="46" t="s">
        <v>133</v>
      </c>
      <c r="E12" s="47"/>
      <c r="F12" s="47"/>
      <c r="G12" s="47"/>
      <c r="H12" s="47"/>
      <c r="I12" s="47" t="s">
        <v>164</v>
      </c>
      <c r="J12" s="47">
        <v>11</v>
      </c>
      <c r="K12" s="47"/>
      <c r="L12" s="47"/>
      <c r="M12" s="48" t="s">
        <v>82</v>
      </c>
      <c r="N12" s="48"/>
      <c r="O12" s="51"/>
      <c r="P12" s="54"/>
      <c r="Q12" s="54"/>
      <c r="R12" s="54" t="s">
        <v>33</v>
      </c>
      <c r="S12" s="54"/>
      <c r="T12" s="53" t="s">
        <v>255</v>
      </c>
      <c r="U12" s="53"/>
      <c r="V12" s="54" t="s">
        <v>85</v>
      </c>
      <c r="W12" s="54"/>
      <c r="X12" s="53" t="s">
        <v>33</v>
      </c>
      <c r="Y12" s="54" t="s">
        <v>85</v>
      </c>
      <c r="Z12" s="54" t="s">
        <v>85</v>
      </c>
      <c r="AA12" s="54" t="s">
        <v>85</v>
      </c>
      <c r="AB12" s="54"/>
      <c r="AC12" s="54"/>
      <c r="AD12" s="54"/>
      <c r="AE12" s="54"/>
      <c r="AF12" s="54" t="s">
        <v>33</v>
      </c>
      <c r="AG12" s="54"/>
      <c r="AH12" s="54" t="s">
        <v>85</v>
      </c>
      <c r="AI12" s="54"/>
      <c r="AJ12" s="55"/>
      <c r="AK12" s="55"/>
      <c r="AL12" s="55"/>
      <c r="AM12" s="55"/>
      <c r="AN12" s="55"/>
      <c r="AO12" s="55"/>
      <c r="AP12" s="54"/>
      <c r="AR12" s="2" t="str">
        <f t="shared" si="4"/>
        <v>public const string sql_integer = "integer";</v>
      </c>
      <c r="AS12" s="20" t="str">
        <f t="shared" ca="1" si="5"/>
        <v xml:space="preserve">new (MySqlTypes.sql_integer, null, null, "integer({0})", null, null, null, 11, null, true, false), </v>
      </c>
      <c r="AT12" s="19" t="str">
        <f t="shared" ca="1" si="6"/>
        <v>new (MySqlTypes.sql_integer, typeof(int), [typeof(int), typeof(long), typeof(float), typeof(double), typeof(decimal), typeof(string)], [typeof(short), typeof(int), typeof(long), typeof(bool), typeof(float), typeof(double), typeof(decimal), typeof(TimeSpan), typeof(string)]),</v>
      </c>
      <c r="AU12" s="2" t="str" cm="1">
        <f t="array" ref="AU12">IF(C12="","",CONCATENATE("typeof(",INDEX($P$4:$AO$4,1,MATCH(TRUE,ISNUMBER(SEARCH("T",$P12:$AO12)),0)),")"))</f>
        <v>typeof(int)</v>
      </c>
      <c r="AV12" s="2" t="str" cm="1">
        <f t="array" ref="AV12">IFERROR(_xlfn.TEXTJOIN(", ",TRUE,CONCATENATE("typeof(",_xlfn._xlws.FILTER($P$4:$AO$4, (ISNUMBER(SEARCH("Z", $P12:$AO12)) + ISNUMBER(SEARCH("T", $P12:$AO12))) &gt; 0),")")),"")</f>
        <v>typeof(int), typeof(long), typeof(float), typeof(double), typeof(decimal), typeof(string)</v>
      </c>
      <c r="AW12" s="2" t="str" cm="1">
        <f t="array" ref="AW12">IFERROR(_xlfn.TEXTJOIN(", ",TRUE,CONCATENATE("typeof(",_xlfn._xlws.FILTER($P$4:$AO$4, ISTEXT($P12:$AO12)),")")),"")</f>
        <v>typeof(short), typeof(int), typeof(long), typeof(bool), typeof(float), typeof(double), typeof(decimal), typeof(TimeSpan), typeof(string)</v>
      </c>
    </row>
    <row r="13" spans="2:49" x14ac:dyDescent="0.25">
      <c r="B13" s="70"/>
      <c r="C13" s="43" t="s">
        <v>341</v>
      </c>
      <c r="D13" s="46" t="s">
        <v>355</v>
      </c>
      <c r="E13" s="47"/>
      <c r="F13" s="47"/>
      <c r="G13" s="47"/>
      <c r="H13" s="47"/>
      <c r="I13" s="47" t="s">
        <v>342</v>
      </c>
      <c r="J13" s="47">
        <v>11</v>
      </c>
      <c r="K13" s="47"/>
      <c r="L13" s="47"/>
      <c r="M13" s="48" t="s">
        <v>82</v>
      </c>
      <c r="N13" s="48"/>
      <c r="O13" s="51"/>
      <c r="P13" s="54"/>
      <c r="Q13" s="54"/>
      <c r="R13" s="54"/>
      <c r="S13" s="54" t="s">
        <v>33</v>
      </c>
      <c r="T13" s="53"/>
      <c r="U13" s="53" t="s">
        <v>255</v>
      </c>
      <c r="V13" s="54" t="s">
        <v>85</v>
      </c>
      <c r="W13" s="54" t="s">
        <v>85</v>
      </c>
      <c r="X13" s="53" t="s">
        <v>33</v>
      </c>
      <c r="Y13" s="54" t="s">
        <v>85</v>
      </c>
      <c r="Z13" s="54" t="s">
        <v>85</v>
      </c>
      <c r="AA13" s="54" t="s">
        <v>85</v>
      </c>
      <c r="AB13" s="54"/>
      <c r="AC13" s="54"/>
      <c r="AD13" s="54"/>
      <c r="AE13" s="54"/>
      <c r="AF13" s="54" t="s">
        <v>33</v>
      </c>
      <c r="AG13" s="54"/>
      <c r="AH13" s="54" t="s">
        <v>85</v>
      </c>
      <c r="AI13" s="54"/>
      <c r="AJ13" s="55"/>
      <c r="AK13" s="55"/>
      <c r="AL13" s="55"/>
      <c r="AM13" s="55"/>
      <c r="AN13" s="55"/>
      <c r="AO13" s="55"/>
      <c r="AP13" s="54"/>
      <c r="AR13" s="2" t="str">
        <f t="shared" si="4"/>
        <v>public const string sql_integer_unsigned = "integer unsigned";</v>
      </c>
      <c r="AS13" s="20" t="str">
        <f t="shared" ca="1" si="5"/>
        <v xml:space="preserve">new (MySqlTypes.sql_integer_unsigned, null, null, "integer({0}) unsigned", null, null, null, 11, null, true, false), </v>
      </c>
      <c r="AT13" s="19" t="str">
        <f t="shared" ca="1" si="6"/>
        <v>new (MySqlTypes.sql_integer_unsigned, typeof(uint), [typeof(uint), typeof(long), typeof(ulong), typeof(float), typeof(double), typeof(decimal), typeof(string)], [typeof(ushort), typeof(uint), typeof(long), typeof(ulong), typeof(bool), typeof(float), typeof(double), typeof(decimal), typeof(TimeSpan), typeof(string)]),</v>
      </c>
      <c r="AU13" s="2" t="str" cm="1">
        <f t="array" ref="AU13">IF(C13="","",CONCATENATE("typeof(",INDEX($P$4:$AO$4,1,MATCH(TRUE,ISNUMBER(SEARCH("T",$P13:$AO13)),0)),")"))</f>
        <v>typeof(uint)</v>
      </c>
      <c r="AV13" s="2" t="str" cm="1">
        <f t="array" ref="AV13">IFERROR(_xlfn.TEXTJOIN(", ",TRUE,CONCATENATE("typeof(",_xlfn._xlws.FILTER($P$4:$AO$4, (ISNUMBER(SEARCH("Z", $P13:$AO13)) + ISNUMBER(SEARCH("T", $P13:$AO13))) &gt; 0),")")),"")</f>
        <v>typeof(uint), typeof(long), typeof(ulong), typeof(float), typeof(double), typeof(decimal), typeof(string)</v>
      </c>
      <c r="AW13" s="2" t="str" cm="1">
        <f t="array" ref="AW13">IFERROR(_xlfn.TEXTJOIN(", ",TRUE,CONCATENATE("typeof(",_xlfn._xlws.FILTER($P$4:$AO$4, ISTEXT($P13:$AO13)),")")),"")</f>
        <v>typeof(ushort), typeof(uint), typeof(long), typeof(ulong), typeof(bool), typeof(float), typeof(double), typeof(decimal), typeof(TimeSpan), typeof(string)</v>
      </c>
    </row>
    <row r="14" spans="2:49" x14ac:dyDescent="0.25">
      <c r="B14" s="70"/>
      <c r="C14" s="43" t="s">
        <v>5</v>
      </c>
      <c r="D14" s="46" t="s">
        <v>133</v>
      </c>
      <c r="E14" s="47" t="s">
        <v>44</v>
      </c>
      <c r="F14" s="47"/>
      <c r="G14" s="47"/>
      <c r="H14" s="47"/>
      <c r="I14" s="47" t="s">
        <v>64</v>
      </c>
      <c r="J14" s="47">
        <v>11</v>
      </c>
      <c r="K14" s="47"/>
      <c r="L14" s="47"/>
      <c r="M14" s="48" t="s">
        <v>82</v>
      </c>
      <c r="N14" s="48"/>
      <c r="O14" s="51"/>
      <c r="P14" s="54"/>
      <c r="Q14" s="54"/>
      <c r="R14" s="54" t="s">
        <v>33</v>
      </c>
      <c r="S14" s="54"/>
      <c r="T14" s="53" t="s">
        <v>256</v>
      </c>
      <c r="U14" s="53"/>
      <c r="V14" s="54" t="s">
        <v>85</v>
      </c>
      <c r="W14" s="54"/>
      <c r="X14" s="53" t="s">
        <v>33</v>
      </c>
      <c r="Y14" s="54" t="s">
        <v>85</v>
      </c>
      <c r="Z14" s="54" t="s">
        <v>85</v>
      </c>
      <c r="AA14" s="54" t="s">
        <v>85</v>
      </c>
      <c r="AB14" s="54"/>
      <c r="AC14" s="54"/>
      <c r="AD14" s="54"/>
      <c r="AE14" s="54"/>
      <c r="AF14" s="54" t="s">
        <v>33</v>
      </c>
      <c r="AG14" s="54"/>
      <c r="AH14" s="54" t="s">
        <v>85</v>
      </c>
      <c r="AI14" s="54"/>
      <c r="AJ14" s="55"/>
      <c r="AK14" s="55"/>
      <c r="AL14" s="55"/>
      <c r="AM14" s="55"/>
      <c r="AN14" s="55"/>
      <c r="AO14" s="55"/>
      <c r="AP14" s="54"/>
      <c r="AR14" s="2" t="str">
        <f t="shared" si="4"/>
        <v>public const string sql_int = "int";</v>
      </c>
      <c r="AS14" s="20" t="str">
        <f t="shared" ca="1" si="5"/>
        <v xml:space="preserve">new (MySqlTypes.sql_int, "integer", null, "int({0})", null, null, null, 11, null, true, false), </v>
      </c>
      <c r="AT14" s="19" t="str">
        <f t="shared" ca="1" si="6"/>
        <v>new (MySqlTypes.sql_int, typeof(int), [typeof(int), typeof(long), typeof(float), typeof(double), typeof(decimal), typeof(string)], [typeof(short), typeof(int), typeof(long), typeof(bool), typeof(float), typeof(double), typeof(decimal), typeof(TimeSpan), typeof(string)]),</v>
      </c>
      <c r="AU14" s="2" t="str" cm="1">
        <f t="array" ref="AU14">IF(C14="","",CONCATENATE("typeof(",INDEX($P$4:$AO$4,1,MATCH(TRUE,ISNUMBER(SEARCH("T",$P14:$AO14)),0)),")"))</f>
        <v>typeof(int)</v>
      </c>
      <c r="AV14" s="2" t="str" cm="1">
        <f t="array" ref="AV14">IFERROR(_xlfn.TEXTJOIN(", ",TRUE,CONCATENATE("typeof(",_xlfn._xlws.FILTER($P$4:$AO$4, (ISNUMBER(SEARCH("Z", $P14:$AO14)) + ISNUMBER(SEARCH("T", $P14:$AO14))) &gt; 0),")")),"")</f>
        <v>typeof(int), typeof(long), typeof(float), typeof(double), typeof(decimal), typeof(string)</v>
      </c>
      <c r="AW14" s="2" t="str" cm="1">
        <f t="array" ref="AW14">IFERROR(_xlfn.TEXTJOIN(", ",TRUE,CONCATENATE("typeof(",_xlfn._xlws.FILTER($P$4:$AO$4, ISTEXT($P14:$AO14)),")")),"")</f>
        <v>typeof(short), typeof(int), typeof(long), typeof(bool), typeof(float), typeof(double), typeof(decimal), typeof(TimeSpan), typeof(string)</v>
      </c>
    </row>
    <row r="15" spans="2:49" x14ac:dyDescent="0.25">
      <c r="B15" s="70"/>
      <c r="C15" s="43" t="s">
        <v>339</v>
      </c>
      <c r="D15" s="46" t="s">
        <v>355</v>
      </c>
      <c r="E15" s="47"/>
      <c r="F15" s="47"/>
      <c r="G15" s="47"/>
      <c r="H15" s="47"/>
      <c r="I15" s="47" t="s">
        <v>340</v>
      </c>
      <c r="J15" s="47">
        <v>11</v>
      </c>
      <c r="K15" s="47"/>
      <c r="L15" s="47"/>
      <c r="M15" s="48" t="s">
        <v>82</v>
      </c>
      <c r="N15" s="48"/>
      <c r="O15" s="51"/>
      <c r="P15" s="54"/>
      <c r="Q15" s="54"/>
      <c r="R15" s="54"/>
      <c r="S15" s="54" t="s">
        <v>33</v>
      </c>
      <c r="T15" s="53"/>
      <c r="U15" s="53" t="s">
        <v>256</v>
      </c>
      <c r="V15" s="54" t="s">
        <v>85</v>
      </c>
      <c r="W15" s="54" t="s">
        <v>85</v>
      </c>
      <c r="X15" s="53" t="s">
        <v>33</v>
      </c>
      <c r="Y15" s="54" t="s">
        <v>85</v>
      </c>
      <c r="Z15" s="54" t="s">
        <v>85</v>
      </c>
      <c r="AA15" s="54" t="s">
        <v>85</v>
      </c>
      <c r="AB15" s="54"/>
      <c r="AC15" s="54"/>
      <c r="AD15" s="54"/>
      <c r="AE15" s="54"/>
      <c r="AF15" s="54" t="s">
        <v>33</v>
      </c>
      <c r="AG15" s="54"/>
      <c r="AH15" s="54" t="s">
        <v>85</v>
      </c>
      <c r="AI15" s="54"/>
      <c r="AJ15" s="55"/>
      <c r="AK15" s="55"/>
      <c r="AL15" s="55"/>
      <c r="AM15" s="55"/>
      <c r="AN15" s="55"/>
      <c r="AO15" s="55"/>
      <c r="AP15" s="54"/>
      <c r="AR15" s="2" t="str">
        <f t="shared" si="4"/>
        <v>public const string sql_int_unsigned = "int unsigned";</v>
      </c>
      <c r="AS15" s="20" t="str">
        <f t="shared" ca="1" si="5"/>
        <v xml:space="preserve">new (MySqlTypes.sql_int_unsigned, null, null, "int({0}) unsigned", null, null, null, 11, null, true, false), </v>
      </c>
      <c r="AT15" s="19" t="str">
        <f t="shared" ca="1" si="6"/>
        <v>new (MySqlTypes.sql_int_unsigned, typeof(uint), [typeof(uint), typeof(long), typeof(ulong), typeof(float), typeof(double), typeof(decimal), typeof(string)], [typeof(ushort), typeof(uint), typeof(long), typeof(ulong), typeof(bool), typeof(float), typeof(double), typeof(decimal), typeof(TimeSpan), typeof(string)]),</v>
      </c>
      <c r="AU15" s="2" t="str" cm="1">
        <f t="array" ref="AU15">IF(C15="","",CONCATENATE("typeof(",INDEX($P$4:$AO$4,1,MATCH(TRUE,ISNUMBER(SEARCH("T",$P15:$AO15)),0)),")"))</f>
        <v>typeof(uint)</v>
      </c>
      <c r="AV15" s="2" t="str" cm="1">
        <f t="array" ref="AV15">IFERROR(_xlfn.TEXTJOIN(", ",TRUE,CONCATENATE("typeof(",_xlfn._xlws.FILTER($P$4:$AO$4, (ISNUMBER(SEARCH("Z", $P15:$AO15)) + ISNUMBER(SEARCH("T", $P15:$AO15))) &gt; 0),")")),"")</f>
        <v>typeof(uint), typeof(long), typeof(ulong), typeof(float), typeof(double), typeof(decimal), typeof(string)</v>
      </c>
      <c r="AW15" s="2" t="str" cm="1">
        <f t="array" ref="AW15">IFERROR(_xlfn.TEXTJOIN(", ",TRUE,CONCATENATE("typeof(",_xlfn._xlws.FILTER($P$4:$AO$4, ISTEXT($P15:$AO15)),")")),"")</f>
        <v>typeof(ushort), typeof(uint), typeof(long), typeof(ulong), typeof(bool), typeof(float), typeof(double), typeof(decimal), typeof(TimeSpan), typeof(string)</v>
      </c>
    </row>
    <row r="16" spans="2:49" x14ac:dyDescent="0.25">
      <c r="B16" s="70"/>
      <c r="C16" s="43" t="s">
        <v>55</v>
      </c>
      <c r="D16" s="46" t="s">
        <v>388</v>
      </c>
      <c r="E16" s="47"/>
      <c r="F16" s="47"/>
      <c r="G16" s="47"/>
      <c r="H16" s="47"/>
      <c r="I16" s="47" t="s">
        <v>59</v>
      </c>
      <c r="J16" s="47">
        <v>19</v>
      </c>
      <c r="K16" s="47"/>
      <c r="L16" s="47"/>
      <c r="M16" s="48" t="s">
        <v>82</v>
      </c>
      <c r="N16" s="48"/>
      <c r="O16" s="51"/>
      <c r="P16" s="54"/>
      <c r="Q16" s="54"/>
      <c r="R16" s="54" t="s">
        <v>33</v>
      </c>
      <c r="S16" s="54"/>
      <c r="T16" s="54" t="s">
        <v>33</v>
      </c>
      <c r="U16" s="54"/>
      <c r="V16" s="53" t="s">
        <v>255</v>
      </c>
      <c r="W16" s="53"/>
      <c r="X16" s="53" t="s">
        <v>33</v>
      </c>
      <c r="Y16" s="54" t="s">
        <v>85</v>
      </c>
      <c r="Z16" s="54" t="s">
        <v>85</v>
      </c>
      <c r="AA16" s="54" t="s">
        <v>85</v>
      </c>
      <c r="AB16" s="54"/>
      <c r="AC16" s="54"/>
      <c r="AD16" s="54"/>
      <c r="AE16" s="54"/>
      <c r="AF16" s="54" t="s">
        <v>32</v>
      </c>
      <c r="AG16" s="54"/>
      <c r="AH16" s="54" t="s">
        <v>85</v>
      </c>
      <c r="AI16" s="54"/>
      <c r="AJ16" s="55"/>
      <c r="AK16" s="55"/>
      <c r="AL16" s="55"/>
      <c r="AM16" s="55"/>
      <c r="AN16" s="55"/>
      <c r="AO16" s="55"/>
      <c r="AP16" s="54"/>
      <c r="AR16" s="2" t="str">
        <f t="shared" si="4"/>
        <v>public const string sql_bigint = "bigint";</v>
      </c>
      <c r="AS16" s="20" t="str">
        <f t="shared" ca="1" si="5"/>
        <v xml:space="preserve">new (MySqlTypes.sql_bigint, null, null, "bigint({0})", null, null, null, 19, null, true, false), </v>
      </c>
      <c r="AT16" s="19" t="str">
        <f t="shared" ca="1" si="6"/>
        <v>new (MySqlTypes.sql_bigint, typeof(long), [typeof(long), typeof(float), typeof(double), typeof(decimal), typeof(string)], [typeof(short), typeof(int), typeof(long), typeof(bool), typeof(float), typeof(double), typeof(decimal), typeof(TimeSpan), typeof(string)]),</v>
      </c>
      <c r="AU16" s="2" t="str" cm="1">
        <f t="array" ref="AU16">IF(C16="","",CONCATENATE("typeof(",INDEX($P$4:$AO$4,1,MATCH(TRUE,ISNUMBER(SEARCH("T",$P16:$AO16)),0)),")"))</f>
        <v>typeof(long)</v>
      </c>
      <c r="AV16" s="2" t="str" cm="1">
        <f t="array" ref="AV16">IFERROR(_xlfn.TEXTJOIN(", ",TRUE,CONCATENATE("typeof(",_xlfn._xlws.FILTER($P$4:$AO$4, (ISNUMBER(SEARCH("Z", $P16:$AO16)) + ISNUMBER(SEARCH("T", $P16:$AO16))) &gt; 0),")")),"")</f>
        <v>typeof(long), typeof(float), typeof(double), typeof(decimal), typeof(string)</v>
      </c>
      <c r="AW16" s="2" t="str" cm="1">
        <f t="array" ref="AW16">IFERROR(_xlfn.TEXTJOIN(", ",TRUE,CONCATENATE("typeof(",_xlfn._xlws.FILTER($P$4:$AO$4, ISTEXT($P16:$AO16)),")")),"")</f>
        <v>typeof(short), typeof(int), typeof(long), typeof(bool), typeof(float), typeof(double), typeof(decimal), typeof(TimeSpan), typeof(string)</v>
      </c>
    </row>
    <row r="17" spans="2:49" x14ac:dyDescent="0.25">
      <c r="B17" s="70"/>
      <c r="C17" s="43" t="s">
        <v>332</v>
      </c>
      <c r="D17" s="46" t="s">
        <v>357</v>
      </c>
      <c r="E17" s="47"/>
      <c r="F17" s="47"/>
      <c r="G17" s="47"/>
      <c r="H17" s="47"/>
      <c r="I17" s="47" t="s">
        <v>338</v>
      </c>
      <c r="J17" s="47">
        <v>19</v>
      </c>
      <c r="K17" s="47"/>
      <c r="L17" s="47"/>
      <c r="M17" s="48" t="s">
        <v>82</v>
      </c>
      <c r="N17" s="48"/>
      <c r="O17" s="51"/>
      <c r="P17" s="54"/>
      <c r="Q17" s="54"/>
      <c r="R17" s="54"/>
      <c r="S17" s="54" t="s">
        <v>33</v>
      </c>
      <c r="T17" s="54"/>
      <c r="U17" s="54" t="s">
        <v>33</v>
      </c>
      <c r="V17" s="53"/>
      <c r="W17" s="53" t="s">
        <v>255</v>
      </c>
      <c r="X17" s="53" t="s">
        <v>33</v>
      </c>
      <c r="Y17" s="54" t="s">
        <v>85</v>
      </c>
      <c r="Z17" s="54" t="s">
        <v>85</v>
      </c>
      <c r="AA17" s="54" t="s">
        <v>85</v>
      </c>
      <c r="AB17" s="54"/>
      <c r="AC17" s="54"/>
      <c r="AD17" s="54"/>
      <c r="AE17" s="54"/>
      <c r="AF17" s="54" t="s">
        <v>33</v>
      </c>
      <c r="AG17" s="54"/>
      <c r="AH17" s="54" t="s">
        <v>85</v>
      </c>
      <c r="AI17" s="54"/>
      <c r="AJ17" s="55"/>
      <c r="AK17" s="55"/>
      <c r="AL17" s="55"/>
      <c r="AM17" s="55"/>
      <c r="AN17" s="55"/>
      <c r="AO17" s="55"/>
      <c r="AP17" s="54"/>
      <c r="AR17" s="2" t="str">
        <f t="shared" si="4"/>
        <v>public const string sql_bigint_unsigned = "bigint unsigned";</v>
      </c>
      <c r="AS17" s="20" t="str">
        <f t="shared" ca="1" si="5"/>
        <v xml:space="preserve">new (MySqlTypes.sql_bigint_unsigned, null, null, "bigint({0}) unsigned", null, null, null, 19, null, true, false), </v>
      </c>
      <c r="AT17" s="19" t="str">
        <f t="shared" ca="1" si="6"/>
        <v>new (MySqlTypes.sql_bigint_unsigned, typeof(ulong), [typeof(ulong), typeof(float), typeof(double), typeof(decimal), typeof(string)], [typeof(ushort), typeof(uint), typeof(ulong), typeof(bool), typeof(float), typeof(double), typeof(decimal), typeof(TimeSpan), typeof(string)]),</v>
      </c>
      <c r="AU17" s="2" t="str" cm="1">
        <f t="array" ref="AU17">IF(C17="","",CONCATENATE("typeof(",INDEX($P$4:$AO$4,1,MATCH(TRUE,ISNUMBER(SEARCH("T",$P17:$AO17)),0)),")"))</f>
        <v>typeof(ulong)</v>
      </c>
      <c r="AV17" s="2" t="str" cm="1">
        <f t="array" ref="AV17">IFERROR(_xlfn.TEXTJOIN(", ",TRUE,CONCATENATE("typeof(",_xlfn._xlws.FILTER($P$4:$AO$4, (ISNUMBER(SEARCH("Z", $P17:$AO17)) + ISNUMBER(SEARCH("T", $P17:$AO17))) &gt; 0),")")),"")</f>
        <v>typeof(ulong), typeof(float), typeof(double), typeof(decimal), typeof(string)</v>
      </c>
      <c r="AW17" s="2" t="str" cm="1">
        <f t="array" ref="AW17">IFERROR(_xlfn.TEXTJOIN(", ",TRUE,CONCATENATE("typeof(",_xlfn._xlws.FILTER($P$4:$AO$4, ISTEXT($P17:$AO17)),")")),"")</f>
        <v>typeof(ushort), typeof(uint), typeof(ulong), typeof(bool), typeof(float), typeof(double), typeof(decimal), typeof(TimeSpan), typeof(string)</v>
      </c>
    </row>
    <row r="18" spans="2:49" x14ac:dyDescent="0.25">
      <c r="B18" s="70"/>
      <c r="C18" s="43" t="s">
        <v>62</v>
      </c>
      <c r="D18" s="46"/>
      <c r="E18" s="47" t="s">
        <v>332</v>
      </c>
      <c r="F18" s="47"/>
      <c r="G18" s="47"/>
      <c r="H18" s="47"/>
      <c r="I18" s="47"/>
      <c r="J18" s="47"/>
      <c r="K18" s="47"/>
      <c r="L18" s="47"/>
      <c r="M18" s="48"/>
      <c r="N18" s="48" t="s">
        <v>82</v>
      </c>
      <c r="O18" s="51"/>
      <c r="P18" s="53" t="s">
        <v>84</v>
      </c>
      <c r="Q18" s="53" t="s">
        <v>84</v>
      </c>
      <c r="R18" s="53" t="s">
        <v>84</v>
      </c>
      <c r="S18" s="53" t="s">
        <v>84</v>
      </c>
      <c r="T18" s="53" t="s">
        <v>84</v>
      </c>
      <c r="U18" s="53" t="s">
        <v>84</v>
      </c>
      <c r="V18" s="53" t="s">
        <v>359</v>
      </c>
      <c r="W18" s="53" t="s">
        <v>386</v>
      </c>
      <c r="X18" s="54"/>
      <c r="Y18" s="54" t="s">
        <v>85</v>
      </c>
      <c r="Z18" s="54" t="s">
        <v>85</v>
      </c>
      <c r="AA18" s="54" t="s">
        <v>85</v>
      </c>
      <c r="AB18" s="54"/>
      <c r="AC18" s="54"/>
      <c r="AD18" s="54"/>
      <c r="AE18" s="54"/>
      <c r="AF18" s="54"/>
      <c r="AG18" s="54"/>
      <c r="AH18" s="54" t="s">
        <v>85</v>
      </c>
      <c r="AI18" s="54"/>
      <c r="AJ18" s="55"/>
      <c r="AK18" s="55"/>
      <c r="AL18" s="55"/>
      <c r="AM18" s="55"/>
      <c r="AN18" s="55"/>
      <c r="AO18" s="55"/>
      <c r="AP18" s="54"/>
      <c r="AR18" s="2" t="str">
        <f t="shared" ref="AR18" si="7">IF(C18="","",CONCATENATE("public const string sql_",SUBSTITUTE(C18," ", "_")," = """,C18,""";"))</f>
        <v>public const string sql_serial = "serial";</v>
      </c>
      <c r="AS18" s="20" t="str">
        <f t="shared" ref="AS18" ca="1" si="8">IF(AT18="","",CONCATENATE("new (",$C$3,".sql_",SUBSTITUTE(C18," ", "_"),", ",IF(E18="","null",CONCATENATE("""",E18,"""")),", ",IF(F18="","null",CONCATENATE("""",F18,"""")),", ",IF(I18="","null",CONCATENATE("""",I18,"""")),", ",IF(K18="","null",CONCATENATE("""",K18,"""")),", ",IF(H18="","null",CONCATENATE("""",H18,"""")),", ",IF(G18="", "null", G18),", ",IF(J18="", "null", J18),", ",IF(L18="", "null", L18),", ",IF(M18="Y", "true", "false"),", ",IF(N18="Y", "true", "false"),"), "))</f>
        <v xml:space="preserve">new (MySqlTypes.sql_serial, "bigint unsigned", null, null, null, null, null, null, null, false, true), </v>
      </c>
      <c r="AT18" s="19" t="str">
        <f t="shared" ref="AT18" ca="1" si="9">IF(C18="","",CONCATENATE("new (",$C$3,".sql_",SUBSTITUTE(C18," ", "_"),", ",AU18,", [",AV18,"], [",AW18,"]),"))</f>
        <v>new (MySqlTypes.sql_serial, typeof(long), [typeof(long), typeof(ulong), typeof(float), typeof(double), typeof(decimal), typeof(string)], [typeof(sbyte), typeof(byte), typeof(short), typeof(ushort), typeof(int), typeof(uint), typeof(long), typeof(ulong), typeof(float), typeof(double), typeof(decimal), typeof(string)]),</v>
      </c>
      <c r="AU18" s="2" t="str" cm="1">
        <f t="array" ref="AU18">IF(C18="","",CONCATENATE("typeof(",INDEX($P$4:$AO$4,1,MATCH(TRUE,ISNUMBER(SEARCH("T",$P18:$AO18)),0)),")"))</f>
        <v>typeof(long)</v>
      </c>
      <c r="AV18" s="2" t="str" cm="1">
        <f t="array" ref="AV18">IFERROR(_xlfn.TEXTJOIN(", ",TRUE,CONCATENATE("typeof(",_xlfn._xlws.FILTER($P$4:$AO$4, (ISNUMBER(SEARCH("Z", $P18:$AO18)) + ISNUMBER(SEARCH("T", $P18:$AO18))) &gt; 0),")")),"")</f>
        <v>typeof(long), typeof(ulong), typeof(float), typeof(double), typeof(decimal), typeof(string)</v>
      </c>
      <c r="AW18" s="2" t="str" cm="1">
        <f t="array" ref="AW18">IFERROR(_xlfn.TEXTJOIN(", ",TRUE,CONCATENATE("typeof(",_xlfn._xlws.FILTER($P$4:$AO$4, ISTEXT($P18:$AO18)),")")),"")</f>
        <v>typeof(sbyte), typeof(byte), typeof(short), typeof(ushort), typeof(int), typeof(uint), typeof(long), typeof(ulong), typeof(float), typeof(double), typeof(decimal), typeof(string)</v>
      </c>
    </row>
    <row r="19" spans="2:49" x14ac:dyDescent="0.25">
      <c r="B19" s="70" t="s">
        <v>11</v>
      </c>
      <c r="C19" s="43" t="s">
        <v>14</v>
      </c>
      <c r="D19" s="46" t="s">
        <v>135</v>
      </c>
      <c r="E19" s="47"/>
      <c r="F19" s="47"/>
      <c r="G19" s="47"/>
      <c r="H19" s="47"/>
      <c r="I19" s="47" t="s">
        <v>65</v>
      </c>
      <c r="J19" s="47">
        <v>12</v>
      </c>
      <c r="K19" s="47" t="s">
        <v>69</v>
      </c>
      <c r="L19" s="47">
        <v>2</v>
      </c>
      <c r="M19" s="48"/>
      <c r="N19" s="48"/>
      <c r="O19" s="51"/>
      <c r="P19" s="54"/>
      <c r="Q19" s="54"/>
      <c r="R19" s="54"/>
      <c r="S19" s="54"/>
      <c r="T19" s="54"/>
      <c r="U19" s="54"/>
      <c r="V19" s="54"/>
      <c r="W19" s="54"/>
      <c r="X19" s="53" t="s">
        <v>33</v>
      </c>
      <c r="Y19" s="54" t="s">
        <v>85</v>
      </c>
      <c r="Z19" s="54" t="s">
        <v>85</v>
      </c>
      <c r="AA19" s="53" t="s">
        <v>77</v>
      </c>
      <c r="AB19" s="54"/>
      <c r="AC19" s="54"/>
      <c r="AD19" s="54"/>
      <c r="AE19" s="54"/>
      <c r="AF19" s="54"/>
      <c r="AG19" s="54"/>
      <c r="AH19" s="54" t="s">
        <v>85</v>
      </c>
      <c r="AI19" s="54"/>
      <c r="AJ19" s="55"/>
      <c r="AK19" s="55"/>
      <c r="AL19" s="55"/>
      <c r="AM19" s="55"/>
      <c r="AN19" s="55"/>
      <c r="AO19" s="55"/>
      <c r="AP19" s="54"/>
      <c r="AR19" s="2" t="str">
        <f t="shared" si="4"/>
        <v>public const string sql_decimal = "decimal";</v>
      </c>
      <c r="AS19" s="20" t="str">
        <f ca="1">IF(AT19="","",CONCATENATE("new (",$C$3,".sql_",SUBSTITUTE(C19," ", "_"),", ",IF(E19="","null",CONCATENATE("""",E19,"""")),", ",IF(F19="","null",CONCATENATE("""",F19,"""")),", ",IF(I19="","null",CONCATENATE("""",I19,"""")),", ",IF(K19="","null",CONCATENATE("""",K19,"""")),", ",IF(H19="","null",CONCATENATE("""",H19,"""")),", ",IF(G19="", "null", G19),", ",IF(J19="", "null", J19),", ",IF(L19="", "null", L19),", ",IF(M19="Y", "true", "false"),", ",IF(N19="Y", "true", "false"),"), "))</f>
        <v xml:space="preserve">new (MySqlTypes.sql_decimal, null, null, "decimal({0})", "decimal({0},{1})", null, null, 12, 2, false, false), </v>
      </c>
      <c r="AT19" s="19" t="str">
        <f t="shared" ca="1" si="6"/>
        <v>new (MySqlTypes.sql_decimal, typeof(decimal), [typeof(float), typeof(double), typeof(decimal), typeof(string)], [typeof(bool), typeof(float), typeof(double), typeof(decimal), typeof(string)]),</v>
      </c>
      <c r="AU19" s="2" t="str" cm="1">
        <f t="array" ref="AU19">IF(C19="","",CONCATENATE("typeof(",INDEX($P$4:$AO$4,1,MATCH(TRUE,ISNUMBER(SEARCH("T",$P19:$AO19)),0)),")"))</f>
        <v>typeof(decimal)</v>
      </c>
      <c r="AV19" s="2" t="str" cm="1">
        <f t="array" ref="AV19">IFERROR(_xlfn.TEXTJOIN(", ",TRUE,CONCATENATE("typeof(",_xlfn._xlws.FILTER($P$4:$AO$4, (ISNUMBER(SEARCH("Z", $P19:$AO19)) + ISNUMBER(SEARCH("T", $P19:$AO19))) &gt; 0),")")),"")</f>
        <v>typeof(float), typeof(double), typeof(decimal), typeof(string)</v>
      </c>
      <c r="AW19" s="2" t="str" cm="1">
        <f t="array" ref="AW19">IFERROR(_xlfn.TEXTJOIN(", ",TRUE,CONCATENATE("typeof(",_xlfn._xlws.FILTER($P$4:$AO$4, ISTEXT($P19:$AO19)),")")),"")</f>
        <v>typeof(bool), typeof(float), typeof(double), typeof(decimal), typeof(string)</v>
      </c>
    </row>
    <row r="20" spans="2:49" x14ac:dyDescent="0.25">
      <c r="B20" s="70"/>
      <c r="C20" s="43" t="s">
        <v>49</v>
      </c>
      <c r="D20" s="46" t="s">
        <v>135</v>
      </c>
      <c r="E20" s="47" t="s">
        <v>14</v>
      </c>
      <c r="F20" s="47"/>
      <c r="G20" s="47"/>
      <c r="H20" s="47"/>
      <c r="I20" s="47" t="s">
        <v>66</v>
      </c>
      <c r="J20" s="47">
        <v>12</v>
      </c>
      <c r="K20" s="47" t="s">
        <v>70</v>
      </c>
      <c r="L20" s="47">
        <v>2</v>
      </c>
      <c r="M20" s="48"/>
      <c r="N20" s="48"/>
      <c r="O20" s="51"/>
      <c r="P20" s="54"/>
      <c r="Q20" s="54"/>
      <c r="R20" s="54"/>
      <c r="S20" s="54"/>
      <c r="T20" s="54"/>
      <c r="U20" s="54"/>
      <c r="V20" s="54"/>
      <c r="W20" s="54"/>
      <c r="X20" s="53" t="s">
        <v>33</v>
      </c>
      <c r="Y20" s="54" t="s">
        <v>85</v>
      </c>
      <c r="Z20" s="54" t="s">
        <v>85</v>
      </c>
      <c r="AA20" s="53" t="s">
        <v>77</v>
      </c>
      <c r="AB20" s="54"/>
      <c r="AC20" s="54"/>
      <c r="AD20" s="54"/>
      <c r="AE20" s="54"/>
      <c r="AF20" s="54"/>
      <c r="AG20" s="54"/>
      <c r="AH20" s="54" t="s">
        <v>85</v>
      </c>
      <c r="AI20" s="54"/>
      <c r="AJ20" s="55"/>
      <c r="AK20" s="55"/>
      <c r="AL20" s="55"/>
      <c r="AM20" s="55"/>
      <c r="AN20" s="55"/>
      <c r="AO20" s="55"/>
      <c r="AP20" s="54"/>
      <c r="AR20" s="2" t="str">
        <f t="shared" si="4"/>
        <v>public const string sql_dec = "dec";</v>
      </c>
      <c r="AS20" s="20" t="str">
        <f t="shared" ref="AS20:AS61" ca="1" si="10">IF(AT20="","",CONCATENATE("new (",$C$3,".sql_",SUBSTITUTE(C20," ", "_"),", ",IF(E20="","null",CONCATENATE("""",E20,"""")),", ",IF(F20="","null",CONCATENATE("""",F20,"""")),", ",IF(I20="","null",CONCATENATE("""",I20,"""")),", ",IF(K20="","null",CONCATENATE("""",K20,"""")),", ",IF(H20="","null",CONCATENATE("""",H20,"""")),", ",IF(G20="", "null", G20),", ",IF(J20="", "null", J20),", ",IF(L20="", "null", L20),", ",IF(M20="Y", "true", "false"),", ",IF(N20="Y", "true", "false"),"), "))</f>
        <v xml:space="preserve">new (MySqlTypes.sql_dec, "decimal", null, "dec({0})", "dec({0},{1})", null, null, 12, 2, false, false), </v>
      </c>
      <c r="AT20" s="19" t="str">
        <f t="shared" ca="1" si="6"/>
        <v>new (MySqlTypes.sql_dec, typeof(decimal), [typeof(float), typeof(double), typeof(decimal), typeof(string)], [typeof(bool), typeof(float), typeof(double), typeof(decimal), typeof(string)]),</v>
      </c>
      <c r="AU20" s="2" t="str" cm="1">
        <f t="array" ref="AU20">IF(C20="","",CONCATENATE("typeof(",INDEX($P$4:$AO$4,1,MATCH(TRUE,ISNUMBER(SEARCH("T",$P20:$AO20)),0)),")"))</f>
        <v>typeof(decimal)</v>
      </c>
      <c r="AV20" s="2" t="str" cm="1">
        <f t="array" ref="AV20">IFERROR(_xlfn.TEXTJOIN(", ",TRUE,CONCATENATE("typeof(",_xlfn._xlws.FILTER($P$4:$AO$4, (ISNUMBER(SEARCH("Z", $P20:$AO20)) + ISNUMBER(SEARCH("T", $P20:$AO20))) &gt; 0),")")),"")</f>
        <v>typeof(float), typeof(double), typeof(decimal), typeof(string)</v>
      </c>
      <c r="AW20" s="2" t="str" cm="1">
        <f t="array" ref="AW20">IFERROR(_xlfn.TEXTJOIN(", ",TRUE,CONCATENATE("typeof(",_xlfn._xlws.FILTER($P$4:$AO$4, ISTEXT($P20:$AO20)),")")),"")</f>
        <v>typeof(bool), typeof(float), typeof(double), typeof(decimal), typeof(string)</v>
      </c>
    </row>
    <row r="21" spans="2:49" x14ac:dyDescent="0.25">
      <c r="B21" s="70"/>
      <c r="C21" s="43" t="s">
        <v>50</v>
      </c>
      <c r="D21" s="46"/>
      <c r="E21" s="47" t="s">
        <v>14</v>
      </c>
      <c r="F21" s="47"/>
      <c r="G21" s="47"/>
      <c r="H21" s="47"/>
      <c r="I21" s="47" t="s">
        <v>67</v>
      </c>
      <c r="J21" s="47">
        <v>12</v>
      </c>
      <c r="K21" s="47" t="s">
        <v>71</v>
      </c>
      <c r="L21" s="47">
        <v>2</v>
      </c>
      <c r="M21" s="48"/>
      <c r="N21" s="48"/>
      <c r="O21" s="51"/>
      <c r="P21" s="54"/>
      <c r="Q21" s="54"/>
      <c r="R21" s="54"/>
      <c r="S21" s="54"/>
      <c r="T21" s="54"/>
      <c r="U21" s="54"/>
      <c r="V21" s="54"/>
      <c r="W21" s="54"/>
      <c r="X21" s="53" t="s">
        <v>33</v>
      </c>
      <c r="Y21" s="54" t="s">
        <v>85</v>
      </c>
      <c r="Z21" s="54" t="s">
        <v>85</v>
      </c>
      <c r="AA21" s="53" t="s">
        <v>77</v>
      </c>
      <c r="AB21" s="54"/>
      <c r="AC21" s="54"/>
      <c r="AD21" s="54"/>
      <c r="AE21" s="54"/>
      <c r="AF21" s="54"/>
      <c r="AG21" s="54"/>
      <c r="AH21" s="54" t="s">
        <v>85</v>
      </c>
      <c r="AI21" s="54"/>
      <c r="AJ21" s="55"/>
      <c r="AK21" s="55"/>
      <c r="AL21" s="55"/>
      <c r="AM21" s="55"/>
      <c r="AN21" s="55"/>
      <c r="AO21" s="55"/>
      <c r="AP21" s="54"/>
      <c r="AR21" s="2" t="str">
        <f t="shared" si="4"/>
        <v>public const string sql_fixed = "fixed";</v>
      </c>
      <c r="AS21" s="20" t="str">
        <f t="shared" ca="1" si="10"/>
        <v xml:space="preserve">new (MySqlTypes.sql_fixed, "decimal", null, "fixed({0})", "fixed({0},{1})", null, null, 12, 2, false, false), </v>
      </c>
      <c r="AT21" s="19" t="str">
        <f t="shared" ca="1" si="6"/>
        <v>new (MySqlTypes.sql_fixed, typeof(decimal), [typeof(float), typeof(double), typeof(decimal), typeof(string)], [typeof(bool), typeof(float), typeof(double), typeof(decimal), typeof(string)]),</v>
      </c>
      <c r="AU21" s="2" t="str" cm="1">
        <f t="array" ref="AU21">IF(C21="","",CONCATENATE("typeof(",INDEX($P$4:$AO$4,1,MATCH(TRUE,ISNUMBER(SEARCH("T",$P21:$AO21)),0)),")"))</f>
        <v>typeof(decimal)</v>
      </c>
      <c r="AV21" s="2" t="str" cm="1">
        <f t="array" ref="AV21">IFERROR(_xlfn.TEXTJOIN(", ",TRUE,CONCATENATE("typeof(",_xlfn._xlws.FILTER($P$4:$AO$4, (ISNUMBER(SEARCH("Z", $P21:$AO21)) + ISNUMBER(SEARCH("T", $P21:$AO21))) &gt; 0),")")),"")</f>
        <v>typeof(float), typeof(double), typeof(decimal), typeof(string)</v>
      </c>
      <c r="AW21" s="2" t="str" cm="1">
        <f t="array" ref="AW21">IFERROR(_xlfn.TEXTJOIN(", ",TRUE,CONCATENATE("typeof(",_xlfn._xlws.FILTER($P$4:$AO$4, ISTEXT($P21:$AO21)),")")),"")</f>
        <v>typeof(bool), typeof(float), typeof(double), typeof(decimal), typeof(string)</v>
      </c>
    </row>
    <row r="22" spans="2:49" x14ac:dyDescent="0.25">
      <c r="B22" s="70"/>
      <c r="C22" s="43" t="s">
        <v>46</v>
      </c>
      <c r="D22" s="46"/>
      <c r="E22" s="47"/>
      <c r="F22" s="47"/>
      <c r="G22" s="47"/>
      <c r="H22" s="47"/>
      <c r="I22" s="47" t="s">
        <v>60</v>
      </c>
      <c r="J22" s="47">
        <v>12</v>
      </c>
      <c r="K22" s="47" t="s">
        <v>72</v>
      </c>
      <c r="L22" s="47">
        <v>2</v>
      </c>
      <c r="M22" s="48"/>
      <c r="N22" s="48"/>
      <c r="O22" s="51"/>
      <c r="P22" s="54"/>
      <c r="Q22" s="54"/>
      <c r="R22" s="54"/>
      <c r="S22" s="54"/>
      <c r="T22" s="54"/>
      <c r="U22" s="54"/>
      <c r="V22" s="54"/>
      <c r="W22" s="54"/>
      <c r="X22" s="53" t="s">
        <v>33</v>
      </c>
      <c r="Y22" s="54" t="s">
        <v>85</v>
      </c>
      <c r="Z22" s="54" t="s">
        <v>85</v>
      </c>
      <c r="AA22" s="53" t="s">
        <v>255</v>
      </c>
      <c r="AB22" s="54"/>
      <c r="AC22" s="54"/>
      <c r="AD22" s="54"/>
      <c r="AE22" s="54"/>
      <c r="AF22" s="54"/>
      <c r="AG22" s="54"/>
      <c r="AH22" s="54" t="s">
        <v>85</v>
      </c>
      <c r="AI22" s="54"/>
      <c r="AJ22" s="55"/>
      <c r="AK22" s="55"/>
      <c r="AL22" s="55"/>
      <c r="AM22" s="55"/>
      <c r="AN22" s="55"/>
      <c r="AO22" s="55"/>
      <c r="AP22" s="54"/>
      <c r="AR22" s="2" t="str">
        <f t="shared" si="4"/>
        <v>public const string sql_numeric = "numeric";</v>
      </c>
      <c r="AS22" s="20" t="str">
        <f t="shared" ca="1" si="10"/>
        <v xml:space="preserve">new (MySqlTypes.sql_numeric, null, null, "numeric({0})", "numeric({0},{1})", null, null, 12, 2, false, false), </v>
      </c>
      <c r="AT22" s="19" t="str">
        <f t="shared" ca="1" si="6"/>
        <v>new (MySqlTypes.sql_numeric, typeof(decimal), [typeof(float), typeof(double), typeof(decimal), typeof(string)], [typeof(bool), typeof(float), typeof(double), typeof(decimal), typeof(string)]),</v>
      </c>
      <c r="AU22" s="2" t="str" cm="1">
        <f t="array" ref="AU22">IF(C22="","",CONCATENATE("typeof(",INDEX($P$4:$AO$4,1,MATCH(TRUE,ISNUMBER(SEARCH("T",$P22:$AO22)),0)),")"))</f>
        <v>typeof(decimal)</v>
      </c>
      <c r="AV22" s="2" t="str" cm="1">
        <f t="array" ref="AV22">IFERROR(_xlfn.TEXTJOIN(", ",TRUE,CONCATENATE("typeof(",_xlfn._xlws.FILTER($P$4:$AO$4, (ISNUMBER(SEARCH("Z", $P22:$AO22)) + ISNUMBER(SEARCH("T", $P22:$AO22))) &gt; 0),")")),"")</f>
        <v>typeof(float), typeof(double), typeof(decimal), typeof(string)</v>
      </c>
      <c r="AW22" s="2" t="str" cm="1">
        <f t="array" ref="AW22">IFERROR(_xlfn.TEXTJOIN(", ",TRUE,CONCATENATE("typeof(",_xlfn._xlws.FILTER($P$4:$AO$4, ISTEXT($P22:$AO22)),")")),"")</f>
        <v>typeof(bool), typeof(float), typeof(double), typeof(decimal), typeof(string)</v>
      </c>
    </row>
    <row r="23" spans="2:49" x14ac:dyDescent="0.25">
      <c r="B23" s="70"/>
      <c r="C23" s="43" t="s">
        <v>12</v>
      </c>
      <c r="D23" s="46"/>
      <c r="E23" s="47"/>
      <c r="F23" s="47"/>
      <c r="G23" s="47"/>
      <c r="H23" s="47"/>
      <c r="I23" s="47" t="s">
        <v>68</v>
      </c>
      <c r="J23" s="47">
        <v>12</v>
      </c>
      <c r="K23" s="47" t="s">
        <v>73</v>
      </c>
      <c r="L23" s="47">
        <v>2</v>
      </c>
      <c r="M23" s="48"/>
      <c r="N23" s="48"/>
      <c r="O23" s="51"/>
      <c r="P23" s="54"/>
      <c r="Q23" s="54"/>
      <c r="R23" s="54"/>
      <c r="S23" s="54"/>
      <c r="T23" s="54"/>
      <c r="U23" s="54"/>
      <c r="V23" s="54"/>
      <c r="W23" s="54"/>
      <c r="X23" s="53" t="s">
        <v>33</v>
      </c>
      <c r="Y23" s="53" t="s">
        <v>255</v>
      </c>
      <c r="Z23" s="54" t="s">
        <v>85</v>
      </c>
      <c r="AA23" s="54" t="s">
        <v>85</v>
      </c>
      <c r="AB23" s="54"/>
      <c r="AC23" s="54"/>
      <c r="AD23" s="54"/>
      <c r="AE23" s="54"/>
      <c r="AF23" s="54"/>
      <c r="AG23" s="54"/>
      <c r="AH23" s="54" t="s">
        <v>85</v>
      </c>
      <c r="AI23" s="54"/>
      <c r="AJ23" s="55"/>
      <c r="AK23" s="55"/>
      <c r="AL23" s="55"/>
      <c r="AM23" s="55"/>
      <c r="AN23" s="55"/>
      <c r="AO23" s="55"/>
      <c r="AP23" s="54"/>
      <c r="AR23" s="2" t="str">
        <f t="shared" si="4"/>
        <v>public const string sql_float = "float";</v>
      </c>
      <c r="AS23" s="20" t="str">
        <f t="shared" ca="1" si="10"/>
        <v xml:space="preserve">new (MySqlTypes.sql_float, null, null, "float({0})", "float({0},{1})", null, null, 12, 2, false, false), </v>
      </c>
      <c r="AT23" s="19" t="str">
        <f t="shared" ca="1" si="6"/>
        <v>new (MySqlTypes.sql_float, typeof(float), [typeof(float), typeof(double), typeof(decimal), typeof(string)], [typeof(bool), typeof(float), typeof(double), typeof(decimal), typeof(string)]),</v>
      </c>
      <c r="AU23" s="2" t="str" cm="1">
        <f t="array" ref="AU23">IF(C23="","",CONCATENATE("typeof(",INDEX($P$4:$AO$4,1,MATCH(TRUE,ISNUMBER(SEARCH("T",$P23:$AO23)),0)),")"))</f>
        <v>typeof(float)</v>
      </c>
      <c r="AV23" s="2" t="str" cm="1">
        <f t="array" ref="AV23">IFERROR(_xlfn.TEXTJOIN(", ",TRUE,CONCATENATE("typeof(",_xlfn._xlws.FILTER($P$4:$AO$4, (ISNUMBER(SEARCH("Z", $P23:$AO23)) + ISNUMBER(SEARCH("T", $P23:$AO23))) &gt; 0),")")),"")</f>
        <v>typeof(float), typeof(double), typeof(decimal), typeof(string)</v>
      </c>
      <c r="AW23" s="2" t="str" cm="1">
        <f t="array" ref="AW23">IFERROR(_xlfn.TEXTJOIN(", ",TRUE,CONCATENATE("typeof(",_xlfn._xlws.FILTER($P$4:$AO$4, ISTEXT($P23:$AO23)),")")),"")</f>
        <v>typeof(bool), typeof(float), typeof(double), typeof(decimal), typeof(string)</v>
      </c>
    </row>
    <row r="24" spans="2:49" x14ac:dyDescent="0.25">
      <c r="B24" s="70"/>
      <c r="C24" s="43" t="s">
        <v>47</v>
      </c>
      <c r="D24" s="46"/>
      <c r="E24" s="47" t="s">
        <v>13</v>
      </c>
      <c r="F24" s="47"/>
      <c r="G24" s="47"/>
      <c r="H24" s="47"/>
      <c r="I24" s="47"/>
      <c r="J24" s="47">
        <v>12</v>
      </c>
      <c r="K24" s="47" t="s">
        <v>74</v>
      </c>
      <c r="L24" s="47">
        <v>2</v>
      </c>
      <c r="M24" s="48"/>
      <c r="N24" s="48"/>
      <c r="O24" s="51"/>
      <c r="P24" s="54"/>
      <c r="Q24" s="54"/>
      <c r="R24" s="54"/>
      <c r="S24" s="54"/>
      <c r="T24" s="54"/>
      <c r="U24" s="54"/>
      <c r="V24" s="54"/>
      <c r="W24" s="54"/>
      <c r="X24" s="53" t="s">
        <v>33</v>
      </c>
      <c r="Y24" s="54" t="s">
        <v>85</v>
      </c>
      <c r="Z24" s="54" t="s">
        <v>77</v>
      </c>
      <c r="AA24" s="54" t="s">
        <v>85</v>
      </c>
      <c r="AB24" s="54"/>
      <c r="AC24" s="54"/>
      <c r="AD24" s="54"/>
      <c r="AE24" s="54"/>
      <c r="AF24" s="54"/>
      <c r="AG24" s="54"/>
      <c r="AH24" s="54" t="s">
        <v>85</v>
      </c>
      <c r="AI24" s="54"/>
      <c r="AJ24" s="55"/>
      <c r="AK24" s="55"/>
      <c r="AL24" s="55"/>
      <c r="AM24" s="55"/>
      <c r="AN24" s="55"/>
      <c r="AO24" s="55"/>
      <c r="AP24" s="54"/>
      <c r="AR24" s="2" t="str">
        <f t="shared" si="4"/>
        <v>public const string sql_real = "real";</v>
      </c>
      <c r="AS24" s="20" t="str">
        <f t="shared" ca="1" si="10"/>
        <v xml:space="preserve">new (MySqlTypes.sql_real, "double", null, null, "real({0},{1})", null, null, 12, 2, false, false), </v>
      </c>
      <c r="AT24" s="19" t="str">
        <f t="shared" ca="1" si="6"/>
        <v>new (MySqlTypes.sql_real, typeof(double), [typeof(float), typeof(double), typeof(decimal), typeof(string)], [typeof(bool), typeof(float), typeof(double), typeof(decimal), typeof(string)]),</v>
      </c>
      <c r="AU24" s="2" t="str" cm="1">
        <f t="array" ref="AU24">IF(C24="","",CONCATENATE("typeof(",INDEX($P$4:$AO$4,1,MATCH(TRUE,ISNUMBER(SEARCH("T",$P24:$AO24)),0)),")"))</f>
        <v>typeof(double)</v>
      </c>
      <c r="AV24" s="2" t="str" cm="1">
        <f t="array" ref="AV24">IFERROR(_xlfn.TEXTJOIN(", ",TRUE,CONCATENATE("typeof(",_xlfn._xlws.FILTER($P$4:$AO$4, (ISNUMBER(SEARCH("Z", $P24:$AO24)) + ISNUMBER(SEARCH("T", $P24:$AO24))) &gt; 0),")")),"")</f>
        <v>typeof(float), typeof(double), typeof(decimal), typeof(string)</v>
      </c>
      <c r="AW24" s="2" t="str" cm="1">
        <f t="array" ref="AW24">IFERROR(_xlfn.TEXTJOIN(", ",TRUE,CONCATENATE("typeof(",_xlfn._xlws.FILTER($P$4:$AO$4, ISTEXT($P24:$AO24)),")")),"")</f>
        <v>typeof(bool), typeof(float), typeof(double), typeof(decimal), typeof(string)</v>
      </c>
    </row>
    <row r="25" spans="2:49" x14ac:dyDescent="0.25">
      <c r="B25" s="70"/>
      <c r="C25" s="43" t="s">
        <v>48</v>
      </c>
      <c r="D25" s="46"/>
      <c r="E25" s="47" t="s">
        <v>13</v>
      </c>
      <c r="F25" s="47"/>
      <c r="G25" s="47"/>
      <c r="H25" s="47"/>
      <c r="I25" s="47"/>
      <c r="J25" s="47">
        <v>12</v>
      </c>
      <c r="K25" s="47" t="s">
        <v>75</v>
      </c>
      <c r="L25" s="47">
        <v>2</v>
      </c>
      <c r="M25" s="48"/>
      <c r="N25" s="48"/>
      <c r="O25" s="51"/>
      <c r="P25" s="54"/>
      <c r="Q25" s="54"/>
      <c r="R25" s="54"/>
      <c r="S25" s="54"/>
      <c r="T25" s="54"/>
      <c r="U25" s="54"/>
      <c r="V25" s="54"/>
      <c r="W25" s="54"/>
      <c r="X25" s="53" t="s">
        <v>33</v>
      </c>
      <c r="Y25" s="54" t="s">
        <v>85</v>
      </c>
      <c r="Z25" s="53" t="s">
        <v>77</v>
      </c>
      <c r="AA25" s="54" t="s">
        <v>85</v>
      </c>
      <c r="AB25" s="54"/>
      <c r="AC25" s="54"/>
      <c r="AD25" s="54"/>
      <c r="AE25" s="54"/>
      <c r="AF25" s="54"/>
      <c r="AG25" s="54"/>
      <c r="AH25" s="54" t="s">
        <v>85</v>
      </c>
      <c r="AI25" s="54"/>
      <c r="AJ25" s="55"/>
      <c r="AK25" s="55"/>
      <c r="AL25" s="55"/>
      <c r="AM25" s="55"/>
      <c r="AN25" s="55"/>
      <c r="AO25" s="55"/>
      <c r="AP25" s="54"/>
      <c r="AR25" s="2" t="str">
        <f t="shared" si="4"/>
        <v>public const string sql_double_precision = "double precision";</v>
      </c>
      <c r="AS25" s="20" t="str">
        <f t="shared" ca="1" si="10"/>
        <v xml:space="preserve">new (MySqlTypes.sql_double_precision, "double", null, null, "double precision({0},{1})", null, null, 12, 2, false, false), </v>
      </c>
      <c r="AT25" s="19" t="str">
        <f t="shared" ca="1" si="6"/>
        <v>new (MySqlTypes.sql_double_precision, typeof(double), [typeof(float), typeof(double), typeof(decimal), typeof(string)], [typeof(bool), typeof(float), typeof(double), typeof(decimal), typeof(string)]),</v>
      </c>
      <c r="AU25" s="2" t="str" cm="1">
        <f t="array" ref="AU25">IF(C25="","",CONCATENATE("typeof(",INDEX($P$4:$AO$4,1,MATCH(TRUE,ISNUMBER(SEARCH("T",$P25:$AO25)),0)),")"))</f>
        <v>typeof(double)</v>
      </c>
      <c r="AV25" s="2" t="str" cm="1">
        <f t="array" ref="AV25">IFERROR(_xlfn.TEXTJOIN(", ",TRUE,CONCATENATE("typeof(",_xlfn._xlws.FILTER($P$4:$AO$4, (ISNUMBER(SEARCH("Z", $P25:$AO25)) + ISNUMBER(SEARCH("T", $P25:$AO25))) &gt; 0),")")),"")</f>
        <v>typeof(float), typeof(double), typeof(decimal), typeof(string)</v>
      </c>
      <c r="AW25" s="2" t="str" cm="1">
        <f t="array" ref="AW25">IFERROR(_xlfn.TEXTJOIN(", ",TRUE,CONCATENATE("typeof(",_xlfn._xlws.FILTER($P$4:$AO$4, ISTEXT($P25:$AO25)),")")),"")</f>
        <v>typeof(bool), typeof(float), typeof(double), typeof(decimal), typeof(string)</v>
      </c>
    </row>
    <row r="26" spans="2:49" x14ac:dyDescent="0.25">
      <c r="B26" s="70"/>
      <c r="C26" s="43" t="s">
        <v>343</v>
      </c>
      <c r="D26" s="46"/>
      <c r="E26" s="47" t="s">
        <v>345</v>
      </c>
      <c r="F26" s="47"/>
      <c r="G26" s="47"/>
      <c r="H26" s="47"/>
      <c r="I26" s="47"/>
      <c r="J26" s="47">
        <v>12</v>
      </c>
      <c r="K26" s="47" t="s">
        <v>344</v>
      </c>
      <c r="L26" s="47">
        <v>2</v>
      </c>
      <c r="M26" s="48"/>
      <c r="N26" s="48"/>
      <c r="O26" s="51"/>
      <c r="P26" s="54"/>
      <c r="Q26" s="54"/>
      <c r="R26" s="54"/>
      <c r="S26" s="54"/>
      <c r="T26" s="54"/>
      <c r="U26" s="54"/>
      <c r="V26" s="54"/>
      <c r="W26" s="54"/>
      <c r="X26" s="53" t="s">
        <v>33</v>
      </c>
      <c r="Y26" s="54" t="s">
        <v>85</v>
      </c>
      <c r="Z26" s="53" t="s">
        <v>77</v>
      </c>
      <c r="AA26" s="54" t="s">
        <v>85</v>
      </c>
      <c r="AB26" s="54"/>
      <c r="AC26" s="54"/>
      <c r="AD26" s="54"/>
      <c r="AE26" s="54"/>
      <c r="AF26" s="54"/>
      <c r="AG26" s="54"/>
      <c r="AH26" s="54" t="s">
        <v>85</v>
      </c>
      <c r="AI26" s="54"/>
      <c r="AJ26" s="55"/>
      <c r="AK26" s="55"/>
      <c r="AL26" s="55"/>
      <c r="AM26" s="55"/>
      <c r="AN26" s="55"/>
      <c r="AO26" s="55"/>
      <c r="AP26" s="54"/>
      <c r="AR26" s="2" t="str">
        <f t="shared" si="4"/>
        <v>public const string sql_double_precision_unsigned = "double precision unsigned";</v>
      </c>
      <c r="AS26" s="20" t="str">
        <f t="shared" ca="1" si="10"/>
        <v xml:space="preserve">new (MySqlTypes.sql_double_precision_unsigned, "double unsigned", null, null, "double precision({0},{1}) unsigned", null, null, 12, 2, false, false), </v>
      </c>
      <c r="AT26" s="19" t="str">
        <f t="shared" ca="1" si="6"/>
        <v>new (MySqlTypes.sql_double_precision_unsigned, typeof(double), [typeof(float), typeof(double), typeof(decimal), typeof(string)], [typeof(bool), typeof(float), typeof(double), typeof(decimal), typeof(string)]),</v>
      </c>
      <c r="AU26" s="2" t="str" cm="1">
        <f t="array" ref="AU26">IF(C26="","",CONCATENATE("typeof(",INDEX($P$4:$AO$4,1,MATCH(TRUE,ISNUMBER(SEARCH("T",$P26:$AO26)),0)),")"))</f>
        <v>typeof(double)</v>
      </c>
      <c r="AV26" s="2" t="str" cm="1">
        <f t="array" ref="AV26">IFERROR(_xlfn.TEXTJOIN(", ",TRUE,CONCATENATE("typeof(",_xlfn._xlws.FILTER($P$4:$AO$4, (ISNUMBER(SEARCH("Z", $P26:$AO26)) + ISNUMBER(SEARCH("T", $P26:$AO26))) &gt; 0),")")),"")</f>
        <v>typeof(float), typeof(double), typeof(decimal), typeof(string)</v>
      </c>
      <c r="AW26" s="2" t="str" cm="1">
        <f t="array" ref="AW26">IFERROR(_xlfn.TEXTJOIN(", ",TRUE,CONCATENATE("typeof(",_xlfn._xlws.FILTER($P$4:$AO$4, ISTEXT($P26:$AO26)),")")),"")</f>
        <v>typeof(bool), typeof(float), typeof(double), typeof(decimal), typeof(string)</v>
      </c>
    </row>
    <row r="27" spans="2:49" x14ac:dyDescent="0.25">
      <c r="B27" s="70"/>
      <c r="C27" s="43" t="s">
        <v>13</v>
      </c>
      <c r="D27" s="46"/>
      <c r="E27" s="47"/>
      <c r="F27" s="47"/>
      <c r="G27" s="47"/>
      <c r="H27" s="47"/>
      <c r="I27" s="47"/>
      <c r="J27" s="47">
        <v>12</v>
      </c>
      <c r="K27" s="47" t="s">
        <v>76</v>
      </c>
      <c r="L27" s="47">
        <v>2</v>
      </c>
      <c r="M27" s="48"/>
      <c r="N27" s="48"/>
      <c r="O27" s="51"/>
      <c r="P27" s="54"/>
      <c r="Q27" s="54"/>
      <c r="R27" s="54"/>
      <c r="S27" s="54"/>
      <c r="T27" s="54"/>
      <c r="U27" s="54"/>
      <c r="V27" s="54"/>
      <c r="W27" s="54"/>
      <c r="X27" s="53" t="s">
        <v>33</v>
      </c>
      <c r="Y27" s="54" t="s">
        <v>85</v>
      </c>
      <c r="Z27" s="53" t="s">
        <v>255</v>
      </c>
      <c r="AA27" s="54" t="s">
        <v>85</v>
      </c>
      <c r="AB27" s="54"/>
      <c r="AC27" s="54"/>
      <c r="AD27" s="54"/>
      <c r="AE27" s="54"/>
      <c r="AF27" s="54"/>
      <c r="AG27" s="54"/>
      <c r="AH27" s="54" t="s">
        <v>85</v>
      </c>
      <c r="AI27" s="54"/>
      <c r="AJ27" s="55"/>
      <c r="AK27" s="55"/>
      <c r="AL27" s="55"/>
      <c r="AM27" s="55"/>
      <c r="AN27" s="55"/>
      <c r="AO27" s="55"/>
      <c r="AP27" s="54"/>
      <c r="AR27" s="2" t="str">
        <f t="shared" si="4"/>
        <v>public const string sql_double = "double";</v>
      </c>
      <c r="AS27" s="20" t="str">
        <f t="shared" ca="1" si="10"/>
        <v xml:space="preserve">new (MySqlTypes.sql_double, null, null, null, "double({0},{1})", null, null, 12, 2, false, false), </v>
      </c>
      <c r="AT27" s="19" t="str">
        <f t="shared" ca="1" si="6"/>
        <v>new (MySqlTypes.sql_double, typeof(double), [typeof(float), typeof(double), typeof(decimal), typeof(string)], [typeof(bool), typeof(float), typeof(double), typeof(decimal), typeof(string)]),</v>
      </c>
      <c r="AU27" s="2" t="str" cm="1">
        <f t="array" ref="AU27">IF(C27="","",CONCATENATE("typeof(",INDEX($P$4:$AO$4,1,MATCH(TRUE,ISNUMBER(SEARCH("T",$P27:$AO27)),0)),")"))</f>
        <v>typeof(double)</v>
      </c>
      <c r="AV27" s="2" t="str" cm="1">
        <f t="array" ref="AV27">IFERROR(_xlfn.TEXTJOIN(", ",TRUE,CONCATENATE("typeof(",_xlfn._xlws.FILTER($P$4:$AO$4, (ISNUMBER(SEARCH("Z", $P27:$AO27)) + ISNUMBER(SEARCH("T", $P27:$AO27))) &gt; 0),")")),"")</f>
        <v>typeof(float), typeof(double), typeof(decimal), typeof(string)</v>
      </c>
      <c r="AW27" s="2" t="str" cm="1">
        <f t="array" ref="AW27">IFERROR(_xlfn.TEXTJOIN(", ",TRUE,CONCATENATE("typeof(",_xlfn._xlws.FILTER($P$4:$AO$4, ISTEXT($P27:$AO27)),")")),"")</f>
        <v>typeof(bool), typeof(float), typeof(double), typeof(decimal), typeof(string)</v>
      </c>
    </row>
    <row r="28" spans="2:49" x14ac:dyDescent="0.25">
      <c r="B28" s="70"/>
      <c r="C28" s="43" t="s">
        <v>345</v>
      </c>
      <c r="D28" s="46"/>
      <c r="E28" s="47"/>
      <c r="F28" s="47"/>
      <c r="G28" s="47"/>
      <c r="H28" s="47"/>
      <c r="I28" s="47"/>
      <c r="J28" s="47">
        <v>12</v>
      </c>
      <c r="K28" s="47" t="s">
        <v>350</v>
      </c>
      <c r="L28" s="47">
        <v>2</v>
      </c>
      <c r="M28" s="48"/>
      <c r="N28" s="48"/>
      <c r="O28" s="51"/>
      <c r="P28" s="54"/>
      <c r="Q28" s="54"/>
      <c r="R28" s="54"/>
      <c r="S28" s="54"/>
      <c r="T28" s="54"/>
      <c r="U28" s="54"/>
      <c r="V28" s="54"/>
      <c r="W28" s="54"/>
      <c r="X28" s="53" t="s">
        <v>33</v>
      </c>
      <c r="Y28" s="54" t="s">
        <v>85</v>
      </c>
      <c r="Z28" s="53" t="s">
        <v>77</v>
      </c>
      <c r="AA28" s="54" t="s">
        <v>85</v>
      </c>
      <c r="AB28" s="54"/>
      <c r="AC28" s="54"/>
      <c r="AD28" s="54"/>
      <c r="AE28" s="54"/>
      <c r="AF28" s="54"/>
      <c r="AG28" s="54"/>
      <c r="AH28" s="54" t="s">
        <v>85</v>
      </c>
      <c r="AI28" s="54"/>
      <c r="AJ28" s="55"/>
      <c r="AK28" s="55"/>
      <c r="AL28" s="55"/>
      <c r="AM28" s="55"/>
      <c r="AN28" s="55"/>
      <c r="AO28" s="55"/>
      <c r="AP28" s="54"/>
      <c r="AR28" s="2" t="str">
        <f t="shared" si="4"/>
        <v>public const string sql_double_unsigned = "double unsigned";</v>
      </c>
      <c r="AS28" s="20" t="str">
        <f t="shared" ca="1" si="10"/>
        <v xml:space="preserve">new (MySqlTypes.sql_double_unsigned, null, null, null, "double({0},{1}) unsigned", null, null, 12, 2, false, false), </v>
      </c>
      <c r="AT28" s="19" t="str">
        <f t="shared" ca="1" si="6"/>
        <v>new (MySqlTypes.sql_double_unsigned, typeof(double), [typeof(float), typeof(double), typeof(decimal), typeof(string)], [typeof(bool), typeof(float), typeof(double), typeof(decimal), typeof(string)]),</v>
      </c>
      <c r="AU28" s="2" t="str" cm="1">
        <f t="array" ref="AU28">IF(C28="","",CONCATENATE("typeof(",INDEX($P$4:$AO$4,1,MATCH(TRUE,ISNUMBER(SEARCH("T",$P28:$AO28)),0)),")"))</f>
        <v>typeof(double)</v>
      </c>
      <c r="AV28" s="2" t="str" cm="1">
        <f t="array" ref="AV28">IFERROR(_xlfn.TEXTJOIN(", ",TRUE,CONCATENATE("typeof(",_xlfn._xlws.FILTER($P$4:$AO$4, (ISNUMBER(SEARCH("Z", $P28:$AO28)) + ISNUMBER(SEARCH("T", $P28:$AO28))) &gt; 0),")")),"")</f>
        <v>typeof(float), typeof(double), typeof(decimal), typeof(string)</v>
      </c>
      <c r="AW28" s="2" t="str" cm="1">
        <f t="array" ref="AW28">IFERROR(_xlfn.TEXTJOIN(", ",TRUE,CONCATENATE("typeof(",_xlfn._xlws.FILTER($P$4:$AO$4, ISTEXT($P28:$AO28)),")")),"")</f>
        <v>typeof(bool), typeof(float), typeof(double), typeof(decimal), typeof(string)</v>
      </c>
    </row>
    <row r="29" spans="2:49" x14ac:dyDescent="0.25">
      <c r="B29" s="84" t="s">
        <v>9</v>
      </c>
      <c r="C29" s="43" t="s">
        <v>4</v>
      </c>
      <c r="D29" s="46"/>
      <c r="E29" s="47" t="s">
        <v>61</v>
      </c>
      <c r="F29" s="47"/>
      <c r="G29" s="47"/>
      <c r="H29" s="47"/>
      <c r="I29" s="47"/>
      <c r="J29" s="47"/>
      <c r="K29" s="47"/>
      <c r="L29" s="47"/>
      <c r="M29" s="48"/>
      <c r="N29" s="48"/>
      <c r="O29" s="51"/>
      <c r="P29" s="54"/>
      <c r="Q29" s="54"/>
      <c r="R29" s="54"/>
      <c r="S29" s="54"/>
      <c r="T29" s="54"/>
      <c r="U29" s="54"/>
      <c r="V29" s="54"/>
      <c r="W29" s="54"/>
      <c r="X29" s="53" t="s">
        <v>255</v>
      </c>
      <c r="Y29" s="54"/>
      <c r="Z29" s="54"/>
      <c r="AA29" s="54"/>
      <c r="AB29" s="54"/>
      <c r="AC29" s="54"/>
      <c r="AD29" s="54"/>
      <c r="AE29" s="54"/>
      <c r="AF29" s="54"/>
      <c r="AG29" s="54"/>
      <c r="AH29" s="54" t="s">
        <v>85</v>
      </c>
      <c r="AI29" s="54"/>
      <c r="AJ29" s="55"/>
      <c r="AK29" s="55"/>
      <c r="AL29" s="55"/>
      <c r="AM29" s="55"/>
      <c r="AN29" s="55"/>
      <c r="AO29" s="55"/>
      <c r="AP29" s="54"/>
      <c r="AR29" s="2" t="str">
        <f t="shared" si="4"/>
        <v>public const string sql_bool = "bool";</v>
      </c>
      <c r="AS29" s="20" t="str">
        <f t="shared" ca="1" si="10"/>
        <v xml:space="preserve">new (MySqlTypes.sql_bool, "tinyint(1)", null, null, null, null, null, null, null, false, false), </v>
      </c>
      <c r="AT29" s="19" t="str">
        <f t="shared" ca="1" si="6"/>
        <v>new (MySqlTypes.sql_bool, typeof(bool), [typeof(bool), typeof(string)], [typeof(bool), typeof(string)]),</v>
      </c>
      <c r="AU29" s="2" t="str" cm="1">
        <f t="array" ref="AU29">IF(C29="","",CONCATENATE("typeof(",INDEX($P$4:$AO$4,1,MATCH(TRUE,ISNUMBER(SEARCH("T",$P29:$AO29)),0)),")"))</f>
        <v>typeof(bool)</v>
      </c>
      <c r="AV29" s="2" t="str" cm="1">
        <f t="array" ref="AV29">IFERROR(_xlfn.TEXTJOIN(", ",TRUE,CONCATENATE("typeof(",_xlfn._xlws.FILTER($P$4:$AO$4, (ISNUMBER(SEARCH("Z", $P29:$AO29)) + ISNUMBER(SEARCH("T", $P29:$AO29))) &gt; 0),")")),"")</f>
        <v>typeof(bool), typeof(string)</v>
      </c>
      <c r="AW29" s="2" t="str" cm="1">
        <f t="array" ref="AW29">IFERROR(_xlfn.TEXTJOIN(", ",TRUE,CONCATENATE("typeof(",_xlfn._xlws.FILTER($P$4:$AO$4, ISTEXT($P29:$AO29)),")")),"")</f>
        <v>typeof(bool), typeof(string)</v>
      </c>
    </row>
    <row r="30" spans="2:49" x14ac:dyDescent="0.25">
      <c r="B30" s="84"/>
      <c r="C30" s="43" t="s">
        <v>10</v>
      </c>
      <c r="D30" s="46"/>
      <c r="E30" s="47" t="s">
        <v>61</v>
      </c>
      <c r="F30" s="47"/>
      <c r="G30" s="47"/>
      <c r="H30" s="47"/>
      <c r="I30" s="47"/>
      <c r="J30" s="47"/>
      <c r="K30" s="47"/>
      <c r="L30" s="47"/>
      <c r="M30" s="48"/>
      <c r="N30" s="48"/>
      <c r="O30" s="51"/>
      <c r="P30" s="54"/>
      <c r="Q30" s="54"/>
      <c r="R30" s="54"/>
      <c r="S30" s="54"/>
      <c r="T30" s="54"/>
      <c r="U30" s="54"/>
      <c r="V30" s="54"/>
      <c r="W30" s="54"/>
      <c r="X30" s="53" t="s">
        <v>77</v>
      </c>
      <c r="Y30" s="54"/>
      <c r="Z30" s="54"/>
      <c r="AA30" s="54"/>
      <c r="AB30" s="54"/>
      <c r="AC30" s="54"/>
      <c r="AD30" s="54"/>
      <c r="AE30" s="54"/>
      <c r="AF30" s="54"/>
      <c r="AG30" s="54"/>
      <c r="AH30" s="54" t="s">
        <v>85</v>
      </c>
      <c r="AI30" s="54"/>
      <c r="AJ30" s="55"/>
      <c r="AK30" s="55"/>
      <c r="AL30" s="55"/>
      <c r="AM30" s="55"/>
      <c r="AN30" s="55"/>
      <c r="AO30" s="55"/>
      <c r="AP30" s="54"/>
      <c r="AR30" s="2" t="str">
        <f t="shared" si="4"/>
        <v>public const string sql_boolean = "boolean";</v>
      </c>
      <c r="AS30" s="20" t="str">
        <f t="shared" ca="1" si="10"/>
        <v xml:space="preserve">new (MySqlTypes.sql_boolean, "tinyint(1)", null, null, null, null, null, null, null, false, false), </v>
      </c>
      <c r="AT30" s="19" t="str">
        <f t="shared" ca="1" si="6"/>
        <v>new (MySqlTypes.sql_boolean, typeof(bool), [typeof(bool), typeof(string)], [typeof(bool), typeof(string)]),</v>
      </c>
      <c r="AU30" s="2" t="str" cm="1">
        <f t="array" ref="AU30">IF(C30="","",CONCATENATE("typeof(",INDEX($P$4:$AO$4,1,MATCH(TRUE,ISNUMBER(SEARCH("T",$P30:$AO30)),0)),")"))</f>
        <v>typeof(bool)</v>
      </c>
      <c r="AV30" s="2" t="str" cm="1">
        <f t="array" ref="AV30">IFERROR(_xlfn.TEXTJOIN(", ",TRUE,CONCATENATE("typeof(",_xlfn._xlws.FILTER($P$4:$AO$4, (ISNUMBER(SEARCH("Z", $P30:$AO30)) + ISNUMBER(SEARCH("T", $P30:$AO30))) &gt; 0),")")),"")</f>
        <v>typeof(bool), typeof(string)</v>
      </c>
      <c r="AW30" s="2" t="str" cm="1">
        <f t="array" ref="AW30">IFERROR(_xlfn.TEXTJOIN(", ",TRUE,CONCATENATE("typeof(",_xlfn._xlws.FILTER($P$4:$AO$4, ISTEXT($P30:$AO30)),")")),"")</f>
        <v>typeof(bool), typeof(string)</v>
      </c>
    </row>
    <row r="31" spans="2:49" ht="13.5" customHeight="1" x14ac:dyDescent="0.25">
      <c r="B31" s="70" t="s">
        <v>40</v>
      </c>
      <c r="C31" s="43" t="s">
        <v>90</v>
      </c>
      <c r="D31" s="49" t="s">
        <v>127</v>
      </c>
      <c r="E31" s="47"/>
      <c r="F31" s="47"/>
      <c r="G31" s="47"/>
      <c r="H31" s="47"/>
      <c r="I31" s="47" t="s">
        <v>129</v>
      </c>
      <c r="J31" s="47">
        <v>6</v>
      </c>
      <c r="K31" s="47"/>
      <c r="L31" s="47"/>
      <c r="M31" s="48"/>
      <c r="N31" s="48"/>
      <c r="O31" s="51"/>
      <c r="P31" s="54"/>
      <c r="Q31" s="54"/>
      <c r="R31" s="54"/>
      <c r="S31" s="54"/>
      <c r="T31" s="54"/>
      <c r="U31" s="54"/>
      <c r="V31" s="54"/>
      <c r="W31" s="54"/>
      <c r="X31" s="54"/>
      <c r="Y31" s="54"/>
      <c r="Z31" s="54"/>
      <c r="AA31" s="54"/>
      <c r="AB31" s="53" t="s">
        <v>255</v>
      </c>
      <c r="AC31" s="54" t="s">
        <v>85</v>
      </c>
      <c r="AD31" s="54"/>
      <c r="AE31" s="54"/>
      <c r="AF31" s="54"/>
      <c r="AG31" s="54"/>
      <c r="AH31" s="54" t="s">
        <v>85</v>
      </c>
      <c r="AI31" s="54"/>
      <c r="AJ31" s="55"/>
      <c r="AK31" s="55"/>
      <c r="AL31" s="55"/>
      <c r="AM31" s="55"/>
      <c r="AN31" s="55"/>
      <c r="AO31" s="55"/>
      <c r="AP31" s="54"/>
      <c r="AR31" s="2" t="str">
        <f t="shared" si="4"/>
        <v>public const string sql_datetime = "datetime";</v>
      </c>
      <c r="AS31" s="20" t="str">
        <f t="shared" ca="1" si="10"/>
        <v xml:space="preserve">new (MySqlTypes.sql_datetime, null, null, "datetime({0})", null, null, null, 6, null, false, false), </v>
      </c>
      <c r="AT31" s="19" t="str">
        <f t="shared" ca="1" si="6"/>
        <v>new (MySqlTypes.sql_datetime, typeof(DateTime), [typeof(DateTime), typeof(DateTimeOffset), typeof(string)], [typeof(DateTime), typeof(DateTimeOffset), typeof(string)]),</v>
      </c>
      <c r="AU31" s="2" t="str" cm="1">
        <f t="array" ref="AU31">IF(C31="","",CONCATENATE("typeof(",INDEX($P$4:$AO$4,1,MATCH(TRUE,ISNUMBER(SEARCH("T",$P31:$AO31)),0)),")"))</f>
        <v>typeof(DateTime)</v>
      </c>
      <c r="AV31" s="2" t="str" cm="1">
        <f t="array" ref="AV31">IFERROR(_xlfn.TEXTJOIN(", ",TRUE,CONCATENATE("typeof(",_xlfn._xlws.FILTER($P$4:$AO$4, (ISNUMBER(SEARCH("Z", $P31:$AO31)) + ISNUMBER(SEARCH("T", $P31:$AO31))) &gt; 0),")")),"")</f>
        <v>typeof(DateTime), typeof(DateTimeOffset), typeof(string)</v>
      </c>
      <c r="AW31" s="2" t="str" cm="1">
        <f t="array" ref="AW31">IFERROR(_xlfn.TEXTJOIN(", ",TRUE,CONCATENATE("typeof(",_xlfn._xlws.FILTER($P$4:$AO$4, ISTEXT($P31:$AO31)),")")),"")</f>
        <v>typeof(DateTime), typeof(DateTimeOffset), typeof(string)</v>
      </c>
    </row>
    <row r="32" spans="2:49" x14ac:dyDescent="0.25">
      <c r="B32" s="70"/>
      <c r="C32" s="43" t="s">
        <v>91</v>
      </c>
      <c r="D32" s="49" t="s">
        <v>127</v>
      </c>
      <c r="E32" s="47"/>
      <c r="F32" s="47"/>
      <c r="G32" s="47"/>
      <c r="H32" s="47"/>
      <c r="I32" s="47" t="s">
        <v>128</v>
      </c>
      <c r="J32" s="47">
        <v>6</v>
      </c>
      <c r="K32" s="47"/>
      <c r="L32" s="47"/>
      <c r="M32" s="48"/>
      <c r="N32" s="48"/>
      <c r="O32" s="51"/>
      <c r="P32" s="54"/>
      <c r="Q32" s="54"/>
      <c r="R32" s="54"/>
      <c r="S32" s="54"/>
      <c r="T32" s="54"/>
      <c r="U32" s="54"/>
      <c r="V32" s="54"/>
      <c r="W32" s="54"/>
      <c r="X32" s="54"/>
      <c r="Y32" s="54"/>
      <c r="Z32" s="54"/>
      <c r="AA32" s="54"/>
      <c r="AB32" s="54" t="s">
        <v>85</v>
      </c>
      <c r="AC32" s="53" t="s">
        <v>255</v>
      </c>
      <c r="AD32" s="53"/>
      <c r="AE32" s="53"/>
      <c r="AF32" s="54"/>
      <c r="AG32" s="54"/>
      <c r="AH32" s="54" t="s">
        <v>85</v>
      </c>
      <c r="AI32" s="54"/>
      <c r="AJ32" s="55"/>
      <c r="AK32" s="55"/>
      <c r="AL32" s="55"/>
      <c r="AM32" s="55"/>
      <c r="AN32" s="55"/>
      <c r="AO32" s="55"/>
      <c r="AP32" s="54"/>
      <c r="AR32" s="2" t="str">
        <f t="shared" si="4"/>
        <v>public const string sql_timestamp = "timestamp";</v>
      </c>
      <c r="AS32" s="20" t="str">
        <f t="shared" ca="1" si="10"/>
        <v xml:space="preserve">new (MySqlTypes.sql_timestamp, null, null, "timestamp({0})", null, null, null, 6, null, false, false), </v>
      </c>
      <c r="AT32" s="19" t="str">
        <f t="shared" ca="1" si="6"/>
        <v>new (MySqlTypes.sql_timestamp, typeof(DateTimeOffset), [typeof(DateTime), typeof(DateTimeOffset), typeof(string)], [typeof(DateTime), typeof(DateTimeOffset), typeof(string)]),</v>
      </c>
      <c r="AU32" s="2" t="str" cm="1">
        <f t="array" ref="AU32">IF(C32="","",CONCATENATE("typeof(",INDEX($P$4:$AO$4,1,MATCH(TRUE,ISNUMBER(SEARCH("T",$P32:$AO32)),0)),")"))</f>
        <v>typeof(DateTimeOffset)</v>
      </c>
      <c r="AV32" s="2" t="str" cm="1">
        <f t="array" ref="AV32">IFERROR(_xlfn.TEXTJOIN(", ",TRUE,CONCATENATE("typeof(",_xlfn._xlws.FILTER($P$4:$AO$4, (ISNUMBER(SEARCH("Z", $P32:$AO32)) + ISNUMBER(SEARCH("T", $P32:$AO32))) &gt; 0),")")),"")</f>
        <v>typeof(DateTime), typeof(DateTimeOffset), typeof(string)</v>
      </c>
      <c r="AW32" s="2" t="str" cm="1">
        <f t="array" ref="AW32">IFERROR(_xlfn.TEXTJOIN(", ",TRUE,CONCATENATE("typeof(",_xlfn._xlws.FILTER($P$4:$AO$4, ISTEXT($P32:$AO32)),")")),"")</f>
        <v>typeof(DateTime), typeof(DateTimeOffset), typeof(string)</v>
      </c>
    </row>
    <row r="33" spans="2:49" x14ac:dyDescent="0.25">
      <c r="B33" s="70"/>
      <c r="C33" s="43" t="s">
        <v>92</v>
      </c>
      <c r="D33" s="46" t="s">
        <v>126</v>
      </c>
      <c r="E33" s="47"/>
      <c r="F33" s="47"/>
      <c r="G33" s="47"/>
      <c r="H33" s="47"/>
      <c r="I33" s="47" t="s">
        <v>146</v>
      </c>
      <c r="J33" s="47">
        <v>6</v>
      </c>
      <c r="K33" s="47"/>
      <c r="L33" s="47"/>
      <c r="M33" s="48"/>
      <c r="N33" s="48"/>
      <c r="O33" s="51"/>
      <c r="P33" s="54"/>
      <c r="Q33" s="54"/>
      <c r="R33" s="54"/>
      <c r="S33" s="54"/>
      <c r="T33" s="54"/>
      <c r="U33" s="54"/>
      <c r="V33" s="54"/>
      <c r="W33" s="54"/>
      <c r="X33" s="54"/>
      <c r="Y33" s="54"/>
      <c r="Z33" s="54"/>
      <c r="AA33" s="54"/>
      <c r="AB33" s="54" t="s">
        <v>85</v>
      </c>
      <c r="AC33" s="54" t="s">
        <v>85</v>
      </c>
      <c r="AD33" s="54"/>
      <c r="AE33" s="54" t="s">
        <v>255</v>
      </c>
      <c r="AF33" s="53"/>
      <c r="AG33" s="54"/>
      <c r="AH33" s="54" t="s">
        <v>85</v>
      </c>
      <c r="AI33" s="54"/>
      <c r="AJ33" s="55"/>
      <c r="AK33" s="55"/>
      <c r="AL33" s="55"/>
      <c r="AM33" s="55"/>
      <c r="AN33" s="55"/>
      <c r="AO33" s="55"/>
      <c r="AP33" s="54"/>
      <c r="AR33" s="2" t="str">
        <f t="shared" si="4"/>
        <v>public const string sql_time = "time";</v>
      </c>
      <c r="AS33" s="20" t="str">
        <f t="shared" ca="1" si="10"/>
        <v xml:space="preserve">new (MySqlTypes.sql_time, null, null, "time({0})", null, null, null, 6, null, false, false), </v>
      </c>
      <c r="AT33" s="19" t="str">
        <f t="shared" ca="1" si="6"/>
        <v>new (MySqlTypes.sql_time, typeof(TimeOnly), [typeof(DateTime), typeof(DateTimeOffset), typeof(TimeOnly), typeof(string)], [typeof(DateTime), typeof(DateTimeOffset), typeof(TimeOnly), typeof(string)]),</v>
      </c>
      <c r="AU33" s="2" t="str" cm="1">
        <f t="array" ref="AU33">IF(C33="","",CONCATENATE("typeof(",INDEX($P$4:$AO$4,1,MATCH(TRUE,ISNUMBER(SEARCH("T",$P33:$AO33)),0)),")"))</f>
        <v>typeof(TimeOnly)</v>
      </c>
      <c r="AV33" s="2" t="str" cm="1">
        <f t="array" ref="AV33">IFERROR(_xlfn.TEXTJOIN(", ",TRUE,CONCATENATE("typeof(",_xlfn._xlws.FILTER($P$4:$AO$4, (ISNUMBER(SEARCH("Z", $P33:$AO33)) + ISNUMBER(SEARCH("T", $P33:$AO33))) &gt; 0),")")),"")</f>
        <v>typeof(DateTime), typeof(DateTimeOffset), typeof(TimeOnly), typeof(string)</v>
      </c>
      <c r="AW33" s="2" t="str" cm="1">
        <f t="array" ref="AW33">IFERROR(_xlfn.TEXTJOIN(", ",TRUE,CONCATENATE("typeof(",_xlfn._xlws.FILTER($P$4:$AO$4, ISTEXT($P33:$AO33)),")")),"")</f>
        <v>typeof(DateTime), typeof(DateTimeOffset), typeof(TimeOnly), typeof(string)</v>
      </c>
    </row>
    <row r="34" spans="2:49" x14ac:dyDescent="0.25">
      <c r="B34" s="70"/>
      <c r="C34" s="43" t="s">
        <v>93</v>
      </c>
      <c r="D34" s="46" t="s">
        <v>123</v>
      </c>
      <c r="E34" s="47"/>
      <c r="F34" s="47"/>
      <c r="G34" s="47"/>
      <c r="H34" s="47"/>
      <c r="I34" s="47"/>
      <c r="J34" s="47"/>
      <c r="K34" s="47"/>
      <c r="L34" s="47"/>
      <c r="M34" s="48"/>
      <c r="N34" s="48"/>
      <c r="O34" s="51"/>
      <c r="P34" s="54"/>
      <c r="Q34" s="54"/>
      <c r="R34" s="54"/>
      <c r="S34" s="54"/>
      <c r="T34" s="54"/>
      <c r="U34" s="54"/>
      <c r="V34" s="54"/>
      <c r="W34" s="54"/>
      <c r="X34" s="54"/>
      <c r="Y34" s="54"/>
      <c r="Z34" s="54"/>
      <c r="AA34" s="54"/>
      <c r="AB34" s="53" t="s">
        <v>85</v>
      </c>
      <c r="AC34" s="54" t="s">
        <v>85</v>
      </c>
      <c r="AD34" s="54" t="s">
        <v>255</v>
      </c>
      <c r="AE34" s="54"/>
      <c r="AF34" s="54"/>
      <c r="AG34" s="54"/>
      <c r="AH34" s="54" t="s">
        <v>85</v>
      </c>
      <c r="AI34" s="54"/>
      <c r="AJ34" s="55"/>
      <c r="AK34" s="55"/>
      <c r="AL34" s="55"/>
      <c r="AM34" s="55"/>
      <c r="AN34" s="55"/>
      <c r="AO34" s="55"/>
      <c r="AP34" s="54"/>
      <c r="AR34" s="2" t="str">
        <f t="shared" si="4"/>
        <v>public const string sql_date = "date";</v>
      </c>
      <c r="AS34" s="20" t="str">
        <f t="shared" ca="1" si="10"/>
        <v xml:space="preserve">new (MySqlTypes.sql_date, null, null, null, null, null, null, null, null, false, false), </v>
      </c>
      <c r="AT34" s="19" t="str">
        <f t="shared" ca="1" si="6"/>
        <v>new (MySqlTypes.sql_date, typeof(DateOnly), [typeof(DateTime), typeof(DateTimeOffset), typeof(DateOnly), typeof(string)], [typeof(DateTime), typeof(DateTimeOffset), typeof(DateOnly), typeof(string)]),</v>
      </c>
      <c r="AU34" s="2" t="str" cm="1">
        <f t="array" ref="AU34">IF(C34="","",CONCATENATE("typeof(",INDEX($P$4:$AO$4,1,MATCH(TRUE,ISNUMBER(SEARCH("T",$P34:$AO34)),0)),")"))</f>
        <v>typeof(DateOnly)</v>
      </c>
      <c r="AV34" s="2" t="str" cm="1">
        <f t="array" ref="AV34">IFERROR(_xlfn.TEXTJOIN(", ",TRUE,CONCATENATE("typeof(",_xlfn._xlws.FILTER($P$4:$AO$4, (ISNUMBER(SEARCH("Z", $P34:$AO34)) + ISNUMBER(SEARCH("T", $P34:$AO34))) &gt; 0),")")),"")</f>
        <v>typeof(DateTime), typeof(DateTimeOffset), typeof(DateOnly), typeof(string)</v>
      </c>
      <c r="AW34" s="2" t="str" cm="1">
        <f t="array" ref="AW34">IFERROR(_xlfn.TEXTJOIN(", ",TRUE,CONCATENATE("typeof(",_xlfn._xlws.FILTER($P$4:$AO$4, ISTEXT($P34:$AO34)),")")),"")</f>
        <v>typeof(DateTime), typeof(DateTimeOffset), typeof(DateOnly), typeof(string)</v>
      </c>
    </row>
    <row r="35" spans="2:49" x14ac:dyDescent="0.25">
      <c r="B35" s="70"/>
      <c r="C35" s="43" t="s">
        <v>94</v>
      </c>
      <c r="D35" s="46" t="s">
        <v>124</v>
      </c>
      <c r="E35" s="47"/>
      <c r="F35" s="47"/>
      <c r="G35" s="47"/>
      <c r="H35" s="47"/>
      <c r="I35" s="47"/>
      <c r="J35" s="47"/>
      <c r="K35" s="47"/>
      <c r="L35" s="47"/>
      <c r="M35" s="48"/>
      <c r="N35" s="48"/>
      <c r="O35" s="51"/>
      <c r="P35" s="54"/>
      <c r="Q35" s="54"/>
      <c r="R35" s="54" t="s">
        <v>85</v>
      </c>
      <c r="S35" s="54" t="s">
        <v>85</v>
      </c>
      <c r="T35" s="54" t="s">
        <v>85</v>
      </c>
      <c r="U35" s="54" t="s">
        <v>85</v>
      </c>
      <c r="V35" s="54" t="s">
        <v>85</v>
      </c>
      <c r="W35" s="54" t="s">
        <v>85</v>
      </c>
      <c r="X35" s="54"/>
      <c r="Y35" s="54" t="s">
        <v>85</v>
      </c>
      <c r="Z35" s="54" t="s">
        <v>85</v>
      </c>
      <c r="AA35" s="54" t="s">
        <v>85</v>
      </c>
      <c r="AB35" s="53" t="s">
        <v>77</v>
      </c>
      <c r="AC35" s="54" t="s">
        <v>85</v>
      </c>
      <c r="AD35" s="54"/>
      <c r="AE35" s="54"/>
      <c r="AF35" s="54"/>
      <c r="AG35" s="54"/>
      <c r="AH35" s="54" t="s">
        <v>85</v>
      </c>
      <c r="AI35" s="54"/>
      <c r="AJ35" s="55"/>
      <c r="AK35" s="55"/>
      <c r="AL35" s="55"/>
      <c r="AM35" s="55"/>
      <c r="AN35" s="55"/>
      <c r="AO35" s="55"/>
      <c r="AP35" s="54"/>
      <c r="AR35" s="2" t="str">
        <f t="shared" si="4"/>
        <v>public const string sql_year = "year";</v>
      </c>
      <c r="AS35" s="20" t="str">
        <f t="shared" ca="1" si="10"/>
        <v xml:space="preserve">new (MySqlTypes.sql_year, null, null, null, null, null, null, null, null, false, false), </v>
      </c>
      <c r="AT35" s="19" t="str">
        <f t="shared" ca="1" si="6"/>
        <v>new (MySqlTypes.sql_year, typeof(DateTime), [typeof(short), typeof(ushort), typeof(int), typeof(uint), typeof(long), typeof(ulong), typeof(float), typeof(double), typeof(decimal), typeof(DateTime), typeof(DateTimeOffset), typeof(string)], [typeof(short), typeof(ushort), typeof(int), typeof(uint), typeof(long), typeof(ulong), typeof(float), typeof(double), typeof(decimal), typeof(DateTime), typeof(DateTimeOffset), typeof(string)]),</v>
      </c>
      <c r="AU35" s="2" t="str" cm="1">
        <f t="array" ref="AU35">IF(C35="","",CONCATENATE("typeof(",INDEX($P$4:$AO$4,1,MATCH(TRUE,ISNUMBER(SEARCH("T",$P35:$AO35)),0)),")"))</f>
        <v>typeof(DateTime)</v>
      </c>
      <c r="AV35" s="2" t="str" cm="1">
        <f t="array" ref="AV35">IFERROR(_xlfn.TEXTJOIN(", ",TRUE,CONCATENATE("typeof(",_xlfn._xlws.FILTER($P$4:$AO$4, (ISNUMBER(SEARCH("Z", $P35:$AO35)) + ISNUMBER(SEARCH("T", $P35:$AO35))) &gt; 0),")")),"")</f>
        <v>typeof(short), typeof(ushort), typeof(int), typeof(uint), typeof(long), typeof(ulong), typeof(float), typeof(double), typeof(decimal), typeof(DateTime), typeof(DateTimeOffset), typeof(string)</v>
      </c>
      <c r="AW35" s="2" t="str" cm="1">
        <f t="array" ref="AW35">IFERROR(_xlfn.TEXTJOIN(", ",TRUE,CONCATENATE("typeof(",_xlfn._xlws.FILTER($P$4:$AO$4, ISTEXT($P35:$AO35)),")")),"")</f>
        <v>typeof(short), typeof(ushort), typeof(int), typeof(uint), typeof(long), typeof(ulong), typeof(float), typeof(double), typeof(decimal), typeof(DateTime), typeof(DateTimeOffset), typeof(string)</v>
      </c>
    </row>
    <row r="36" spans="2:49" x14ac:dyDescent="0.25">
      <c r="B36" s="70" t="s">
        <v>18</v>
      </c>
      <c r="C36" s="43" t="s">
        <v>95</v>
      </c>
      <c r="D36" s="46" t="s">
        <v>140</v>
      </c>
      <c r="E36" s="47"/>
      <c r="F36" s="47" t="s">
        <v>113</v>
      </c>
      <c r="G36" s="47">
        <v>64</v>
      </c>
      <c r="H36" s="47" t="s">
        <v>153</v>
      </c>
      <c r="I36" s="47"/>
      <c r="J36" s="47"/>
      <c r="K36" s="47"/>
      <c r="L36" s="47"/>
      <c r="M36" s="48"/>
      <c r="N36" s="48"/>
      <c r="O36" s="51"/>
      <c r="P36" s="54" t="s">
        <v>33</v>
      </c>
      <c r="Q36" s="54" t="s">
        <v>33</v>
      </c>
      <c r="R36" s="54" t="s">
        <v>33</v>
      </c>
      <c r="S36" s="54" t="s">
        <v>33</v>
      </c>
      <c r="T36" s="54" t="s">
        <v>33</v>
      </c>
      <c r="U36" s="54" t="s">
        <v>33</v>
      </c>
      <c r="V36" s="54" t="s">
        <v>33</v>
      </c>
      <c r="W36" s="54" t="s">
        <v>33</v>
      </c>
      <c r="X36" s="54" t="s">
        <v>33</v>
      </c>
      <c r="Y36" s="54" t="s">
        <v>33</v>
      </c>
      <c r="Z36" s="54" t="s">
        <v>33</v>
      </c>
      <c r="AA36" s="54" t="s">
        <v>33</v>
      </c>
      <c r="AB36" s="54" t="s">
        <v>33</v>
      </c>
      <c r="AC36" s="54" t="s">
        <v>33</v>
      </c>
      <c r="AD36" s="54" t="s">
        <v>33</v>
      </c>
      <c r="AE36" s="54" t="s">
        <v>33</v>
      </c>
      <c r="AF36" s="54" t="s">
        <v>33</v>
      </c>
      <c r="AG36" s="54"/>
      <c r="AH36" s="53" t="s">
        <v>256</v>
      </c>
      <c r="AI36" s="54" t="s">
        <v>32</v>
      </c>
      <c r="AJ36" s="54" t="s">
        <v>33</v>
      </c>
      <c r="AK36" s="54" t="s">
        <v>33</v>
      </c>
      <c r="AL36" s="54" t="s">
        <v>33</v>
      </c>
      <c r="AM36" s="54" t="s">
        <v>33</v>
      </c>
      <c r="AN36" s="54" t="s">
        <v>33</v>
      </c>
      <c r="AO36" s="54" t="s">
        <v>33</v>
      </c>
      <c r="AP36" s="54" t="s">
        <v>33</v>
      </c>
      <c r="AR36" s="2" t="str">
        <f t="shared" si="4"/>
        <v>public const string sql_char = "char";</v>
      </c>
      <c r="AS36" s="20" t="str">
        <f t="shared" ca="1" si="10"/>
        <v xml:space="preserve">new (MySqlTypes.sql_char, null, "char({0})", null, null, "char(255)", 64, null, null, false, false), </v>
      </c>
      <c r="AT36" s="19" t="str">
        <f t="shared" ca="1" si="6"/>
        <v>new (MySqlTypes.sql_char,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36" s="2" t="str" cm="1">
        <f t="array" ref="AU36">IF(C36="","",CONCATENATE("typeof(",INDEX($P$4:$AO$4,1,MATCH(TRUE,ISNUMBER(SEARCH("T",$P36:$AO36)),0)),")"))</f>
        <v>typeof(string)</v>
      </c>
      <c r="AV36" s="2" t="str" cm="1">
        <f t="array" ref="AV36">IFERROR(_xlfn.TEXTJOIN(", ",TRUE,CONCATENATE("typeof(",_xlfn._xlws.FILTER($P$4:$AO$4, (ISNUMBER(SEARCH("Z", $P36:$AO36)) + ISNUMBER(SEARCH("T", $P36:$AO36))) &gt; 0),")")),"")</f>
        <v>typeof(string)</v>
      </c>
      <c r="AW36" s="2" t="str" cm="1">
        <f t="array" ref="AW36">IFERROR(_xlfn.TEXTJOIN(", ",TRUE,CONCATENATE("typeof(",_xlfn._xlws.FILTER($P$4:$AO$4, ISTEXT($P36:$AO36)),")")),"")</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37" spans="2:49" x14ac:dyDescent="0.25">
      <c r="B37" s="70"/>
      <c r="C37" s="43" t="s">
        <v>43</v>
      </c>
      <c r="D37" s="46" t="s">
        <v>354</v>
      </c>
      <c r="E37" s="47"/>
      <c r="F37" s="47" t="s">
        <v>114</v>
      </c>
      <c r="G37" s="47">
        <v>255</v>
      </c>
      <c r="H37" s="47" t="s">
        <v>154</v>
      </c>
      <c r="I37" s="47"/>
      <c r="J37" s="47"/>
      <c r="K37" s="47"/>
      <c r="L37" s="47"/>
      <c r="M37" s="48"/>
      <c r="N37" s="48"/>
      <c r="O37" s="51"/>
      <c r="P37" s="54" t="s">
        <v>33</v>
      </c>
      <c r="Q37" s="54" t="s">
        <v>33</v>
      </c>
      <c r="R37" s="54" t="s">
        <v>33</v>
      </c>
      <c r="S37" s="54" t="s">
        <v>33</v>
      </c>
      <c r="T37" s="54" t="s">
        <v>33</v>
      </c>
      <c r="U37" s="54" t="s">
        <v>33</v>
      </c>
      <c r="V37" s="54" t="s">
        <v>33</v>
      </c>
      <c r="W37" s="54" t="s">
        <v>33</v>
      </c>
      <c r="X37" s="54" t="s">
        <v>33</v>
      </c>
      <c r="Y37" s="54" t="s">
        <v>33</v>
      </c>
      <c r="Z37" s="54" t="s">
        <v>33</v>
      </c>
      <c r="AA37" s="54" t="s">
        <v>33</v>
      </c>
      <c r="AB37" s="54" t="s">
        <v>33</v>
      </c>
      <c r="AC37" s="54" t="s">
        <v>33</v>
      </c>
      <c r="AD37" s="54" t="s">
        <v>33</v>
      </c>
      <c r="AE37" s="54" t="s">
        <v>33</v>
      </c>
      <c r="AF37" s="54" t="s">
        <v>33</v>
      </c>
      <c r="AG37" s="54"/>
      <c r="AH37" s="53" t="s">
        <v>255</v>
      </c>
      <c r="AI37" s="53" t="s">
        <v>33</v>
      </c>
      <c r="AJ37" s="54" t="s">
        <v>33</v>
      </c>
      <c r="AK37" s="54" t="s">
        <v>33</v>
      </c>
      <c r="AL37" s="54" t="s">
        <v>33</v>
      </c>
      <c r="AM37" s="54" t="s">
        <v>33</v>
      </c>
      <c r="AN37" s="54" t="s">
        <v>33</v>
      </c>
      <c r="AO37" s="54" t="s">
        <v>33</v>
      </c>
      <c r="AP37" s="54" t="s">
        <v>33</v>
      </c>
      <c r="AR37" s="2" t="str">
        <f t="shared" si="4"/>
        <v>public const string sql_varchar = "varchar";</v>
      </c>
      <c r="AS37" s="20" t="str">
        <f t="shared" ca="1" si="10"/>
        <v xml:space="preserve">new (MySqlTypes.sql_varchar, null, "varchar({0})", null, null, "varchar(8000)", 255, null, null, false, false), </v>
      </c>
      <c r="AT37" s="19" t="str">
        <f t="shared" ca="1" si="6"/>
        <v>new (MySqlTypes.sql_varchar,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37" s="2" t="str" cm="1">
        <f t="array" ref="AU37">IF(C37="","",CONCATENATE("typeof(",INDEX($P$4:$AO$4,1,MATCH(TRUE,ISNUMBER(SEARCH("T",$P37:$AO37)),0)),")"))</f>
        <v>typeof(string)</v>
      </c>
      <c r="AV37" s="2" t="str" cm="1">
        <f t="array" ref="AV37">IFERROR(_xlfn.TEXTJOIN(", ",TRUE,CONCATENATE("typeof(",_xlfn._xlws.FILTER($P$4:$AO$4, (ISNUMBER(SEARCH("Z", $P37:$AO37)) + ISNUMBER(SEARCH("T", $P37:$AO37))) &gt; 0),")")),"")</f>
        <v>typeof(string)</v>
      </c>
      <c r="AW37" s="2" t="str" cm="1">
        <f t="array" ref="AW37">IFERROR(_xlfn.TEXTJOIN(", ",TRUE,CONCATENATE("typeof(",_xlfn._xlws.FILTER($P$4:$AO$4, ISTEXT($P37:$AO37)),")")),"")</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38" spans="2:49" x14ac:dyDescent="0.25">
      <c r="B38" s="70"/>
      <c r="C38" s="43" t="s">
        <v>349</v>
      </c>
      <c r="D38" s="46"/>
      <c r="E38" s="47" t="s">
        <v>118</v>
      </c>
      <c r="F38" s="47"/>
      <c r="G38" s="47"/>
      <c r="H38" s="47"/>
      <c r="I38" s="47"/>
      <c r="J38" s="47"/>
      <c r="K38" s="47"/>
      <c r="L38" s="47"/>
      <c r="M38" s="48"/>
      <c r="N38" s="48"/>
      <c r="O38" s="51"/>
      <c r="P38" s="54" t="s">
        <v>33</v>
      </c>
      <c r="Q38" s="54" t="s">
        <v>33</v>
      </c>
      <c r="R38" s="54" t="s">
        <v>33</v>
      </c>
      <c r="S38" s="54" t="s">
        <v>33</v>
      </c>
      <c r="T38" s="54" t="s">
        <v>33</v>
      </c>
      <c r="U38" s="54" t="s">
        <v>33</v>
      </c>
      <c r="V38" s="54" t="s">
        <v>33</v>
      </c>
      <c r="W38" s="54" t="s">
        <v>33</v>
      </c>
      <c r="X38" s="54" t="s">
        <v>33</v>
      </c>
      <c r="Y38" s="54" t="s">
        <v>33</v>
      </c>
      <c r="Z38" s="54" t="s">
        <v>33</v>
      </c>
      <c r="AA38" s="54" t="s">
        <v>33</v>
      </c>
      <c r="AB38" s="54" t="s">
        <v>33</v>
      </c>
      <c r="AC38" s="54" t="s">
        <v>33</v>
      </c>
      <c r="AD38" s="54" t="s">
        <v>33</v>
      </c>
      <c r="AE38" s="54" t="s">
        <v>33</v>
      </c>
      <c r="AF38" s="54" t="s">
        <v>33</v>
      </c>
      <c r="AG38" s="54"/>
      <c r="AH38" s="53" t="s">
        <v>256</v>
      </c>
      <c r="AI38" s="53" t="s">
        <v>33</v>
      </c>
      <c r="AJ38" s="54" t="s">
        <v>33</v>
      </c>
      <c r="AK38" s="54" t="s">
        <v>33</v>
      </c>
      <c r="AL38" s="54" t="s">
        <v>33</v>
      </c>
      <c r="AM38" s="54" t="s">
        <v>33</v>
      </c>
      <c r="AN38" s="54" t="s">
        <v>33</v>
      </c>
      <c r="AO38" s="54" t="s">
        <v>33</v>
      </c>
      <c r="AP38" s="54" t="s">
        <v>33</v>
      </c>
      <c r="AR38" s="2" t="str">
        <f t="shared" si="4"/>
        <v>public const string sql_long_varchar = "long varchar";</v>
      </c>
      <c r="AS38" s="20" t="str">
        <f t="shared" ca="1" si="10"/>
        <v xml:space="preserve">new (MySqlTypes.sql_long_varchar, "mediumtext", null, null, null, null, null, null, null, false, false), </v>
      </c>
      <c r="AT38" s="19" t="str">
        <f t="shared" ca="1" si="6"/>
        <v>new (MySqlTypes.sql_long_varchar,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38" s="2" t="str" cm="1">
        <f t="array" ref="AU38">IF(C38="","",CONCATENATE("typeof(",INDEX($P$4:$AO$4,1,MATCH(TRUE,ISNUMBER(SEARCH("T",$P38:$AO38)),0)),")"))</f>
        <v>typeof(string)</v>
      </c>
      <c r="AV38" s="2" t="str" cm="1">
        <f t="array" ref="AV38">IFERROR(_xlfn.TEXTJOIN(", ",TRUE,CONCATENATE("typeof(",_xlfn._xlws.FILTER($P$4:$AO$4, (ISNUMBER(SEARCH("Z", $P38:$AO38)) + ISNUMBER(SEARCH("T", $P38:$AO38))) &gt; 0),")")),"")</f>
        <v>typeof(string)</v>
      </c>
      <c r="AW38" s="2" t="str" cm="1">
        <f t="array" ref="AW38">IFERROR(_xlfn.TEXTJOIN(", ",TRUE,CONCATENATE("typeof(",_xlfn._xlws.FILTER($P$4:$AO$4, ISTEXT($P38:$AO38)),")")),"")</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39" spans="2:49" x14ac:dyDescent="0.25">
      <c r="B39" s="70"/>
      <c r="C39" s="43" t="s">
        <v>117</v>
      </c>
      <c r="D39" s="46" t="s">
        <v>136</v>
      </c>
      <c r="E39" s="47"/>
      <c r="F39" s="47"/>
      <c r="G39" s="47"/>
      <c r="H39" s="47"/>
      <c r="I39" s="47"/>
      <c r="J39" s="47"/>
      <c r="K39" s="47"/>
      <c r="L39" s="47"/>
      <c r="M39" s="48"/>
      <c r="N39" s="48"/>
      <c r="O39" s="51"/>
      <c r="P39" s="54" t="s">
        <v>33</v>
      </c>
      <c r="Q39" s="54" t="s">
        <v>33</v>
      </c>
      <c r="R39" s="54" t="s">
        <v>33</v>
      </c>
      <c r="S39" s="54" t="s">
        <v>33</v>
      </c>
      <c r="T39" s="54" t="s">
        <v>33</v>
      </c>
      <c r="U39" s="54" t="s">
        <v>33</v>
      </c>
      <c r="V39" s="54" t="s">
        <v>33</v>
      </c>
      <c r="W39" s="54" t="s">
        <v>33</v>
      </c>
      <c r="X39" s="54" t="s">
        <v>33</v>
      </c>
      <c r="Y39" s="54" t="s">
        <v>33</v>
      </c>
      <c r="Z39" s="54" t="s">
        <v>33</v>
      </c>
      <c r="AA39" s="54" t="s">
        <v>33</v>
      </c>
      <c r="AB39" s="54" t="s">
        <v>33</v>
      </c>
      <c r="AC39" s="54" t="s">
        <v>33</v>
      </c>
      <c r="AD39" s="54" t="s">
        <v>33</v>
      </c>
      <c r="AE39" s="54" t="s">
        <v>33</v>
      </c>
      <c r="AF39" s="54" t="s">
        <v>33</v>
      </c>
      <c r="AG39" s="54"/>
      <c r="AH39" s="53" t="s">
        <v>256</v>
      </c>
      <c r="AI39" s="53" t="s">
        <v>33</v>
      </c>
      <c r="AJ39" s="54" t="s">
        <v>33</v>
      </c>
      <c r="AK39" s="54" t="s">
        <v>33</v>
      </c>
      <c r="AL39" s="54" t="s">
        <v>33</v>
      </c>
      <c r="AM39" s="54" t="s">
        <v>33</v>
      </c>
      <c r="AN39" s="54" t="s">
        <v>33</v>
      </c>
      <c r="AO39" s="54" t="s">
        <v>33</v>
      </c>
      <c r="AP39" s="54" t="s">
        <v>33</v>
      </c>
      <c r="AR39" s="2" t="str">
        <f t="shared" si="4"/>
        <v>public const string sql_tinytext = "tinytext";</v>
      </c>
      <c r="AS39" s="20" t="str">
        <f t="shared" ca="1" si="10"/>
        <v xml:space="preserve">new (MySqlTypes.sql_tinytext, null, null, null, null, null, null, null, null, false, false), </v>
      </c>
      <c r="AT39" s="19" t="str">
        <f t="shared" ca="1" si="6"/>
        <v>new (MySqlTypes.sql_tinytext,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39" s="2" t="str" cm="1">
        <f t="array" ref="AU39">IF(C39="","",CONCATENATE("typeof(",INDEX($P$4:$AO$4,1,MATCH(TRUE,ISNUMBER(SEARCH("T",$P39:$AO39)),0)),")"))</f>
        <v>typeof(string)</v>
      </c>
      <c r="AV39" s="2" t="str" cm="1">
        <f t="array" ref="AV39">IFERROR(_xlfn.TEXTJOIN(", ",TRUE,CONCATENATE("typeof(",_xlfn._xlws.FILTER($P$4:$AO$4, (ISNUMBER(SEARCH("Z", $P39:$AO39)) + ISNUMBER(SEARCH("T", $P39:$AO39))) &gt; 0),")")),"")</f>
        <v>typeof(string)</v>
      </c>
      <c r="AW39" s="2" t="str" cm="1">
        <f t="array" ref="AW39">IFERROR(_xlfn.TEXTJOIN(", ",TRUE,CONCATENATE("typeof(",_xlfn._xlws.FILTER($P$4:$AO$4, ISTEXT($P39:$AO39)),")")),"")</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0" spans="2:49" x14ac:dyDescent="0.25">
      <c r="B40" s="70"/>
      <c r="C40" s="43" t="s">
        <v>96</v>
      </c>
      <c r="D40" s="46" t="s">
        <v>137</v>
      </c>
      <c r="E40" s="47"/>
      <c r="F40" s="47"/>
      <c r="G40" s="47"/>
      <c r="H40" s="47"/>
      <c r="I40" s="47"/>
      <c r="J40" s="47"/>
      <c r="K40" s="47"/>
      <c r="L40" s="47"/>
      <c r="M40" s="48"/>
      <c r="N40" s="48"/>
      <c r="O40" s="51"/>
      <c r="P40" s="54" t="s">
        <v>33</v>
      </c>
      <c r="Q40" s="54" t="s">
        <v>33</v>
      </c>
      <c r="R40" s="54" t="s">
        <v>33</v>
      </c>
      <c r="S40" s="54" t="s">
        <v>33</v>
      </c>
      <c r="T40" s="54" t="s">
        <v>33</v>
      </c>
      <c r="U40" s="54" t="s">
        <v>33</v>
      </c>
      <c r="V40" s="54" t="s">
        <v>33</v>
      </c>
      <c r="W40" s="54" t="s">
        <v>33</v>
      </c>
      <c r="X40" s="54" t="s">
        <v>33</v>
      </c>
      <c r="Y40" s="54" t="s">
        <v>33</v>
      </c>
      <c r="Z40" s="54" t="s">
        <v>33</v>
      </c>
      <c r="AA40" s="54" t="s">
        <v>33</v>
      </c>
      <c r="AB40" s="54" t="s">
        <v>33</v>
      </c>
      <c r="AC40" s="54" t="s">
        <v>33</v>
      </c>
      <c r="AD40" s="54" t="s">
        <v>33</v>
      </c>
      <c r="AE40" s="54" t="s">
        <v>33</v>
      </c>
      <c r="AF40" s="54" t="s">
        <v>33</v>
      </c>
      <c r="AG40" s="54"/>
      <c r="AH40" s="53" t="s">
        <v>360</v>
      </c>
      <c r="AI40" s="54" t="s">
        <v>33</v>
      </c>
      <c r="AJ40" s="56" t="s">
        <v>32</v>
      </c>
      <c r="AK40" s="56" t="s">
        <v>32</v>
      </c>
      <c r="AL40" s="56" t="s">
        <v>32</v>
      </c>
      <c r="AM40" s="56" t="s">
        <v>32</v>
      </c>
      <c r="AN40" s="56" t="s">
        <v>32</v>
      </c>
      <c r="AO40" s="56" t="s">
        <v>32</v>
      </c>
      <c r="AP40" s="56" t="s">
        <v>32</v>
      </c>
      <c r="AR40" s="2" t="str">
        <f t="shared" si="4"/>
        <v>public const string sql_text = "text";</v>
      </c>
      <c r="AS40" s="20" t="str">
        <f t="shared" ca="1" si="10"/>
        <v xml:space="preserve">new (MySqlTypes.sql_text, null, null, null, null, null, null, null, null, false, false), </v>
      </c>
      <c r="AT40" s="19" t="str">
        <f t="shared" ca="1" si="6"/>
        <v>new (MySqlTypes.sql_text,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0" s="2" t="str" cm="1">
        <f t="array" ref="AU40">IF(C40="","",CONCATENATE("typeof(",INDEX($P$4:$AO$4,1,MATCH(TRUE,ISNUMBER(SEARCH("T",$P40:$AO40)),0)),")"))</f>
        <v>typeof(string)</v>
      </c>
      <c r="AV40" s="2" t="str" cm="1">
        <f t="array" ref="AV40">IFERROR(_xlfn.TEXTJOIN(", ",TRUE,CONCATENATE("typeof(",_xlfn._xlws.FILTER($P$4:$AO$4, (ISNUMBER(SEARCH("Z", $P40:$AO40)) + ISNUMBER(SEARCH("T", $P40:$AO40))) &gt; 0),")")),"")</f>
        <v>typeof(string)</v>
      </c>
      <c r="AW40" s="2" t="str" cm="1">
        <f t="array" ref="AW40">IFERROR(_xlfn.TEXTJOIN(", ",TRUE,CONCATENATE("typeof(",_xlfn._xlws.FILTER($P$4:$AO$4, ISTEXT($P40:$AO40)),")")),"")</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1" spans="2:49" x14ac:dyDescent="0.25">
      <c r="B41" s="70"/>
      <c r="C41" s="43" t="s">
        <v>118</v>
      </c>
      <c r="D41" s="46" t="s">
        <v>138</v>
      </c>
      <c r="E41" s="47"/>
      <c r="F41" s="47"/>
      <c r="G41" s="47"/>
      <c r="H41" s="47"/>
      <c r="I41" s="47"/>
      <c r="J41" s="47"/>
      <c r="K41" s="47"/>
      <c r="L41" s="47"/>
      <c r="M41" s="48"/>
      <c r="N41" s="48"/>
      <c r="O41" s="51"/>
      <c r="P41" s="54" t="s">
        <v>33</v>
      </c>
      <c r="Q41" s="54" t="s">
        <v>33</v>
      </c>
      <c r="R41" s="54" t="s">
        <v>33</v>
      </c>
      <c r="S41" s="54" t="s">
        <v>33</v>
      </c>
      <c r="T41" s="54" t="s">
        <v>33</v>
      </c>
      <c r="U41" s="54" t="s">
        <v>33</v>
      </c>
      <c r="V41" s="54" t="s">
        <v>33</v>
      </c>
      <c r="W41" s="54" t="s">
        <v>33</v>
      </c>
      <c r="X41" s="54" t="s">
        <v>33</v>
      </c>
      <c r="Y41" s="54" t="s">
        <v>33</v>
      </c>
      <c r="Z41" s="54" t="s">
        <v>33</v>
      </c>
      <c r="AA41" s="54" t="s">
        <v>33</v>
      </c>
      <c r="AB41" s="54" t="s">
        <v>33</v>
      </c>
      <c r="AC41" s="54" t="s">
        <v>33</v>
      </c>
      <c r="AD41" s="54" t="s">
        <v>33</v>
      </c>
      <c r="AE41" s="54" t="s">
        <v>33</v>
      </c>
      <c r="AF41" s="54" t="s">
        <v>33</v>
      </c>
      <c r="AG41" s="54"/>
      <c r="AH41" s="53" t="s">
        <v>256</v>
      </c>
      <c r="AI41" s="54" t="s">
        <v>33</v>
      </c>
      <c r="AJ41" s="54" t="s">
        <v>33</v>
      </c>
      <c r="AK41" s="54" t="s">
        <v>33</v>
      </c>
      <c r="AL41" s="54" t="s">
        <v>33</v>
      </c>
      <c r="AM41" s="54" t="s">
        <v>33</v>
      </c>
      <c r="AN41" s="54" t="s">
        <v>33</v>
      </c>
      <c r="AO41" s="54" t="s">
        <v>33</v>
      </c>
      <c r="AP41" s="54" t="s">
        <v>33</v>
      </c>
      <c r="AR41" s="2" t="str">
        <f t="shared" si="4"/>
        <v>public const string sql_mediumtext = "mediumtext";</v>
      </c>
      <c r="AS41" s="20" t="str">
        <f t="shared" ca="1" si="10"/>
        <v xml:space="preserve">new (MySqlTypes.sql_mediumtext, null, null, null, null, null, null, null, null, false, false), </v>
      </c>
      <c r="AT41" s="19" t="str">
        <f t="shared" ca="1" si="6"/>
        <v>new (MySqlTypes.sql_mediumtext,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1" s="2" t="str" cm="1">
        <f t="array" ref="AU41">IF(C41="","",CONCATENATE("typeof(",INDEX($P$4:$AO$4,1,MATCH(TRUE,ISNUMBER(SEARCH("T",$P41:$AO41)),0)),")"))</f>
        <v>typeof(string)</v>
      </c>
      <c r="AV41" s="2" t="str" cm="1">
        <f t="array" ref="AV41">IFERROR(_xlfn.TEXTJOIN(", ",TRUE,CONCATENATE("typeof(",_xlfn._xlws.FILTER($P$4:$AO$4, (ISNUMBER(SEARCH("Z", $P41:$AO41)) + ISNUMBER(SEARCH("T", $P41:$AO41))) &gt; 0),")")),"")</f>
        <v>typeof(string)</v>
      </c>
      <c r="AW41" s="2" t="str" cm="1">
        <f t="array" ref="AW41">IFERROR(_xlfn.TEXTJOIN(", ",TRUE,CONCATENATE("typeof(",_xlfn._xlws.FILTER($P$4:$AO$4, ISTEXT($P41:$AO41)),")")),"")</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2" spans="2:49" x14ac:dyDescent="0.25">
      <c r="B42" s="70"/>
      <c r="C42" s="43" t="s">
        <v>119</v>
      </c>
      <c r="D42" s="46" t="s">
        <v>139</v>
      </c>
      <c r="E42" s="47"/>
      <c r="F42" s="47"/>
      <c r="G42" s="47"/>
      <c r="H42" s="47"/>
      <c r="I42" s="47"/>
      <c r="J42" s="47"/>
      <c r="K42" s="47"/>
      <c r="L42" s="47"/>
      <c r="M42" s="48"/>
      <c r="N42" s="48"/>
      <c r="O42" s="51"/>
      <c r="P42" s="54" t="s">
        <v>33</v>
      </c>
      <c r="Q42" s="54" t="s">
        <v>33</v>
      </c>
      <c r="R42" s="54" t="s">
        <v>33</v>
      </c>
      <c r="S42" s="54" t="s">
        <v>33</v>
      </c>
      <c r="T42" s="54" t="s">
        <v>33</v>
      </c>
      <c r="U42" s="54" t="s">
        <v>33</v>
      </c>
      <c r="V42" s="54" t="s">
        <v>33</v>
      </c>
      <c r="W42" s="54" t="s">
        <v>33</v>
      </c>
      <c r="X42" s="54" t="s">
        <v>33</v>
      </c>
      <c r="Y42" s="54" t="s">
        <v>33</v>
      </c>
      <c r="Z42" s="54" t="s">
        <v>33</v>
      </c>
      <c r="AA42" s="54" t="s">
        <v>33</v>
      </c>
      <c r="AB42" s="54" t="s">
        <v>33</v>
      </c>
      <c r="AC42" s="54" t="s">
        <v>33</v>
      </c>
      <c r="AD42" s="54" t="s">
        <v>33</v>
      </c>
      <c r="AE42" s="54" t="s">
        <v>33</v>
      </c>
      <c r="AF42" s="54" t="s">
        <v>33</v>
      </c>
      <c r="AG42" s="54"/>
      <c r="AH42" s="53" t="s">
        <v>256</v>
      </c>
      <c r="AI42" s="54" t="s">
        <v>33</v>
      </c>
      <c r="AJ42" s="54" t="s">
        <v>33</v>
      </c>
      <c r="AK42" s="54" t="s">
        <v>33</v>
      </c>
      <c r="AL42" s="54" t="s">
        <v>33</v>
      </c>
      <c r="AM42" s="54" t="s">
        <v>33</v>
      </c>
      <c r="AN42" s="54" t="s">
        <v>33</v>
      </c>
      <c r="AO42" s="54" t="s">
        <v>33</v>
      </c>
      <c r="AP42" s="54" t="s">
        <v>33</v>
      </c>
      <c r="AR42" s="2" t="str">
        <f t="shared" si="4"/>
        <v>public const string sql_longtext = "longtext";</v>
      </c>
      <c r="AS42" s="20" t="str">
        <f t="shared" ca="1" si="10"/>
        <v xml:space="preserve">new (MySqlTypes.sql_longtext, null, null, null, null, null, null, null, null, false, false), </v>
      </c>
      <c r="AT42" s="19" t="str">
        <f t="shared" ca="1" si="6"/>
        <v>new (MySqlTypes.sql_longtext,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2" s="2" t="str" cm="1">
        <f t="array" ref="AU42">IF(C42="","",CONCATENATE("typeof(",INDEX($P$4:$AO$4,1,MATCH(TRUE,ISNUMBER(SEARCH("T",$P42:$AO42)),0)),")"))</f>
        <v>typeof(string)</v>
      </c>
      <c r="AV42" s="2" t="str" cm="1">
        <f t="array" ref="AV42">IFERROR(_xlfn.TEXTJOIN(", ",TRUE,CONCATENATE("typeof(",_xlfn._xlws.FILTER($P$4:$AO$4, (ISNUMBER(SEARCH("Z", $P42:$AO42)) + ISNUMBER(SEARCH("T", $P42:$AO42))) &gt; 0),")")),"")</f>
        <v>typeof(string)</v>
      </c>
      <c r="AW42" s="2" t="str" cm="1">
        <f t="array" ref="AW42">IFERROR(_xlfn.TEXTJOIN(", ",TRUE,CONCATENATE("typeof(",_xlfn._xlws.FILTER($P$4:$AO$4, ISTEXT($P42:$AO42)),")")),"")</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3" spans="2:49" x14ac:dyDescent="0.25">
      <c r="B43" s="70"/>
      <c r="C43" s="43" t="s">
        <v>141</v>
      </c>
      <c r="D43" s="46" t="s">
        <v>346</v>
      </c>
      <c r="E43" s="47"/>
      <c r="F43" s="47"/>
      <c r="G43" s="47"/>
      <c r="H43" s="47"/>
      <c r="I43" s="47"/>
      <c r="J43" s="47"/>
      <c r="K43" s="47"/>
      <c r="L43" s="47"/>
      <c r="M43" s="48"/>
      <c r="N43" s="48"/>
      <c r="O43" s="51"/>
      <c r="P43" s="54"/>
      <c r="Q43" s="54"/>
      <c r="R43" s="54"/>
      <c r="S43" s="54"/>
      <c r="T43" s="54"/>
      <c r="U43" s="54"/>
      <c r="V43" s="54"/>
      <c r="W43" s="54"/>
      <c r="X43" s="54"/>
      <c r="Y43" s="54"/>
      <c r="Z43" s="54"/>
      <c r="AA43" s="54"/>
      <c r="AB43" s="54"/>
      <c r="AC43" s="54"/>
      <c r="AD43" s="54"/>
      <c r="AE43" s="54"/>
      <c r="AF43" s="54"/>
      <c r="AG43" s="54"/>
      <c r="AH43" s="53" t="s">
        <v>256</v>
      </c>
      <c r="AI43" s="54"/>
      <c r="AJ43" s="55"/>
      <c r="AK43" s="55"/>
      <c r="AL43" s="55"/>
      <c r="AM43" s="55"/>
      <c r="AN43" s="55"/>
      <c r="AO43" s="55"/>
      <c r="AP43" s="54"/>
      <c r="AR43" s="2" t="str">
        <f t="shared" si="4"/>
        <v>public const string sql_enum = "enum";</v>
      </c>
      <c r="AS43" s="20" t="str">
        <f t="shared" ca="1" si="10"/>
        <v xml:space="preserve">new (MySqlTypes.sql_enum, null, null, null, null, null, null, null, null, false, false), </v>
      </c>
      <c r="AT43" s="19" t="str">
        <f t="shared" ca="1" si="6"/>
        <v>new (MySqlTypes.sql_enum, typeof(string), [typeof(string)], [typeof(string)]),</v>
      </c>
      <c r="AU43" s="2" t="str" cm="1">
        <f t="array" ref="AU43">IF(C43="","",CONCATENATE("typeof(",INDEX($P$4:$AO$4,1,MATCH(TRUE,ISNUMBER(SEARCH("T",$P43:$AO43)),0)),")"))</f>
        <v>typeof(string)</v>
      </c>
      <c r="AV43" s="2" t="str" cm="1">
        <f t="array" ref="AV43">IFERROR(_xlfn.TEXTJOIN(", ",TRUE,CONCATENATE("typeof(",_xlfn._xlws.FILTER($P$4:$AO$4, (ISNUMBER(SEARCH("Z", $P43:$AO43)) + ISNUMBER(SEARCH("T", $P43:$AO43))) &gt; 0),")")),"")</f>
        <v>typeof(string)</v>
      </c>
      <c r="AW43" s="2" t="str" cm="1">
        <f t="array" ref="AW43">IFERROR(_xlfn.TEXTJOIN(", ",TRUE,CONCATENATE("typeof(",_xlfn._xlws.FILTER($P$4:$AO$4, ISTEXT($P43:$AO43)),")")),"")</f>
        <v>typeof(string)</v>
      </c>
    </row>
    <row r="44" spans="2:49" x14ac:dyDescent="0.25">
      <c r="B44" s="70"/>
      <c r="C44" s="43" t="s">
        <v>142</v>
      </c>
      <c r="D44" s="46" t="s">
        <v>347</v>
      </c>
      <c r="E44" s="47"/>
      <c r="F44" s="47"/>
      <c r="G44" s="47"/>
      <c r="H44" s="47"/>
      <c r="I44" s="47"/>
      <c r="J44" s="47"/>
      <c r="K44" s="47"/>
      <c r="L44" s="47"/>
      <c r="M44" s="48"/>
      <c r="N44" s="48"/>
      <c r="O44" s="51"/>
      <c r="P44" s="54"/>
      <c r="Q44" s="54"/>
      <c r="R44" s="54"/>
      <c r="S44" s="54"/>
      <c r="T44" s="54"/>
      <c r="U44" s="54"/>
      <c r="V44" s="54"/>
      <c r="W44" s="54"/>
      <c r="X44" s="54"/>
      <c r="Y44" s="54"/>
      <c r="Z44" s="54"/>
      <c r="AA44" s="54"/>
      <c r="AB44" s="54"/>
      <c r="AC44" s="54"/>
      <c r="AD44" s="54"/>
      <c r="AE44" s="54"/>
      <c r="AF44" s="54"/>
      <c r="AG44" s="54"/>
      <c r="AH44" s="53" t="s">
        <v>256</v>
      </c>
      <c r="AI44" s="54"/>
      <c r="AJ44" s="55"/>
      <c r="AK44" s="55"/>
      <c r="AL44" s="55"/>
      <c r="AM44" s="55"/>
      <c r="AN44" s="55"/>
      <c r="AO44" s="55"/>
      <c r="AP44" s="54"/>
      <c r="AR44" s="2" t="str">
        <f t="shared" si="4"/>
        <v>public const string sql_set = "set";</v>
      </c>
      <c r="AS44" s="20" t="str">
        <f t="shared" ca="1" si="10"/>
        <v xml:space="preserve">new (MySqlTypes.sql_set, null, null, null, null, null, null, null, null, false, false), </v>
      </c>
      <c r="AT44" s="19" t="str">
        <f t="shared" ca="1" si="6"/>
        <v>new (MySqlTypes.sql_set, typeof(string), [typeof(string)], [typeof(string)]),</v>
      </c>
      <c r="AU44" s="2" t="str" cm="1">
        <f t="array" ref="AU44">IF(C44="","",CONCATENATE("typeof(",INDEX($P$4:$AO$4,1,MATCH(TRUE,ISNUMBER(SEARCH("T",$P44:$AO44)),0)),")"))</f>
        <v>typeof(string)</v>
      </c>
      <c r="AV44" s="2" t="str" cm="1">
        <f t="array" ref="AV44">IFERROR(_xlfn.TEXTJOIN(", ",TRUE,CONCATENATE("typeof(",_xlfn._xlws.FILTER($P$4:$AO$4, (ISNUMBER(SEARCH("Z", $P44:$AO44)) + ISNUMBER(SEARCH("T", $P44:$AO44))) &gt; 0),")")),"")</f>
        <v>typeof(string)</v>
      </c>
      <c r="AW44" s="2" t="str" cm="1">
        <f t="array" ref="AW44">IFERROR(_xlfn.TEXTJOIN(", ",TRUE,CONCATENATE("typeof(",_xlfn._xlws.FILTER($P$4:$AO$4, ISTEXT($P44:$AO44)),")")),"")</f>
        <v>typeof(string)</v>
      </c>
    </row>
    <row r="45" spans="2:49" ht="15" customHeight="1" x14ac:dyDescent="0.25">
      <c r="B45" s="70" t="s">
        <v>100</v>
      </c>
      <c r="C45" s="43" t="s">
        <v>97</v>
      </c>
      <c r="D45" s="46" t="s">
        <v>140</v>
      </c>
      <c r="E45" s="47"/>
      <c r="F45" s="47" t="s">
        <v>115</v>
      </c>
      <c r="G45" s="47">
        <v>64</v>
      </c>
      <c r="H45" s="47" t="s">
        <v>155</v>
      </c>
      <c r="I45" s="47"/>
      <c r="J45" s="47"/>
      <c r="K45" s="47"/>
      <c r="L45" s="47"/>
      <c r="M45" s="48"/>
      <c r="N45" s="48"/>
      <c r="O45" s="51"/>
      <c r="P45" s="54"/>
      <c r="Q45" s="54"/>
      <c r="R45" s="54"/>
      <c r="S45" s="54"/>
      <c r="T45" s="54"/>
      <c r="U45" s="54"/>
      <c r="V45" s="54"/>
      <c r="W45" s="54"/>
      <c r="X45" s="54"/>
      <c r="Y45" s="54"/>
      <c r="Z45" s="54"/>
      <c r="AA45" s="54"/>
      <c r="AB45" s="54"/>
      <c r="AC45" s="54"/>
      <c r="AD45" s="54"/>
      <c r="AE45" s="54"/>
      <c r="AF45" s="54"/>
      <c r="AG45" s="53" t="s">
        <v>77</v>
      </c>
      <c r="AH45" s="54"/>
      <c r="AI45" s="54"/>
      <c r="AJ45" s="55"/>
      <c r="AK45" s="55"/>
      <c r="AL45" s="55"/>
      <c r="AM45" s="55"/>
      <c r="AN45" s="55"/>
      <c r="AO45" s="55"/>
      <c r="AP45" s="54"/>
      <c r="AR45" s="2" t="str">
        <f t="shared" si="4"/>
        <v>public const string sql_binary = "binary";</v>
      </c>
      <c r="AS45" s="20" t="str">
        <f t="shared" ca="1" si="10"/>
        <v xml:space="preserve">new (MySqlTypes.sql_binary, null, "binary({0})", null, null, "binary(255)", 64, null, null, false, false), </v>
      </c>
      <c r="AT45" s="19" t="str">
        <f t="shared" ca="1" si="6"/>
        <v>new (MySqlTypes.sql_binary, typeof(byte[]), [typeof(byte[])], [typeof(byte[])]),</v>
      </c>
      <c r="AU45" s="2" t="str" cm="1">
        <f t="array" ref="AU45">IF(C45="","",CONCATENATE("typeof(",INDEX($P$4:$AO$4,1,MATCH(TRUE,ISNUMBER(SEARCH("T",$P45:$AO45)),0)),")"))</f>
        <v>typeof(byte[])</v>
      </c>
      <c r="AV45" s="2" t="str" cm="1">
        <f t="array" ref="AV45">IFERROR(_xlfn.TEXTJOIN(", ",TRUE,CONCATENATE("typeof(",_xlfn._xlws.FILTER($P$4:$AO$4, (ISNUMBER(SEARCH("Z", $P45:$AO45)) + ISNUMBER(SEARCH("T", $P45:$AO45))) &gt; 0),")")),"")</f>
        <v>typeof(byte[])</v>
      </c>
      <c r="AW45" s="2" t="str" cm="1">
        <f t="array" ref="AW45">IFERROR(_xlfn.TEXTJOIN(", ",TRUE,CONCATENATE("typeof(",_xlfn._xlws.FILTER($P$4:$AO$4, ISTEXT($P45:$AO45)),")")),"")</f>
        <v>typeof(byte[])</v>
      </c>
    </row>
    <row r="46" spans="2:49" x14ac:dyDescent="0.25">
      <c r="B46" s="70"/>
      <c r="C46" s="43" t="s">
        <v>98</v>
      </c>
      <c r="D46" s="46"/>
      <c r="E46" s="47"/>
      <c r="F46" s="47" t="s">
        <v>116</v>
      </c>
      <c r="G46" s="47">
        <v>4000</v>
      </c>
      <c r="H46" s="47" t="s">
        <v>156</v>
      </c>
      <c r="I46" s="47"/>
      <c r="J46" s="47"/>
      <c r="K46" s="47"/>
      <c r="L46" s="47"/>
      <c r="M46" s="48"/>
      <c r="N46" s="48"/>
      <c r="O46" s="51"/>
      <c r="P46" s="54"/>
      <c r="Q46" s="54"/>
      <c r="R46" s="54"/>
      <c r="S46" s="54"/>
      <c r="T46" s="54"/>
      <c r="U46" s="54"/>
      <c r="V46" s="54"/>
      <c r="W46" s="54"/>
      <c r="X46" s="54"/>
      <c r="Y46" s="54"/>
      <c r="Z46" s="54"/>
      <c r="AA46" s="54"/>
      <c r="AB46" s="54"/>
      <c r="AC46" s="54"/>
      <c r="AD46" s="54"/>
      <c r="AE46" s="54"/>
      <c r="AF46" s="54"/>
      <c r="AG46" s="53" t="s">
        <v>255</v>
      </c>
      <c r="AH46" s="54"/>
      <c r="AI46" s="54"/>
      <c r="AJ46" s="55"/>
      <c r="AK46" s="55"/>
      <c r="AL46" s="55"/>
      <c r="AM46" s="55"/>
      <c r="AN46" s="55"/>
      <c r="AO46" s="55"/>
      <c r="AP46" s="54"/>
      <c r="AR46" s="2" t="str">
        <f t="shared" si="4"/>
        <v>public const string sql_varbinary = "varbinary";</v>
      </c>
      <c r="AS46" s="20" t="str">
        <f t="shared" ca="1" si="10"/>
        <v xml:space="preserve">new (MySqlTypes.sql_varbinary, null, "varbinary({0})", null, null, "varbinary(8000)", 4000, null, null, false, false), </v>
      </c>
      <c r="AT46" s="19" t="str">
        <f t="shared" ca="1" si="6"/>
        <v>new (MySqlTypes.sql_varbinary, typeof(byte[]), [typeof(byte[])], [typeof(byte[])]),</v>
      </c>
      <c r="AU46" s="2" t="str" cm="1">
        <f t="array" ref="AU46">IF(C46="","",CONCATENATE("typeof(",INDEX($P$4:$AO$4,1,MATCH(TRUE,ISNUMBER(SEARCH("T",$P46:$AO46)),0)),")"))</f>
        <v>typeof(byte[])</v>
      </c>
      <c r="AV46" s="2" t="str" cm="1">
        <f t="array" ref="AV46">IFERROR(_xlfn.TEXTJOIN(", ",TRUE,CONCATENATE("typeof(",_xlfn._xlws.FILTER($P$4:$AO$4, (ISNUMBER(SEARCH("Z", $P46:$AO46)) + ISNUMBER(SEARCH("T", $P46:$AO46))) &gt; 0),")")),"")</f>
        <v>typeof(byte[])</v>
      </c>
      <c r="AW46" s="2" t="str" cm="1">
        <f t="array" ref="AW46">IFERROR(_xlfn.TEXTJOIN(", ",TRUE,CONCATENATE("typeof(",_xlfn._xlws.FILTER($P$4:$AO$4, ISTEXT($P46:$AO46)),")")),"")</f>
        <v>typeof(byte[])</v>
      </c>
    </row>
    <row r="47" spans="2:49" x14ac:dyDescent="0.25">
      <c r="B47" s="70"/>
      <c r="C47" s="43" t="s">
        <v>348</v>
      </c>
      <c r="D47" s="46"/>
      <c r="E47" s="47" t="s">
        <v>121</v>
      </c>
      <c r="F47" s="47"/>
      <c r="G47" s="47"/>
      <c r="H47" s="47"/>
      <c r="I47" s="47"/>
      <c r="J47" s="47"/>
      <c r="K47" s="47"/>
      <c r="L47" s="47"/>
      <c r="M47" s="48"/>
      <c r="N47" s="48"/>
      <c r="O47" s="51"/>
      <c r="P47" s="54"/>
      <c r="Q47" s="54"/>
      <c r="R47" s="54"/>
      <c r="S47" s="54"/>
      <c r="T47" s="54"/>
      <c r="U47" s="54"/>
      <c r="V47" s="54"/>
      <c r="W47" s="54"/>
      <c r="X47" s="54"/>
      <c r="Y47" s="54"/>
      <c r="Z47" s="54"/>
      <c r="AA47" s="54"/>
      <c r="AB47" s="54"/>
      <c r="AC47" s="54"/>
      <c r="AD47" s="54"/>
      <c r="AE47" s="54"/>
      <c r="AF47" s="54"/>
      <c r="AG47" s="53" t="s">
        <v>77</v>
      </c>
      <c r="AH47" s="54"/>
      <c r="AI47" s="54"/>
      <c r="AJ47" s="55"/>
      <c r="AK47" s="55"/>
      <c r="AL47" s="55"/>
      <c r="AM47" s="55"/>
      <c r="AN47" s="55"/>
      <c r="AO47" s="55"/>
      <c r="AP47" s="54"/>
      <c r="AR47" s="2" t="str">
        <f t="shared" si="4"/>
        <v>public const string sql_long_varbinary = "long varbinary";</v>
      </c>
      <c r="AS47" s="20" t="str">
        <f t="shared" ca="1" si="10"/>
        <v xml:space="preserve">new (MySqlTypes.sql_long_varbinary, "mediumblob", null, null, null, null, null, null, null, false, false), </v>
      </c>
      <c r="AT47" s="19" t="str">
        <f t="shared" ca="1" si="6"/>
        <v>new (MySqlTypes.sql_long_varbinary, typeof(byte[]), [typeof(byte[])], [typeof(byte[])]),</v>
      </c>
      <c r="AU47" s="2" t="str" cm="1">
        <f t="array" ref="AU47">IF(C47="","",CONCATENATE("typeof(",INDEX($P$4:$AO$4,1,MATCH(TRUE,ISNUMBER(SEARCH("T",$P47:$AO47)),0)),")"))</f>
        <v>typeof(byte[])</v>
      </c>
      <c r="AV47" s="2" t="str" cm="1">
        <f t="array" ref="AV47">IFERROR(_xlfn.TEXTJOIN(", ",TRUE,CONCATENATE("typeof(",_xlfn._xlws.FILTER($P$4:$AO$4, (ISNUMBER(SEARCH("Z", $P47:$AO47)) + ISNUMBER(SEARCH("T", $P47:$AO47))) &gt; 0),")")),"")</f>
        <v>typeof(byte[])</v>
      </c>
      <c r="AW47" s="2" t="str" cm="1">
        <f t="array" ref="AW47">IFERROR(_xlfn.TEXTJOIN(", ",TRUE,CONCATENATE("typeof(",_xlfn._xlws.FILTER($P$4:$AO$4, ISTEXT($P47:$AO47)),")")),"")</f>
        <v>typeof(byte[])</v>
      </c>
    </row>
    <row r="48" spans="2:49" x14ac:dyDescent="0.25">
      <c r="B48" s="70"/>
      <c r="C48" s="43" t="s">
        <v>120</v>
      </c>
      <c r="D48" s="46" t="s">
        <v>136</v>
      </c>
      <c r="E48" s="47"/>
      <c r="F48" s="47"/>
      <c r="G48" s="47"/>
      <c r="H48" s="47"/>
      <c r="I48" s="47"/>
      <c r="J48" s="47"/>
      <c r="K48" s="47"/>
      <c r="L48" s="47"/>
      <c r="M48" s="47"/>
      <c r="N48" s="47"/>
      <c r="O48" s="52"/>
      <c r="P48" s="54"/>
      <c r="Q48" s="54"/>
      <c r="R48" s="54"/>
      <c r="S48" s="54"/>
      <c r="T48" s="54"/>
      <c r="U48" s="54"/>
      <c r="V48" s="54"/>
      <c r="W48" s="54"/>
      <c r="X48" s="54"/>
      <c r="Y48" s="54"/>
      <c r="Z48" s="54"/>
      <c r="AA48" s="54"/>
      <c r="AB48" s="54"/>
      <c r="AC48" s="54"/>
      <c r="AD48" s="54"/>
      <c r="AE48" s="54"/>
      <c r="AF48" s="54"/>
      <c r="AG48" s="53" t="s">
        <v>77</v>
      </c>
      <c r="AH48" s="54"/>
      <c r="AI48" s="54"/>
      <c r="AJ48" s="55"/>
      <c r="AK48" s="55"/>
      <c r="AL48" s="55"/>
      <c r="AM48" s="55"/>
      <c r="AN48" s="55"/>
      <c r="AO48" s="55"/>
      <c r="AP48" s="54"/>
      <c r="AR48" s="2" t="str">
        <f t="shared" si="4"/>
        <v>public const string sql_tinyblob = "tinyblob";</v>
      </c>
      <c r="AS48" s="20" t="str">
        <f t="shared" ca="1" si="10"/>
        <v xml:space="preserve">new (MySqlTypes.sql_tinyblob, null, null, null, null, null, null, null, null, false, false), </v>
      </c>
      <c r="AT48" s="19" t="str">
        <f t="shared" ca="1" si="6"/>
        <v>new (MySqlTypes.sql_tinyblob, typeof(byte[]), [typeof(byte[])], [typeof(byte[])]),</v>
      </c>
      <c r="AU48" s="2" t="str" cm="1">
        <f t="array" ref="AU48">IF(C48="","",CONCATENATE("typeof(",INDEX($P$4:$AO$4,1,MATCH(TRUE,ISNUMBER(SEARCH("T",$P48:$AO48)),0)),")"))</f>
        <v>typeof(byte[])</v>
      </c>
      <c r="AV48" s="2" t="str" cm="1">
        <f t="array" ref="AV48">IFERROR(_xlfn.TEXTJOIN(", ",TRUE,CONCATENATE("typeof(",_xlfn._xlws.FILTER($P$4:$AO$4, (ISNUMBER(SEARCH("Z", $P48:$AO48)) + ISNUMBER(SEARCH("T", $P48:$AO48))) &gt; 0),")")),"")</f>
        <v>typeof(byte[])</v>
      </c>
      <c r="AW48" s="2" t="str" cm="1">
        <f t="array" ref="AW48">IFERROR(_xlfn.TEXTJOIN(", ",TRUE,CONCATENATE("typeof(",_xlfn._xlws.FILTER($P$4:$AO$4, ISTEXT($P48:$AO48)),")")),"")</f>
        <v>typeof(byte[])</v>
      </c>
    </row>
    <row r="49" spans="2:49" x14ac:dyDescent="0.25">
      <c r="B49" s="70"/>
      <c r="C49" s="43" t="s">
        <v>99</v>
      </c>
      <c r="D49" s="46" t="s">
        <v>149</v>
      </c>
      <c r="E49" s="47"/>
      <c r="F49" s="47"/>
      <c r="G49" s="47"/>
      <c r="H49" s="47"/>
      <c r="I49" s="47"/>
      <c r="J49" s="47"/>
      <c r="K49" s="47"/>
      <c r="L49" s="47"/>
      <c r="M49" s="47"/>
      <c r="N49" s="47"/>
      <c r="O49" s="52"/>
      <c r="P49" s="54"/>
      <c r="Q49" s="54"/>
      <c r="R49" s="54"/>
      <c r="S49" s="54"/>
      <c r="T49" s="54"/>
      <c r="U49" s="54"/>
      <c r="V49" s="54"/>
      <c r="W49" s="54"/>
      <c r="X49" s="54"/>
      <c r="Y49" s="54"/>
      <c r="Z49" s="54"/>
      <c r="AA49" s="54"/>
      <c r="AB49" s="54"/>
      <c r="AC49" s="54"/>
      <c r="AD49" s="54"/>
      <c r="AE49" s="54"/>
      <c r="AF49" s="54"/>
      <c r="AG49" s="53" t="s">
        <v>77</v>
      </c>
      <c r="AH49" s="54"/>
      <c r="AI49" s="54"/>
      <c r="AJ49" s="54"/>
      <c r="AK49" s="54"/>
      <c r="AL49" s="54"/>
      <c r="AM49" s="54"/>
      <c r="AN49" s="54"/>
      <c r="AO49" s="54"/>
      <c r="AP49" s="54"/>
      <c r="AR49" s="2" t="str">
        <f t="shared" si="4"/>
        <v>public const string sql_blob = "blob";</v>
      </c>
      <c r="AS49" s="20" t="str">
        <f t="shared" ca="1" si="10"/>
        <v xml:space="preserve">new (MySqlTypes.sql_blob, null, null, null, null, null, null, null, null, false, false), </v>
      </c>
      <c r="AT49" s="19" t="str">
        <f t="shared" ca="1" si="6"/>
        <v>new (MySqlTypes.sql_blob, typeof(byte[]), [typeof(byte[])], [typeof(byte[])]),</v>
      </c>
      <c r="AU49" s="2" t="str" cm="1">
        <f t="array" ref="AU49">IF(C49="","",CONCATENATE("typeof(",INDEX($P$4:$AO$4,1,MATCH(TRUE,ISNUMBER(SEARCH("T",$P49:$AO49)),0)),")"))</f>
        <v>typeof(byte[])</v>
      </c>
      <c r="AV49" s="2" t="str" cm="1">
        <f t="array" ref="AV49">IFERROR(_xlfn.TEXTJOIN(", ",TRUE,CONCATENATE("typeof(",_xlfn._xlws.FILTER($P$4:$AO$4, (ISNUMBER(SEARCH("Z", $P49:$AO49)) + ISNUMBER(SEARCH("T", $P49:$AO49))) &gt; 0),")")),"")</f>
        <v>typeof(byte[])</v>
      </c>
      <c r="AW49" s="2" t="str" cm="1">
        <f t="array" ref="AW49">IFERROR(_xlfn.TEXTJOIN(", ",TRUE,CONCATENATE("typeof(",_xlfn._xlws.FILTER($P$4:$AO$4, ISTEXT($P49:$AO49)),")")),"")</f>
        <v>typeof(byte[])</v>
      </c>
    </row>
    <row r="50" spans="2:49" x14ac:dyDescent="0.25">
      <c r="B50" s="70"/>
      <c r="C50" s="43" t="s">
        <v>121</v>
      </c>
      <c r="D50" s="46" t="s">
        <v>148</v>
      </c>
      <c r="E50" s="47"/>
      <c r="F50" s="47"/>
      <c r="G50" s="47"/>
      <c r="H50" s="47"/>
      <c r="I50" s="47"/>
      <c r="J50" s="47"/>
      <c r="K50" s="47"/>
      <c r="L50" s="47"/>
      <c r="M50" s="47"/>
      <c r="N50" s="47"/>
      <c r="O50" s="52"/>
      <c r="P50" s="54"/>
      <c r="Q50" s="54"/>
      <c r="R50" s="54"/>
      <c r="S50" s="54"/>
      <c r="T50" s="54"/>
      <c r="U50" s="54"/>
      <c r="V50" s="54"/>
      <c r="W50" s="54"/>
      <c r="X50" s="54"/>
      <c r="Y50" s="54"/>
      <c r="Z50" s="54"/>
      <c r="AA50" s="54"/>
      <c r="AB50" s="54"/>
      <c r="AC50" s="54"/>
      <c r="AD50" s="54"/>
      <c r="AE50" s="54"/>
      <c r="AF50" s="54"/>
      <c r="AG50" s="53" t="s">
        <v>77</v>
      </c>
      <c r="AH50" s="54"/>
      <c r="AI50" s="54"/>
      <c r="AJ50" s="54"/>
      <c r="AK50" s="54"/>
      <c r="AL50" s="54"/>
      <c r="AM50" s="54"/>
      <c r="AN50" s="54"/>
      <c r="AO50" s="54"/>
      <c r="AP50" s="54"/>
      <c r="AR50" s="2" t="str">
        <f t="shared" si="4"/>
        <v>public const string sql_mediumblob = "mediumblob";</v>
      </c>
      <c r="AS50" s="20" t="str">
        <f t="shared" ca="1" si="10"/>
        <v xml:space="preserve">new (MySqlTypes.sql_mediumblob, null, null, null, null, null, null, null, null, false, false), </v>
      </c>
      <c r="AT50" s="19" t="str">
        <f t="shared" ca="1" si="6"/>
        <v>new (MySqlTypes.sql_mediumblob, typeof(byte[]), [typeof(byte[])], [typeof(byte[])]),</v>
      </c>
      <c r="AU50" s="2" t="str" cm="1">
        <f t="array" ref="AU50">IF(C50="","",CONCATENATE("typeof(",INDEX($P$4:$AO$4,1,MATCH(TRUE,ISNUMBER(SEARCH("T",$P50:$AO50)),0)),")"))</f>
        <v>typeof(byte[])</v>
      </c>
      <c r="AV50" s="2" t="str" cm="1">
        <f t="array" ref="AV50">IFERROR(_xlfn.TEXTJOIN(", ",TRUE,CONCATENATE("typeof(",_xlfn._xlws.FILTER($P$4:$AO$4, (ISNUMBER(SEARCH("Z", $P50:$AO50)) + ISNUMBER(SEARCH("T", $P50:$AO50))) &gt; 0),")")),"")</f>
        <v>typeof(byte[])</v>
      </c>
      <c r="AW50" s="2" t="str" cm="1">
        <f t="array" ref="AW50">IFERROR(_xlfn.TEXTJOIN(", ",TRUE,CONCATENATE("typeof(",_xlfn._xlws.FILTER($P$4:$AO$4, ISTEXT($P50:$AO50)),")")),"")</f>
        <v>typeof(byte[])</v>
      </c>
    </row>
    <row r="51" spans="2:49" x14ac:dyDescent="0.25">
      <c r="B51" s="70"/>
      <c r="C51" s="43" t="s">
        <v>122</v>
      </c>
      <c r="D51" s="46" t="s">
        <v>147</v>
      </c>
      <c r="E51" s="47"/>
      <c r="F51" s="47"/>
      <c r="G51" s="47"/>
      <c r="H51" s="47"/>
      <c r="I51" s="47"/>
      <c r="J51" s="47"/>
      <c r="K51" s="47"/>
      <c r="L51" s="47"/>
      <c r="M51" s="47"/>
      <c r="N51" s="47"/>
      <c r="O51" s="52"/>
      <c r="P51" s="54"/>
      <c r="Q51" s="54"/>
      <c r="R51" s="54"/>
      <c r="S51" s="54"/>
      <c r="T51" s="54"/>
      <c r="U51" s="54"/>
      <c r="V51" s="54"/>
      <c r="W51" s="54"/>
      <c r="X51" s="54"/>
      <c r="Y51" s="54"/>
      <c r="Z51" s="54"/>
      <c r="AA51" s="54"/>
      <c r="AB51" s="54"/>
      <c r="AC51" s="54"/>
      <c r="AD51" s="54"/>
      <c r="AE51" s="54"/>
      <c r="AF51" s="54"/>
      <c r="AG51" s="53" t="s">
        <v>77</v>
      </c>
      <c r="AH51" s="54"/>
      <c r="AI51" s="54"/>
      <c r="AJ51" s="54"/>
      <c r="AK51" s="54"/>
      <c r="AL51" s="54"/>
      <c r="AM51" s="54"/>
      <c r="AN51" s="54"/>
      <c r="AO51" s="54"/>
      <c r="AP51" s="54"/>
      <c r="AR51" s="2" t="str">
        <f t="shared" si="4"/>
        <v>public const string sql_longblob = "longblob";</v>
      </c>
      <c r="AS51" s="20" t="str">
        <f t="shared" ca="1" si="10"/>
        <v xml:space="preserve">new (MySqlTypes.sql_longblob, null, null, null, null, null, null, null, null, false, false), </v>
      </c>
      <c r="AT51" s="19" t="str">
        <f t="shared" ca="1" si="6"/>
        <v>new (MySqlTypes.sql_longblob, typeof(byte[]), [typeof(byte[])], [typeof(byte[])]),</v>
      </c>
      <c r="AU51" s="2" t="str" cm="1">
        <f t="array" ref="AU51">IF(C51="","",CONCATENATE("typeof(",INDEX($P$4:$AO$4,1,MATCH(TRUE,ISNUMBER(SEARCH("T",$P51:$AO51)),0)),")"))</f>
        <v>typeof(byte[])</v>
      </c>
      <c r="AV51" s="2" t="str" cm="1">
        <f t="array" ref="AV51">IFERROR(_xlfn.TEXTJOIN(", ",TRUE,CONCATENATE("typeof(",_xlfn._xlws.FILTER($P$4:$AO$4, (ISNUMBER(SEARCH("Z", $P51:$AO51)) + ISNUMBER(SEARCH("T", $P51:$AO51))) &gt; 0),")")),"")</f>
        <v>typeof(byte[])</v>
      </c>
      <c r="AW51" s="2" t="str" cm="1">
        <f t="array" ref="AW51">IFERROR(_xlfn.TEXTJOIN(", ",TRUE,CONCATENATE("typeof(",_xlfn._xlws.FILTER($P$4:$AO$4, ISTEXT($P51:$AO51)),")")),"")</f>
        <v>typeof(byte[])</v>
      </c>
    </row>
    <row r="52" spans="2:49" ht="15" customHeight="1" x14ac:dyDescent="0.25">
      <c r="B52" s="70" t="s">
        <v>110</v>
      </c>
      <c r="C52" s="43" t="s">
        <v>101</v>
      </c>
      <c r="D52" s="46"/>
      <c r="E52" s="47"/>
      <c r="F52" s="47"/>
      <c r="G52" s="47"/>
      <c r="H52" s="47"/>
      <c r="I52" s="47"/>
      <c r="J52" s="47"/>
      <c r="K52" s="47"/>
      <c r="L52" s="47"/>
      <c r="M52" s="47"/>
      <c r="N52" s="47"/>
      <c r="O52" s="52"/>
      <c r="P52" s="54"/>
      <c r="Q52" s="54"/>
      <c r="R52" s="54"/>
      <c r="S52" s="54"/>
      <c r="T52" s="54"/>
      <c r="U52" s="54"/>
      <c r="V52" s="54"/>
      <c r="W52" s="54"/>
      <c r="X52" s="54"/>
      <c r="Y52" s="54"/>
      <c r="Z52" s="54"/>
      <c r="AA52" s="54"/>
      <c r="AB52" s="54"/>
      <c r="AC52" s="54"/>
      <c r="AD52" s="54"/>
      <c r="AE52" s="54"/>
      <c r="AF52" s="54"/>
      <c r="AG52" s="54"/>
      <c r="AH52" s="53" t="s">
        <v>77</v>
      </c>
      <c r="AI52" s="54"/>
      <c r="AJ52" s="55"/>
      <c r="AK52" s="55"/>
      <c r="AL52" s="55"/>
      <c r="AM52" s="55"/>
      <c r="AN52" s="55"/>
      <c r="AO52" s="55"/>
      <c r="AP52" s="54"/>
      <c r="AR52" s="2" t="str">
        <f t="shared" si="4"/>
        <v>public const string sql_geometry = "geometry";</v>
      </c>
      <c r="AS52" s="20" t="str">
        <f t="shared" ca="1" si="10"/>
        <v xml:space="preserve">new (MySqlTypes.sql_geometry, null, null, null, null, null, null, null, null, false, false), </v>
      </c>
      <c r="AT52" s="19" t="str">
        <f t="shared" ca="1" si="6"/>
        <v>new (MySqlTypes.sql_geometry, typeof(string), [typeof(string)], [typeof(string)]),</v>
      </c>
      <c r="AU52" s="2" t="str" cm="1">
        <f t="array" ref="AU52">IF(C52="","",CONCATENATE("typeof(",INDEX($P$4:$AO$4,1,MATCH(TRUE,ISNUMBER(SEARCH("T",$P52:$AO52)),0)),")"))</f>
        <v>typeof(string)</v>
      </c>
      <c r="AV52" s="2" t="str" cm="1">
        <f t="array" ref="AV52">IFERROR(_xlfn.TEXTJOIN(", ",TRUE,CONCATENATE("typeof(",_xlfn._xlws.FILTER($P$4:$AO$4, (ISNUMBER(SEARCH("Z", $P52:$AO52)) + ISNUMBER(SEARCH("T", $P52:$AO52))) &gt; 0),")")),"")</f>
        <v>typeof(string)</v>
      </c>
      <c r="AW52" s="2" t="str" cm="1">
        <f t="array" ref="AW52">IFERROR(_xlfn.TEXTJOIN(", ",TRUE,CONCATENATE("typeof(",_xlfn._xlws.FILTER($P$4:$AO$4, ISTEXT($P52:$AO52)),")")),"")</f>
        <v>typeof(string)</v>
      </c>
    </row>
    <row r="53" spans="2:49" x14ac:dyDescent="0.25">
      <c r="B53" s="70"/>
      <c r="C53" s="43" t="s">
        <v>102</v>
      </c>
      <c r="D53" s="46"/>
      <c r="E53" s="47"/>
      <c r="F53" s="47"/>
      <c r="G53" s="47"/>
      <c r="H53" s="47"/>
      <c r="I53" s="47"/>
      <c r="J53" s="47"/>
      <c r="K53" s="47"/>
      <c r="L53" s="47"/>
      <c r="M53" s="47"/>
      <c r="N53" s="47"/>
      <c r="O53" s="52"/>
      <c r="P53" s="54"/>
      <c r="Q53" s="54"/>
      <c r="R53" s="54"/>
      <c r="S53" s="54"/>
      <c r="T53" s="54"/>
      <c r="U53" s="54"/>
      <c r="V53" s="54"/>
      <c r="W53" s="54"/>
      <c r="X53" s="54"/>
      <c r="Y53" s="54"/>
      <c r="Z53" s="54"/>
      <c r="AA53" s="54"/>
      <c r="AB53" s="54"/>
      <c r="AC53" s="54"/>
      <c r="AD53" s="54"/>
      <c r="AE53" s="54"/>
      <c r="AF53" s="54"/>
      <c r="AG53" s="54"/>
      <c r="AH53" s="53" t="s">
        <v>77</v>
      </c>
      <c r="AI53" s="54"/>
      <c r="AJ53" s="55"/>
      <c r="AK53" s="55"/>
      <c r="AL53" s="55"/>
      <c r="AM53" s="55"/>
      <c r="AN53" s="55"/>
      <c r="AO53" s="55"/>
      <c r="AP53" s="54"/>
      <c r="AR53" s="2" t="str">
        <f t="shared" si="4"/>
        <v>public const string sql_point = "point";</v>
      </c>
      <c r="AS53" s="20" t="str">
        <f t="shared" ca="1" si="10"/>
        <v xml:space="preserve">new (MySqlTypes.sql_point, null, null, null, null, null, null, null, null, false, false), </v>
      </c>
      <c r="AT53" s="19" t="str">
        <f t="shared" ca="1" si="6"/>
        <v>new (MySqlTypes.sql_point, typeof(string), [typeof(string)], [typeof(string)]),</v>
      </c>
      <c r="AU53" s="2" t="str" cm="1">
        <f t="array" ref="AU53">IF(C53="","",CONCATENATE("typeof(",INDEX($P$4:$AO$4,1,MATCH(TRUE,ISNUMBER(SEARCH("T",$P53:$AO53)),0)),")"))</f>
        <v>typeof(string)</v>
      </c>
      <c r="AV53" s="2" t="str" cm="1">
        <f t="array" ref="AV53">IFERROR(_xlfn.TEXTJOIN(", ",TRUE,CONCATENATE("typeof(",_xlfn._xlws.FILTER($P$4:$AO$4, (ISNUMBER(SEARCH("Z", $P53:$AO53)) + ISNUMBER(SEARCH("T", $P53:$AO53))) &gt; 0),")")),"")</f>
        <v>typeof(string)</v>
      </c>
      <c r="AW53" s="2" t="str" cm="1">
        <f t="array" ref="AW53">IFERROR(_xlfn.TEXTJOIN(", ",TRUE,CONCATENATE("typeof(",_xlfn._xlws.FILTER($P$4:$AO$4, ISTEXT($P53:$AO53)),")")),"")</f>
        <v>typeof(string)</v>
      </c>
    </row>
    <row r="54" spans="2:49" x14ac:dyDescent="0.25">
      <c r="B54" s="70"/>
      <c r="C54" s="43" t="s">
        <v>103</v>
      </c>
      <c r="D54" s="46"/>
      <c r="E54" s="47"/>
      <c r="F54" s="47"/>
      <c r="G54" s="47"/>
      <c r="H54" s="47"/>
      <c r="I54" s="47"/>
      <c r="J54" s="47"/>
      <c r="K54" s="47"/>
      <c r="L54" s="47"/>
      <c r="M54" s="47"/>
      <c r="N54" s="47"/>
      <c r="O54" s="52"/>
      <c r="P54" s="54"/>
      <c r="Q54" s="54"/>
      <c r="R54" s="54"/>
      <c r="S54" s="54"/>
      <c r="T54" s="54"/>
      <c r="U54" s="54"/>
      <c r="V54" s="54"/>
      <c r="W54" s="54"/>
      <c r="X54" s="54"/>
      <c r="Y54" s="54"/>
      <c r="Z54" s="54"/>
      <c r="AA54" s="54"/>
      <c r="AB54" s="54"/>
      <c r="AC54" s="54"/>
      <c r="AD54" s="54"/>
      <c r="AE54" s="54"/>
      <c r="AF54" s="54"/>
      <c r="AG54" s="54"/>
      <c r="AH54" s="53" t="s">
        <v>77</v>
      </c>
      <c r="AI54" s="54"/>
      <c r="AJ54" s="55"/>
      <c r="AK54" s="55"/>
      <c r="AL54" s="55"/>
      <c r="AM54" s="55"/>
      <c r="AN54" s="55"/>
      <c r="AO54" s="55"/>
      <c r="AP54" s="54"/>
      <c r="AR54" s="2" t="str">
        <f t="shared" si="4"/>
        <v>public const string sql_linestring = "linestring";</v>
      </c>
      <c r="AS54" s="20" t="str">
        <f t="shared" ca="1" si="10"/>
        <v xml:space="preserve">new (MySqlTypes.sql_linestring, null, null, null, null, null, null, null, null, false, false), </v>
      </c>
      <c r="AT54" s="19" t="str">
        <f t="shared" ca="1" si="6"/>
        <v>new (MySqlTypes.sql_linestring, typeof(string), [typeof(string)], [typeof(string)]),</v>
      </c>
      <c r="AU54" s="2" t="str" cm="1">
        <f t="array" ref="AU54">IF(C54="","",CONCATENATE("typeof(",INDEX($P$4:$AO$4,1,MATCH(TRUE,ISNUMBER(SEARCH("T",$P54:$AO54)),0)),")"))</f>
        <v>typeof(string)</v>
      </c>
      <c r="AV54" s="2" t="str" cm="1">
        <f t="array" ref="AV54">IFERROR(_xlfn.TEXTJOIN(", ",TRUE,CONCATENATE("typeof(",_xlfn._xlws.FILTER($P$4:$AO$4, (ISNUMBER(SEARCH("Z", $P54:$AO54)) + ISNUMBER(SEARCH("T", $P54:$AO54))) &gt; 0),")")),"")</f>
        <v>typeof(string)</v>
      </c>
      <c r="AW54" s="2" t="str" cm="1">
        <f t="array" ref="AW54">IFERROR(_xlfn.TEXTJOIN(", ",TRUE,CONCATENATE("typeof(",_xlfn._xlws.FILTER($P$4:$AO$4, ISTEXT($P54:$AO54)),")")),"")</f>
        <v>typeof(string)</v>
      </c>
    </row>
    <row r="55" spans="2:49" x14ac:dyDescent="0.25">
      <c r="B55" s="70"/>
      <c r="C55" s="43" t="s">
        <v>104</v>
      </c>
      <c r="D55" s="46"/>
      <c r="E55" s="47"/>
      <c r="F55" s="47"/>
      <c r="G55" s="47"/>
      <c r="H55" s="47"/>
      <c r="I55" s="47"/>
      <c r="J55" s="47"/>
      <c r="K55" s="47"/>
      <c r="L55" s="47"/>
      <c r="M55" s="47"/>
      <c r="N55" s="47"/>
      <c r="O55" s="52"/>
      <c r="P55" s="54"/>
      <c r="Q55" s="54"/>
      <c r="R55" s="54"/>
      <c r="S55" s="54"/>
      <c r="T55" s="54"/>
      <c r="U55" s="54"/>
      <c r="V55" s="54"/>
      <c r="W55" s="54"/>
      <c r="X55" s="54"/>
      <c r="Y55" s="54"/>
      <c r="Z55" s="54"/>
      <c r="AA55" s="54"/>
      <c r="AB55" s="54"/>
      <c r="AC55" s="54"/>
      <c r="AD55" s="54"/>
      <c r="AE55" s="54"/>
      <c r="AF55" s="54"/>
      <c r="AG55" s="54"/>
      <c r="AH55" s="53" t="s">
        <v>77</v>
      </c>
      <c r="AI55" s="54"/>
      <c r="AJ55" s="55"/>
      <c r="AK55" s="55"/>
      <c r="AL55" s="55"/>
      <c r="AM55" s="55"/>
      <c r="AN55" s="55"/>
      <c r="AO55" s="55"/>
      <c r="AP55" s="54"/>
      <c r="AR55" s="2" t="str">
        <f t="shared" si="4"/>
        <v>public const string sql_polygon = "polygon";</v>
      </c>
      <c r="AS55" s="20" t="str">
        <f t="shared" ca="1" si="10"/>
        <v xml:space="preserve">new (MySqlTypes.sql_polygon, null, null, null, null, null, null, null, null, false, false), </v>
      </c>
      <c r="AT55" s="19" t="str">
        <f t="shared" ca="1" si="6"/>
        <v>new (MySqlTypes.sql_polygon, typeof(string), [typeof(string)], [typeof(string)]),</v>
      </c>
      <c r="AU55" s="2" t="str" cm="1">
        <f t="array" ref="AU55">IF(C55="","",CONCATENATE("typeof(",INDEX($P$4:$AO$4,1,MATCH(TRUE,ISNUMBER(SEARCH("T",$P55:$AO55)),0)),")"))</f>
        <v>typeof(string)</v>
      </c>
      <c r="AV55" s="2" t="str" cm="1">
        <f t="array" ref="AV55">IFERROR(_xlfn.TEXTJOIN(", ",TRUE,CONCATENATE("typeof(",_xlfn._xlws.FILTER($P$4:$AO$4, (ISNUMBER(SEARCH("Z", $P55:$AO55)) + ISNUMBER(SEARCH("T", $P55:$AO55))) &gt; 0),")")),"")</f>
        <v>typeof(string)</v>
      </c>
      <c r="AW55" s="2" t="str" cm="1">
        <f t="array" ref="AW55">IFERROR(_xlfn.TEXTJOIN(", ",TRUE,CONCATENATE("typeof(",_xlfn._xlws.FILTER($P$4:$AO$4, ISTEXT($P55:$AO55)),")")),"")</f>
        <v>typeof(string)</v>
      </c>
    </row>
    <row r="56" spans="2:49" x14ac:dyDescent="0.25">
      <c r="B56" s="70"/>
      <c r="C56" s="43" t="s">
        <v>105</v>
      </c>
      <c r="D56" s="46"/>
      <c r="E56" s="47"/>
      <c r="F56" s="47"/>
      <c r="G56" s="47"/>
      <c r="H56" s="47"/>
      <c r="I56" s="47"/>
      <c r="J56" s="47"/>
      <c r="K56" s="47"/>
      <c r="L56" s="47"/>
      <c r="M56" s="47"/>
      <c r="N56" s="47"/>
      <c r="O56" s="52"/>
      <c r="P56" s="54"/>
      <c r="Q56" s="54"/>
      <c r="R56" s="54"/>
      <c r="S56" s="54"/>
      <c r="T56" s="54"/>
      <c r="U56" s="54"/>
      <c r="V56" s="54"/>
      <c r="W56" s="54"/>
      <c r="X56" s="54"/>
      <c r="Y56" s="54"/>
      <c r="Z56" s="54"/>
      <c r="AA56" s="54"/>
      <c r="AB56" s="54"/>
      <c r="AC56" s="54"/>
      <c r="AD56" s="54"/>
      <c r="AE56" s="54"/>
      <c r="AF56" s="54"/>
      <c r="AG56" s="54"/>
      <c r="AH56" s="53" t="s">
        <v>77</v>
      </c>
      <c r="AI56" s="54"/>
      <c r="AJ56" s="55"/>
      <c r="AK56" s="55"/>
      <c r="AL56" s="55"/>
      <c r="AM56" s="55"/>
      <c r="AN56" s="55"/>
      <c r="AO56" s="55"/>
      <c r="AP56" s="54"/>
      <c r="AR56" s="2" t="str">
        <f t="shared" si="4"/>
        <v>public const string sql_multipoint = "multipoint";</v>
      </c>
      <c r="AS56" s="20" t="str">
        <f t="shared" ca="1" si="10"/>
        <v xml:space="preserve">new (MySqlTypes.sql_multipoint, null, null, null, null, null, null, null, null, false, false), </v>
      </c>
      <c r="AT56" s="19" t="str">
        <f t="shared" ca="1" si="6"/>
        <v>new (MySqlTypes.sql_multipoint, typeof(string), [typeof(string)], [typeof(string)]),</v>
      </c>
      <c r="AU56" s="2" t="str" cm="1">
        <f t="array" ref="AU56">IF(C56="","",CONCATENATE("typeof(",INDEX($P$4:$AO$4,1,MATCH(TRUE,ISNUMBER(SEARCH("T",$P56:$AO56)),0)),")"))</f>
        <v>typeof(string)</v>
      </c>
      <c r="AV56" s="2" t="str" cm="1">
        <f t="array" ref="AV56">IFERROR(_xlfn.TEXTJOIN(", ",TRUE,CONCATENATE("typeof(",_xlfn._xlws.FILTER($P$4:$AO$4, (ISNUMBER(SEARCH("Z", $P56:$AO56)) + ISNUMBER(SEARCH("T", $P56:$AO56))) &gt; 0),")")),"")</f>
        <v>typeof(string)</v>
      </c>
      <c r="AW56" s="2" t="str" cm="1">
        <f t="array" ref="AW56">IFERROR(_xlfn.TEXTJOIN(", ",TRUE,CONCATENATE("typeof(",_xlfn._xlws.FILTER($P$4:$AO$4, ISTEXT($P56:$AO56)),")")),"")</f>
        <v>typeof(string)</v>
      </c>
    </row>
    <row r="57" spans="2:49" x14ac:dyDescent="0.25">
      <c r="B57" s="70"/>
      <c r="C57" s="43" t="s">
        <v>106</v>
      </c>
      <c r="D57" s="46"/>
      <c r="E57" s="47"/>
      <c r="F57" s="47"/>
      <c r="G57" s="47"/>
      <c r="H57" s="47"/>
      <c r="I57" s="47"/>
      <c r="J57" s="47"/>
      <c r="K57" s="47"/>
      <c r="L57" s="47"/>
      <c r="M57" s="47"/>
      <c r="N57" s="47"/>
      <c r="O57" s="52"/>
      <c r="P57" s="54"/>
      <c r="Q57" s="54"/>
      <c r="R57" s="54"/>
      <c r="S57" s="54"/>
      <c r="T57" s="54"/>
      <c r="U57" s="54"/>
      <c r="V57" s="54"/>
      <c r="W57" s="54"/>
      <c r="X57" s="54"/>
      <c r="Y57" s="54"/>
      <c r="Z57" s="54"/>
      <c r="AA57" s="54"/>
      <c r="AB57" s="54"/>
      <c r="AC57" s="54"/>
      <c r="AD57" s="54"/>
      <c r="AE57" s="54"/>
      <c r="AF57" s="54"/>
      <c r="AG57" s="54"/>
      <c r="AH57" s="53" t="s">
        <v>77</v>
      </c>
      <c r="AI57" s="54"/>
      <c r="AJ57" s="55"/>
      <c r="AK57" s="55"/>
      <c r="AL57" s="55"/>
      <c r="AM57" s="55"/>
      <c r="AN57" s="55"/>
      <c r="AO57" s="55"/>
      <c r="AP57" s="54"/>
      <c r="AR57" s="2" t="str">
        <f t="shared" si="4"/>
        <v>public const string sql_multilinestring = "multilinestring";</v>
      </c>
      <c r="AS57" s="20" t="str">
        <f t="shared" ca="1" si="10"/>
        <v xml:space="preserve">new (MySqlTypes.sql_multilinestring, null, null, null, null, null, null, null, null, false, false), </v>
      </c>
      <c r="AT57" s="19" t="str">
        <f t="shared" ca="1" si="6"/>
        <v>new (MySqlTypes.sql_multilinestring, typeof(string), [typeof(string)], [typeof(string)]),</v>
      </c>
      <c r="AU57" s="2" t="str" cm="1">
        <f t="array" ref="AU57">IF(C57="","",CONCATENATE("typeof(",INDEX($P$4:$AO$4,1,MATCH(TRUE,ISNUMBER(SEARCH("T",$P57:$AO57)),0)),")"))</f>
        <v>typeof(string)</v>
      </c>
      <c r="AV57" s="2" t="str" cm="1">
        <f t="array" ref="AV57">IFERROR(_xlfn.TEXTJOIN(", ",TRUE,CONCATENATE("typeof(",_xlfn._xlws.FILTER($P$4:$AO$4, (ISNUMBER(SEARCH("Z", $P57:$AO57)) + ISNUMBER(SEARCH("T", $P57:$AO57))) &gt; 0),")")),"")</f>
        <v>typeof(string)</v>
      </c>
      <c r="AW57" s="2" t="str" cm="1">
        <f t="array" ref="AW57">IFERROR(_xlfn.TEXTJOIN(", ",TRUE,CONCATENATE("typeof(",_xlfn._xlws.FILTER($P$4:$AO$4, ISTEXT($P57:$AO57)),")")),"")</f>
        <v>typeof(string)</v>
      </c>
    </row>
    <row r="58" spans="2:49" x14ac:dyDescent="0.25">
      <c r="B58" s="70"/>
      <c r="C58" s="43" t="s">
        <v>107</v>
      </c>
      <c r="D58" s="46"/>
      <c r="E58" s="47"/>
      <c r="F58" s="47"/>
      <c r="G58" s="47"/>
      <c r="H58" s="47"/>
      <c r="I58" s="47"/>
      <c r="J58" s="47"/>
      <c r="K58" s="47"/>
      <c r="L58" s="47"/>
      <c r="M58" s="47"/>
      <c r="N58" s="47"/>
      <c r="O58" s="52"/>
      <c r="P58" s="54"/>
      <c r="Q58" s="54"/>
      <c r="R58" s="54"/>
      <c r="S58" s="54"/>
      <c r="T58" s="54"/>
      <c r="U58" s="54"/>
      <c r="V58" s="54"/>
      <c r="W58" s="54"/>
      <c r="X58" s="54"/>
      <c r="Y58" s="54"/>
      <c r="Z58" s="54"/>
      <c r="AA58" s="54"/>
      <c r="AB58" s="54"/>
      <c r="AC58" s="54"/>
      <c r="AD58" s="54"/>
      <c r="AE58" s="54"/>
      <c r="AF58" s="54"/>
      <c r="AG58" s="54"/>
      <c r="AH58" s="53" t="s">
        <v>77</v>
      </c>
      <c r="AI58" s="54"/>
      <c r="AJ58" s="55"/>
      <c r="AK58" s="55"/>
      <c r="AL58" s="55"/>
      <c r="AM58" s="55"/>
      <c r="AN58" s="55"/>
      <c r="AO58" s="55"/>
      <c r="AP58" s="54"/>
      <c r="AR58" s="2" t="str">
        <f t="shared" si="4"/>
        <v>public const string sql_multipolygon = "multipolygon";</v>
      </c>
      <c r="AS58" s="20" t="str">
        <f t="shared" ca="1" si="10"/>
        <v xml:space="preserve">new (MySqlTypes.sql_multipolygon, null, null, null, null, null, null, null, null, false, false), </v>
      </c>
      <c r="AT58" s="19" t="str">
        <f t="shared" ca="1" si="6"/>
        <v>new (MySqlTypes.sql_multipolygon, typeof(string), [typeof(string)], [typeof(string)]),</v>
      </c>
      <c r="AU58" s="2" t="str" cm="1">
        <f t="array" ref="AU58">IF(C58="","",CONCATENATE("typeof(",INDEX($P$4:$AO$4,1,MATCH(TRUE,ISNUMBER(SEARCH("T",$P58:$AO58)),0)),")"))</f>
        <v>typeof(string)</v>
      </c>
      <c r="AV58" s="2" t="str" cm="1">
        <f t="array" ref="AV58">IFERROR(_xlfn.TEXTJOIN(", ",TRUE,CONCATENATE("typeof(",_xlfn._xlws.FILTER($P$4:$AO$4, (ISNUMBER(SEARCH("Z", $P58:$AO58)) + ISNUMBER(SEARCH("T", $P58:$AO58))) &gt; 0),")")),"")</f>
        <v>typeof(string)</v>
      </c>
      <c r="AW58" s="2" t="str" cm="1">
        <f t="array" ref="AW58">IFERROR(_xlfn.TEXTJOIN(", ",TRUE,CONCATENATE("typeof(",_xlfn._xlws.FILTER($P$4:$AO$4, ISTEXT($P58:$AO58)),")")),"")</f>
        <v>typeof(string)</v>
      </c>
    </row>
    <row r="59" spans="2:49" x14ac:dyDescent="0.25">
      <c r="B59" s="70"/>
      <c r="C59" s="43" t="s">
        <v>109</v>
      </c>
      <c r="D59" s="46"/>
      <c r="E59" s="47"/>
      <c r="F59" s="47"/>
      <c r="G59" s="47"/>
      <c r="H59" s="47"/>
      <c r="I59" s="47"/>
      <c r="J59" s="47"/>
      <c r="K59" s="47"/>
      <c r="L59" s="47"/>
      <c r="M59" s="47"/>
      <c r="N59" s="47"/>
      <c r="O59" s="52"/>
      <c r="P59" s="54"/>
      <c r="Q59" s="54"/>
      <c r="R59" s="54"/>
      <c r="S59" s="54"/>
      <c r="T59" s="54"/>
      <c r="U59" s="54"/>
      <c r="V59" s="54"/>
      <c r="W59" s="54"/>
      <c r="X59" s="54"/>
      <c r="Y59" s="54"/>
      <c r="Z59" s="54"/>
      <c r="AA59" s="54"/>
      <c r="AB59" s="54"/>
      <c r="AC59" s="54"/>
      <c r="AD59" s="54"/>
      <c r="AE59" s="54"/>
      <c r="AF59" s="54"/>
      <c r="AG59" s="54"/>
      <c r="AH59" s="53" t="s">
        <v>77</v>
      </c>
      <c r="AI59" s="54"/>
      <c r="AJ59" s="55"/>
      <c r="AK59" s="55"/>
      <c r="AL59" s="55"/>
      <c r="AM59" s="55"/>
      <c r="AN59" s="55"/>
      <c r="AO59" s="55"/>
      <c r="AP59" s="54"/>
      <c r="AR59" s="2" t="str">
        <f t="shared" si="4"/>
        <v>public const string sql_geomcollection = "geomcollection";</v>
      </c>
      <c r="AS59" s="20" t="str">
        <f t="shared" ca="1" si="10"/>
        <v xml:space="preserve">new (MySqlTypes.sql_geomcollection, null, null, null, null, null, null, null, null, false, false), </v>
      </c>
      <c r="AT59" s="19" t="str">
        <f t="shared" ca="1" si="6"/>
        <v>new (MySqlTypes.sql_geomcollection, typeof(string), [typeof(string)], [typeof(string)]),</v>
      </c>
      <c r="AU59" s="2" t="str" cm="1">
        <f t="array" ref="AU59">IF(C59="","",CONCATENATE("typeof(",INDEX($P$4:$AO$4,1,MATCH(TRUE,ISNUMBER(SEARCH("T",$P59:$AO59)),0)),")"))</f>
        <v>typeof(string)</v>
      </c>
      <c r="AV59" s="2" t="str" cm="1">
        <f t="array" ref="AV59">IFERROR(_xlfn.TEXTJOIN(", ",TRUE,CONCATENATE("typeof(",_xlfn._xlws.FILTER($P$4:$AO$4, (ISNUMBER(SEARCH("Z", $P59:$AO59)) + ISNUMBER(SEARCH("T", $P59:$AO59))) &gt; 0),")")),"")</f>
        <v>typeof(string)</v>
      </c>
      <c r="AW59" s="2" t="str" cm="1">
        <f t="array" ref="AW59">IFERROR(_xlfn.TEXTJOIN(", ",TRUE,CONCATENATE("typeof(",_xlfn._xlws.FILTER($P$4:$AO$4, ISTEXT($P59:$AO59)),")")),"")</f>
        <v>typeof(string)</v>
      </c>
    </row>
    <row r="60" spans="2:49" x14ac:dyDescent="0.25">
      <c r="B60" s="70"/>
      <c r="C60" s="43" t="s">
        <v>108</v>
      </c>
      <c r="D60" s="46"/>
      <c r="E60" s="47" t="s">
        <v>109</v>
      </c>
      <c r="F60" s="47"/>
      <c r="G60" s="47"/>
      <c r="H60" s="47"/>
      <c r="I60" s="47"/>
      <c r="J60" s="47"/>
      <c r="K60" s="47"/>
      <c r="L60" s="47"/>
      <c r="M60" s="47"/>
      <c r="N60" s="47"/>
      <c r="O60" s="52"/>
      <c r="P60" s="54"/>
      <c r="Q60" s="54"/>
      <c r="R60" s="54"/>
      <c r="S60" s="54"/>
      <c r="T60" s="54"/>
      <c r="U60" s="54"/>
      <c r="V60" s="54"/>
      <c r="W60" s="54"/>
      <c r="X60" s="54"/>
      <c r="Y60" s="54"/>
      <c r="Z60" s="54"/>
      <c r="AA60" s="54"/>
      <c r="AB60" s="54"/>
      <c r="AC60" s="54"/>
      <c r="AD60" s="54"/>
      <c r="AE60" s="54"/>
      <c r="AF60" s="54"/>
      <c r="AG60" s="54"/>
      <c r="AH60" s="53" t="s">
        <v>77</v>
      </c>
      <c r="AI60" s="54"/>
      <c r="AJ60" s="55"/>
      <c r="AK60" s="55"/>
      <c r="AL60" s="55"/>
      <c r="AM60" s="55"/>
      <c r="AN60" s="55"/>
      <c r="AO60" s="55"/>
      <c r="AP60" s="54"/>
      <c r="AR60" s="2" t="str">
        <f t="shared" si="4"/>
        <v>public const string sql_geometrycollection = "geometrycollection";</v>
      </c>
      <c r="AS60" s="20" t="str">
        <f t="shared" ca="1" si="10"/>
        <v xml:space="preserve">new (MySqlTypes.sql_geometrycollection, "geomcollection", null, null, null, null, null, null, null, false, false), </v>
      </c>
      <c r="AT60" s="19" t="str">
        <f t="shared" ca="1" si="6"/>
        <v>new (MySqlTypes.sql_geometrycollection, typeof(string), [typeof(string)], [typeof(string)]),</v>
      </c>
      <c r="AU60" s="2" t="str" cm="1">
        <f t="array" ref="AU60">IF(C60="","",CONCATENATE("typeof(",INDEX($P$4:$AO$4,1,MATCH(TRUE,ISNUMBER(SEARCH("T",$P60:$AO60)),0)),")"))</f>
        <v>typeof(string)</v>
      </c>
      <c r="AV60" s="2" t="str" cm="1">
        <f t="array" ref="AV60">IFERROR(_xlfn.TEXTJOIN(", ",TRUE,CONCATENATE("typeof(",_xlfn._xlws.FILTER($P$4:$AO$4, (ISNUMBER(SEARCH("Z", $P60:$AO60)) + ISNUMBER(SEARCH("T", $P60:$AO60))) &gt; 0),")")),"")</f>
        <v>typeof(string)</v>
      </c>
      <c r="AW60" s="2" t="str" cm="1">
        <f t="array" ref="AW60">IFERROR(_xlfn.TEXTJOIN(", ",TRUE,CONCATENATE("typeof(",_xlfn._xlws.FILTER($P$4:$AO$4, ISTEXT($P60:$AO60)),")")),"")</f>
        <v>typeof(string)</v>
      </c>
    </row>
    <row r="61" spans="2:49" x14ac:dyDescent="0.25">
      <c r="B61" s="64" t="s">
        <v>112</v>
      </c>
      <c r="C61" s="43" t="s">
        <v>111</v>
      </c>
      <c r="D61" s="46" t="s">
        <v>130</v>
      </c>
      <c r="E61" s="47"/>
      <c r="F61" s="47"/>
      <c r="G61" s="47"/>
      <c r="H61" s="47"/>
      <c r="I61" s="47"/>
      <c r="J61" s="47"/>
      <c r="K61" s="47"/>
      <c r="L61" s="47"/>
      <c r="M61" s="47"/>
      <c r="N61" s="47"/>
      <c r="O61" s="52"/>
      <c r="P61" s="54"/>
      <c r="Q61" s="54"/>
      <c r="R61" s="54"/>
      <c r="S61" s="54"/>
      <c r="T61" s="54"/>
      <c r="U61" s="54"/>
      <c r="V61" s="54"/>
      <c r="W61" s="54"/>
      <c r="X61" s="54"/>
      <c r="Y61" s="54"/>
      <c r="Z61" s="54"/>
      <c r="AA61" s="54"/>
      <c r="AB61" s="54"/>
      <c r="AC61" s="54"/>
      <c r="AD61" s="54"/>
      <c r="AE61" s="54"/>
      <c r="AF61" s="54"/>
      <c r="AG61" s="55"/>
      <c r="AH61" s="56" t="s">
        <v>256</v>
      </c>
      <c r="AI61" s="54"/>
      <c r="AJ61" s="55" t="s">
        <v>33</v>
      </c>
      <c r="AK61" s="55" t="s">
        <v>33</v>
      </c>
      <c r="AL61" s="55" t="s">
        <v>33</v>
      </c>
      <c r="AM61" s="55" t="s">
        <v>33</v>
      </c>
      <c r="AN61" s="55" t="s">
        <v>33</v>
      </c>
      <c r="AO61" s="55" t="s">
        <v>33</v>
      </c>
      <c r="AP61" s="55" t="s">
        <v>33</v>
      </c>
      <c r="AR61" s="2" t="str">
        <f t="shared" si="4"/>
        <v>public const string sql_json = "json";</v>
      </c>
      <c r="AS61" s="20" t="str">
        <f t="shared" ca="1" si="10"/>
        <v xml:space="preserve">new (MySqlTypes.sql_json, null, null, null, null, null, null, null, null, false, false), </v>
      </c>
      <c r="AT61" s="19" t="str">
        <f t="shared" ca="1" si="6"/>
        <v>new (MySqlTypes.sql_json, typeof(string), [typeof(string)], [typeof(string), typeof(IDictionary&lt;,&gt;), typeof(Dictionary&lt;,&gt;), typeof(IEnumerable&lt;&gt;), typeof(ICollection&lt;&gt;), typeof(List&lt;&gt;), typeof(object[])]),</v>
      </c>
      <c r="AU61" s="2" t="str" cm="1">
        <f t="array" ref="AU61">IF(C61="","",CONCATENATE("typeof(",INDEX($P$4:$AO$4,1,MATCH(TRUE,ISNUMBER(SEARCH("T",$P61:$AO61)),0)),")"))</f>
        <v>typeof(string)</v>
      </c>
      <c r="AV61" s="2" t="str" cm="1">
        <f t="array" ref="AV61">IFERROR(_xlfn.TEXTJOIN(", ",TRUE,CONCATENATE("typeof(",_xlfn._xlws.FILTER($P$4:$AO$4, (ISNUMBER(SEARCH("Z", $P61:$AO61)) + ISNUMBER(SEARCH("T", $P61:$AO61))) &gt; 0),")")),"")</f>
        <v>typeof(string)</v>
      </c>
      <c r="AW61" s="2" t="str" cm="1">
        <f t="array" ref="AW61">IFERROR(_xlfn.TEXTJOIN(", ",TRUE,CONCATENATE("typeof(",_xlfn._xlws.FILTER($P$4:$AO$4, ISTEXT($P61:$AO61)),")")),"")</f>
        <v>typeof(string), typeof(IDictionary&lt;,&gt;), typeof(Dictionary&lt;,&gt;), typeof(IEnumerable&lt;&gt;), typeof(ICollection&lt;&gt;), typeof(List&lt;&gt;), typeof(object[])</v>
      </c>
    </row>
    <row r="62" spans="2:49" x14ac:dyDescent="0.25">
      <c r="B62" s="3"/>
      <c r="P62" s="7"/>
      <c r="Q62" s="7"/>
      <c r="R62" s="7"/>
      <c r="S62" s="7"/>
      <c r="T62" s="7"/>
      <c r="U62" s="7"/>
      <c r="V62" s="7"/>
      <c r="W62" s="7"/>
      <c r="X62" s="7"/>
      <c r="Y62" s="7"/>
      <c r="Z62" s="7"/>
      <c r="AA62" s="7"/>
      <c r="AB62" s="7"/>
      <c r="AC62" s="7"/>
      <c r="AD62" s="7"/>
      <c r="AE62" s="7"/>
      <c r="AF62" s="7"/>
      <c r="AH62" s="1"/>
      <c r="AI62" s="7"/>
      <c r="AR62" s="2" t="s">
        <v>292</v>
      </c>
      <c r="AS62" s="2" t="s">
        <v>158</v>
      </c>
      <c r="AT62" s="2" t="s">
        <v>158</v>
      </c>
    </row>
    <row r="63" spans="2:49" x14ac:dyDescent="0.25">
      <c r="B63" s="3"/>
      <c r="P63" s="7"/>
      <c r="Q63" s="7"/>
      <c r="R63" s="7"/>
      <c r="S63" s="7"/>
      <c r="T63" s="7"/>
      <c r="U63" s="7"/>
      <c r="V63" s="7"/>
      <c r="W63" s="7"/>
      <c r="X63" s="7"/>
      <c r="Y63" s="7"/>
      <c r="Z63" s="7"/>
      <c r="AA63" s="7"/>
      <c r="AB63" s="7"/>
      <c r="AC63" s="7"/>
      <c r="AD63" s="7"/>
      <c r="AE63" s="7"/>
      <c r="AF63" s="7"/>
      <c r="AH63" s="1"/>
      <c r="AI63" s="7"/>
    </row>
    <row r="64" spans="2:49" x14ac:dyDescent="0.25">
      <c r="B64" s="3"/>
      <c r="P64" s="7"/>
      <c r="Q64" s="7"/>
      <c r="R64" s="7"/>
      <c r="S64" s="7"/>
      <c r="T64" s="7"/>
      <c r="U64" s="7"/>
      <c r="V64" s="7"/>
      <c r="W64" s="7"/>
      <c r="X64" s="7"/>
      <c r="Y64" s="7"/>
      <c r="Z64" s="7"/>
      <c r="AA64" s="7"/>
      <c r="AB64" s="7"/>
      <c r="AC64" s="7"/>
      <c r="AD64" s="7"/>
      <c r="AE64" s="7"/>
      <c r="AF64" s="7"/>
      <c r="AH64" s="1"/>
      <c r="AI64" s="7"/>
    </row>
    <row r="65" spans="2:43" x14ac:dyDescent="0.25">
      <c r="B65" s="3"/>
      <c r="P65" s="7"/>
      <c r="Q65" s="7"/>
      <c r="R65" s="7"/>
      <c r="S65" s="7"/>
      <c r="T65" s="7"/>
      <c r="U65" s="7"/>
      <c r="V65" s="7"/>
      <c r="W65" s="7"/>
      <c r="X65" s="7"/>
      <c r="Y65" s="7"/>
      <c r="Z65" s="7"/>
      <c r="AA65" s="7"/>
      <c r="AB65" s="7"/>
      <c r="AC65" s="7"/>
      <c r="AD65" s="7"/>
      <c r="AE65" s="7"/>
      <c r="AF65" s="7"/>
      <c r="AH65" s="1"/>
      <c r="AI65" s="7"/>
    </row>
    <row r="66" spans="2:43" x14ac:dyDescent="0.25">
      <c r="B66" s="3"/>
      <c r="P66" s="7"/>
      <c r="Q66" s="7"/>
      <c r="R66" s="7"/>
      <c r="S66" s="7"/>
      <c r="T66" s="7"/>
      <c r="U66" s="7"/>
      <c r="V66" s="7"/>
      <c r="W66" s="7"/>
      <c r="X66" s="7"/>
      <c r="Y66" s="7"/>
      <c r="Z66" s="7"/>
      <c r="AA66" s="7"/>
      <c r="AB66" s="7"/>
      <c r="AC66" s="7"/>
      <c r="AD66" s="7"/>
      <c r="AE66" s="7"/>
      <c r="AF66" s="7"/>
      <c r="AH66" s="1"/>
      <c r="AI66" s="7"/>
    </row>
    <row r="67" spans="2:43" x14ac:dyDescent="0.25">
      <c r="B67" s="3"/>
      <c r="O67" s="25" t="s">
        <v>253</v>
      </c>
      <c r="P67" s="14" t="str" cm="1">
        <f t="array" aca="1" ref="P67" ca="1">CONCATENATE($C$3,".sql_",SUBSTITUTE(INDEX($C$5:$C$61,MATCH(TRUE,ISNUMBER(SEARCH("R",P$5:P$61)),0),1)," ", "_"))</f>
        <v>MySqlTypes.sql_tinyint</v>
      </c>
      <c r="Q67" s="14" t="str" cm="1">
        <f t="array" aca="1" ref="Q67" ca="1">CONCATENATE($C$3,".sql_",SUBSTITUTE(INDEX($C$5:$C$61,MATCH(TRUE,ISNUMBER(SEARCH("R",Q$5:Q$61)),0),1)," ", "_"))</f>
        <v>MySqlTypes.sql_tinyint_unsigned</v>
      </c>
      <c r="R67" s="14" t="str" cm="1">
        <f t="array" aca="1" ref="R67" ca="1">CONCATENATE($C$3,".sql_",SUBSTITUTE(INDEX($C$5:$C$61,MATCH(TRUE,ISNUMBER(SEARCH("R",R$5:R$61)),0),1)," ", "_"))</f>
        <v>MySqlTypes.sql_smallint</v>
      </c>
      <c r="S67" s="14" t="str" cm="1">
        <f t="array" aca="1" ref="S67" ca="1">CONCATENATE($C$3,".sql_",SUBSTITUTE(INDEX($C$5:$C$61,MATCH(TRUE,ISNUMBER(SEARCH("R",S$5:S$61)),0),1)," ", "_"))</f>
        <v>MySqlTypes.sql_smallint_unsigned</v>
      </c>
      <c r="T67" s="14" t="str" cm="1">
        <f t="array" aca="1" ref="T67" ca="1">CONCATENATE($C$3,".sql_",SUBSTITUTE(INDEX($C$5:$C$61,MATCH(TRUE,ISNUMBER(SEARCH("R",T$5:T$61)),0),1)," ", "_"))</f>
        <v>MySqlTypes.sql_integer</v>
      </c>
      <c r="U67" s="14" t="str" cm="1">
        <f t="array" aca="1" ref="U67" ca="1">CONCATENATE($C$3,".sql_",SUBSTITUTE(INDEX($C$5:$C$61,MATCH(TRUE,ISNUMBER(SEARCH("R",U$5:U$61)),0),1)," ", "_"))</f>
        <v>MySqlTypes.sql_integer_unsigned</v>
      </c>
      <c r="V67" s="14" t="str" cm="1">
        <f t="array" aca="1" ref="V67" ca="1">CONCATENATE($C$3,".sql_",SUBSTITUTE(INDEX($C$5:$C$61,MATCH(TRUE,ISNUMBER(SEARCH("R",V$5:V$61)),0),1)," ", "_"))</f>
        <v>MySqlTypes.sql_bigint</v>
      </c>
      <c r="W67" s="14" t="str" cm="1">
        <f t="array" aca="1" ref="W67" ca="1">CONCATENATE($C$3,".sql_",SUBSTITUTE(INDEX($C$5:$C$61,MATCH(TRUE,ISNUMBER(SEARCH("R",W$5:W$61)),0),1)," ", "_"))</f>
        <v>MySqlTypes.sql_bigint_unsigned</v>
      </c>
      <c r="X67" s="14" t="str" cm="1">
        <f t="array" aca="1" ref="X67" ca="1">CONCATENATE($C$3,".sql_",SUBSTITUTE(INDEX($C$5:$C$61,MATCH(TRUE,ISNUMBER(SEARCH("R",X$5:X$61)),0),1)," ", "_"))</f>
        <v>MySqlTypes.sql_bool</v>
      </c>
      <c r="Y67" s="14" t="str" cm="1">
        <f t="array" aca="1" ref="Y67" ca="1">CONCATENATE($C$3,".sql_",SUBSTITUTE(INDEX($C$5:$C$61,MATCH(TRUE,ISNUMBER(SEARCH("R",Y$5:Y$61)),0),1)," ", "_"))</f>
        <v>MySqlTypes.sql_float</v>
      </c>
      <c r="Z67" s="14" t="str" cm="1">
        <f t="array" aca="1" ref="Z67" ca="1">CONCATENATE($C$3,".sql_",SUBSTITUTE(INDEX($C$5:$C$61,MATCH(TRUE,ISNUMBER(SEARCH("R",Z$5:Z$61)),0),1)," ", "_"))</f>
        <v>MySqlTypes.sql_double</v>
      </c>
      <c r="AA67" s="14" t="str" cm="1">
        <f t="array" aca="1" ref="AA67" ca="1">CONCATENATE($C$3,".sql_",SUBSTITUTE(INDEX($C$5:$C$61,MATCH(TRUE,ISNUMBER(SEARCH("R",AA$5:AA$61)),0),1)," ", "_"))</f>
        <v>MySqlTypes.sql_numeric</v>
      </c>
      <c r="AB67" s="14" t="str" cm="1">
        <f t="array" aca="1" ref="AB67" ca="1">CONCATENATE($C$3,".sql_",SUBSTITUTE(INDEX($C$5:$C$61,MATCH(TRUE,ISNUMBER(SEARCH("R",AB$5:AB$61)),0),1)," ", "_"))</f>
        <v>MySqlTypes.sql_datetime</v>
      </c>
      <c r="AC67" s="14" t="str" cm="1">
        <f t="array" aca="1" ref="AC67" ca="1">CONCATENATE($C$3,".sql_",SUBSTITUTE(INDEX($C$5:$C$61,MATCH(TRUE,ISNUMBER(SEARCH("R",AC$5:AC$61)),0),1)," ", "_"))</f>
        <v>MySqlTypes.sql_timestamp</v>
      </c>
      <c r="AD67" s="14" t="str" cm="1">
        <f t="array" aca="1" ref="AD67" ca="1">CONCATENATE($C$3,".sql_",SUBSTITUTE(INDEX($C$5:$C$61,MATCH(TRUE,ISNUMBER(SEARCH("R",AD$5:AD$61)),0),1)," ", "_"))</f>
        <v>MySqlTypes.sql_date</v>
      </c>
      <c r="AE67" s="14" t="str" cm="1">
        <f t="array" aca="1" ref="AE67" ca="1">CONCATENATE($C$3,".sql_",SUBSTITUTE(INDEX($C$5:$C$61,MATCH(TRUE,ISNUMBER(SEARCH("R",AE$5:AE$61)),0),1)," ", "_"))</f>
        <v>MySqlTypes.sql_time</v>
      </c>
      <c r="AF67" s="14" t="str" cm="1">
        <f t="array" aca="1" ref="AF67" ca="1">CONCATENATE($C$3,".sql_",SUBSTITUTE(INDEX($C$5:$C$61,MATCH(TRUE,ISNUMBER(SEARCH("R",AF$5:AF$61)),0),1)," ", "_"))</f>
        <v>MySqlTypes.sql_bigint</v>
      </c>
      <c r="AG67" s="14" t="str" cm="1">
        <f t="array" aca="1" ref="AG67" ca="1">CONCATENATE($C$3,".sql_",SUBSTITUTE(INDEX($C$5:$C$61,MATCH(TRUE,ISNUMBER(SEARCH("R",AG$5:AG$61)),0),1)," ", "_"))</f>
        <v>MySqlTypes.sql_varbinary</v>
      </c>
      <c r="AH67" s="14" t="str" cm="1">
        <f t="array" aca="1" ref="AH67" ca="1">CONCATENATE($C$3,".sql_",SUBSTITUTE(INDEX($C$5:$C$61,MATCH(TRUE,ISNUMBER(SEARCH("R",AH$5:AH$61)),0),1)," ", "_"))</f>
        <v>MySqlTypes.sql_varchar</v>
      </c>
      <c r="AI67" s="14" t="str" cm="1">
        <f t="array" aca="1" ref="AI67" ca="1">CONCATENATE($C$3,".sql_",SUBSTITUTE(INDEX($C$5:$C$61,MATCH(TRUE,ISNUMBER(SEARCH("R",AI$5:AI$61)),0),1)," ", "_"))</f>
        <v>MySqlTypes.sql_char</v>
      </c>
      <c r="AJ67" s="14" t="str" cm="1">
        <f t="array" aca="1" ref="AJ67" ca="1">CONCATENATE($C$3,".sql_",SUBSTITUTE(INDEX($C$5:$C$61,MATCH(TRUE,ISNUMBER(SEARCH("R",AJ$5:AJ$61)),0),1)," ", "_"))</f>
        <v>MySqlTypes.sql_text</v>
      </c>
      <c r="AK67" s="14" t="str" cm="1">
        <f t="array" aca="1" ref="AK67" ca="1">CONCATENATE($C$3,".sql_",SUBSTITUTE(INDEX($C$5:$C$61,MATCH(TRUE,ISNUMBER(SEARCH("R",AK$5:AK$61)),0),1)," ", "_"))</f>
        <v>MySqlTypes.sql_text</v>
      </c>
      <c r="AL67" s="14" t="str" cm="1">
        <f t="array" aca="1" ref="AL67" ca="1">CONCATENATE($C$3,".sql_",SUBSTITUTE(INDEX($C$5:$C$61,MATCH(TRUE,ISNUMBER(SEARCH("R",AL$5:AL$61)),0),1)," ", "_"))</f>
        <v>MySqlTypes.sql_text</v>
      </c>
      <c r="AM67" s="14" t="str" cm="1">
        <f t="array" aca="1" ref="AM67" ca="1">CONCATENATE($C$3,".sql_",SUBSTITUTE(INDEX($C$5:$C$61,MATCH(TRUE,ISNUMBER(SEARCH("R",AM$5:AM$61)),0),1)," ", "_"))</f>
        <v>MySqlTypes.sql_text</v>
      </c>
      <c r="AN67" s="14" t="str" cm="1">
        <f t="array" aca="1" ref="AN67" ca="1">CONCATENATE($C$3,".sql_",SUBSTITUTE(INDEX($C$5:$C$61,MATCH(TRUE,ISNUMBER(SEARCH("R",AN$5:AN$61)),0),1)," ", "_"))</f>
        <v>MySqlTypes.sql_text</v>
      </c>
      <c r="AO67" s="14" t="str" cm="1">
        <f t="array" aca="1" ref="AO67" ca="1">CONCATENATE($C$3,".sql_",SUBSTITUTE(INDEX($C$5:$C$61,MATCH(TRUE,ISNUMBER(SEARCH("R",AO$5:AO$61)),0),1)," ", "_"))</f>
        <v>MySqlTypes.sql_text</v>
      </c>
      <c r="AP67" s="14" t="str" cm="1">
        <f t="array" aca="1" ref="AP67" ca="1">CONCATENATE($C$3,".sql_",SUBSTITUTE(INDEX($C$5:$C$61,MATCH(TRUE,ISNUMBER(SEARCH("R",AP$5:AP$61)),0),1)," ", "_"))</f>
        <v>MySqlTypes.sql_text</v>
      </c>
    </row>
    <row r="68" spans="2:43" x14ac:dyDescent="0.25">
      <c r="B68" s="3"/>
      <c r="O68" s="25" t="s">
        <v>258</v>
      </c>
      <c r="P68" s="14" t="str" cm="1">
        <f t="array" aca="1" ref="P68" ca="1">IFERROR(CONCATENATE($C$3,".sql_",SUBSTITUTE(INDEX($C$5:$C$61,MATCH(TRUE,ISNUMBER(SEARCH("A",P$5:P$61)),0),1)," ","_")),"")</f>
        <v>MySqlTypes.sql_serial</v>
      </c>
      <c r="Q68" s="14" t="str" cm="1">
        <f t="array" aca="1" ref="Q68" ca="1">IFERROR(CONCATENATE($C$3,".sql_",SUBSTITUTE(INDEX($C$5:$C$61,MATCH(TRUE,ISNUMBER(SEARCH("A",Q$5:Q$61)),0),1)," ","_")),"")</f>
        <v>MySqlTypes.sql_serial</v>
      </c>
      <c r="R68" s="14" t="str" cm="1">
        <f t="array" aca="1" ref="R68" ca="1">IFERROR(CONCATENATE($C$3,".sql_",SUBSTITUTE(INDEX($C$5:$C$61,MATCH(TRUE,ISNUMBER(SEARCH("A",R$5:R$61)),0),1)," ","_")),"")</f>
        <v>MySqlTypes.sql_serial</v>
      </c>
      <c r="S68" s="14" t="str" cm="1">
        <f t="array" aca="1" ref="S68" ca="1">IFERROR(CONCATENATE($C$3,".sql_",SUBSTITUTE(INDEX($C$5:$C$61,MATCH(TRUE,ISNUMBER(SEARCH("A",S$5:S$61)),0),1)," ","_")),"")</f>
        <v>MySqlTypes.sql_serial</v>
      </c>
      <c r="T68" s="14" t="str" cm="1">
        <f t="array" aca="1" ref="T68" ca="1">IFERROR(CONCATENATE($C$3,".sql_",SUBSTITUTE(INDEX($C$5:$C$61,MATCH(TRUE,ISNUMBER(SEARCH("A",T$5:T$61)),0),1)," ","_")),"")</f>
        <v>MySqlTypes.sql_serial</v>
      </c>
      <c r="U68" s="14" t="str" cm="1">
        <f t="array" aca="1" ref="U68" ca="1">IFERROR(CONCATENATE($C$3,".sql_",SUBSTITUTE(INDEX($C$5:$C$61,MATCH(TRUE,ISNUMBER(SEARCH("A",U$5:U$61)),0),1)," ","_")),"")</f>
        <v>MySqlTypes.sql_serial</v>
      </c>
      <c r="V68" s="14" t="str" cm="1">
        <f t="array" aca="1" ref="V68" ca="1">IFERROR(CONCATENATE($C$3,".sql_",SUBSTITUTE(INDEX($C$5:$C$61,MATCH(TRUE,ISNUMBER(SEARCH("A",V$5:V$61)),0),1)," ","_")),"")</f>
        <v>MySqlTypes.sql_serial</v>
      </c>
      <c r="W68" s="14" t="str" cm="1">
        <f t="array" aca="1" ref="W68" ca="1">IFERROR(CONCATENATE($C$3,".sql_",SUBSTITUTE(INDEX($C$5:$C$61,MATCH(TRUE,ISNUMBER(SEARCH("A",W$5:W$61)),0),1)," ","_")),"")</f>
        <v>MySqlTypes.sql_serial</v>
      </c>
      <c r="X68" s="14" t="str" cm="1">
        <f t="array" aca="1" ref="X68" ca="1">IFERROR(CONCATENATE($C$3,".sql_",SUBSTITUTE(INDEX($C$5:$C$61,MATCH(TRUE,ISNUMBER(SEARCH("A",X$5:X$61)),0),1)," ","_")),"")</f>
        <v/>
      </c>
      <c r="Y68" s="14" t="str" cm="1">
        <f t="array" aca="1" ref="Y68" ca="1">IFERROR(CONCATENATE($C$3,".sql_",SUBSTITUTE(INDEX($C$5:$C$61,MATCH(TRUE,ISNUMBER(SEARCH("A",Y$5:Y$61)),0),1)," ","_")),"")</f>
        <v/>
      </c>
      <c r="Z68" s="14" t="str" cm="1">
        <f t="array" aca="1" ref="Z68" ca="1">IFERROR(CONCATENATE($C$3,".sql_",SUBSTITUTE(INDEX($C$5:$C$61,MATCH(TRUE,ISNUMBER(SEARCH("A",Z$5:Z$61)),0),1)," ","_")),"")</f>
        <v/>
      </c>
      <c r="AA68" s="14" t="str" cm="1">
        <f t="array" aca="1" ref="AA68" ca="1">IFERROR(CONCATENATE($C$3,".sql_",SUBSTITUTE(INDEX($C$5:$C$61,MATCH(TRUE,ISNUMBER(SEARCH("A",AA$5:AA$61)),0),1)," ","_")),"")</f>
        <v/>
      </c>
      <c r="AB68" s="14" t="str" cm="1">
        <f t="array" aca="1" ref="AB68" ca="1">IFERROR(CONCATENATE($C$3,".sql_",SUBSTITUTE(INDEX($C$5:$C$61,MATCH(TRUE,ISNUMBER(SEARCH("A",AB$5:AB$61)),0),1)," ","_")),"")</f>
        <v/>
      </c>
      <c r="AC68" s="14" t="str" cm="1">
        <f t="array" aca="1" ref="AC68" ca="1">IFERROR(CONCATENATE($C$3,".sql_",SUBSTITUTE(INDEX($C$5:$C$61,MATCH(TRUE,ISNUMBER(SEARCH("A",AC$5:AC$61)),0),1)," ","_")),"")</f>
        <v/>
      </c>
      <c r="AD68" s="14" t="str" cm="1">
        <f t="array" aca="1" ref="AD68" ca="1">IFERROR(CONCATENATE($C$3,".sql_",SUBSTITUTE(INDEX($C$5:$C$61,MATCH(TRUE,ISNUMBER(SEARCH("A",AD$5:AD$61)),0),1)," ","_")),"")</f>
        <v/>
      </c>
      <c r="AE68" s="14" t="str" cm="1">
        <f t="array" aca="1" ref="AE68" ca="1">IFERROR(CONCATENATE($C$3,".sql_",SUBSTITUTE(INDEX($C$5:$C$61,MATCH(TRUE,ISNUMBER(SEARCH("A",AE$5:AE$61)),0),1)," ","_")),"")</f>
        <v/>
      </c>
      <c r="AF68" s="14" t="str" cm="1">
        <f t="array" aca="1" ref="AF68" ca="1">IFERROR(CONCATENATE($C$3,".sql_",SUBSTITUTE(INDEX($C$5:$C$61,MATCH(TRUE,ISNUMBER(SEARCH("A",AF$5:AF$61)),0),1)," ","_")),"")</f>
        <v/>
      </c>
      <c r="AG68" s="14" t="str" cm="1">
        <f t="array" aca="1" ref="AG68" ca="1">IFERROR(CONCATENATE($C$3,".sql_",SUBSTITUTE(INDEX($C$5:$C$61,MATCH(TRUE,ISNUMBER(SEARCH("A",AG$5:AG$61)),0),1)," ","_")),"")</f>
        <v/>
      </c>
      <c r="AH68" s="14" t="str" cm="1">
        <f t="array" aca="1" ref="AH68" ca="1">IFERROR(CONCATENATE($C$3,".sql_",SUBSTITUTE(INDEX($C$5:$C$61,MATCH(TRUE,ISNUMBER(SEARCH("A",AH$5:AH$61)),0),1)," ","_")),"")</f>
        <v/>
      </c>
      <c r="AI68" s="14" t="str" cm="1">
        <f t="array" aca="1" ref="AI68" ca="1">IFERROR(CONCATENATE($C$3,".sql_",SUBSTITUTE(INDEX($C$5:$C$61,MATCH(TRUE,ISNUMBER(SEARCH("A",AI$5:AI$61)),0),1)," ","_")),"")</f>
        <v/>
      </c>
      <c r="AJ68" s="14" t="str" cm="1">
        <f t="array" aca="1" ref="AJ68" ca="1">IFERROR(CONCATENATE($C$3,".sql_",SUBSTITUTE(INDEX($C$5:$C$61,MATCH(TRUE,ISNUMBER(SEARCH("A",AJ$5:AJ$61)),0),1)," ","_")),"")</f>
        <v/>
      </c>
      <c r="AK68" s="14" t="str" cm="1">
        <f t="array" aca="1" ref="AK68" ca="1">IFERROR(CONCATENATE($C$3,".sql_",SUBSTITUTE(INDEX($C$5:$C$61,MATCH(TRUE,ISNUMBER(SEARCH("A",AK$5:AK$61)),0),1)," ","_")),"")</f>
        <v/>
      </c>
      <c r="AL68" s="14" t="str" cm="1">
        <f t="array" aca="1" ref="AL68" ca="1">IFERROR(CONCATENATE($C$3,".sql_",SUBSTITUTE(INDEX($C$5:$C$61,MATCH(TRUE,ISNUMBER(SEARCH("A",AL$5:AL$61)),0),1)," ","_")),"")</f>
        <v/>
      </c>
      <c r="AM68" s="14" t="str" cm="1">
        <f t="array" aca="1" ref="AM68" ca="1">IFERROR(CONCATENATE($C$3,".sql_",SUBSTITUTE(INDEX($C$5:$C$61,MATCH(TRUE,ISNUMBER(SEARCH("A",AM$5:AM$61)),0),1)," ","_")),"")</f>
        <v/>
      </c>
      <c r="AN68" s="14" t="str" cm="1">
        <f t="array" aca="1" ref="AN68" ca="1">IFERROR(CONCATENATE($C$3,".sql_",SUBSTITUTE(INDEX($C$5:$C$61,MATCH(TRUE,ISNUMBER(SEARCH("A",AN$5:AN$61)),0),1)," ","_")),"")</f>
        <v/>
      </c>
      <c r="AO68" s="14" t="str" cm="1">
        <f t="array" aca="1" ref="AO68" ca="1">IFERROR(CONCATENATE($C$3,".sql_",SUBSTITUTE(INDEX($C$5:$C$61,MATCH(TRUE,ISNUMBER(SEARCH("A",AO$5:AO$61)),0),1)," ","_")),"")</f>
        <v/>
      </c>
      <c r="AP68" s="14" t="str" cm="1">
        <f t="array" aca="1" ref="AP68" ca="1">IFERROR(CONCATENATE($C$3,".sql_",SUBSTITUTE(INDEX($C$5:$C$61,MATCH(TRUE,ISNUMBER(SEARCH("A",AP$5:AP$61)),0),1)," ","_")),"")</f>
        <v/>
      </c>
    </row>
    <row r="69" spans="2:43" x14ac:dyDescent="0.25">
      <c r="B69" s="3"/>
      <c r="O69" s="25" t="s">
        <v>259</v>
      </c>
      <c r="P69" s="14" t="str" cm="1">
        <f t="array" aca="1" ref="P69" ca="1">IFERROR(CONCATENATE($C$3,".sql_",SUBSTITUTE(INDEX($C$5:$C$61,MATCH(TRUE,ISNUMBER(SEARCH("M",P$5:P$61)),0),1)," ","_")),"")</f>
        <v/>
      </c>
      <c r="Q69" s="14" t="str" cm="1">
        <f t="array" aca="1" ref="Q69" ca="1">IFERROR(CONCATENATE($C$3,".sql_",SUBSTITUTE(INDEX($C$5:$C$61,MATCH(TRUE,ISNUMBER(SEARCH("M",Q$5:Q$61)),0),1)," ","_")),"")</f>
        <v/>
      </c>
      <c r="R69" s="14" t="str" cm="1">
        <f t="array" aca="1" ref="R69" ca="1">IFERROR(CONCATENATE($C$3,".sql_",SUBSTITUTE(INDEX($C$5:$C$61,MATCH(TRUE,ISNUMBER(SEARCH("M",R$5:R$61)),0),1)," ","_")),"")</f>
        <v/>
      </c>
      <c r="S69" s="14" t="str" cm="1">
        <f t="array" aca="1" ref="S69" ca="1">IFERROR(CONCATENATE($C$3,".sql_",SUBSTITUTE(INDEX($C$5:$C$61,MATCH(TRUE,ISNUMBER(SEARCH("M",S$5:S$61)),0),1)," ","_")),"")</f>
        <v/>
      </c>
      <c r="T69" s="14" t="str" cm="1">
        <f t="array" aca="1" ref="T69" ca="1">IFERROR(CONCATENATE($C$3,".sql_",SUBSTITUTE(INDEX($C$5:$C$61,MATCH(TRUE,ISNUMBER(SEARCH("M",T$5:T$61)),0),1)," ","_")),"")</f>
        <v/>
      </c>
      <c r="U69" s="14" t="str" cm="1">
        <f t="array" aca="1" ref="U69" ca="1">IFERROR(CONCATENATE($C$3,".sql_",SUBSTITUTE(INDEX($C$5:$C$61,MATCH(TRUE,ISNUMBER(SEARCH("M",U$5:U$61)),0),1)," ","_")),"")</f>
        <v/>
      </c>
      <c r="V69" s="14" t="str" cm="1">
        <f t="array" aca="1" ref="V69" ca="1">IFERROR(CONCATENATE($C$3,".sql_",SUBSTITUTE(INDEX($C$5:$C$61,MATCH(TRUE,ISNUMBER(SEARCH("M",V$5:V$61)),0),1)," ","_")),"")</f>
        <v/>
      </c>
      <c r="W69" s="14" t="str" cm="1">
        <f t="array" aca="1" ref="W69" ca="1">IFERROR(CONCATENATE($C$3,".sql_",SUBSTITUTE(INDEX($C$5:$C$61,MATCH(TRUE,ISNUMBER(SEARCH("M",W$5:W$61)),0),1)," ","_")),"")</f>
        <v/>
      </c>
      <c r="X69" s="14" t="str" cm="1">
        <f t="array" aca="1" ref="X69" ca="1">IFERROR(CONCATENATE($C$3,".sql_",SUBSTITUTE(INDEX($C$5:$C$61,MATCH(TRUE,ISNUMBER(SEARCH("M",X$5:X$61)),0),1)," ","_")),"")</f>
        <v/>
      </c>
      <c r="Y69" s="14" t="str" cm="1">
        <f t="array" aca="1" ref="Y69" ca="1">IFERROR(CONCATENATE($C$3,".sql_",SUBSTITUTE(INDEX($C$5:$C$61,MATCH(TRUE,ISNUMBER(SEARCH("M",Y$5:Y$61)),0),1)," ","_")),"")</f>
        <v/>
      </c>
      <c r="Z69" s="14" t="str" cm="1">
        <f t="array" aca="1" ref="Z69" ca="1">IFERROR(CONCATENATE($C$3,".sql_",SUBSTITUTE(INDEX($C$5:$C$61,MATCH(TRUE,ISNUMBER(SEARCH("M",Z$5:Z$61)),0),1)," ","_")),"")</f>
        <v/>
      </c>
      <c r="AA69" s="14" t="str" cm="1">
        <f t="array" aca="1" ref="AA69" ca="1">IFERROR(CONCATENATE($C$3,".sql_",SUBSTITUTE(INDEX($C$5:$C$61,MATCH(TRUE,ISNUMBER(SEARCH("M",AA$5:AA$61)),0),1)," ","_")),"")</f>
        <v/>
      </c>
      <c r="AB69" s="14" t="str" cm="1">
        <f t="array" aca="1" ref="AB69" ca="1">IFERROR(CONCATENATE($C$3,".sql_",SUBSTITUTE(INDEX($C$5:$C$61,MATCH(TRUE,ISNUMBER(SEARCH("M",AB$5:AB$61)),0),1)," ","_")),"")</f>
        <v/>
      </c>
      <c r="AC69" s="14" t="str" cm="1">
        <f t="array" aca="1" ref="AC69" ca="1">IFERROR(CONCATENATE($C$3,".sql_",SUBSTITUTE(INDEX($C$5:$C$61,MATCH(TRUE,ISNUMBER(SEARCH("M",AC$5:AC$61)),0),1)," ","_")),"")</f>
        <v/>
      </c>
      <c r="AD69" s="14" t="str" cm="1">
        <f t="array" aca="1" ref="AD69" ca="1">IFERROR(CONCATENATE($C$3,".sql_",SUBSTITUTE(INDEX($C$5:$C$61,MATCH(TRUE,ISNUMBER(SEARCH("M",AD$5:AD$61)),0),1)," ","_")),"")</f>
        <v/>
      </c>
      <c r="AE69" s="14" t="str" cm="1">
        <f t="array" aca="1" ref="AE69" ca="1">IFERROR(CONCATENATE($C$3,".sql_",SUBSTITUTE(INDEX($C$5:$C$61,MATCH(TRUE,ISNUMBER(SEARCH("M",AE$5:AE$61)),0),1)," ","_")),"")</f>
        <v/>
      </c>
      <c r="AF69" s="14" t="str" cm="1">
        <f t="array" aca="1" ref="AF69" ca="1">IFERROR(CONCATENATE($C$3,".sql_",SUBSTITUTE(INDEX($C$5:$C$61,MATCH(TRUE,ISNUMBER(SEARCH("M",AF$5:AF$61)),0),1)," ","_")),"")</f>
        <v/>
      </c>
      <c r="AG69" s="14" t="str" cm="1">
        <f t="array" aca="1" ref="AG69" ca="1">IFERROR(CONCATENATE($C$3,".sql_",SUBSTITUTE(INDEX($C$5:$C$61,MATCH(TRUE,ISNUMBER(SEARCH("M",AG$5:AG$61)),0),1)," ","_")),"")</f>
        <v/>
      </c>
      <c r="AH69" s="14" t="str" cm="1">
        <f t="array" aca="1" ref="AH69" ca="1">IFERROR(CONCATENATE($C$3,".sql_",SUBSTITUTE(INDEX($C$5:$C$61,MATCH(TRUE,ISNUMBER(SEARCH("M",AH$5:AH$61)),0),1)," ","_")),"")</f>
        <v>MySqlTypes.sql_text</v>
      </c>
      <c r="AI69" s="14" t="str" cm="1">
        <f t="array" aca="1" ref="AI69" ca="1">IFERROR(CONCATENATE($C$3,".sql_",SUBSTITUTE(INDEX($C$5:$C$61,MATCH(TRUE,ISNUMBER(SEARCH("M",AI$5:AI$61)),0),1)," ","_")),"")</f>
        <v/>
      </c>
      <c r="AJ69" s="14" t="str" cm="1">
        <f t="array" aca="1" ref="AJ69" ca="1">IFERROR(CONCATENATE($C$3,".sql_",SUBSTITUTE(INDEX($C$5:$C$61,MATCH(TRUE,ISNUMBER(SEARCH("M",AJ$5:AJ$61)),0),1)," ","_")),"")</f>
        <v/>
      </c>
      <c r="AK69" s="14" t="str" cm="1">
        <f t="array" aca="1" ref="AK69" ca="1">IFERROR(CONCATENATE($C$3,".sql_",SUBSTITUTE(INDEX($C$5:$C$61,MATCH(TRUE,ISNUMBER(SEARCH("M",AK$5:AK$61)),0),1)," ","_")),"")</f>
        <v/>
      </c>
      <c r="AL69" s="14" t="str" cm="1">
        <f t="array" aca="1" ref="AL69" ca="1">IFERROR(CONCATENATE($C$3,".sql_",SUBSTITUTE(INDEX($C$5:$C$61,MATCH(TRUE,ISNUMBER(SEARCH("M",AL$5:AL$61)),0),1)," ","_")),"")</f>
        <v/>
      </c>
      <c r="AM69" s="14" t="str" cm="1">
        <f t="array" aca="1" ref="AM69" ca="1">IFERROR(CONCATENATE($C$3,".sql_",SUBSTITUTE(INDEX($C$5:$C$61,MATCH(TRUE,ISNUMBER(SEARCH("M",AM$5:AM$61)),0),1)," ","_")),"")</f>
        <v/>
      </c>
      <c r="AN69" s="14" t="str" cm="1">
        <f t="array" aca="1" ref="AN69" ca="1">IFERROR(CONCATENATE($C$3,".sql_",SUBSTITUTE(INDEX($C$5:$C$61,MATCH(TRUE,ISNUMBER(SEARCH("M",AN$5:AN$61)),0),1)," ","_")),"")</f>
        <v/>
      </c>
      <c r="AO69" s="14" t="str" cm="1">
        <f t="array" aca="1" ref="AO69" ca="1">IFERROR(CONCATENATE($C$3,".sql_",SUBSTITUTE(INDEX($C$5:$C$61,MATCH(TRUE,ISNUMBER(SEARCH("M",AO$5:AO$61)),0),1)," ","_")),"")</f>
        <v/>
      </c>
      <c r="AP69" s="14" t="str" cm="1">
        <f t="array" aca="1" ref="AP69" ca="1">IFERROR(CONCATENATE($C$3,".sql_",SUBSTITUTE(INDEX($C$5:$C$61,MATCH(TRUE,ISNUMBER(SEARCH("M",AP$5:AP$61)),0),1)," ","_")),"")</f>
        <v/>
      </c>
    </row>
    <row r="70" spans="2:43" x14ac:dyDescent="0.25">
      <c r="O70" s="25" t="s">
        <v>361</v>
      </c>
      <c r="P70" s="14" t="str" cm="1">
        <f t="array" aca="1" ref="P70" ca="1">IFERROR(_xlfn.TEXTJOIN(", ",TRUE,CONCATENATE($C$3,".sql_",SUBSTITUTE(_xlfn._xlws.FILTER($C$5:$C$61, ISNUMBER(SEARCH("S", P$5:P$61))+ISNUMBER(SEARCH("R", P$5:P$61))+ISNUMBER(SEARCH("M", P$5:P$61))+ISNUMBER(SEARCH("A", P$5:P$61)))," ","_"))),"")</f>
        <v>MySqlTypes.sql_tinyint, MySqlTypes.sql_serial, MySqlTypes.sql_char, MySqlTypes.sql_varchar, MySqlTypes.sql_long_varchar, MySqlTypes.sql_tinytext, MySqlTypes.sql_text, MySqlTypes.sql_mediumtext, MySqlTypes.sql_longtext</v>
      </c>
      <c r="Q70" s="14" t="str" cm="1">
        <f t="array" aca="1" ref="Q70" ca="1">IFERROR(_xlfn.TEXTJOIN(", ",TRUE,CONCATENATE($C$3,".sql_",SUBSTITUTE(_xlfn._xlws.FILTER($C$5:$C$61, ISNUMBER(SEARCH("S", Q$5:Q$61))+ISNUMBER(SEARCH("R", Q$5:Q$61))+ISNUMBER(SEARCH("M", Q$5:Q$61))+ISNUMBER(SEARCH("A", Q$5:Q$61)))," ","_"))),"")</f>
        <v>MySqlTypes.sql_tinyint_unsigned, MySqlTypes.sql_serial, MySqlTypes.sql_char, MySqlTypes.sql_varchar, MySqlTypes.sql_long_varchar, MySqlTypes.sql_tinytext, MySqlTypes.sql_text, MySqlTypes.sql_mediumtext, MySqlTypes.sql_longtext</v>
      </c>
      <c r="R70" s="14" t="str" cm="1">
        <f t="array" aca="1" ref="R70" ca="1">IFERROR(_xlfn.TEXTJOIN(", ",TRUE,CONCATENATE($C$3,".sql_",SUBSTITUTE(_xlfn._xlws.FILTER($C$5:$C$61, ISNUMBER(SEARCH("S", R$5:R$61))+ISNUMBER(SEARCH("R", R$5:R$61))+ISNUMBER(SEARCH("M", R$5:R$61))+ISNUMBER(SEARCH("A", R$5:R$61)))," ","_"))),"")</f>
        <v>MySqlTypes.sql_smallint, MySqlTypes.sql_mediumint, MySqlTypes.sql_integer, MySqlTypes.sql_int, MySqlTypes.sql_bigint, MySqlTypes.sql_serial, MySqlTypes.sql_char, MySqlTypes.sql_varchar, MySqlTypes.sql_long_varchar, MySqlTypes.sql_tinytext, MySqlTypes.sql_text, MySqlTypes.sql_mediumtext, MySqlTypes.sql_longtext</v>
      </c>
      <c r="S70" s="14" t="str" cm="1">
        <f t="array" aca="1" ref="S70" ca="1">IFERROR(_xlfn.TEXTJOIN(", ",TRUE,CONCATENATE($C$3,".sql_",SUBSTITUTE(_xlfn._xlws.FILTER($C$5:$C$61, ISNUMBER(SEARCH("S", S$5:S$61))+ISNUMBER(SEARCH("R", S$5:S$61))+ISNUMBER(SEARCH("M", S$5:S$61))+ISNUMBER(SEARCH("A", S$5:S$61)))," ","_"))),"")</f>
        <v>MySqlTypes.sql_smallint_unsigned, MySqlTypes.sql_mediumint_unsigned, MySqlTypes.sql_integer_unsigned, MySqlTypes.sql_int_unsigned, MySqlTypes.sql_bigint_unsigned, MySqlTypes.sql_serial, MySqlTypes.sql_char, MySqlTypes.sql_varchar, MySqlTypes.sql_long_varchar, MySqlTypes.sql_tinytext, MySqlTypes.sql_text, MySqlTypes.sql_mediumtext, MySqlTypes.sql_longtext</v>
      </c>
      <c r="T70" s="14" t="str" cm="1">
        <f t="array" aca="1" ref="T70" ca="1">IFERROR(_xlfn.TEXTJOIN(", ",TRUE,CONCATENATE($C$3,".sql_",SUBSTITUTE(_xlfn._xlws.FILTER($C$5:$C$61, ISNUMBER(SEARCH("S", T$5:T$61))+ISNUMBER(SEARCH("R", T$5:T$61))+ISNUMBER(SEARCH("M", T$5:T$61))+ISNUMBER(SEARCH("A", T$5:T$61)))," ","_"))),"")</f>
        <v>MySqlTypes.sql_integer, MySqlTypes.sql_int, MySqlTypes.sql_bigint, MySqlTypes.sql_serial, MySqlTypes.sql_char, MySqlTypes.sql_varchar, MySqlTypes.sql_long_varchar, MySqlTypes.sql_tinytext, MySqlTypes.sql_text, MySqlTypes.sql_mediumtext, MySqlTypes.sql_longtext</v>
      </c>
      <c r="U70" s="14" t="str" cm="1">
        <f t="array" aca="1" ref="U70" ca="1">IFERROR(_xlfn.TEXTJOIN(", ",TRUE,CONCATENATE($C$3,".sql_",SUBSTITUTE(_xlfn._xlws.FILTER($C$5:$C$61, ISNUMBER(SEARCH("S", U$5:U$61))+ISNUMBER(SEARCH("R", U$5:U$61))+ISNUMBER(SEARCH("M", U$5:U$61))+ISNUMBER(SEARCH("A", U$5:U$61)))," ","_"))),"")</f>
        <v>MySqlTypes.sql_integer_unsigned, MySqlTypes.sql_int_unsigned, MySqlTypes.sql_bigint_unsigned, MySqlTypes.sql_serial, MySqlTypes.sql_char, MySqlTypes.sql_varchar, MySqlTypes.sql_long_varchar, MySqlTypes.sql_tinytext, MySqlTypes.sql_text, MySqlTypes.sql_mediumtext, MySqlTypes.sql_longtext</v>
      </c>
      <c r="V70" s="14" t="str" cm="1">
        <f t="array" aca="1" ref="V70" ca="1">IFERROR(_xlfn.TEXTJOIN(", ",TRUE,CONCATENATE($C$3,".sql_",SUBSTITUTE(_xlfn._xlws.FILTER($C$5:$C$61, ISNUMBER(SEARCH("S", V$5:V$61))+ISNUMBER(SEARCH("R", V$5:V$61))+ISNUMBER(SEARCH("M", V$5:V$61))+ISNUMBER(SEARCH("A", V$5:V$61)))," ","_"))),"")</f>
        <v>MySqlTypes.sql_bigint, MySqlTypes.sql_serial, MySqlTypes.sql_char, MySqlTypes.sql_varchar, MySqlTypes.sql_long_varchar, MySqlTypes.sql_tinytext, MySqlTypes.sql_text, MySqlTypes.sql_mediumtext, MySqlTypes.sql_longtext</v>
      </c>
      <c r="W70" s="14" t="str" cm="1">
        <f t="array" aca="1" ref="W70" ca="1">IFERROR(_xlfn.TEXTJOIN(", ",TRUE,CONCATENATE($C$3,".sql_",SUBSTITUTE(_xlfn._xlws.FILTER($C$5:$C$61, ISNUMBER(SEARCH("S", W$5:W$61))+ISNUMBER(SEARCH("R", W$5:W$61))+ISNUMBER(SEARCH("M", W$5:W$61))+ISNUMBER(SEARCH("A", W$5:W$61)))," ","_"))),"")</f>
        <v>MySqlTypes.sql_bigint_unsigned, MySqlTypes.sql_serial, MySqlTypes.sql_char, MySqlTypes.sql_varchar, MySqlTypes.sql_long_varchar, MySqlTypes.sql_tinytext, MySqlTypes.sql_text, MySqlTypes.sql_mediumtext, MySqlTypes.sql_longtext</v>
      </c>
      <c r="X70" s="14" t="str" cm="1">
        <f t="array" aca="1" ref="X70" ca="1">IFERROR(_xlfn.TEXTJOIN(", ",TRUE,CONCATENATE($C$3,".sql_",SUBSTITUTE(_xlfn._xlws.FILTER($C$5:$C$61, ISNUMBER(SEARCH("S", X$5:X$61))+ISNUMBER(SEARCH("R", X$5:X$61))+ISNUMBER(SEARCH("M", X$5:X$61))+ISNUMBER(SEARCH("A", X$5:X$61)))," ","_"))),"")</f>
        <v>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MySqlTypes.sql_decimal, MySqlTypes.sql_dec, MySqlTypes.sql_fixed, MySqlTypes.sql_numeric, MySqlTypes.sql_float, MySqlTypes.sql_real, MySqlTypes.sql_double_precision, MySqlTypes.sql_double_precision_unsigned, MySqlTypes.sql_double, MySqlTypes.sql_double_unsigned, MySqlTypes.sql_bool, MySqlTypes.sql_char, MySqlTypes.sql_varchar, MySqlTypes.sql_long_varchar, MySqlTypes.sql_tinytext, MySqlTypes.sql_text, MySqlTypes.sql_mediumtext, MySqlTypes.sql_longtext</v>
      </c>
      <c r="Y70" s="14" t="str" cm="1">
        <f t="array" aca="1" ref="Y70" ca="1">IFERROR(_xlfn.TEXTJOIN(", ",TRUE,CONCATENATE($C$3,".sql_",SUBSTITUTE(_xlfn._xlws.FILTER($C$5:$C$61, ISNUMBER(SEARCH("S", Y$5:Y$61))+ISNUMBER(SEARCH("R", Y$5:Y$61))+ISNUMBER(SEARCH("M", Y$5:Y$61))+ISNUMBER(SEARCH("A", Y$5:Y$61)))," ","_"))),"")</f>
        <v>MySqlTypes.sql_float, MySqlTypes.sql_char, MySqlTypes.sql_varchar, MySqlTypes.sql_long_varchar, MySqlTypes.sql_tinytext, MySqlTypes.sql_text, MySqlTypes.sql_mediumtext, MySqlTypes.sql_longtext</v>
      </c>
      <c r="Z70" s="14" t="str" cm="1">
        <f t="array" aca="1" ref="Z70" ca="1">IFERROR(_xlfn.TEXTJOIN(", ",TRUE,CONCATENATE($C$3,".sql_",SUBSTITUTE(_xlfn._xlws.FILTER($C$5:$C$61, ISNUMBER(SEARCH("S", Z$5:Z$61))+ISNUMBER(SEARCH("R", Z$5:Z$61))+ISNUMBER(SEARCH("M", Z$5:Z$61))+ISNUMBER(SEARCH("A", Z$5:Z$61)))," ","_"))),"")</f>
        <v>MySqlTypes.sql_double, MySqlTypes.sql_char, MySqlTypes.sql_varchar, MySqlTypes.sql_long_varchar, MySqlTypes.sql_tinytext, MySqlTypes.sql_text, MySqlTypes.sql_mediumtext, MySqlTypes.sql_longtext</v>
      </c>
      <c r="AA70" s="14" t="str" cm="1">
        <f t="array" aca="1" ref="AA70" ca="1">IFERROR(_xlfn.TEXTJOIN(", ",TRUE,CONCATENATE($C$3,".sql_",SUBSTITUTE(_xlfn._xlws.FILTER($C$5:$C$61, ISNUMBER(SEARCH("S", AA$5:AA$61))+ISNUMBER(SEARCH("R", AA$5:AA$61))+ISNUMBER(SEARCH("M", AA$5:AA$61))+ISNUMBER(SEARCH("A", AA$5:AA$61)))," ","_"))),"")</f>
        <v>MySqlTypes.sql_numeric, MySqlTypes.sql_char, MySqlTypes.sql_varchar, MySqlTypes.sql_long_varchar, MySqlTypes.sql_tinytext, MySqlTypes.sql_text, MySqlTypes.sql_mediumtext, MySqlTypes.sql_longtext</v>
      </c>
      <c r="AB70" s="14" t="str" cm="1">
        <f t="array" aca="1" ref="AB70" ca="1">IFERROR(_xlfn.TEXTJOIN(", ",TRUE,CONCATENATE($C$3,".sql_",SUBSTITUTE(_xlfn._xlws.FILTER($C$5:$C$61, ISNUMBER(SEARCH("S", AB$5:AB$61))+ISNUMBER(SEARCH("R", AB$5:AB$61))+ISNUMBER(SEARCH("M", AB$5:AB$61))+ISNUMBER(SEARCH("A", AB$5:AB$61)))," ","_"))),"")</f>
        <v>MySqlTypes.sql_datetime, MySqlTypes.sql_char, MySqlTypes.sql_varchar, MySqlTypes.sql_long_varchar, MySqlTypes.sql_tinytext, MySqlTypes.sql_text, MySqlTypes.sql_mediumtext, MySqlTypes.sql_longtext</v>
      </c>
      <c r="AC70" s="14" t="str" cm="1">
        <f t="array" aca="1" ref="AC70" ca="1">IFERROR(_xlfn.TEXTJOIN(", ",TRUE,CONCATENATE($C$3,".sql_",SUBSTITUTE(_xlfn._xlws.FILTER($C$5:$C$61, ISNUMBER(SEARCH("S", AC$5:AC$61))+ISNUMBER(SEARCH("R", AC$5:AC$61))+ISNUMBER(SEARCH("M", AC$5:AC$61))+ISNUMBER(SEARCH("A", AC$5:AC$61)))," ","_"))),"")</f>
        <v>MySqlTypes.sql_timestamp, MySqlTypes.sql_char, MySqlTypes.sql_varchar, MySqlTypes.sql_long_varchar, MySqlTypes.sql_tinytext, MySqlTypes.sql_text, MySqlTypes.sql_mediumtext, MySqlTypes.sql_longtext</v>
      </c>
      <c r="AD70" s="14" t="str" cm="1">
        <f t="array" aca="1" ref="AD70" ca="1">IFERROR(_xlfn.TEXTJOIN(", ",TRUE,CONCATENATE($C$3,".sql_",SUBSTITUTE(_xlfn._xlws.FILTER($C$5:$C$61, ISNUMBER(SEARCH("S", AD$5:AD$61))+ISNUMBER(SEARCH("R", AD$5:AD$61))+ISNUMBER(SEARCH("M", AD$5:AD$61))+ISNUMBER(SEARCH("A", AD$5:AD$61)))," ","_"))),"")</f>
        <v>MySqlTypes.sql_date, MySqlTypes.sql_char, MySqlTypes.sql_varchar, MySqlTypes.sql_long_varchar, MySqlTypes.sql_tinytext, MySqlTypes.sql_text, MySqlTypes.sql_mediumtext, MySqlTypes.sql_longtext</v>
      </c>
      <c r="AE70" s="14" t="str" cm="1">
        <f t="array" aca="1" ref="AE70" ca="1">IFERROR(_xlfn.TEXTJOIN(", ",TRUE,CONCATENATE($C$3,".sql_",SUBSTITUTE(_xlfn._xlws.FILTER($C$5:$C$61, ISNUMBER(SEARCH("S", AE$5:AE$61))+ISNUMBER(SEARCH("R", AE$5:AE$61))+ISNUMBER(SEARCH("M", AE$5:AE$61))+ISNUMBER(SEARCH("A", AE$5:AE$61)))," ","_"))),"")</f>
        <v>MySqlTypes.sql_time, MySqlTypes.sql_char, MySqlTypes.sql_varchar, MySqlTypes.sql_long_varchar, MySqlTypes.sql_tinytext, MySqlTypes.sql_text, MySqlTypes.sql_mediumtext, MySqlTypes.sql_longtext</v>
      </c>
      <c r="AF70" s="14" t="str" cm="1">
        <f t="array" aca="1" ref="AF70" ca="1">IFERROR(_xlfn.TEXTJOIN(", ",TRUE,CONCATENATE($C$3,".sql_",SUBSTITUTE(_xlfn._xlws.FILTER($C$5:$C$61, ISNUMBER(SEARCH("S", AF$5:AF$61))+ISNUMBER(SEARCH("R", AF$5:AF$61))+ISNUMBER(SEARCH("M", AF$5:AF$61))+ISNUMBER(SEARCH("A", AF$5:AF$61)))," ","_"))),"")</f>
        <v>MySqlTypes.sql_integer, MySqlTypes.sql_integer_unsigned, MySqlTypes.sql_int, MySqlTypes.sql_int_unsigned, MySqlTypes.sql_bigint, MySqlTypes.sql_bigint_unsigned, MySqlTypes.sql_char, MySqlTypes.sql_varchar, MySqlTypes.sql_long_varchar, MySqlTypes.sql_tinytext, MySqlTypes.sql_text, MySqlTypes.sql_mediumtext, MySqlTypes.sql_longtext</v>
      </c>
      <c r="AG70" s="14" t="str" cm="1">
        <f t="array" aca="1" ref="AG70" ca="1">IFERROR(_xlfn.TEXTJOIN(", ",TRUE,CONCATENATE($C$3,".sql_",SUBSTITUTE(_xlfn._xlws.FILTER($C$5:$C$61, ISNUMBER(SEARCH("S", AG$5:AG$61))+ISNUMBER(SEARCH("R", AG$5:AG$61))+ISNUMBER(SEARCH("M", AG$5:AG$61))+ISNUMBER(SEARCH("A", AG$5:AG$61)))," ","_"))),"")</f>
        <v>MySqlTypes.sql_varbinary</v>
      </c>
      <c r="AH70" s="14" t="str" cm="1">
        <f t="array" aca="1" ref="AH70" ca="1">IFERROR(_xlfn.TEXTJOIN(", ",TRUE,CONCATENATE($C$3,".sql_",SUBSTITUTE(_xlfn._xlws.FILTER($C$5:$C$61, ISNUMBER(SEARCH("S", AH$5:AH$61))+ISNUMBER(SEARCH("R", AH$5:AH$61))+ISNUMBER(SEARCH("M", AH$5:AH$61))+ISNUMBER(SEARCH("A", AH$5:AH$61)))," ","_"))),"")</f>
        <v>MySqlTypes.sql_char, MySqlTypes.sql_varchar, MySqlTypes.sql_long_varchar, MySqlTypes.sql_tinytext, MySqlTypes.sql_text, MySqlTypes.sql_mediumtext, MySqlTypes.sql_longtext, MySqlTypes.sql_enum, MySqlTypes.sql_set, MySqlTypes.sql_json</v>
      </c>
      <c r="AI70" s="14" t="str" cm="1">
        <f t="array" aca="1" ref="AI70" ca="1">IFERROR(_xlfn.TEXTJOIN(", ",TRUE,CONCATENATE($C$3,".sql_",SUBSTITUTE(_xlfn._xlws.FILTER($C$5:$C$61, ISNUMBER(SEARCH("S", AI$5:AI$61))+ISNUMBER(SEARCH("R", AI$5:AI$61))+ISNUMBER(SEARCH("M", AI$5:AI$61))+ISNUMBER(SEARCH("A", AI$5:AI$61)))," ","_"))),"")</f>
        <v>MySqlTypes.sql_char, MySqlTypes.sql_varchar, MySqlTypes.sql_long_varchar, MySqlTypes.sql_tinytext, MySqlTypes.sql_text, MySqlTypes.sql_mediumtext, MySqlTypes.sql_longtext</v>
      </c>
      <c r="AJ70" s="14" t="str" cm="1">
        <f t="array" aca="1" ref="AJ70" ca="1">IFERROR(_xlfn.TEXTJOIN(", ",TRUE,CONCATENATE($C$3,".sql_",SUBSTITUTE(_xlfn._xlws.FILTER($C$5:$C$61, ISNUMBER(SEARCH("S", AJ$5:AJ$61))+ISNUMBER(SEARCH("R", AJ$5:AJ$61))+ISNUMBER(SEARCH("M", AJ$5:AJ$61))+ISNUMBER(SEARCH("A", AJ$5:AJ$61)))," ","_"))),"")</f>
        <v>MySqlTypes.sql_char, MySqlTypes.sql_varchar, MySqlTypes.sql_long_varchar, MySqlTypes.sql_tinytext, MySqlTypes.sql_text, MySqlTypes.sql_mediumtext, MySqlTypes.sql_longtext, MySqlTypes.sql_json</v>
      </c>
      <c r="AK70" s="14" t="str" cm="1">
        <f t="array" aca="1" ref="AK70" ca="1">IFERROR(_xlfn.TEXTJOIN(", ",TRUE,CONCATENATE($C$3,".sql_",SUBSTITUTE(_xlfn._xlws.FILTER($C$5:$C$61, ISNUMBER(SEARCH("S", AK$5:AK$61))+ISNUMBER(SEARCH("R", AK$5:AK$61))+ISNUMBER(SEARCH("M", AK$5:AK$61))+ISNUMBER(SEARCH("A", AK$5:AK$61)))," ","_"))),"")</f>
        <v>MySqlTypes.sql_char, MySqlTypes.sql_varchar, MySqlTypes.sql_long_varchar, MySqlTypes.sql_tinytext, MySqlTypes.sql_text, MySqlTypes.sql_mediumtext, MySqlTypes.sql_longtext, MySqlTypes.sql_json</v>
      </c>
      <c r="AL70" s="14" t="str" cm="1">
        <f t="array" aca="1" ref="AL70" ca="1">IFERROR(_xlfn.TEXTJOIN(", ",TRUE,CONCATENATE($C$3,".sql_",SUBSTITUTE(_xlfn._xlws.FILTER($C$5:$C$61, ISNUMBER(SEARCH("S", AL$5:AL$61))+ISNUMBER(SEARCH("R", AL$5:AL$61))+ISNUMBER(SEARCH("M", AL$5:AL$61))+ISNUMBER(SEARCH("A", AL$5:AL$61)))," ","_"))),"")</f>
        <v>MySqlTypes.sql_char, MySqlTypes.sql_varchar, MySqlTypes.sql_long_varchar, MySqlTypes.sql_tinytext, MySqlTypes.sql_text, MySqlTypes.sql_mediumtext, MySqlTypes.sql_longtext, MySqlTypes.sql_json</v>
      </c>
      <c r="AM70" s="14" t="str" cm="1">
        <f t="array" aca="1" ref="AM70" ca="1">IFERROR(_xlfn.TEXTJOIN(", ",TRUE,CONCATENATE($C$3,".sql_",SUBSTITUTE(_xlfn._xlws.FILTER($C$5:$C$61, ISNUMBER(SEARCH("S", AM$5:AM$61))+ISNUMBER(SEARCH("R", AM$5:AM$61))+ISNUMBER(SEARCH("M", AM$5:AM$61))+ISNUMBER(SEARCH("A", AM$5:AM$61)))," ","_"))),"")</f>
        <v>MySqlTypes.sql_char, MySqlTypes.sql_varchar, MySqlTypes.sql_long_varchar, MySqlTypes.sql_tinytext, MySqlTypes.sql_text, MySqlTypes.sql_mediumtext, MySqlTypes.sql_longtext, MySqlTypes.sql_json</v>
      </c>
      <c r="AN70" s="14" t="str" cm="1">
        <f t="array" aca="1" ref="AN70" ca="1">IFERROR(_xlfn.TEXTJOIN(", ",TRUE,CONCATENATE($C$3,".sql_",SUBSTITUTE(_xlfn._xlws.FILTER($C$5:$C$61, ISNUMBER(SEARCH("S", AN$5:AN$61))+ISNUMBER(SEARCH("R", AN$5:AN$61))+ISNUMBER(SEARCH("M", AN$5:AN$61))+ISNUMBER(SEARCH("A", AN$5:AN$61)))," ","_"))),"")</f>
        <v>MySqlTypes.sql_char, MySqlTypes.sql_varchar, MySqlTypes.sql_long_varchar, MySqlTypes.sql_tinytext, MySqlTypes.sql_text, MySqlTypes.sql_mediumtext, MySqlTypes.sql_longtext, MySqlTypes.sql_json</v>
      </c>
      <c r="AO70" s="14" t="str" cm="1">
        <f t="array" aca="1" ref="AO70" ca="1">IFERROR(_xlfn.TEXTJOIN(", ",TRUE,CONCATENATE($C$3,".sql_",SUBSTITUTE(_xlfn._xlws.FILTER($C$5:$C$61, ISNUMBER(SEARCH("S", AO$5:AO$61))+ISNUMBER(SEARCH("R", AO$5:AO$61))+ISNUMBER(SEARCH("M", AO$5:AO$61))+ISNUMBER(SEARCH("A", AO$5:AO$61)))," ","_"))),"")</f>
        <v>MySqlTypes.sql_char, MySqlTypes.sql_varchar, MySqlTypes.sql_long_varchar, MySqlTypes.sql_tinytext, MySqlTypes.sql_text, MySqlTypes.sql_mediumtext, MySqlTypes.sql_longtext, MySqlTypes.sql_json</v>
      </c>
      <c r="AP70" s="14" t="str" cm="1">
        <f t="array" aca="1" ref="AP70" ca="1">IFERROR(_xlfn.TEXTJOIN(", ",TRUE,CONCATENATE($C$3,".sql_",SUBSTITUTE(_xlfn._xlws.FILTER($C$5:$C$61, ISNUMBER(SEARCH("S", AP$5:AP$61))+ISNUMBER(SEARCH("R", AP$5:AP$61))+ISNUMBER(SEARCH("M", AP$5:AP$61))+ISNUMBER(SEARCH("A", AP$5:AP$61)))," ","_"))),"")</f>
        <v>MySqlTypes.sql_char, MySqlTypes.sql_varchar, MySqlTypes.sql_long_varchar, MySqlTypes.sql_tinytext, MySqlTypes.sql_text, MySqlTypes.sql_mediumtext, MySqlTypes.sql_longtext, MySqlTypes.sql_json</v>
      </c>
    </row>
    <row r="71" spans="2:43" x14ac:dyDescent="0.25">
      <c r="O71" s="25" t="s">
        <v>260</v>
      </c>
      <c r="P71" s="14" t="str" cm="1">
        <f t="array" aca="1" ref="P71" ca="1">IFERROR(_xlfn.TEXTJOIN(", ",TRUE,CONCATENATE($C$3,".sql_",SUBSTITUTE(_xlfn._xlws.FILTER($C$5:$C$61, ISTEXT(P$5:P$61))," ","_"))),"")</f>
        <v>MySqlTypes.sql_bit, MySqlTypes.sql_tinyint, MySqlTypes.sql_serial, MySqlTypes.sql_char, MySqlTypes.sql_varchar, MySqlTypes.sql_long_varchar, MySqlTypes.sql_tinytext, MySqlTypes.sql_text, MySqlTypes.sql_mediumtext, MySqlTypes.sql_longtext</v>
      </c>
      <c r="Q71" s="14" t="str" cm="1">
        <f t="array" aca="1" ref="Q71" ca="1">IFERROR(_xlfn.TEXTJOIN(", ",TRUE,CONCATENATE($C$3,".sql_",SUBSTITUTE(_xlfn._xlws.FILTER($C$5:$C$61, ISTEXT(Q$5:Q$61))," ","_"))),"")</f>
        <v>MySqlTypes.sql_bit, MySqlTypes.sql_tinyint_unsigned, MySqlTypes.sql_serial, MySqlTypes.sql_char, MySqlTypes.sql_varchar, MySqlTypes.sql_long_varchar, MySqlTypes.sql_tinytext, MySqlTypes.sql_text, MySqlTypes.sql_mediumtext, MySqlTypes.sql_longtext</v>
      </c>
      <c r="R71" s="14" t="str" cm="1">
        <f t="array" aca="1" ref="R71" ca="1">IFERROR(_xlfn.TEXTJOIN(", ",TRUE,CONCATENATE($C$3,".sql_",SUBSTITUTE(_xlfn._xlws.FILTER($C$5:$C$61, ISTEXT(R$5:R$61))," ","_"))),"")</f>
        <v>MySqlTypes.sql_bit, MySqlTypes.sql_tinyint, MySqlTypes.sql_tinyint_unsigned, MySqlTypes.sql_smallint, MySqlTypes.sql_mediumint, MySqlTypes.sql_integer, MySqlTypes.sql_int, MySqlTypes.sql_bigint, MySqlTypes.sql_serial, MySqlTypes.sql_year, MySqlTypes.sql_char, MySqlTypes.sql_varchar, MySqlTypes.sql_long_varchar, MySqlTypes.sql_tinytext, MySqlTypes.sql_text, MySqlTypes.sql_mediumtext, MySqlTypes.sql_longtext</v>
      </c>
      <c r="S71" s="14" t="str" cm="1">
        <f t="array" aca="1" ref="S71" ca="1">IFERROR(_xlfn.TEXTJOIN(", ",TRUE,CONCATENATE($C$3,".sql_",SUBSTITUTE(_xlfn._xlws.FILTER($C$5:$C$61, ISTEXT(S$5:S$61))," ","_"))),"")</f>
        <v>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T71" s="14" t="str" cm="1">
        <f t="array" aca="1" ref="T71" ca="1">IFERROR(_xlfn.TEXTJOIN(", ",TRUE,CONCATENATE($C$3,".sql_",SUBSTITUTE(_xlfn._xlws.FILTER($C$5:$C$61, ISTEXT(T$5:T$61))," ","_"))),"")</f>
        <v>MySqlTypes.sql_bit, MySqlTypes.sql_tinyint, MySqlTypes.sql_tinyint_unsigned, MySqlTypes.sql_smallint, MySqlTypes.sql_smallint_unsigned, MySqlTypes.sql_mediumint, MySqlTypes.sql_mediumint_unsigned, MySqlTypes.sql_integer, MySqlTypes.sql_int, MySqlTypes.sql_bigint, MySqlTypes.sql_serial, MySqlTypes.sql_year, MySqlTypes.sql_char, MySqlTypes.sql_varchar, MySqlTypes.sql_long_varchar, MySqlTypes.sql_tinytext, MySqlTypes.sql_text, MySqlTypes.sql_mediumtext, MySqlTypes.sql_longtext</v>
      </c>
      <c r="U71" s="14" t="str" cm="1">
        <f t="array" aca="1" ref="U71" ca="1">IFERROR(_xlfn.TEXTJOIN(", ",TRUE,CONCATENATE($C$3,".sql_",SUBSTITUTE(_xlfn._xlws.FILTER($C$5:$C$61, ISTEXT(U$5:U$61))," ","_"))),"")</f>
        <v>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V71" s="14" t="str" cm="1">
        <f t="array" aca="1" ref="V71" ca="1">IFERROR(_xlfn.TEXTJOIN(", ",TRUE,CONCATENATE($C$3,".sql_",SUBSTITUTE(_xlfn._xlws.FILTER($C$5:$C$61, ISTEXT(V$5:V$61))," ","_"))),"")</f>
        <v>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MySqlTypes.sql_serial, MySqlTypes.sql_year, MySqlTypes.sql_char, MySqlTypes.sql_varchar, MySqlTypes.sql_long_varchar, MySqlTypes.sql_tinytext, MySqlTypes.sql_text, MySqlTypes.sql_mediumtext, MySqlTypes.sql_longtext</v>
      </c>
      <c r="W71" s="14" t="str" cm="1">
        <f t="array" aca="1" ref="W71" ca="1">IFERROR(_xlfn.TEXTJOIN(", ",TRUE,CONCATENATE($C$3,".sql_",SUBSTITUTE(_xlfn._xlws.FILTER($C$5:$C$61, ISTEXT(W$5:W$61))," ","_"))),"")</f>
        <v>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X71" s="14" t="str" cm="1">
        <f t="array" aca="1" ref="X71" ca="1">IFERROR(_xlfn.TEXTJOIN(", ",TRUE,CONCATENATE($C$3,".sql_",SUBSTITUTE(_xlfn._xlws.FILTER($C$5:$C$61, ISTEXT(X$5:X$61))," ","_"))),"")</f>
        <v>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MySqlTypes.sql_decimal, MySqlTypes.sql_dec, MySqlTypes.sql_fixed, MySqlTypes.sql_numeric, MySqlTypes.sql_float, MySqlTypes.sql_real, MySqlTypes.sql_double_precision, MySqlTypes.sql_double_precision_unsigned, MySqlTypes.sql_double, MySqlTypes.sql_double_unsigned, MySqlTypes.sql_bool, MySqlTypes.sql_boolean, MySqlTypes.sql_char, MySqlTypes.sql_varchar, MySqlTypes.sql_long_varchar, MySqlTypes.sql_tinytext, MySqlTypes.sql_text, MySqlTypes.sql_mediumtext, MySqlTypes.sql_longtext</v>
      </c>
      <c r="Y71" s="14" t="str" cm="1">
        <f t="array" aca="1" ref="Y71" ca="1">IFERROR(_xlfn.TEXTJOIN(", ",TRUE,CONCATENATE($C$3,".sql_",SUBSTITUTE(_xlfn._xlws.FILTER($C$5:$C$61, ISTEXT(Y$5:Y$61))," ","_"))),"")</f>
        <v>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Z71" s="14" t="str" cm="1">
        <f t="array" aca="1" ref="Z71" ca="1">IFERROR(_xlfn.TEXTJOIN(", ",TRUE,CONCATENATE($C$3,".sql_",SUBSTITUTE(_xlfn._xlws.FILTER($C$5:$C$61, ISTEXT(Z$5:Z$61))," ","_"))),"")</f>
        <v>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AA71" s="14" t="str" cm="1">
        <f t="array" aca="1" ref="AA71" ca="1">IFERROR(_xlfn.TEXTJOIN(", ",TRUE,CONCATENATE($C$3,".sql_",SUBSTITUTE(_xlfn._xlws.FILTER($C$5:$C$61, ISTEXT(AA$5:AA$61))," ","_"))),"")</f>
        <v>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AB71" s="14" t="str" cm="1">
        <f t="array" aca="1" ref="AB71" ca="1">IFERROR(_xlfn.TEXTJOIN(", ",TRUE,CONCATENATE($C$3,".sql_",SUBSTITUTE(_xlfn._xlws.FILTER($C$5:$C$61, ISTEXT(AB$5:AB$61))," ","_"))),"")</f>
        <v>MySqlTypes.sql_datetime, MySqlTypes.sql_timestamp, MySqlTypes.sql_time, MySqlTypes.sql_date, MySqlTypes.sql_year, MySqlTypes.sql_char, MySqlTypes.sql_varchar, MySqlTypes.sql_long_varchar, MySqlTypes.sql_tinytext, MySqlTypes.sql_text, MySqlTypes.sql_mediumtext, MySqlTypes.sql_longtext</v>
      </c>
      <c r="AC71" s="14" t="str" cm="1">
        <f t="array" aca="1" ref="AC71" ca="1">IFERROR(_xlfn.TEXTJOIN(", ",TRUE,CONCATENATE($C$3,".sql_",SUBSTITUTE(_xlfn._xlws.FILTER($C$5:$C$61, ISTEXT(AC$5:AC$61))," ","_"))),"")</f>
        <v>MySqlTypes.sql_datetime, MySqlTypes.sql_timestamp, MySqlTypes.sql_time, MySqlTypes.sql_date, MySqlTypes.sql_year, MySqlTypes.sql_char, MySqlTypes.sql_varchar, MySqlTypes.sql_long_varchar, MySqlTypes.sql_tinytext, MySqlTypes.sql_text, MySqlTypes.sql_mediumtext, MySqlTypes.sql_longtext</v>
      </c>
      <c r="AD71" s="14" t="str" cm="1">
        <f t="array" aca="1" ref="AD71" ca="1">IFERROR(_xlfn.TEXTJOIN(", ",TRUE,CONCATENATE($C$3,".sql_",SUBSTITUTE(_xlfn._xlws.FILTER($C$5:$C$61, ISTEXT(AD$5:AD$61))," ","_"))),"")</f>
        <v>MySqlTypes.sql_date, MySqlTypes.sql_char, MySqlTypes.sql_varchar, MySqlTypes.sql_long_varchar, MySqlTypes.sql_tinytext, MySqlTypes.sql_text, MySqlTypes.sql_mediumtext, MySqlTypes.sql_longtext</v>
      </c>
      <c r="AE71" s="14" t="str" cm="1">
        <f t="array" aca="1" ref="AE71" ca="1">IFERROR(_xlfn.TEXTJOIN(", ",TRUE,CONCATENATE($C$3,".sql_",SUBSTITUTE(_xlfn._xlws.FILTER($C$5:$C$61, ISTEXT(AE$5:AE$61))," ","_"))),"")</f>
        <v>MySqlTypes.sql_time, MySqlTypes.sql_char, MySqlTypes.sql_varchar, MySqlTypes.sql_long_varchar, MySqlTypes.sql_tinytext, MySqlTypes.sql_text, MySqlTypes.sql_mediumtext, MySqlTypes.sql_longtext</v>
      </c>
      <c r="AF71" s="14" t="str" cm="1">
        <f t="array" aca="1" ref="AF71" ca="1">IFERROR(_xlfn.TEXTJOIN(", ",TRUE,CONCATENATE($C$3,".sql_",SUBSTITUTE(_xlfn._xlws.FILTER($C$5:$C$61, ISTEXT(AF$5:AF$61))," ","_"))),"")</f>
        <v>MySqlTypes.sql_integer, MySqlTypes.sql_integer_unsigned, MySqlTypes.sql_int, MySqlTypes.sql_int_unsigned, MySqlTypes.sql_bigint, MySqlTypes.sql_bigint_unsigned, MySqlTypes.sql_char, MySqlTypes.sql_varchar, MySqlTypes.sql_long_varchar, MySqlTypes.sql_tinytext, MySqlTypes.sql_text, MySqlTypes.sql_mediumtext, MySqlTypes.sql_longtext</v>
      </c>
      <c r="AG71" s="14" t="str" cm="1">
        <f t="array" aca="1" ref="AG71" ca="1">IFERROR(_xlfn.TEXTJOIN(", ",TRUE,CONCATENATE($C$3,".sql_",SUBSTITUTE(_xlfn._xlws.FILTER($C$5:$C$61, ISTEXT(AG$5:AG$61))," ","_"))),"")</f>
        <v>MySqlTypes.sql_binary, MySqlTypes.sql_varbinary, MySqlTypes.sql_long_varbinary, MySqlTypes.sql_tinyblob, MySqlTypes.sql_blob, MySqlTypes.sql_mediumblob, MySqlTypes.sql_longblob</v>
      </c>
      <c r="AH71" s="14" t="str" cm="1">
        <f t="array" aca="1" ref="AH71" ca="1">IFERROR(_xlfn.TEXTJOIN(", ",TRUE,CONCATENATE($C$3,".sql_",SUBSTITUTE(_xlfn._xlws.FILTER($C$5:$C$61, ISTEXT(AH$5:AH$61))," ","_"))),"")</f>
        <v>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MySqlTypes.sql_bool, MySqlTypes.sql_boolean, MySqlTypes.sql_datetime, MySqlTypes.sql_timestamp, MySqlTypes.sql_time, MySqlTypes.sql_date, MySqlTypes.sql_year, MySqlTypes.sql_char, MySqlTypes.sql_varchar, MySqlTypes.sql_long_varchar, MySqlTypes.sql_tinytext, MySqlTypes.sql_text, MySqlTypes.sql_mediumtext, MySqlTypes.sql_longtext, MySqlTypes.sql_enum, MySqlTypes.sql_set, MySqlTypes.sql_geometry, MySqlTypes.sql_point, MySqlTypes.sql_linestring, MySqlTypes.sql_polygon, MySqlTypes.sql_multipoint, MySqlTypes.sql_multilinestring, MySqlTypes.sql_multipolygon, MySqlTypes.sql_geomcollection, MySqlTypes.sql_geometrycollection, MySqlTypes.sql_json</v>
      </c>
      <c r="AI71" s="14" t="str" cm="1">
        <f t="array" aca="1" ref="AI71" ca="1">IFERROR(_xlfn.TEXTJOIN(", ",TRUE,CONCATENATE($C$3,".sql_",SUBSTITUTE(_xlfn._xlws.FILTER($C$5:$C$61, ISTEXT(AI$5:AI$61))," ","_"))),"")</f>
        <v>MySqlTypes.sql_char, MySqlTypes.sql_varchar, MySqlTypes.sql_long_varchar, MySqlTypes.sql_tinytext, MySqlTypes.sql_text, MySqlTypes.sql_mediumtext, MySqlTypes.sql_longtext</v>
      </c>
      <c r="AJ71" s="14" t="str" cm="1">
        <f t="array" aca="1" ref="AJ71" ca="1">IFERROR(_xlfn.TEXTJOIN(", ",TRUE,CONCATENATE($C$3,".sql_",SUBSTITUTE(_xlfn._xlws.FILTER($C$5:$C$61, ISTEXT(AJ$5:AJ$61))," ","_"))),"")</f>
        <v>MySqlTypes.sql_char, MySqlTypes.sql_varchar, MySqlTypes.sql_long_varchar, MySqlTypes.sql_tinytext, MySqlTypes.sql_text, MySqlTypes.sql_mediumtext, MySqlTypes.sql_longtext, MySqlTypes.sql_json</v>
      </c>
      <c r="AK71" s="14" t="str" cm="1">
        <f t="array" aca="1" ref="AK71" ca="1">IFERROR(_xlfn.TEXTJOIN(", ",TRUE,CONCATENATE($C$3,".sql_",SUBSTITUTE(_xlfn._xlws.FILTER($C$5:$C$61, ISTEXT(AK$5:AK$61))," ","_"))),"")</f>
        <v>MySqlTypes.sql_char, MySqlTypes.sql_varchar, MySqlTypes.sql_long_varchar, MySqlTypes.sql_tinytext, MySqlTypes.sql_text, MySqlTypes.sql_mediumtext, MySqlTypes.sql_longtext, MySqlTypes.sql_json</v>
      </c>
      <c r="AL71" s="14" t="str" cm="1">
        <f t="array" aca="1" ref="AL71" ca="1">IFERROR(_xlfn.TEXTJOIN(", ",TRUE,CONCATENATE($C$3,".sql_",SUBSTITUTE(_xlfn._xlws.FILTER($C$5:$C$61, ISTEXT(AL$5:AL$61))," ","_"))),"")</f>
        <v>MySqlTypes.sql_char, MySqlTypes.sql_varchar, MySqlTypes.sql_long_varchar, MySqlTypes.sql_tinytext, MySqlTypes.sql_text, MySqlTypes.sql_mediumtext, MySqlTypes.sql_longtext, MySqlTypes.sql_json</v>
      </c>
      <c r="AM71" s="14" t="str" cm="1">
        <f t="array" aca="1" ref="AM71" ca="1">IFERROR(_xlfn.TEXTJOIN(", ",TRUE,CONCATENATE($C$3,".sql_",SUBSTITUTE(_xlfn._xlws.FILTER($C$5:$C$61, ISTEXT(AM$5:AM$61))," ","_"))),"")</f>
        <v>MySqlTypes.sql_char, MySqlTypes.sql_varchar, MySqlTypes.sql_long_varchar, MySqlTypes.sql_tinytext, MySqlTypes.sql_text, MySqlTypes.sql_mediumtext, MySqlTypes.sql_longtext, MySqlTypes.sql_json</v>
      </c>
      <c r="AN71" s="14" t="str" cm="1">
        <f t="array" aca="1" ref="AN71" ca="1">IFERROR(_xlfn.TEXTJOIN(", ",TRUE,CONCATENATE($C$3,".sql_",SUBSTITUTE(_xlfn._xlws.FILTER($C$5:$C$61, ISTEXT(AN$5:AN$61))," ","_"))),"")</f>
        <v>MySqlTypes.sql_char, MySqlTypes.sql_varchar, MySqlTypes.sql_long_varchar, MySqlTypes.sql_tinytext, MySqlTypes.sql_text, MySqlTypes.sql_mediumtext, MySqlTypes.sql_longtext, MySqlTypes.sql_json</v>
      </c>
      <c r="AO71" s="14" t="str" cm="1">
        <f t="array" aca="1" ref="AO71" ca="1">IFERROR(_xlfn.TEXTJOIN(", ",TRUE,CONCATENATE($C$3,".sql_",SUBSTITUTE(_xlfn._xlws.FILTER($C$5:$C$61, ISTEXT(AO$5:AO$61))," ","_"))),"")</f>
        <v>MySqlTypes.sql_char, MySqlTypes.sql_varchar, MySqlTypes.sql_long_varchar, MySqlTypes.sql_tinytext, MySqlTypes.sql_text, MySqlTypes.sql_mediumtext, MySqlTypes.sql_longtext, MySqlTypes.sql_json</v>
      </c>
      <c r="AP71" s="14" t="str" cm="1">
        <f t="array" aca="1" ref="AP71" ca="1">IFERROR(_xlfn.TEXTJOIN(", ",TRUE,CONCATENATE($C$3,".sql_",SUBSTITUTE(_xlfn._xlws.FILTER($C$5:$C$61, ISTEXT(AP$5:AP$61))," ","_"))),"")</f>
        <v>MySqlTypes.sql_char, MySqlTypes.sql_varchar, MySqlTypes.sql_long_varchar, MySqlTypes.sql_tinytext, MySqlTypes.sql_text, MySqlTypes.sql_mediumtext, MySqlTypes.sql_longtext, MySqlTypes.sql_json</v>
      </c>
    </row>
    <row r="72" spans="2:43" x14ac:dyDescent="0.25">
      <c r="O72" s="62" t="s">
        <v>181</v>
      </c>
      <c r="P72" s="26" t="str">
        <f t="shared" ref="P72:AP72" ca="1" si="11">CONCATENATE("new (typeof(",P$4,"), ",P$67,", ",IF(P$68="","null",P$68),", ",IF(P$69="","null",P$69),", [",P$70,"]",", [",P$71,"]),")</f>
        <v>new (typeof(sbyte), MySqlTypes.sql_tinyint, MySqlTypes.sql_serial, null, [MySqlTypes.sql_tinyint, MySqlTypes.sql_serial, MySqlTypes.sql_char, MySqlTypes.sql_varchar, MySqlTypes.sql_long_varchar, MySqlTypes.sql_tinytext, MySqlTypes.sql_text, MySqlTypes.sql_mediumtext, MySqlTypes.sql_longtext], [MySqlTypes.sql_bit, MySqlTypes.sql_tinyint, MySqlTypes.sql_serial, MySqlTypes.sql_char, MySqlTypes.sql_varchar, MySqlTypes.sql_long_varchar, MySqlTypes.sql_tinytext, MySqlTypes.sql_text, MySqlTypes.sql_mediumtext, MySqlTypes.sql_longtext]),</v>
      </c>
      <c r="Q72" s="26" t="str">
        <f t="shared" ca="1" si="11"/>
        <v>new (typeof(byte), MySqlTypes.sql_tinyint_unsigned, MySqlTypes.sql_serial, null, [MySqlTypes.sql_tinyint_unsigned, MySqlTypes.sql_serial, MySqlTypes.sql_char, MySqlTypes.sql_varchar, MySqlTypes.sql_long_varchar, MySqlTypes.sql_tinytext, MySqlTypes.sql_text, MySqlTypes.sql_mediumtext, MySqlTypes.sql_longtext], [MySqlTypes.sql_bit, MySqlTypes.sql_tinyint_unsigned, MySqlTypes.sql_serial, MySqlTypes.sql_char, MySqlTypes.sql_varchar, MySqlTypes.sql_long_varchar, MySqlTypes.sql_tinytext, MySqlTypes.sql_text, MySqlTypes.sql_mediumtext, MySqlTypes.sql_longtext]),</v>
      </c>
      <c r="R72" s="26" t="str">
        <f t="shared" ca="1" si="11"/>
        <v>new (typeof(short), MySqlTypes.sql_smallint, MySqlTypes.sql_serial, null, [MySqlTypes.sql_smallint, MySqlTypes.sql_mediumint, MySqlTypes.sql_integer, MySqlTypes.sql_int, MySqlTypes.sql_bigint, MySqlTypes.sql_serial, MySqlTypes.sql_char, MySqlTypes.sql_varchar, MySqlTypes.sql_long_varchar, MySqlTypes.sql_tinytext, MySqlTypes.sql_text, MySqlTypes.sql_mediumtext, MySqlTypes.sql_longtext], [MySqlTypes.sql_bit, MySqlTypes.sql_tinyint, MySqlTypes.sql_tinyint_unsigned, MySqlTypes.sql_smallint, MySqlTypes.sql_mediumint, MySqlTypes.sql_integer, MySqlTypes.sql_int, MySqlTypes.sql_bigint, MySqlTypes.sql_serial, MySqlTypes.sql_year, MySqlTypes.sql_char, MySqlTypes.sql_varchar, MySqlTypes.sql_long_varchar, MySqlTypes.sql_tinytext, MySqlTypes.sql_text, MySqlTypes.sql_mediumtext, MySqlTypes.sql_longtext]),</v>
      </c>
      <c r="S72" s="26" t="str">
        <f t="shared" ca="1" si="11"/>
        <v>new (typeof(ushort), MySqlTypes.sql_smallint_unsigned, MySqlTypes.sql_serial, null, [MySqlTypes.sql_smallint_unsigned, MySqlTypes.sql_mediumint_unsigned, MySqlTypes.sql_integer_unsigned, MySqlTypes.sql_int_unsigned, MySqlTypes.sql_bigint_unsigned, MySqlTypes.sql_serial, MySqlTypes.sql_char, MySqlTypes.sql_varchar, MySqlTypes.sql_long_varchar, MySqlTypes.sql_tinytext, MySqlTypes.sql_text, MySqlTypes.sql_mediumtext, MySqlTypes.sql_longtext], [MySqlTypes.sql_bit,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T72" s="26" t="str">
        <f t="shared" ca="1" si="11"/>
        <v>new (typeof(int), MySqlTypes.sql_integer, MySqlTypes.sql_serial, null, [MySqlTypes.sql_integer, MySqlTypes.sql_int, MySqlTypes.sql_bigint, MySqlTypes.sql_serial, MySqlTypes.sql_char, MySqlTypes.sql_varchar, MySqlTypes.sql_long_varchar, MySqlTypes.sql_tinytext, MySqlTypes.sql_text, MySqlTypes.sql_mediumtext, MySqlTypes.sql_longtext], [MySqlTypes.sql_bit, MySqlTypes.sql_tinyint, MySqlTypes.sql_tinyint_unsigned, MySqlTypes.sql_smallint, MySqlTypes.sql_smallint_unsigned, MySqlTypes.sql_mediumint, MySqlTypes.sql_mediumint_unsigned, MySqlTypes.sql_integer, MySqlTypes.sql_int, MySqlTypes.sql_bigint, MySqlTypes.sql_serial, MySqlTypes.sql_year, MySqlTypes.sql_char, MySqlTypes.sql_varchar, MySqlTypes.sql_long_varchar, MySqlTypes.sql_tinytext, MySqlTypes.sql_text, MySqlTypes.sql_mediumtext, MySqlTypes.sql_longtext]),</v>
      </c>
      <c r="U72" s="26" t="str">
        <f t="shared" ca="1" si="11"/>
        <v>new (typeof(uint), MySqlTypes.sql_integer_unsigned, MySqlTypes.sql_serial, null, [MySqlTypes.sql_integer_unsigned, MySqlTypes.sql_int_unsigned, MySqlTypes.sql_bigint_unsigned, MySqlTypes.sql_serial, MySqlTypes.sql_char, MySqlTypes.sql_varchar, MySqlTypes.sql_long_varchar, MySqlTypes.sql_tinytext, MySqlTypes.sql_text, MySqlTypes.sql_mediumtext, MySqlTypes.sql_longtext], [MySqlTypes.sql_bit,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V72" s="26" t="str">
        <f t="shared" ca="1" si="11"/>
        <v>new (typeof(long), MySqlTypes.sql_bigint, MySqlTypes.sql_serial, null, [MySqlTypes.sql_bigint, MySqlTypes.sql_serial, MySqlTypes.sql_char, MySqlTypes.sql_varchar, MySqlTypes.sql_long_varchar, MySqlTypes.sql_tinytext, MySqlTypes.sql_text, MySqlTypes.sql_mediumtext, MySqlTypes.sql_longtext], [MySqlTypes.sql_bit,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MySqlTypes.sql_serial, MySqlTypes.sql_year, MySqlTypes.sql_char, MySqlTypes.sql_varchar, MySqlTypes.sql_long_varchar, MySqlTypes.sql_tinytext, MySqlTypes.sql_text, MySqlTypes.sql_mediumtext, MySqlTypes.sql_longtext]),</v>
      </c>
      <c r="W72" s="26" t="str">
        <f t="shared" ca="1" si="11"/>
        <v>new (typeof(ulong), MySqlTypes.sql_bigint_unsigned, MySqlTypes.sql_serial, null, [MySqlTypes.sql_bigint_unsigned, MySqlTypes.sql_serial, MySqlTypes.sql_char, MySqlTypes.sql_varchar, MySqlTypes.sql_long_varchar, MySqlTypes.sql_tinytext, MySqlTypes.sql_text, MySqlTypes.sql_mediumtext, MySqlTypes.sql_longtext], [MySqlTypes.sql_bit, MySqlTypes.sql_tinyint_unsigned, MySqlTypes.sql_smallint_unsigned, MySqlTypes.sql_mediumint_unsigned, MySqlTypes.sql_integer_unsigned, MySqlTypes.sql_int_unsigned, MySqlTypes.sql_bigint_unsigned, MySqlTypes.sql_serial, MySqlTypes.sql_year, MySqlTypes.sql_char, MySqlTypes.sql_varchar, MySqlTypes.sql_long_varchar, MySqlTypes.sql_tinytext, MySqlTypes.sql_text, MySqlTypes.sql_mediumtext, MySqlTypes.sql_longtext]),</v>
      </c>
      <c r="X72" s="26" t="str">
        <f t="shared" ca="1" si="11"/>
        <v>new (typeof(bool), MySqlTypes.sql_bool, null, null,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MySqlTypes.sql_decimal, MySqlTypes.sql_dec, MySqlTypes.sql_fixed, MySqlTypes.sql_numeric, MySqlTypes.sql_float, MySqlTypes.sql_real, MySqlTypes.sql_double_precision, MySqlTypes.sql_double_precision_unsigned, MySqlTypes.sql_double, MySqlTypes.sql_double_unsigned, MySqlTypes.sql_bool, MySqlTypes.sql_char, MySqlTypes.sql_varchar, MySqlTypes.sql_long_varchar, MySqlTypes.sql_tinytext, MySqlTypes.sql_text, MySqlTypes.sql_mediumtext, MySqlTypes.sql_longtext], [MySqlTypes.sql_bit,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MySqlTypes.sql_decimal, MySqlTypes.sql_dec, MySqlTypes.sql_fixed, MySqlTypes.sql_numeric, MySqlTypes.sql_float, MySqlTypes.sql_real, MySqlTypes.sql_double_precision, MySqlTypes.sql_double_precision_unsigned, MySqlTypes.sql_double, MySqlTypes.sql_double_unsigned, MySqlTypes.sql_bool, MySqlTypes.sql_boolean, MySqlTypes.sql_char, MySqlTypes.sql_varchar, MySqlTypes.sql_long_varchar, MySqlTypes.sql_tinytext, MySqlTypes.sql_text, MySqlTypes.sql_mediumtext, MySqlTypes.sql_longtext]),</v>
      </c>
      <c r="Y72" s="26" t="str">
        <f t="shared" ca="1" si="11"/>
        <v>new (typeof(float), MySqlTypes.sql_float, null, null, [MySqlTypes.sql_float, MySqlTypes.sql_char, MySqlTypes.sql_varchar, MySqlTypes.sql_long_varchar, MySqlTypes.sql_tinytext, MySqlTypes.sql_text, MySqlTypes.sql_mediumtext, MySqlTypes.sql_longtext],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Z72" s="26" t="str">
        <f t="shared" ca="1" si="11"/>
        <v>new (typeof(double), MySqlTypes.sql_double, null, null, [MySqlTypes.sql_double, MySqlTypes.sql_char, MySqlTypes.sql_varchar, MySqlTypes.sql_long_varchar, MySqlTypes.sql_tinytext, MySqlTypes.sql_text, MySqlTypes.sql_mediumtext, MySqlTypes.sql_longtext],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AA72" s="26" t="str">
        <f t="shared" ca="1" si="11"/>
        <v>new (typeof(decimal), MySqlTypes.sql_numeric, null, null, [MySqlTypes.sql_numeric, MySqlTypes.sql_char, MySqlTypes.sql_varchar, MySqlTypes.sql_long_varchar, MySqlTypes.sql_tinytext, MySqlTypes.sql_text, MySqlTypes.sql_mediumtext, MySqlTypes.sql_longtext],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MySqlTypes.sql_year, MySqlTypes.sql_char, MySqlTypes.sql_varchar, MySqlTypes.sql_long_varchar, MySqlTypes.sql_tinytext, MySqlTypes.sql_text, MySqlTypes.sql_mediumtext, MySqlTypes.sql_longtext]),</v>
      </c>
      <c r="AB72" s="26" t="str">
        <f t="shared" ca="1" si="11"/>
        <v>new (typeof(DateTime), MySqlTypes.sql_datetime, null, null, [MySqlTypes.sql_datetime, MySqlTypes.sql_char, MySqlTypes.sql_varchar, MySqlTypes.sql_long_varchar, MySqlTypes.sql_tinytext, MySqlTypes.sql_text, MySqlTypes.sql_mediumtext, MySqlTypes.sql_longtext], [MySqlTypes.sql_datetime, MySqlTypes.sql_timestamp, MySqlTypes.sql_time, MySqlTypes.sql_date, MySqlTypes.sql_year, MySqlTypes.sql_char, MySqlTypes.sql_varchar, MySqlTypes.sql_long_varchar, MySqlTypes.sql_tinytext, MySqlTypes.sql_text, MySqlTypes.sql_mediumtext, MySqlTypes.sql_longtext]),</v>
      </c>
      <c r="AC72" s="26" t="str">
        <f t="shared" ca="1" si="11"/>
        <v>new (typeof(DateTimeOffset), MySqlTypes.sql_timestamp, null, null, [MySqlTypes.sql_timestamp, MySqlTypes.sql_char, MySqlTypes.sql_varchar, MySqlTypes.sql_long_varchar, MySqlTypes.sql_tinytext, MySqlTypes.sql_text, MySqlTypes.sql_mediumtext, MySqlTypes.sql_longtext], [MySqlTypes.sql_datetime, MySqlTypes.sql_timestamp, MySqlTypes.sql_time, MySqlTypes.sql_date, MySqlTypes.sql_year, MySqlTypes.sql_char, MySqlTypes.sql_varchar, MySqlTypes.sql_long_varchar, MySqlTypes.sql_tinytext, MySqlTypes.sql_text, MySqlTypes.sql_mediumtext, MySqlTypes.sql_longtext]),</v>
      </c>
      <c r="AD72" s="26" t="str">
        <f t="shared" ca="1" si="11"/>
        <v>new (typeof(DateOnly), MySqlTypes.sql_date, null, null, [MySqlTypes.sql_date, MySqlTypes.sql_char, MySqlTypes.sql_varchar, MySqlTypes.sql_long_varchar, MySqlTypes.sql_tinytext, MySqlTypes.sql_text, MySqlTypes.sql_mediumtext, MySqlTypes.sql_longtext], [MySqlTypes.sql_date, MySqlTypes.sql_char, MySqlTypes.sql_varchar, MySqlTypes.sql_long_varchar, MySqlTypes.sql_tinytext, MySqlTypes.sql_text, MySqlTypes.sql_mediumtext, MySqlTypes.sql_longtext]),</v>
      </c>
      <c r="AE72" s="26" t="str">
        <f t="shared" ca="1" si="11"/>
        <v>new (typeof(TimeOnly), MySqlTypes.sql_time, null, null, [MySqlTypes.sql_time, MySqlTypes.sql_char, MySqlTypes.sql_varchar, MySqlTypes.sql_long_varchar, MySqlTypes.sql_tinytext, MySqlTypes.sql_text, MySqlTypes.sql_mediumtext, MySqlTypes.sql_longtext], [MySqlTypes.sql_time, MySqlTypes.sql_char, MySqlTypes.sql_varchar, MySqlTypes.sql_long_varchar, MySqlTypes.sql_tinytext, MySqlTypes.sql_text, MySqlTypes.sql_mediumtext, MySqlTypes.sql_longtext]),</v>
      </c>
      <c r="AF72" s="26" t="str">
        <f t="shared" ca="1" si="11"/>
        <v>new (typeof(TimeSpan), MySqlTypes.sql_bigint, null, null, [MySqlTypes.sql_integer, MySqlTypes.sql_integer_unsigned, MySqlTypes.sql_int, MySqlTypes.sql_int_unsigned, MySqlTypes.sql_bigint, MySqlTypes.sql_bigint_unsigned, MySqlTypes.sql_char, MySqlTypes.sql_varchar, MySqlTypes.sql_long_varchar, MySqlTypes.sql_tinytext, MySqlTypes.sql_text, MySqlTypes.sql_mediumtext, MySqlTypes.sql_longtext], [MySqlTypes.sql_integer, MySqlTypes.sql_integer_unsigned, MySqlTypes.sql_int, MySqlTypes.sql_int_unsigned, MySqlTypes.sql_bigint, MySqlTypes.sql_bigint_unsigned, MySqlTypes.sql_char, MySqlTypes.sql_varchar, MySqlTypes.sql_long_varchar, MySqlTypes.sql_tinytext, MySqlTypes.sql_text, MySqlTypes.sql_mediumtext, MySqlTypes.sql_longtext]),</v>
      </c>
      <c r="AG72" s="26" t="str">
        <f t="shared" ca="1" si="11"/>
        <v>new (typeof(byte[]), MySqlTypes.sql_varbinary, null, null, [MySqlTypes.sql_varbinary], [MySqlTypes.sql_binary, MySqlTypes.sql_varbinary, MySqlTypes.sql_long_varbinary, MySqlTypes.sql_tinyblob, MySqlTypes.sql_blob, MySqlTypes.sql_mediumblob, MySqlTypes.sql_longblob]),</v>
      </c>
      <c r="AH72" s="26" t="str">
        <f t="shared" ca="1" si="11"/>
        <v>new (typeof(string), MySqlTypes.sql_varchar, null, MySqlTypes.sql_text, [MySqlTypes.sql_char, MySqlTypes.sql_varchar, MySqlTypes.sql_long_varchar, MySqlTypes.sql_tinytext, MySqlTypes.sql_text, MySqlTypes.sql_mediumtext, MySqlTypes.sql_longtext, MySqlTypes.sql_enum, MySqlTypes.sql_set, MySqlTypes.sql_json], [MySqlTypes.sql_bit, MySqlTypes.sql_tinyint, MySqlTypes.sql_tinyint_unsigned, MySqlTypes.sql_smallint, MySqlTypes.sql_smallint_unsigned, MySqlTypes.sql_mediumint, MySqlTypes.sql_mediumint_unsigned, MySqlTypes.sql_integer, MySqlTypes.sql_integer_unsigned, MySqlTypes.sql_int, MySqlTypes.sql_int_unsigned, MySqlTypes.sql_bigint, MySqlTypes.sql_bigint_unsigned, MySqlTypes.sql_serial, MySqlTypes.sql_decimal, MySqlTypes.sql_dec, MySqlTypes.sql_fixed, MySqlTypes.sql_numeric, MySqlTypes.sql_float, MySqlTypes.sql_real, MySqlTypes.sql_double_precision, MySqlTypes.sql_double_precision_unsigned, MySqlTypes.sql_double, MySqlTypes.sql_double_unsigned, MySqlTypes.sql_bool, MySqlTypes.sql_boolean, MySqlTypes.sql_datetime, MySqlTypes.sql_timestamp, MySqlTypes.sql_time, MySqlTypes.sql_date, MySqlTypes.sql_year, MySqlTypes.sql_char, MySqlTypes.sql_varchar, MySqlTypes.sql_long_varchar, MySqlTypes.sql_tinytext, MySqlTypes.sql_text, MySqlTypes.sql_mediumtext, MySqlTypes.sql_longtext, MySqlTypes.sql_enum, MySqlTypes.sql_set, MySqlTypes.sql_geometry, MySqlTypes.sql_point, MySqlTypes.sql_linestring, MySqlTypes.sql_polygon, MySqlTypes.sql_multipoint, MySqlTypes.sql_multilinestring, MySqlTypes.sql_multipolygon, MySqlTypes.sql_geomcollection, MySqlTypes.sql_geometrycollection, MySqlTypes.sql_json]),</v>
      </c>
      <c r="AI72" s="26" t="str">
        <f t="shared" ca="1" si="11"/>
        <v>new (typeof(Guid), MySqlTypes.sql_char, null, null, [MySqlTypes.sql_char, MySqlTypes.sql_varchar, MySqlTypes.sql_long_varchar, MySqlTypes.sql_tinytext, MySqlTypes.sql_text, MySqlTypes.sql_mediumtext, MySqlTypes.sql_longtext], [MySqlTypes.sql_char, MySqlTypes.sql_varchar, MySqlTypes.sql_long_varchar, MySqlTypes.sql_tinytext, MySqlTypes.sql_text, MySqlTypes.sql_mediumtext, MySqlTypes.sql_longtext]),</v>
      </c>
      <c r="AJ72" s="26" t="str">
        <f t="shared" ca="1" si="11"/>
        <v>new (typeof(IDictionary&lt;,&gt;),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K72" s="26" t="str">
        <f t="shared" ca="1" si="11"/>
        <v>new (typeof(Dictionary&lt;,&gt;),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L72" s="26" t="str">
        <f t="shared" ca="1" si="11"/>
        <v>new (typeof(IEnumerable&lt;&gt;),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M72" s="26" t="str">
        <f t="shared" ca="1" si="11"/>
        <v>new (typeof(ICollection&lt;&gt;),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N72" s="26" t="str">
        <f t="shared" ca="1" si="11"/>
        <v>new (typeof(List&lt;&gt;),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O72" s="26" t="str">
        <f t="shared" ca="1" si="11"/>
        <v>new (typeof(object[]),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P72" s="26" t="str">
        <f t="shared" ca="1" si="11"/>
        <v>new (typeof(object), MySqlTypes.sql_text, null, null, [MySqlTypes.sql_char, MySqlTypes.sql_varchar, MySqlTypes.sql_long_varchar, MySqlTypes.sql_tinytext, MySqlTypes.sql_text, MySqlTypes.sql_mediumtext, MySqlTypes.sql_longtext, MySqlTypes.sql_json], [MySqlTypes.sql_char, MySqlTypes.sql_varchar, MySqlTypes.sql_long_varchar, MySqlTypes.sql_tinytext, MySqlTypes.sql_text, MySqlTypes.sql_mediumtext, MySqlTypes.sql_longtext, MySqlTypes.sql_json]),</v>
      </c>
      <c r="AQ72" s="26" t="s">
        <v>158</v>
      </c>
    </row>
    <row r="73" spans="2:43" ht="15" x14ac:dyDescent="0.25">
      <c r="D73"/>
      <c r="P73" s="14"/>
      <c r="Q73" s="14"/>
      <c r="R73" s="7"/>
      <c r="S73" s="7"/>
      <c r="T73" s="7"/>
      <c r="U73" s="7"/>
      <c r="V73" s="7"/>
      <c r="W73" s="7"/>
      <c r="X73" s="7"/>
      <c r="Y73" s="7"/>
      <c r="Z73" s="7"/>
      <c r="AA73" s="7"/>
      <c r="AB73" s="7"/>
      <c r="AC73" s="7"/>
      <c r="AD73" s="7"/>
      <c r="AE73" s="7"/>
      <c r="AF73" s="7"/>
      <c r="AG73" s="7"/>
      <c r="AH73" s="7"/>
      <c r="AI73" s="7"/>
    </row>
    <row r="74" spans="2:43" ht="15" x14ac:dyDescent="0.25">
      <c r="D74"/>
      <c r="P74" s="18"/>
      <c r="Q74" s="18"/>
      <c r="R74" s="7"/>
      <c r="S74" s="7"/>
      <c r="T74" s="7"/>
      <c r="U74" s="7"/>
      <c r="V74" s="7"/>
      <c r="W74" s="7"/>
      <c r="X74" s="7"/>
      <c r="Y74" s="7"/>
      <c r="Z74" s="7"/>
      <c r="AA74" s="7"/>
      <c r="AB74" s="7"/>
      <c r="AC74" s="7"/>
      <c r="AD74" s="7"/>
      <c r="AE74" s="7"/>
      <c r="AF74" s="7"/>
      <c r="AG74" s="7"/>
      <c r="AH74" s="7"/>
      <c r="AI74" s="7"/>
    </row>
    <row r="75" spans="2:43" ht="15" x14ac:dyDescent="0.25">
      <c r="D75"/>
      <c r="P75" s="7"/>
      <c r="Q75" s="7"/>
      <c r="R75" s="7"/>
      <c r="S75" s="7"/>
      <c r="T75" s="7"/>
      <c r="U75" s="7"/>
      <c r="V75" s="7"/>
      <c r="W75" s="7"/>
      <c r="X75" s="7"/>
      <c r="Y75" s="7"/>
      <c r="Z75" s="7"/>
      <c r="AA75" s="7"/>
      <c r="AB75" s="7"/>
      <c r="AC75" s="7"/>
      <c r="AD75" s="7"/>
      <c r="AE75" s="7"/>
      <c r="AF75" s="7"/>
      <c r="AG75" s="7"/>
      <c r="AH75" s="7"/>
      <c r="AI75" s="7"/>
    </row>
    <row r="76" spans="2:43" ht="15" x14ac:dyDescent="0.25">
      <c r="D76"/>
      <c r="P76" s="7"/>
      <c r="Q76" s="7"/>
      <c r="R76" s="7"/>
      <c r="S76" s="7"/>
      <c r="T76" s="7"/>
      <c r="U76" s="7"/>
      <c r="V76" s="7"/>
      <c r="W76" s="7"/>
      <c r="X76" s="7"/>
      <c r="Y76" s="7"/>
      <c r="Z76" s="7"/>
      <c r="AA76" s="7"/>
      <c r="AB76" s="7"/>
      <c r="AC76" s="7"/>
      <c r="AD76" s="7"/>
      <c r="AE76" s="7"/>
      <c r="AF76" s="7"/>
      <c r="AG76" s="7"/>
      <c r="AH76" s="7"/>
      <c r="AI76" s="7"/>
    </row>
    <row r="77" spans="2:43" ht="15" x14ac:dyDescent="0.25">
      <c r="D77"/>
      <c r="P77" s="7"/>
      <c r="Q77" s="7"/>
      <c r="R77" s="7"/>
      <c r="S77" s="7"/>
      <c r="T77" s="7"/>
      <c r="U77" s="7"/>
      <c r="V77" s="7"/>
      <c r="W77" s="7"/>
      <c r="X77" s="7"/>
      <c r="Y77" s="7"/>
      <c r="Z77" s="7"/>
      <c r="AA77" s="7"/>
      <c r="AB77" s="7"/>
      <c r="AC77" s="7"/>
      <c r="AD77" s="7"/>
      <c r="AE77" s="7"/>
      <c r="AF77" s="7"/>
      <c r="AG77" s="7"/>
      <c r="AH77" s="7"/>
      <c r="AI77" s="7"/>
    </row>
    <row r="78" spans="2:43" ht="15" x14ac:dyDescent="0.25">
      <c r="D78"/>
      <c r="P78" s="7"/>
      <c r="Q78" s="7"/>
      <c r="R78" s="7"/>
      <c r="S78" s="7"/>
      <c r="T78" s="7"/>
      <c r="U78" s="7"/>
      <c r="V78" s="7"/>
      <c r="W78" s="7"/>
      <c r="X78" s="7"/>
      <c r="Y78" s="7"/>
      <c r="Z78" s="7"/>
      <c r="AA78" s="7"/>
      <c r="AB78" s="7"/>
      <c r="AC78" s="7"/>
      <c r="AD78" s="7"/>
      <c r="AE78" s="7"/>
      <c r="AF78" s="7"/>
      <c r="AG78" s="7"/>
      <c r="AH78" s="7"/>
      <c r="AI78" s="7"/>
    </row>
    <row r="79" spans="2:43" ht="15" x14ac:dyDescent="0.25">
      <c r="D79"/>
      <c r="P79" s="7"/>
      <c r="Q79" s="7"/>
      <c r="R79" s="7"/>
      <c r="S79" s="7"/>
      <c r="T79" s="7"/>
      <c r="U79" s="7"/>
      <c r="V79" s="7"/>
      <c r="W79" s="7"/>
      <c r="X79" s="7"/>
      <c r="Y79" s="7"/>
      <c r="Z79" s="7"/>
      <c r="AA79" s="7"/>
      <c r="AB79" s="7"/>
      <c r="AC79" s="7"/>
      <c r="AD79" s="7"/>
      <c r="AE79" s="7"/>
      <c r="AF79" s="7"/>
      <c r="AG79" s="7"/>
      <c r="AH79" s="7"/>
      <c r="AI79" s="7"/>
    </row>
    <row r="80" spans="2:43" ht="15" x14ac:dyDescent="0.25">
      <c r="D80"/>
      <c r="P80" s="7"/>
      <c r="Q80" s="7"/>
      <c r="R80" s="7"/>
      <c r="S80" s="7"/>
      <c r="T80" s="7"/>
      <c r="U80" s="7"/>
      <c r="V80" s="7"/>
      <c r="W80" s="7"/>
      <c r="X80" s="7"/>
      <c r="Y80" s="7"/>
      <c r="Z80" s="7"/>
      <c r="AA80" s="7"/>
      <c r="AB80" s="7"/>
      <c r="AC80" s="7"/>
      <c r="AD80" s="7"/>
      <c r="AE80" s="7"/>
      <c r="AF80" s="7"/>
      <c r="AG80" s="7"/>
      <c r="AH80" s="7"/>
      <c r="AI80" s="7"/>
    </row>
    <row r="81" spans="4:35" ht="15" x14ac:dyDescent="0.25">
      <c r="D81"/>
      <c r="P81" s="7"/>
      <c r="Q81" s="7"/>
      <c r="R81" s="7"/>
      <c r="S81" s="7"/>
      <c r="T81" s="7"/>
      <c r="U81" s="7"/>
      <c r="V81" s="7"/>
      <c r="W81" s="7"/>
      <c r="X81" s="7"/>
      <c r="Y81" s="7"/>
      <c r="Z81" s="7"/>
      <c r="AA81" s="7"/>
      <c r="AB81" s="7"/>
      <c r="AC81" s="7"/>
      <c r="AD81" s="7"/>
      <c r="AE81" s="7"/>
      <c r="AF81" s="7"/>
      <c r="AG81" s="7"/>
      <c r="AH81" s="7"/>
      <c r="AI81" s="7"/>
    </row>
    <row r="82" spans="4:35" ht="15" x14ac:dyDescent="0.25">
      <c r="D82"/>
      <c r="P82" s="7"/>
      <c r="Q82" s="7"/>
      <c r="R82" s="7"/>
      <c r="S82" s="7"/>
      <c r="T82" s="7"/>
      <c r="U82" s="7"/>
      <c r="V82" s="7"/>
      <c r="W82" s="7"/>
      <c r="X82" s="7"/>
      <c r="Y82" s="7"/>
      <c r="Z82" s="7"/>
      <c r="AA82" s="7"/>
      <c r="AB82" s="7"/>
      <c r="AC82" s="7"/>
      <c r="AD82" s="7"/>
      <c r="AE82" s="7"/>
      <c r="AF82" s="7"/>
      <c r="AG82" s="7"/>
      <c r="AH82" s="7"/>
      <c r="AI82" s="7"/>
    </row>
    <row r="83" spans="4:35" ht="15" x14ac:dyDescent="0.25">
      <c r="D83"/>
      <c r="P83" s="7"/>
      <c r="Q83" s="7"/>
      <c r="R83" s="7"/>
      <c r="S83" s="7"/>
      <c r="T83" s="7"/>
      <c r="U83" s="7"/>
      <c r="V83" s="7"/>
      <c r="W83" s="7"/>
      <c r="X83" s="7"/>
      <c r="Y83" s="7"/>
      <c r="Z83" s="7"/>
      <c r="AA83" s="7"/>
      <c r="AB83" s="7"/>
      <c r="AC83" s="7"/>
      <c r="AD83" s="7"/>
      <c r="AE83" s="7"/>
      <c r="AF83" s="7"/>
      <c r="AG83" s="7"/>
      <c r="AH83" s="7"/>
      <c r="AI83" s="7"/>
    </row>
    <row r="84" spans="4:35" ht="15" x14ac:dyDescent="0.25">
      <c r="D84"/>
      <c r="P84" s="7"/>
      <c r="Q84" s="7"/>
      <c r="R84" s="7"/>
      <c r="S84" s="7"/>
      <c r="T84" s="7"/>
      <c r="U84" s="7"/>
      <c r="V84" s="7"/>
      <c r="W84" s="7"/>
      <c r="X84" s="7"/>
      <c r="Y84" s="7"/>
      <c r="Z84" s="7"/>
      <c r="AA84" s="7"/>
      <c r="AB84" s="7"/>
      <c r="AC84" s="7"/>
      <c r="AD84" s="7"/>
      <c r="AE84" s="7"/>
      <c r="AF84" s="7"/>
      <c r="AG84" s="7"/>
      <c r="AH84" s="7"/>
      <c r="AI84" s="7"/>
    </row>
    <row r="85" spans="4:35" ht="15" x14ac:dyDescent="0.25">
      <c r="D85"/>
      <c r="P85" s="7"/>
      <c r="Q85" s="7"/>
      <c r="R85" s="7"/>
      <c r="S85" s="7"/>
      <c r="T85" s="7"/>
      <c r="U85" s="7"/>
      <c r="V85" s="7"/>
      <c r="W85" s="7"/>
      <c r="X85" s="7"/>
      <c r="Y85" s="7"/>
      <c r="Z85" s="7"/>
      <c r="AA85" s="7"/>
      <c r="AB85" s="7"/>
      <c r="AC85" s="7"/>
      <c r="AD85" s="7"/>
      <c r="AE85" s="7"/>
      <c r="AF85" s="7"/>
      <c r="AG85" s="7"/>
      <c r="AH85" s="7"/>
      <c r="AI85" s="7"/>
    </row>
    <row r="86" spans="4:35" ht="15" x14ac:dyDescent="0.25">
      <c r="D86"/>
      <c r="P86" s="7"/>
      <c r="Q86" s="7"/>
      <c r="R86" s="7"/>
      <c r="S86" s="7"/>
      <c r="T86" s="7"/>
      <c r="U86" s="7"/>
      <c r="V86" s="7"/>
      <c r="W86" s="7"/>
      <c r="X86" s="7"/>
      <c r="Y86" s="7"/>
      <c r="Z86" s="7"/>
      <c r="AA86" s="7"/>
      <c r="AB86" s="7"/>
      <c r="AC86" s="7"/>
      <c r="AD86" s="7"/>
      <c r="AE86" s="7"/>
      <c r="AF86" s="7"/>
      <c r="AG86" s="7"/>
      <c r="AH86" s="7"/>
      <c r="AI86" s="7"/>
    </row>
    <row r="87" spans="4:35" ht="15" x14ac:dyDescent="0.25">
      <c r="D87"/>
      <c r="P87" s="7"/>
      <c r="Q87" s="7"/>
      <c r="R87" s="7"/>
      <c r="S87" s="7"/>
      <c r="T87" s="7"/>
      <c r="U87" s="7"/>
      <c r="V87" s="7"/>
      <c r="W87" s="7"/>
      <c r="X87" s="7"/>
      <c r="Y87" s="7"/>
      <c r="Z87" s="7"/>
      <c r="AA87" s="7"/>
      <c r="AB87" s="7"/>
      <c r="AC87" s="7"/>
      <c r="AD87" s="7"/>
      <c r="AE87" s="7"/>
      <c r="AF87" s="7"/>
      <c r="AG87" s="7"/>
      <c r="AH87" s="7"/>
      <c r="AI87" s="7"/>
    </row>
    <row r="88" spans="4:35" ht="15" x14ac:dyDescent="0.25">
      <c r="D88"/>
      <c r="P88" s="7"/>
      <c r="Q88" s="7"/>
      <c r="R88" s="7"/>
      <c r="S88" s="7"/>
      <c r="T88" s="7"/>
      <c r="U88" s="7"/>
      <c r="V88" s="7"/>
      <c r="W88" s="7"/>
      <c r="X88" s="7"/>
      <c r="Y88" s="7"/>
      <c r="Z88" s="7"/>
      <c r="AA88" s="7"/>
      <c r="AB88" s="7"/>
      <c r="AC88" s="7"/>
      <c r="AD88" s="7"/>
      <c r="AE88" s="7"/>
      <c r="AF88" s="7"/>
      <c r="AG88" s="7"/>
      <c r="AH88" s="7"/>
      <c r="AI88" s="7"/>
    </row>
    <row r="89" spans="4:35" ht="15" x14ac:dyDescent="0.25">
      <c r="D89"/>
      <c r="P89" s="7"/>
      <c r="Q89" s="7"/>
      <c r="R89" s="7"/>
      <c r="S89" s="7"/>
      <c r="T89" s="7"/>
      <c r="U89" s="7"/>
      <c r="V89" s="7"/>
      <c r="W89" s="7"/>
      <c r="X89" s="7"/>
      <c r="Y89" s="7"/>
      <c r="Z89" s="7"/>
      <c r="AA89" s="7"/>
      <c r="AB89" s="7"/>
      <c r="AC89" s="7"/>
      <c r="AD89" s="7"/>
      <c r="AE89" s="7"/>
      <c r="AF89" s="7"/>
      <c r="AG89" s="7"/>
      <c r="AH89" s="7"/>
      <c r="AI89" s="7"/>
    </row>
    <row r="90" spans="4:35" ht="15" x14ac:dyDescent="0.25">
      <c r="D90"/>
      <c r="P90" s="7"/>
      <c r="Q90" s="7"/>
      <c r="R90" s="7"/>
      <c r="S90" s="7"/>
      <c r="T90" s="7"/>
      <c r="U90" s="7"/>
      <c r="V90" s="7"/>
      <c r="W90" s="7"/>
      <c r="X90" s="7"/>
      <c r="Y90" s="7"/>
      <c r="Z90" s="7"/>
      <c r="AA90" s="7"/>
      <c r="AB90" s="7"/>
      <c r="AC90" s="7"/>
      <c r="AD90" s="7"/>
      <c r="AE90" s="7"/>
      <c r="AF90" s="7"/>
      <c r="AG90" s="7"/>
      <c r="AH90" s="7"/>
      <c r="AI90" s="7"/>
    </row>
    <row r="91" spans="4:35" ht="15" x14ac:dyDescent="0.25">
      <c r="D91"/>
      <c r="P91" s="7"/>
      <c r="Q91" s="7"/>
      <c r="R91" s="7"/>
      <c r="S91" s="7"/>
      <c r="T91" s="7"/>
      <c r="U91" s="7"/>
      <c r="V91" s="7"/>
      <c r="W91" s="7"/>
      <c r="X91" s="7"/>
      <c r="Y91" s="7"/>
      <c r="Z91" s="7"/>
      <c r="AA91" s="7"/>
      <c r="AB91" s="7"/>
      <c r="AC91" s="7"/>
      <c r="AD91" s="7"/>
      <c r="AE91" s="7"/>
      <c r="AF91" s="7"/>
      <c r="AG91" s="7"/>
      <c r="AH91" s="7"/>
      <c r="AI91" s="7"/>
    </row>
    <row r="92" spans="4:35" ht="15" x14ac:dyDescent="0.25">
      <c r="D92"/>
      <c r="P92" s="7"/>
      <c r="Q92" s="7"/>
      <c r="R92" s="7"/>
      <c r="S92" s="7"/>
      <c r="T92" s="7"/>
      <c r="U92" s="7"/>
      <c r="V92" s="7"/>
      <c r="W92" s="7"/>
      <c r="X92" s="7"/>
      <c r="Y92" s="7"/>
      <c r="Z92" s="7"/>
      <c r="AA92" s="7"/>
      <c r="AB92" s="7"/>
      <c r="AC92" s="7"/>
      <c r="AD92" s="7"/>
      <c r="AE92" s="7"/>
      <c r="AF92" s="7"/>
      <c r="AG92" s="7"/>
      <c r="AH92" s="7"/>
      <c r="AI92" s="7"/>
    </row>
    <row r="93" spans="4:35" ht="15" x14ac:dyDescent="0.25">
      <c r="D93"/>
      <c r="P93" s="7"/>
      <c r="Q93" s="7"/>
      <c r="R93" s="7"/>
      <c r="S93" s="7"/>
      <c r="T93" s="7"/>
      <c r="U93" s="7"/>
      <c r="V93" s="7"/>
      <c r="W93" s="7"/>
      <c r="X93" s="7"/>
      <c r="Y93" s="7"/>
      <c r="Z93" s="7"/>
      <c r="AA93" s="7"/>
      <c r="AB93" s="7"/>
      <c r="AC93" s="7"/>
      <c r="AD93" s="7"/>
      <c r="AE93" s="7"/>
      <c r="AF93" s="7"/>
      <c r="AG93" s="7"/>
      <c r="AH93" s="7"/>
      <c r="AI93" s="7"/>
    </row>
    <row r="94" spans="4:35" ht="15" x14ac:dyDescent="0.25">
      <c r="D94"/>
      <c r="P94" s="7"/>
      <c r="Q94" s="7"/>
      <c r="R94" s="7"/>
      <c r="S94" s="7"/>
      <c r="T94" s="7"/>
      <c r="U94" s="7"/>
      <c r="V94" s="7"/>
      <c r="W94" s="7"/>
      <c r="X94" s="7"/>
      <c r="Y94" s="7"/>
      <c r="Z94" s="7"/>
      <c r="AA94" s="7"/>
      <c r="AB94" s="7"/>
      <c r="AC94" s="7"/>
      <c r="AD94" s="7"/>
      <c r="AE94" s="7"/>
      <c r="AF94" s="7"/>
      <c r="AG94" s="7"/>
      <c r="AH94" s="7"/>
      <c r="AI94" s="7"/>
    </row>
    <row r="95" spans="4:35" ht="15" x14ac:dyDescent="0.25">
      <c r="D95"/>
      <c r="P95" s="7"/>
      <c r="Q95" s="7"/>
      <c r="R95" s="7"/>
      <c r="S95" s="7"/>
      <c r="T95" s="7"/>
      <c r="U95" s="7"/>
      <c r="V95" s="7"/>
      <c r="W95" s="7"/>
      <c r="X95" s="7"/>
      <c r="Y95" s="7"/>
      <c r="Z95" s="7"/>
      <c r="AA95" s="7"/>
      <c r="AB95" s="7"/>
      <c r="AC95" s="7"/>
      <c r="AD95" s="7"/>
      <c r="AE95" s="7"/>
      <c r="AF95" s="7"/>
      <c r="AG95" s="7"/>
      <c r="AH95" s="7"/>
      <c r="AI95" s="7"/>
    </row>
    <row r="96" spans="4:35" ht="15" x14ac:dyDescent="0.25">
      <c r="D96"/>
      <c r="P96" s="7"/>
      <c r="Q96" s="7"/>
      <c r="R96" s="7"/>
      <c r="S96" s="7"/>
      <c r="T96" s="7"/>
      <c r="U96" s="7"/>
      <c r="V96" s="7"/>
      <c r="W96" s="7"/>
      <c r="X96" s="7"/>
      <c r="Y96" s="7"/>
      <c r="Z96" s="7"/>
      <c r="AA96" s="7"/>
      <c r="AB96" s="7"/>
      <c r="AC96" s="7"/>
      <c r="AD96" s="7"/>
      <c r="AE96" s="7"/>
      <c r="AF96" s="7"/>
      <c r="AG96" s="7"/>
      <c r="AH96" s="7"/>
      <c r="AI96" s="7"/>
    </row>
    <row r="97" spans="16:35" x14ac:dyDescent="0.25">
      <c r="P97" s="7"/>
      <c r="Q97" s="7"/>
      <c r="R97" s="7"/>
      <c r="S97" s="7"/>
      <c r="T97" s="7"/>
      <c r="U97" s="7"/>
      <c r="V97" s="7"/>
      <c r="W97" s="7"/>
      <c r="X97" s="7"/>
      <c r="Y97" s="7"/>
      <c r="Z97" s="7"/>
      <c r="AA97" s="7"/>
      <c r="AB97" s="7"/>
      <c r="AC97" s="7"/>
      <c r="AD97" s="7"/>
      <c r="AE97" s="7"/>
      <c r="AF97" s="7"/>
      <c r="AG97" s="7"/>
      <c r="AH97" s="7"/>
      <c r="AI97" s="7"/>
    </row>
    <row r="98" spans="16:35" x14ac:dyDescent="0.25">
      <c r="P98" s="7"/>
      <c r="Q98" s="7"/>
      <c r="R98" s="7"/>
      <c r="S98" s="7"/>
      <c r="T98" s="7"/>
      <c r="U98" s="7"/>
      <c r="V98" s="7"/>
      <c r="W98" s="7"/>
      <c r="X98" s="7"/>
      <c r="Y98" s="7"/>
      <c r="Z98" s="7"/>
      <c r="AA98" s="7"/>
      <c r="AB98" s="7"/>
      <c r="AC98" s="7"/>
      <c r="AD98" s="7"/>
      <c r="AE98" s="7"/>
      <c r="AF98" s="7"/>
      <c r="AG98" s="7"/>
      <c r="AH98" s="7"/>
      <c r="AI98" s="7"/>
    </row>
    <row r="99" spans="16:35" x14ac:dyDescent="0.25">
      <c r="P99" s="7"/>
      <c r="Q99" s="7"/>
      <c r="R99" s="7"/>
      <c r="S99" s="7"/>
      <c r="T99" s="7"/>
      <c r="U99" s="7"/>
      <c r="V99" s="7"/>
      <c r="W99" s="7"/>
      <c r="X99" s="7"/>
      <c r="Y99" s="7"/>
      <c r="Z99" s="7"/>
      <c r="AA99" s="7"/>
      <c r="AB99" s="7"/>
      <c r="AC99" s="7"/>
      <c r="AD99" s="7"/>
      <c r="AE99" s="7"/>
      <c r="AF99" s="7"/>
      <c r="AG99" s="7"/>
      <c r="AH99" s="7"/>
      <c r="AI99" s="7"/>
    </row>
    <row r="100" spans="16:35" x14ac:dyDescent="0.25">
      <c r="P100" s="7"/>
      <c r="Q100" s="7"/>
      <c r="R100" s="7"/>
      <c r="S100" s="7"/>
      <c r="T100" s="7"/>
      <c r="U100" s="7"/>
      <c r="V100" s="7"/>
      <c r="W100" s="7"/>
      <c r="X100" s="7"/>
      <c r="Y100" s="7"/>
      <c r="Z100" s="7"/>
      <c r="AA100" s="7"/>
      <c r="AB100" s="7"/>
      <c r="AC100" s="7"/>
      <c r="AD100" s="7"/>
      <c r="AE100" s="7"/>
      <c r="AF100" s="7"/>
      <c r="AG100" s="7"/>
      <c r="AH100" s="7"/>
      <c r="AI100" s="7"/>
    </row>
    <row r="101" spans="16:35" x14ac:dyDescent="0.25">
      <c r="P101" s="7"/>
      <c r="Q101" s="7"/>
      <c r="R101" s="7"/>
      <c r="S101" s="7"/>
      <c r="T101" s="7"/>
      <c r="U101" s="7"/>
      <c r="V101" s="7"/>
      <c r="W101" s="7"/>
      <c r="X101" s="7"/>
      <c r="Y101" s="7"/>
      <c r="Z101" s="7"/>
      <c r="AA101" s="7"/>
      <c r="AB101" s="7"/>
      <c r="AC101" s="7"/>
      <c r="AD101" s="7"/>
      <c r="AE101" s="7"/>
      <c r="AF101" s="7"/>
      <c r="AG101" s="7"/>
      <c r="AH101" s="7"/>
      <c r="AI101" s="7"/>
    </row>
    <row r="102" spans="16:35" x14ac:dyDescent="0.25">
      <c r="P102" s="7"/>
      <c r="Q102" s="7"/>
      <c r="R102" s="7"/>
      <c r="S102" s="7"/>
      <c r="T102" s="7"/>
      <c r="U102" s="7"/>
      <c r="V102" s="7"/>
      <c r="W102" s="7"/>
      <c r="X102" s="7"/>
      <c r="Y102" s="7"/>
      <c r="Z102" s="7"/>
      <c r="AA102" s="7"/>
      <c r="AB102" s="7"/>
      <c r="AC102" s="7"/>
      <c r="AD102" s="7"/>
      <c r="AE102" s="7"/>
      <c r="AF102" s="7"/>
      <c r="AG102" s="7"/>
      <c r="AH102" s="7"/>
      <c r="AI102" s="7"/>
    </row>
    <row r="103" spans="16:35" x14ac:dyDescent="0.25">
      <c r="P103" s="7"/>
      <c r="Q103" s="7"/>
      <c r="R103" s="7"/>
      <c r="S103" s="7"/>
      <c r="T103" s="7"/>
      <c r="U103" s="7"/>
      <c r="V103" s="7"/>
      <c r="W103" s="7"/>
      <c r="X103" s="7"/>
      <c r="Y103" s="7"/>
      <c r="Z103" s="7"/>
      <c r="AA103" s="7"/>
      <c r="AB103" s="7"/>
      <c r="AC103" s="7"/>
      <c r="AD103" s="7"/>
      <c r="AE103" s="7"/>
      <c r="AF103" s="7"/>
      <c r="AG103" s="7"/>
      <c r="AH103" s="7"/>
      <c r="AI103" s="7"/>
    </row>
    <row r="104" spans="16:35" x14ac:dyDescent="0.25">
      <c r="P104" s="7"/>
      <c r="Q104" s="7"/>
      <c r="R104" s="7"/>
      <c r="S104" s="7"/>
      <c r="T104" s="7"/>
      <c r="U104" s="7"/>
      <c r="V104" s="7"/>
      <c r="W104" s="7"/>
      <c r="X104" s="7"/>
      <c r="Y104" s="7"/>
      <c r="Z104" s="7"/>
      <c r="AA104" s="7"/>
      <c r="AB104" s="7"/>
      <c r="AC104" s="7"/>
      <c r="AD104" s="7"/>
      <c r="AE104" s="7"/>
      <c r="AF104" s="7"/>
      <c r="AG104" s="7"/>
      <c r="AH104" s="7"/>
      <c r="AI104" s="7"/>
    </row>
    <row r="105" spans="16:35" x14ac:dyDescent="0.25">
      <c r="P105" s="7"/>
      <c r="Q105" s="7"/>
      <c r="R105" s="7"/>
      <c r="S105" s="7"/>
      <c r="T105" s="7"/>
      <c r="U105" s="7"/>
      <c r="V105" s="7"/>
      <c r="W105" s="7"/>
      <c r="X105" s="7"/>
      <c r="Y105" s="7"/>
      <c r="Z105" s="7"/>
      <c r="AA105" s="7"/>
      <c r="AB105" s="7"/>
      <c r="AC105" s="7"/>
      <c r="AD105" s="7"/>
      <c r="AE105" s="7"/>
      <c r="AF105" s="7"/>
      <c r="AG105" s="7"/>
      <c r="AH105" s="7"/>
      <c r="AI105" s="7"/>
    </row>
    <row r="106" spans="16:35" x14ac:dyDescent="0.25">
      <c r="P106" s="7"/>
      <c r="Q106" s="7"/>
      <c r="R106" s="7"/>
      <c r="S106" s="7"/>
      <c r="T106" s="7"/>
      <c r="U106" s="7"/>
      <c r="V106" s="7"/>
      <c r="W106" s="7"/>
      <c r="X106" s="7"/>
      <c r="Y106" s="7"/>
      <c r="Z106" s="7"/>
      <c r="AA106" s="7"/>
      <c r="AB106" s="7"/>
      <c r="AC106" s="7"/>
      <c r="AD106" s="7"/>
      <c r="AE106" s="7"/>
      <c r="AF106" s="7"/>
      <c r="AG106" s="7"/>
      <c r="AH106" s="7"/>
      <c r="AI106" s="7"/>
    </row>
    <row r="107" spans="16:35" x14ac:dyDescent="0.25">
      <c r="P107" s="7"/>
      <c r="Q107" s="7"/>
      <c r="R107" s="7"/>
      <c r="S107" s="7"/>
      <c r="T107" s="7"/>
      <c r="U107" s="7"/>
      <c r="V107" s="7"/>
      <c r="W107" s="7"/>
      <c r="X107" s="7"/>
      <c r="Y107" s="7"/>
      <c r="Z107" s="7"/>
      <c r="AA107" s="7"/>
      <c r="AB107" s="7"/>
      <c r="AC107" s="7"/>
      <c r="AD107" s="7"/>
      <c r="AE107" s="7"/>
      <c r="AF107" s="7"/>
      <c r="AG107" s="7"/>
      <c r="AH107" s="7"/>
      <c r="AI107" s="7"/>
    </row>
    <row r="108" spans="16:35" x14ac:dyDescent="0.25">
      <c r="P108" s="7"/>
      <c r="Q108" s="7"/>
      <c r="R108" s="7"/>
      <c r="S108" s="7"/>
      <c r="T108" s="7"/>
      <c r="U108" s="7"/>
      <c r="V108" s="7"/>
      <c r="W108" s="7"/>
      <c r="X108" s="7"/>
      <c r="Y108" s="7"/>
      <c r="Z108" s="7"/>
      <c r="AA108" s="7"/>
      <c r="AB108" s="7"/>
      <c r="AC108" s="7"/>
      <c r="AD108" s="7"/>
      <c r="AE108" s="7"/>
      <c r="AF108" s="7"/>
      <c r="AG108" s="7"/>
      <c r="AH108" s="7"/>
      <c r="AI108" s="7"/>
    </row>
    <row r="109" spans="16:35" x14ac:dyDescent="0.25">
      <c r="P109" s="7"/>
      <c r="Q109" s="7"/>
      <c r="R109" s="7"/>
      <c r="S109" s="7"/>
      <c r="T109" s="7"/>
      <c r="U109" s="7"/>
      <c r="V109" s="7"/>
      <c r="W109" s="7"/>
      <c r="X109" s="7"/>
      <c r="Y109" s="7"/>
      <c r="Z109" s="7"/>
      <c r="AA109" s="7"/>
      <c r="AB109" s="7"/>
      <c r="AC109" s="7"/>
      <c r="AD109" s="7"/>
      <c r="AE109" s="7"/>
      <c r="AF109" s="7"/>
      <c r="AG109" s="7"/>
      <c r="AH109" s="7"/>
      <c r="AI109" s="7"/>
    </row>
    <row r="110" spans="16:35" x14ac:dyDescent="0.25">
      <c r="P110" s="7"/>
      <c r="Q110" s="7"/>
      <c r="R110" s="7"/>
      <c r="S110" s="7"/>
      <c r="T110" s="7"/>
      <c r="U110" s="7"/>
      <c r="V110" s="7"/>
      <c r="W110" s="7"/>
      <c r="X110" s="7"/>
      <c r="Y110" s="7"/>
      <c r="Z110" s="7"/>
      <c r="AA110" s="7"/>
      <c r="AB110" s="7"/>
      <c r="AC110" s="7"/>
      <c r="AD110" s="7"/>
      <c r="AE110" s="7"/>
      <c r="AF110" s="7"/>
      <c r="AG110" s="7"/>
      <c r="AH110" s="7"/>
      <c r="AI110" s="7"/>
    </row>
    <row r="111" spans="16:35" x14ac:dyDescent="0.25">
      <c r="P111" s="7"/>
      <c r="Q111" s="7"/>
      <c r="R111" s="7"/>
      <c r="S111" s="7"/>
      <c r="T111" s="7"/>
      <c r="U111" s="7"/>
      <c r="V111" s="7"/>
      <c r="W111" s="7"/>
      <c r="X111" s="7"/>
      <c r="Y111" s="7"/>
      <c r="Z111" s="7"/>
      <c r="AA111" s="7"/>
      <c r="AB111" s="7"/>
      <c r="AC111" s="7"/>
      <c r="AD111" s="7"/>
      <c r="AE111" s="7"/>
      <c r="AF111" s="7"/>
      <c r="AG111" s="7"/>
      <c r="AH111" s="7"/>
      <c r="AI111" s="7"/>
    </row>
    <row r="112" spans="16:35" x14ac:dyDescent="0.25">
      <c r="P112" s="7"/>
      <c r="Q112" s="7"/>
      <c r="R112" s="7"/>
      <c r="S112" s="7"/>
      <c r="T112" s="7"/>
      <c r="U112" s="7"/>
      <c r="V112" s="7"/>
      <c r="W112" s="7"/>
      <c r="X112" s="7"/>
      <c r="Y112" s="7"/>
      <c r="Z112" s="7"/>
      <c r="AA112" s="7"/>
      <c r="AB112" s="7"/>
      <c r="AC112" s="7"/>
      <c r="AD112" s="7"/>
      <c r="AE112" s="7"/>
      <c r="AF112" s="7"/>
      <c r="AG112" s="7"/>
      <c r="AH112" s="7"/>
      <c r="AI112" s="7"/>
    </row>
    <row r="113" spans="16:35" x14ac:dyDescent="0.25">
      <c r="P113" s="7"/>
      <c r="Q113" s="7"/>
      <c r="R113" s="7"/>
      <c r="S113" s="7"/>
      <c r="T113" s="7"/>
      <c r="U113" s="7"/>
      <c r="V113" s="7"/>
      <c r="W113" s="7"/>
      <c r="X113" s="7"/>
      <c r="Y113" s="7"/>
      <c r="Z113" s="7"/>
      <c r="AA113" s="7"/>
      <c r="AB113" s="7"/>
      <c r="AC113" s="7"/>
      <c r="AD113" s="7"/>
      <c r="AE113" s="7"/>
      <c r="AF113" s="7"/>
      <c r="AG113" s="7"/>
      <c r="AH113" s="7"/>
      <c r="AI113" s="7"/>
    </row>
    <row r="114" spans="16:35" x14ac:dyDescent="0.25">
      <c r="P114" s="7"/>
      <c r="Q114" s="7"/>
      <c r="R114" s="7"/>
      <c r="S114" s="7"/>
      <c r="T114" s="7"/>
      <c r="U114" s="7"/>
      <c r="V114" s="7"/>
      <c r="W114" s="7"/>
      <c r="X114" s="7"/>
      <c r="Y114" s="7"/>
      <c r="Z114" s="7"/>
      <c r="AA114" s="7"/>
      <c r="AB114" s="7"/>
      <c r="AC114" s="7"/>
      <c r="AD114" s="7"/>
      <c r="AE114" s="7"/>
      <c r="AF114" s="7"/>
      <c r="AG114" s="7"/>
      <c r="AH114" s="7"/>
      <c r="AI114" s="7"/>
    </row>
    <row r="115" spans="16:35" x14ac:dyDescent="0.25">
      <c r="P115" s="7"/>
      <c r="Q115" s="7"/>
      <c r="R115" s="7"/>
      <c r="S115" s="7"/>
      <c r="T115" s="7"/>
      <c r="U115" s="7"/>
      <c r="V115" s="7"/>
      <c r="W115" s="7"/>
      <c r="X115" s="7"/>
      <c r="Y115" s="7"/>
      <c r="Z115" s="7"/>
      <c r="AA115" s="7"/>
      <c r="AB115" s="7"/>
      <c r="AC115" s="7"/>
      <c r="AD115" s="7"/>
      <c r="AE115" s="7"/>
      <c r="AF115" s="7"/>
      <c r="AG115" s="7"/>
      <c r="AH115" s="7"/>
      <c r="AI115" s="7"/>
    </row>
    <row r="116" spans="16:35" x14ac:dyDescent="0.25">
      <c r="P116" s="7"/>
      <c r="Q116" s="7"/>
      <c r="R116" s="7"/>
      <c r="S116" s="7"/>
      <c r="T116" s="7"/>
      <c r="U116" s="7"/>
      <c r="V116" s="7"/>
      <c r="W116" s="7"/>
      <c r="X116" s="7"/>
      <c r="Y116" s="7"/>
      <c r="Z116" s="7"/>
      <c r="AA116" s="7"/>
      <c r="AB116" s="7"/>
      <c r="AC116" s="7"/>
      <c r="AD116" s="7"/>
      <c r="AE116" s="7"/>
      <c r="AF116" s="7"/>
      <c r="AG116" s="7"/>
      <c r="AH116" s="7"/>
      <c r="AI116" s="7"/>
    </row>
    <row r="117" spans="16:35" x14ac:dyDescent="0.25">
      <c r="P117" s="7"/>
      <c r="Q117" s="7"/>
      <c r="R117" s="7"/>
      <c r="S117" s="7"/>
      <c r="T117" s="7"/>
      <c r="U117" s="7"/>
      <c r="V117" s="7"/>
      <c r="W117" s="7"/>
      <c r="X117" s="7"/>
      <c r="Y117" s="7"/>
      <c r="Z117" s="7"/>
      <c r="AA117" s="7"/>
      <c r="AB117" s="7"/>
      <c r="AC117" s="7"/>
      <c r="AD117" s="7"/>
      <c r="AE117" s="7"/>
      <c r="AF117" s="7"/>
      <c r="AG117" s="7"/>
      <c r="AH117" s="7"/>
      <c r="AI117" s="7"/>
    </row>
    <row r="118" spans="16:35" x14ac:dyDescent="0.25">
      <c r="P118" s="7"/>
      <c r="Q118" s="7"/>
      <c r="R118" s="7"/>
      <c r="S118" s="7"/>
      <c r="T118" s="7"/>
      <c r="U118" s="7"/>
      <c r="V118" s="7"/>
      <c r="W118" s="7"/>
      <c r="X118" s="7"/>
      <c r="Y118" s="7"/>
      <c r="Z118" s="7"/>
      <c r="AA118" s="7"/>
      <c r="AB118" s="7"/>
      <c r="AC118" s="7"/>
      <c r="AD118" s="7"/>
      <c r="AE118" s="7"/>
      <c r="AF118" s="7"/>
      <c r="AG118" s="7"/>
      <c r="AH118" s="7"/>
      <c r="AI118" s="7"/>
    </row>
    <row r="119" spans="16:35" x14ac:dyDescent="0.25">
      <c r="P119" s="7"/>
      <c r="Q119" s="7"/>
      <c r="R119" s="7"/>
      <c r="S119" s="7"/>
      <c r="T119" s="7"/>
      <c r="U119" s="7"/>
      <c r="V119" s="7"/>
      <c r="W119" s="7"/>
      <c r="X119" s="7"/>
      <c r="Y119" s="7"/>
      <c r="Z119" s="7"/>
      <c r="AA119" s="7"/>
      <c r="AB119" s="7"/>
      <c r="AC119" s="7"/>
      <c r="AD119" s="7"/>
      <c r="AE119" s="7"/>
      <c r="AF119" s="7"/>
      <c r="AG119" s="7"/>
      <c r="AH119" s="7"/>
      <c r="AI119" s="7"/>
    </row>
    <row r="120" spans="16:35" x14ac:dyDescent="0.25">
      <c r="P120" s="7"/>
      <c r="Q120" s="7"/>
      <c r="R120" s="7"/>
      <c r="S120" s="7"/>
      <c r="T120" s="7"/>
      <c r="U120" s="7"/>
      <c r="V120" s="7"/>
      <c r="W120" s="7"/>
      <c r="X120" s="7"/>
      <c r="Y120" s="7"/>
      <c r="Z120" s="7"/>
      <c r="AA120" s="7"/>
      <c r="AB120" s="7"/>
      <c r="AC120" s="7"/>
      <c r="AD120" s="7"/>
      <c r="AE120" s="7"/>
      <c r="AF120" s="7"/>
      <c r="AG120" s="7"/>
      <c r="AH120" s="7"/>
      <c r="AI120" s="7"/>
    </row>
    <row r="121" spans="16:35" x14ac:dyDescent="0.25">
      <c r="P121" s="7"/>
      <c r="Q121" s="7"/>
      <c r="R121" s="7"/>
      <c r="S121" s="7"/>
      <c r="T121" s="7"/>
      <c r="U121" s="7"/>
      <c r="V121" s="7"/>
      <c r="W121" s="7"/>
      <c r="X121" s="7"/>
      <c r="Y121" s="7"/>
      <c r="Z121" s="7"/>
      <c r="AA121" s="7"/>
      <c r="AB121" s="7"/>
      <c r="AC121" s="7"/>
      <c r="AD121" s="7"/>
      <c r="AE121" s="7"/>
      <c r="AF121" s="7"/>
      <c r="AG121" s="7"/>
      <c r="AH121" s="7"/>
      <c r="AI121" s="7"/>
    </row>
    <row r="122" spans="16:35" x14ac:dyDescent="0.25">
      <c r="P122" s="7"/>
      <c r="Q122" s="7"/>
      <c r="R122" s="7"/>
      <c r="S122" s="7"/>
      <c r="T122" s="7"/>
      <c r="U122" s="7"/>
      <c r="V122" s="7"/>
      <c r="W122" s="7"/>
      <c r="X122" s="7"/>
      <c r="Y122" s="7"/>
      <c r="Z122" s="7"/>
      <c r="AA122" s="7"/>
      <c r="AB122" s="7"/>
      <c r="AC122" s="7"/>
      <c r="AD122" s="7"/>
      <c r="AE122" s="7"/>
      <c r="AF122" s="7"/>
      <c r="AG122" s="7"/>
      <c r="AH122" s="7"/>
      <c r="AI122" s="7"/>
    </row>
    <row r="123" spans="16:35" x14ac:dyDescent="0.25">
      <c r="P123" s="7"/>
      <c r="Q123" s="7"/>
      <c r="R123" s="7"/>
      <c r="S123" s="7"/>
      <c r="T123" s="7"/>
      <c r="U123" s="7"/>
      <c r="V123" s="7"/>
      <c r="W123" s="7"/>
      <c r="X123" s="7"/>
      <c r="Y123" s="7"/>
      <c r="Z123" s="7"/>
      <c r="AA123" s="7"/>
      <c r="AB123" s="7"/>
      <c r="AC123" s="7"/>
      <c r="AD123" s="7"/>
      <c r="AE123" s="7"/>
      <c r="AF123" s="7"/>
      <c r="AG123" s="7"/>
      <c r="AH123" s="7"/>
      <c r="AI123" s="7"/>
    </row>
    <row r="124" spans="16:35" x14ac:dyDescent="0.25">
      <c r="P124" s="7"/>
      <c r="Q124" s="7"/>
      <c r="R124" s="7"/>
      <c r="S124" s="7"/>
      <c r="T124" s="7"/>
      <c r="U124" s="7"/>
      <c r="V124" s="7"/>
      <c r="W124" s="7"/>
      <c r="X124" s="7"/>
      <c r="Y124" s="7"/>
      <c r="Z124" s="7"/>
      <c r="AA124" s="7"/>
      <c r="AB124" s="7"/>
      <c r="AC124" s="7"/>
      <c r="AD124" s="7"/>
      <c r="AE124" s="7"/>
      <c r="AF124" s="7"/>
      <c r="AG124" s="7"/>
      <c r="AH124" s="7"/>
      <c r="AI124" s="7"/>
    </row>
    <row r="125" spans="16:35" x14ac:dyDescent="0.25">
      <c r="P125" s="7"/>
      <c r="Q125" s="7"/>
      <c r="R125" s="7"/>
      <c r="S125" s="7"/>
      <c r="T125" s="7"/>
      <c r="U125" s="7"/>
      <c r="V125" s="7"/>
      <c r="W125" s="7"/>
      <c r="X125" s="7"/>
      <c r="Y125" s="7"/>
      <c r="Z125" s="7"/>
      <c r="AA125" s="7"/>
      <c r="AB125" s="7"/>
      <c r="AC125" s="7"/>
      <c r="AD125" s="7"/>
      <c r="AE125" s="7"/>
      <c r="AF125" s="7"/>
      <c r="AG125" s="7"/>
      <c r="AH125" s="7"/>
      <c r="AI125" s="7"/>
    </row>
    <row r="126" spans="16:35" x14ac:dyDescent="0.25">
      <c r="P126" s="7"/>
      <c r="Q126" s="7"/>
      <c r="R126" s="7"/>
      <c r="S126" s="7"/>
      <c r="T126" s="7"/>
      <c r="U126" s="7"/>
      <c r="V126" s="7"/>
      <c r="W126" s="7"/>
      <c r="X126" s="7"/>
      <c r="Y126" s="7"/>
      <c r="Z126" s="7"/>
      <c r="AA126" s="7"/>
      <c r="AB126" s="7"/>
      <c r="AC126" s="7"/>
      <c r="AD126" s="7"/>
      <c r="AE126" s="7"/>
      <c r="AF126" s="7"/>
      <c r="AG126" s="7"/>
      <c r="AH126" s="7"/>
      <c r="AI126" s="7"/>
    </row>
    <row r="127" spans="16:35" x14ac:dyDescent="0.25">
      <c r="P127" s="7"/>
      <c r="Q127" s="7"/>
      <c r="R127" s="7"/>
      <c r="S127" s="7"/>
      <c r="T127" s="7"/>
      <c r="U127" s="7"/>
      <c r="V127" s="7"/>
      <c r="W127" s="7"/>
      <c r="X127" s="7"/>
      <c r="Y127" s="7"/>
      <c r="Z127" s="7"/>
      <c r="AA127" s="7"/>
      <c r="AB127" s="7"/>
      <c r="AC127" s="7"/>
      <c r="AD127" s="7"/>
      <c r="AE127" s="7"/>
      <c r="AF127" s="7"/>
      <c r="AG127" s="7"/>
      <c r="AH127" s="7"/>
      <c r="AI127" s="7"/>
    </row>
    <row r="128" spans="16:35" x14ac:dyDescent="0.25">
      <c r="P128" s="7"/>
      <c r="Q128" s="7"/>
      <c r="R128" s="7"/>
      <c r="S128" s="7"/>
      <c r="T128" s="7"/>
      <c r="U128" s="7"/>
      <c r="V128" s="7"/>
      <c r="W128" s="7"/>
      <c r="X128" s="7"/>
      <c r="Y128" s="7"/>
      <c r="Z128" s="7"/>
      <c r="AA128" s="7"/>
      <c r="AB128" s="7"/>
      <c r="AC128" s="7"/>
      <c r="AD128" s="7"/>
      <c r="AE128" s="7"/>
      <c r="AF128" s="7"/>
      <c r="AG128" s="7"/>
      <c r="AH128" s="7"/>
      <c r="AI128" s="7"/>
    </row>
    <row r="129" spans="16:35" x14ac:dyDescent="0.25">
      <c r="P129" s="7"/>
      <c r="Q129" s="7"/>
      <c r="R129" s="7"/>
      <c r="S129" s="7"/>
      <c r="T129" s="7"/>
      <c r="U129" s="7"/>
      <c r="V129" s="7"/>
      <c r="W129" s="7"/>
      <c r="X129" s="7"/>
      <c r="Y129" s="7"/>
      <c r="Z129" s="7"/>
      <c r="AA129" s="7"/>
      <c r="AB129" s="7"/>
      <c r="AC129" s="7"/>
      <c r="AD129" s="7"/>
      <c r="AE129" s="7"/>
      <c r="AF129" s="7"/>
      <c r="AG129" s="7"/>
      <c r="AH129" s="7"/>
      <c r="AI129" s="7"/>
    </row>
    <row r="130" spans="16:35" x14ac:dyDescent="0.25">
      <c r="P130" s="7"/>
      <c r="Q130" s="7"/>
      <c r="R130" s="7"/>
      <c r="S130" s="7"/>
      <c r="T130" s="7"/>
      <c r="U130" s="7"/>
      <c r="V130" s="7"/>
      <c r="W130" s="7"/>
      <c r="X130" s="7"/>
      <c r="Y130" s="7"/>
      <c r="Z130" s="7"/>
      <c r="AA130" s="7"/>
      <c r="AB130" s="7"/>
      <c r="AC130" s="7"/>
      <c r="AD130" s="7"/>
      <c r="AE130" s="7"/>
      <c r="AF130" s="7"/>
      <c r="AG130" s="7"/>
      <c r="AH130" s="7"/>
      <c r="AI130" s="7"/>
    </row>
    <row r="131" spans="16:35" x14ac:dyDescent="0.25">
      <c r="P131" s="7"/>
      <c r="Q131" s="7"/>
      <c r="R131" s="7"/>
      <c r="S131" s="7"/>
      <c r="T131" s="7"/>
      <c r="U131" s="7"/>
      <c r="V131" s="7"/>
      <c r="W131" s="7"/>
      <c r="X131" s="7"/>
      <c r="Y131" s="7"/>
      <c r="Z131" s="7"/>
      <c r="AA131" s="7"/>
      <c r="AB131" s="7"/>
      <c r="AC131" s="7"/>
      <c r="AD131" s="7"/>
      <c r="AE131" s="7"/>
      <c r="AF131" s="7"/>
      <c r="AG131" s="7"/>
      <c r="AH131" s="7"/>
      <c r="AI131" s="7"/>
    </row>
    <row r="132" spans="16:35" x14ac:dyDescent="0.25">
      <c r="P132" s="7"/>
      <c r="Q132" s="7"/>
      <c r="R132" s="7"/>
      <c r="S132" s="7"/>
      <c r="T132" s="7"/>
      <c r="U132" s="7"/>
      <c r="V132" s="7"/>
      <c r="W132" s="7"/>
      <c r="X132" s="7"/>
      <c r="Y132" s="7"/>
      <c r="Z132" s="7"/>
      <c r="AA132" s="7"/>
      <c r="AB132" s="7"/>
      <c r="AC132" s="7"/>
      <c r="AD132" s="7"/>
      <c r="AE132" s="7"/>
      <c r="AF132" s="7"/>
      <c r="AG132" s="7"/>
      <c r="AH132" s="7"/>
      <c r="AI132" s="7"/>
    </row>
    <row r="133" spans="16:35" x14ac:dyDescent="0.25">
      <c r="P133" s="7"/>
      <c r="Q133" s="7"/>
      <c r="R133" s="7"/>
      <c r="S133" s="7"/>
      <c r="T133" s="7"/>
      <c r="U133" s="7"/>
      <c r="V133" s="7"/>
      <c r="W133" s="7"/>
      <c r="X133" s="7"/>
      <c r="Y133" s="7"/>
      <c r="Z133" s="7"/>
      <c r="AA133" s="7"/>
      <c r="AB133" s="7"/>
      <c r="AC133" s="7"/>
      <c r="AD133" s="7"/>
      <c r="AE133" s="7"/>
      <c r="AF133" s="7"/>
      <c r="AG133" s="7"/>
      <c r="AH133" s="7"/>
      <c r="AI133" s="7"/>
    </row>
    <row r="134" spans="16:35" x14ac:dyDescent="0.25">
      <c r="P134" s="7"/>
      <c r="Q134" s="7"/>
      <c r="R134" s="7"/>
      <c r="S134" s="7"/>
      <c r="T134" s="7"/>
      <c r="U134" s="7"/>
      <c r="V134" s="7"/>
      <c r="W134" s="7"/>
      <c r="X134" s="7"/>
      <c r="Y134" s="7"/>
      <c r="Z134" s="7"/>
      <c r="AA134" s="7"/>
      <c r="AB134" s="7"/>
      <c r="AC134" s="7"/>
      <c r="AD134" s="7"/>
      <c r="AE134" s="7"/>
      <c r="AF134" s="7"/>
      <c r="AG134" s="7"/>
      <c r="AH134" s="7"/>
      <c r="AI134" s="7"/>
    </row>
    <row r="135" spans="16:35" x14ac:dyDescent="0.25">
      <c r="P135" s="7"/>
      <c r="Q135" s="7"/>
      <c r="R135" s="7"/>
      <c r="S135" s="7"/>
      <c r="T135" s="7"/>
      <c r="U135" s="7"/>
      <c r="V135" s="7"/>
      <c r="W135" s="7"/>
      <c r="X135" s="7"/>
      <c r="Y135" s="7"/>
      <c r="Z135" s="7"/>
      <c r="AA135" s="7"/>
      <c r="AB135" s="7"/>
      <c r="AC135" s="7"/>
      <c r="AD135" s="7"/>
      <c r="AE135" s="7"/>
      <c r="AF135" s="7"/>
      <c r="AG135" s="7"/>
      <c r="AH135" s="7"/>
      <c r="AI135" s="7"/>
    </row>
    <row r="136" spans="16:35" x14ac:dyDescent="0.25">
      <c r="P136" s="7"/>
      <c r="Q136" s="7"/>
      <c r="R136" s="7"/>
      <c r="S136" s="7"/>
      <c r="T136" s="7"/>
      <c r="U136" s="7"/>
      <c r="V136" s="7"/>
      <c r="W136" s="7"/>
      <c r="X136" s="7"/>
      <c r="Y136" s="7"/>
      <c r="Z136" s="7"/>
      <c r="AA136" s="7"/>
      <c r="AB136" s="7"/>
      <c r="AC136" s="7"/>
      <c r="AD136" s="7"/>
      <c r="AE136" s="7"/>
      <c r="AF136" s="7"/>
      <c r="AG136" s="7"/>
      <c r="AH136" s="7"/>
      <c r="AI136" s="7"/>
    </row>
    <row r="137" spans="16:35" x14ac:dyDescent="0.25">
      <c r="P137" s="7"/>
      <c r="Q137" s="7"/>
      <c r="R137" s="7"/>
      <c r="S137" s="7"/>
      <c r="T137" s="7"/>
      <c r="U137" s="7"/>
      <c r="V137" s="7"/>
      <c r="W137" s="7"/>
      <c r="X137" s="7"/>
      <c r="Y137" s="7"/>
      <c r="Z137" s="7"/>
      <c r="AA137" s="7"/>
      <c r="AB137" s="7"/>
      <c r="AC137" s="7"/>
      <c r="AD137" s="7"/>
      <c r="AE137" s="7"/>
      <c r="AF137" s="7"/>
      <c r="AG137" s="7"/>
      <c r="AH137" s="7"/>
      <c r="AI137" s="7"/>
    </row>
    <row r="138" spans="16:35" x14ac:dyDescent="0.25">
      <c r="P138" s="7"/>
      <c r="Q138" s="7"/>
      <c r="R138" s="7"/>
      <c r="S138" s="7"/>
      <c r="T138" s="7"/>
      <c r="U138" s="7"/>
      <c r="V138" s="7"/>
      <c r="W138" s="7"/>
      <c r="X138" s="7"/>
      <c r="Y138" s="7"/>
      <c r="Z138" s="7"/>
      <c r="AA138" s="7"/>
      <c r="AB138" s="7"/>
      <c r="AC138" s="7"/>
      <c r="AD138" s="7"/>
      <c r="AE138" s="7"/>
      <c r="AF138" s="7"/>
      <c r="AG138" s="7"/>
      <c r="AH138" s="7"/>
      <c r="AI138" s="7"/>
    </row>
    <row r="139" spans="16:35" x14ac:dyDescent="0.25">
      <c r="P139" s="7"/>
      <c r="Q139" s="7"/>
      <c r="R139" s="7"/>
      <c r="S139" s="7"/>
      <c r="T139" s="7"/>
      <c r="U139" s="7"/>
      <c r="V139" s="7"/>
      <c r="W139" s="7"/>
      <c r="X139" s="7"/>
      <c r="Y139" s="7"/>
      <c r="Z139" s="7"/>
      <c r="AA139" s="7"/>
      <c r="AB139" s="7"/>
      <c r="AC139" s="7"/>
      <c r="AD139" s="7"/>
      <c r="AE139" s="7"/>
      <c r="AF139" s="7"/>
      <c r="AG139" s="7"/>
      <c r="AH139" s="7"/>
      <c r="AI139" s="7"/>
    </row>
    <row r="140" spans="16:35" x14ac:dyDescent="0.25">
      <c r="P140" s="7"/>
      <c r="Q140" s="7"/>
      <c r="R140" s="7"/>
      <c r="S140" s="7"/>
      <c r="T140" s="7"/>
      <c r="U140" s="7"/>
      <c r="V140" s="7"/>
      <c r="W140" s="7"/>
      <c r="X140" s="7"/>
      <c r="Y140" s="7"/>
      <c r="Z140" s="7"/>
      <c r="AA140" s="7"/>
      <c r="AB140" s="7"/>
      <c r="AC140" s="7"/>
      <c r="AD140" s="7"/>
      <c r="AE140" s="7"/>
      <c r="AF140" s="7"/>
      <c r="AG140" s="7"/>
      <c r="AH140" s="7"/>
      <c r="AI140" s="7"/>
    </row>
    <row r="141" spans="16:35" x14ac:dyDescent="0.25">
      <c r="P141" s="7"/>
      <c r="Q141" s="7"/>
      <c r="R141" s="7"/>
      <c r="S141" s="7"/>
      <c r="T141" s="7"/>
      <c r="U141" s="7"/>
      <c r="V141" s="7"/>
      <c r="W141" s="7"/>
      <c r="X141" s="7"/>
      <c r="Y141" s="7"/>
      <c r="Z141" s="7"/>
      <c r="AA141" s="7"/>
      <c r="AB141" s="7"/>
      <c r="AC141" s="7"/>
      <c r="AD141" s="7"/>
      <c r="AE141" s="7"/>
      <c r="AF141" s="7"/>
      <c r="AG141" s="7"/>
      <c r="AH141" s="7"/>
      <c r="AI141" s="7"/>
    </row>
    <row r="142" spans="16:35" x14ac:dyDescent="0.25">
      <c r="P142" s="7"/>
      <c r="Q142" s="7"/>
      <c r="R142" s="7"/>
      <c r="S142" s="7"/>
      <c r="T142" s="7"/>
      <c r="U142" s="7"/>
      <c r="V142" s="7"/>
      <c r="W142" s="7"/>
      <c r="X142" s="7"/>
      <c r="Y142" s="7"/>
      <c r="Z142" s="7"/>
      <c r="AA142" s="7"/>
      <c r="AB142" s="7"/>
      <c r="AC142" s="7"/>
      <c r="AD142" s="7"/>
      <c r="AE142" s="7"/>
      <c r="AF142" s="7"/>
      <c r="AG142" s="7"/>
      <c r="AH142" s="7"/>
      <c r="AI142" s="7"/>
    </row>
    <row r="143" spans="16:35" x14ac:dyDescent="0.25">
      <c r="P143" s="7"/>
      <c r="Q143" s="7"/>
      <c r="R143" s="7"/>
      <c r="S143" s="7"/>
      <c r="T143" s="7"/>
      <c r="U143" s="7"/>
      <c r="V143" s="7"/>
      <c r="W143" s="7"/>
      <c r="X143" s="7"/>
      <c r="Y143" s="7"/>
      <c r="Z143" s="7"/>
      <c r="AA143" s="7"/>
      <c r="AB143" s="7"/>
      <c r="AC143" s="7"/>
      <c r="AD143" s="7"/>
      <c r="AE143" s="7"/>
      <c r="AF143" s="7"/>
      <c r="AG143" s="7"/>
      <c r="AH143" s="7"/>
      <c r="AI143" s="7"/>
    </row>
    <row r="144" spans="16:35" x14ac:dyDescent="0.25">
      <c r="P144" s="7"/>
      <c r="Q144" s="7"/>
      <c r="R144" s="7"/>
      <c r="S144" s="7"/>
      <c r="T144" s="7"/>
      <c r="U144" s="7"/>
      <c r="V144" s="7"/>
      <c r="W144" s="7"/>
      <c r="X144" s="7"/>
      <c r="Y144" s="7"/>
      <c r="Z144" s="7"/>
      <c r="AA144" s="7"/>
      <c r="AB144" s="7"/>
      <c r="AC144" s="7"/>
      <c r="AD144" s="7"/>
      <c r="AE144" s="7"/>
      <c r="AF144" s="7"/>
      <c r="AG144" s="7"/>
      <c r="AH144" s="7"/>
      <c r="AI144" s="7"/>
    </row>
    <row r="145" spans="16:35" x14ac:dyDescent="0.25">
      <c r="P145" s="7"/>
      <c r="Q145" s="7"/>
      <c r="R145" s="7"/>
      <c r="S145" s="7"/>
      <c r="T145" s="7"/>
      <c r="U145" s="7"/>
      <c r="V145" s="7"/>
      <c r="W145" s="7"/>
      <c r="X145" s="7"/>
      <c r="Y145" s="7"/>
      <c r="Z145" s="7"/>
      <c r="AA145" s="7"/>
      <c r="AB145" s="7"/>
      <c r="AC145" s="7"/>
      <c r="AD145" s="7"/>
      <c r="AE145" s="7"/>
      <c r="AF145" s="7"/>
      <c r="AG145" s="7"/>
      <c r="AH145" s="7"/>
      <c r="AI145" s="7"/>
    </row>
    <row r="146" spans="16:35" x14ac:dyDescent="0.25">
      <c r="P146" s="7"/>
      <c r="Q146" s="7"/>
      <c r="R146" s="7"/>
      <c r="S146" s="7"/>
      <c r="T146" s="7"/>
      <c r="U146" s="7"/>
      <c r="V146" s="7"/>
      <c r="W146" s="7"/>
      <c r="X146" s="7"/>
      <c r="Y146" s="7"/>
      <c r="Z146" s="7"/>
      <c r="AA146" s="7"/>
      <c r="AB146" s="7"/>
      <c r="AC146" s="7"/>
      <c r="AD146" s="7"/>
      <c r="AE146" s="7"/>
      <c r="AF146" s="7"/>
      <c r="AG146" s="7"/>
      <c r="AH146" s="7"/>
      <c r="AI146" s="7"/>
    </row>
    <row r="147" spans="16:35" x14ac:dyDescent="0.25">
      <c r="P147" s="7"/>
      <c r="Q147" s="7"/>
      <c r="R147" s="7"/>
      <c r="S147" s="7"/>
      <c r="T147" s="7"/>
      <c r="U147" s="7"/>
      <c r="V147" s="7"/>
      <c r="W147" s="7"/>
      <c r="X147" s="7"/>
      <c r="Y147" s="7"/>
      <c r="Z147" s="7"/>
      <c r="AA147" s="7"/>
      <c r="AB147" s="7"/>
      <c r="AC147" s="7"/>
      <c r="AD147" s="7"/>
      <c r="AE147" s="7"/>
      <c r="AF147" s="7"/>
      <c r="AG147" s="7"/>
      <c r="AH147" s="7"/>
      <c r="AI147" s="7"/>
    </row>
    <row r="148" spans="16:35" x14ac:dyDescent="0.25">
      <c r="P148" s="7"/>
      <c r="Q148" s="7"/>
      <c r="R148" s="7"/>
      <c r="S148" s="7"/>
      <c r="T148" s="7"/>
      <c r="U148" s="7"/>
      <c r="V148" s="7"/>
      <c r="W148" s="7"/>
      <c r="X148" s="7"/>
      <c r="Y148" s="7"/>
      <c r="Z148" s="7"/>
      <c r="AA148" s="7"/>
      <c r="AB148" s="7"/>
      <c r="AC148" s="7"/>
      <c r="AD148" s="7"/>
      <c r="AE148" s="7"/>
      <c r="AF148" s="7"/>
      <c r="AG148" s="7"/>
      <c r="AH148" s="7"/>
      <c r="AI148" s="7"/>
    </row>
    <row r="149" spans="16:35" x14ac:dyDescent="0.25">
      <c r="P149" s="7"/>
      <c r="Q149" s="7"/>
      <c r="R149" s="7"/>
      <c r="S149" s="7"/>
      <c r="T149" s="7"/>
      <c r="U149" s="7"/>
      <c r="V149" s="7"/>
      <c r="W149" s="7"/>
      <c r="X149" s="7"/>
      <c r="Y149" s="7"/>
      <c r="Z149" s="7"/>
      <c r="AA149" s="7"/>
      <c r="AB149" s="7"/>
      <c r="AC149" s="7"/>
      <c r="AD149" s="7"/>
      <c r="AE149" s="7"/>
      <c r="AF149" s="7"/>
      <c r="AG149" s="7"/>
      <c r="AH149" s="7"/>
      <c r="AI149" s="7"/>
    </row>
    <row r="150" spans="16:35" x14ac:dyDescent="0.25">
      <c r="P150" s="7"/>
      <c r="Q150" s="7"/>
      <c r="R150" s="7"/>
      <c r="S150" s="7"/>
      <c r="T150" s="7"/>
      <c r="U150" s="7"/>
      <c r="V150" s="7"/>
      <c r="W150" s="7"/>
      <c r="X150" s="7"/>
      <c r="Y150" s="7"/>
      <c r="Z150" s="7"/>
      <c r="AA150" s="7"/>
      <c r="AB150" s="7"/>
      <c r="AC150" s="7"/>
      <c r="AD150" s="7"/>
      <c r="AE150" s="7"/>
      <c r="AF150" s="7"/>
      <c r="AG150" s="7"/>
      <c r="AH150" s="7"/>
      <c r="AI150" s="7"/>
    </row>
    <row r="151" spans="16:35" x14ac:dyDescent="0.25">
      <c r="P151" s="7"/>
      <c r="Q151" s="7"/>
      <c r="R151" s="7"/>
      <c r="S151" s="7"/>
      <c r="T151" s="7"/>
      <c r="U151" s="7"/>
      <c r="V151" s="7"/>
      <c r="W151" s="7"/>
      <c r="X151" s="7"/>
      <c r="Y151" s="7"/>
      <c r="Z151" s="7"/>
      <c r="AA151" s="7"/>
      <c r="AB151" s="7"/>
      <c r="AC151" s="7"/>
      <c r="AD151" s="7"/>
      <c r="AE151" s="7"/>
      <c r="AF151" s="7"/>
      <c r="AG151" s="7"/>
      <c r="AH151" s="7"/>
      <c r="AI151" s="7"/>
    </row>
    <row r="152" spans="16:35" x14ac:dyDescent="0.25">
      <c r="P152" s="7"/>
      <c r="Q152" s="7"/>
      <c r="R152" s="7"/>
      <c r="S152" s="7"/>
      <c r="T152" s="7"/>
      <c r="U152" s="7"/>
      <c r="V152" s="7"/>
      <c r="W152" s="7"/>
      <c r="X152" s="7"/>
      <c r="Y152" s="7"/>
      <c r="Z152" s="7"/>
      <c r="AA152" s="7"/>
      <c r="AB152" s="7"/>
      <c r="AC152" s="7"/>
      <c r="AD152" s="7"/>
      <c r="AE152" s="7"/>
      <c r="AF152" s="7"/>
      <c r="AG152" s="7"/>
      <c r="AH152" s="7"/>
      <c r="AI152" s="7"/>
    </row>
    <row r="153" spans="16:35" x14ac:dyDescent="0.25">
      <c r="P153" s="7"/>
      <c r="Q153" s="7"/>
      <c r="R153" s="7"/>
      <c r="S153" s="7"/>
      <c r="T153" s="7"/>
      <c r="U153" s="7"/>
      <c r="V153" s="7"/>
      <c r="W153" s="7"/>
      <c r="X153" s="7"/>
      <c r="Y153" s="7"/>
      <c r="Z153" s="7"/>
      <c r="AA153" s="7"/>
      <c r="AB153" s="7"/>
      <c r="AC153" s="7"/>
      <c r="AD153" s="7"/>
      <c r="AE153" s="7"/>
      <c r="AF153" s="7"/>
      <c r="AG153" s="7"/>
      <c r="AH153" s="7"/>
      <c r="AI153" s="7"/>
    </row>
    <row r="154" spans="16:35" x14ac:dyDescent="0.25">
      <c r="P154" s="7"/>
      <c r="Q154" s="7"/>
      <c r="R154" s="7"/>
      <c r="S154" s="7"/>
      <c r="T154" s="7"/>
      <c r="U154" s="7"/>
      <c r="V154" s="7"/>
      <c r="W154" s="7"/>
      <c r="X154" s="7"/>
      <c r="Y154" s="7"/>
      <c r="Z154" s="7"/>
      <c r="AA154" s="7"/>
      <c r="AB154" s="7"/>
      <c r="AC154" s="7"/>
      <c r="AD154" s="7"/>
      <c r="AE154" s="7"/>
      <c r="AF154" s="7"/>
      <c r="AG154" s="7"/>
      <c r="AH154" s="7"/>
      <c r="AI154" s="7"/>
    </row>
    <row r="155" spans="16:35" x14ac:dyDescent="0.25">
      <c r="P155" s="7"/>
      <c r="Q155" s="7"/>
      <c r="R155" s="7"/>
      <c r="S155" s="7"/>
      <c r="T155" s="7"/>
      <c r="U155" s="7"/>
      <c r="V155" s="7"/>
      <c r="W155" s="7"/>
      <c r="X155" s="7"/>
      <c r="Y155" s="7"/>
      <c r="Z155" s="7"/>
      <c r="AA155" s="7"/>
      <c r="AB155" s="7"/>
      <c r="AC155" s="7"/>
      <c r="AD155" s="7"/>
      <c r="AE155" s="7"/>
      <c r="AF155" s="7"/>
      <c r="AG155" s="7"/>
      <c r="AH155" s="7"/>
      <c r="AI155" s="7"/>
    </row>
    <row r="156" spans="16:35" x14ac:dyDescent="0.25">
      <c r="P156" s="7"/>
      <c r="Q156" s="7"/>
      <c r="R156" s="7"/>
      <c r="S156" s="7"/>
      <c r="T156" s="7"/>
      <c r="U156" s="7"/>
      <c r="V156" s="7"/>
      <c r="W156" s="7"/>
      <c r="X156" s="7"/>
      <c r="Y156" s="7"/>
      <c r="Z156" s="7"/>
      <c r="AA156" s="7"/>
      <c r="AB156" s="7"/>
      <c r="AC156" s="7"/>
      <c r="AD156" s="7"/>
      <c r="AE156" s="7"/>
      <c r="AF156" s="7"/>
      <c r="AG156" s="7"/>
      <c r="AH156" s="7"/>
      <c r="AI156" s="7"/>
    </row>
    <row r="157" spans="16:35" x14ac:dyDescent="0.25">
      <c r="P157" s="7"/>
      <c r="Q157" s="7"/>
      <c r="R157" s="7"/>
      <c r="S157" s="7"/>
      <c r="T157" s="7"/>
      <c r="U157" s="7"/>
      <c r="V157" s="7"/>
      <c r="W157" s="7"/>
      <c r="X157" s="7"/>
      <c r="Y157" s="7"/>
      <c r="Z157" s="7"/>
      <c r="AA157" s="7"/>
      <c r="AB157" s="7"/>
      <c r="AC157" s="7"/>
      <c r="AD157" s="7"/>
      <c r="AE157" s="7"/>
      <c r="AF157" s="7"/>
      <c r="AG157" s="7"/>
      <c r="AH157" s="7"/>
      <c r="AI157" s="7"/>
    </row>
    <row r="158" spans="16:35" x14ac:dyDescent="0.25">
      <c r="P158" s="7"/>
      <c r="Q158" s="7"/>
      <c r="R158" s="7"/>
      <c r="S158" s="7"/>
      <c r="T158" s="7"/>
      <c r="U158" s="7"/>
      <c r="V158" s="7"/>
      <c r="W158" s="7"/>
      <c r="X158" s="7"/>
      <c r="Y158" s="7"/>
      <c r="Z158" s="7"/>
      <c r="AA158" s="7"/>
      <c r="AB158" s="7"/>
      <c r="AC158" s="7"/>
      <c r="AD158" s="7"/>
      <c r="AE158" s="7"/>
      <c r="AF158" s="7"/>
      <c r="AG158" s="7"/>
      <c r="AH158" s="7"/>
      <c r="AI158" s="7"/>
    </row>
    <row r="159" spans="16:35" x14ac:dyDescent="0.25">
      <c r="P159" s="7"/>
      <c r="Q159" s="7"/>
      <c r="R159" s="7"/>
      <c r="S159" s="7"/>
      <c r="T159" s="7"/>
      <c r="U159" s="7"/>
      <c r="V159" s="7"/>
      <c r="W159" s="7"/>
      <c r="X159" s="7"/>
      <c r="Y159" s="7"/>
      <c r="Z159" s="7"/>
      <c r="AA159" s="7"/>
      <c r="AB159" s="7"/>
      <c r="AC159" s="7"/>
      <c r="AD159" s="7"/>
      <c r="AE159" s="7"/>
      <c r="AF159" s="7"/>
      <c r="AG159" s="7"/>
      <c r="AH159" s="7"/>
      <c r="AI159" s="7"/>
    </row>
    <row r="160" spans="16:35" x14ac:dyDescent="0.25">
      <c r="P160" s="7"/>
      <c r="Q160" s="7"/>
      <c r="R160" s="7"/>
      <c r="S160" s="7"/>
      <c r="T160" s="7"/>
      <c r="U160" s="7"/>
      <c r="V160" s="7"/>
      <c r="W160" s="7"/>
      <c r="X160" s="7"/>
      <c r="Y160" s="7"/>
      <c r="Z160" s="7"/>
      <c r="AA160" s="7"/>
      <c r="AB160" s="7"/>
      <c r="AC160" s="7"/>
      <c r="AD160" s="7"/>
      <c r="AE160" s="7"/>
      <c r="AF160" s="7"/>
      <c r="AG160" s="7"/>
      <c r="AH160" s="7"/>
      <c r="AI160" s="7"/>
    </row>
    <row r="161" spans="16:35" x14ac:dyDescent="0.25">
      <c r="P161" s="7"/>
      <c r="Q161" s="7"/>
      <c r="R161" s="7"/>
      <c r="S161" s="7"/>
      <c r="T161" s="7"/>
      <c r="U161" s="7"/>
      <c r="V161" s="7"/>
      <c r="W161" s="7"/>
      <c r="X161" s="7"/>
      <c r="Y161" s="7"/>
      <c r="Z161" s="7"/>
      <c r="AA161" s="7"/>
      <c r="AB161" s="7"/>
      <c r="AC161" s="7"/>
      <c r="AD161" s="7"/>
      <c r="AE161" s="7"/>
      <c r="AF161" s="7"/>
      <c r="AG161" s="7"/>
      <c r="AH161" s="7"/>
      <c r="AI161" s="7"/>
    </row>
    <row r="162" spans="16:35" x14ac:dyDescent="0.25">
      <c r="P162" s="7"/>
      <c r="Q162" s="7"/>
      <c r="R162" s="7"/>
      <c r="S162" s="7"/>
      <c r="T162" s="7"/>
      <c r="U162" s="7"/>
      <c r="V162" s="7"/>
      <c r="W162" s="7"/>
      <c r="X162" s="7"/>
      <c r="Y162" s="7"/>
      <c r="Z162" s="7"/>
      <c r="AA162" s="7"/>
      <c r="AB162" s="7"/>
      <c r="AC162" s="7"/>
      <c r="AD162" s="7"/>
      <c r="AE162" s="7"/>
      <c r="AF162" s="7"/>
      <c r="AG162" s="7"/>
      <c r="AH162" s="7"/>
      <c r="AI162" s="7"/>
    </row>
    <row r="163" spans="16:35" x14ac:dyDescent="0.25">
      <c r="P163" s="7"/>
      <c r="Q163" s="7"/>
      <c r="R163" s="7"/>
      <c r="S163" s="7"/>
      <c r="T163" s="7"/>
      <c r="U163" s="7"/>
      <c r="V163" s="7"/>
      <c r="W163" s="7"/>
      <c r="X163" s="7"/>
      <c r="Y163" s="7"/>
      <c r="Z163" s="7"/>
      <c r="AA163" s="7"/>
      <c r="AB163" s="7"/>
      <c r="AC163" s="7"/>
      <c r="AD163" s="7"/>
      <c r="AE163" s="7"/>
      <c r="AF163" s="7"/>
      <c r="AG163" s="7"/>
      <c r="AH163" s="7"/>
      <c r="AI163" s="7"/>
    </row>
    <row r="164" spans="16:35" x14ac:dyDescent="0.25">
      <c r="P164" s="7"/>
      <c r="Q164" s="7"/>
      <c r="R164" s="7"/>
      <c r="S164" s="7"/>
      <c r="T164" s="7"/>
      <c r="U164" s="7"/>
      <c r="V164" s="7"/>
      <c r="W164" s="7"/>
      <c r="X164" s="7"/>
      <c r="Y164" s="7"/>
      <c r="Z164" s="7"/>
      <c r="AA164" s="7"/>
      <c r="AB164" s="7"/>
      <c r="AC164" s="7"/>
      <c r="AD164" s="7"/>
      <c r="AE164" s="7"/>
      <c r="AF164" s="7"/>
      <c r="AG164" s="7"/>
      <c r="AH164" s="7"/>
      <c r="AI164" s="7"/>
    </row>
    <row r="165" spans="16:35" x14ac:dyDescent="0.25">
      <c r="P165" s="7"/>
      <c r="Q165" s="7"/>
      <c r="R165" s="7"/>
      <c r="S165" s="7"/>
      <c r="T165" s="7"/>
      <c r="U165" s="7"/>
      <c r="V165" s="7"/>
      <c r="W165" s="7"/>
      <c r="X165" s="7"/>
      <c r="Y165" s="7"/>
      <c r="Z165" s="7"/>
      <c r="AA165" s="7"/>
      <c r="AB165" s="7"/>
      <c r="AC165" s="7"/>
      <c r="AD165" s="7"/>
      <c r="AE165" s="7"/>
      <c r="AF165" s="7"/>
      <c r="AG165" s="7"/>
      <c r="AH165" s="7"/>
      <c r="AI165" s="7"/>
    </row>
    <row r="166" spans="16:35" x14ac:dyDescent="0.25">
      <c r="P166" s="7"/>
      <c r="Q166" s="7"/>
      <c r="R166" s="7"/>
      <c r="S166" s="7"/>
      <c r="T166" s="7"/>
      <c r="U166" s="7"/>
      <c r="V166" s="7"/>
      <c r="W166" s="7"/>
      <c r="X166" s="7"/>
      <c r="Y166" s="7"/>
      <c r="Z166" s="7"/>
      <c r="AA166" s="7"/>
      <c r="AB166" s="7"/>
      <c r="AC166" s="7"/>
      <c r="AD166" s="7"/>
      <c r="AE166" s="7"/>
      <c r="AF166" s="7"/>
      <c r="AG166" s="7"/>
      <c r="AH166" s="7"/>
      <c r="AI166" s="7"/>
    </row>
    <row r="167" spans="16:35" x14ac:dyDescent="0.25">
      <c r="P167" s="7"/>
      <c r="Q167" s="7"/>
      <c r="R167" s="7"/>
      <c r="S167" s="7"/>
      <c r="T167" s="7"/>
      <c r="U167" s="7"/>
      <c r="V167" s="7"/>
      <c r="W167" s="7"/>
      <c r="X167" s="7"/>
      <c r="Y167" s="7"/>
      <c r="Z167" s="7"/>
      <c r="AA167" s="7"/>
      <c r="AB167" s="7"/>
      <c r="AC167" s="7"/>
      <c r="AD167" s="7"/>
      <c r="AE167" s="7"/>
      <c r="AF167" s="7"/>
      <c r="AG167" s="7"/>
      <c r="AH167" s="7"/>
      <c r="AI167" s="7"/>
    </row>
    <row r="168" spans="16:35" x14ac:dyDescent="0.25">
      <c r="P168" s="7"/>
      <c r="Q168" s="7"/>
      <c r="R168" s="7"/>
      <c r="S168" s="7"/>
      <c r="T168" s="7"/>
      <c r="U168" s="7"/>
      <c r="V168" s="7"/>
      <c r="W168" s="7"/>
      <c r="X168" s="7"/>
      <c r="Y168" s="7"/>
      <c r="Z168" s="7"/>
      <c r="AA168" s="7"/>
      <c r="AB168" s="7"/>
      <c r="AC168" s="7"/>
      <c r="AD168" s="7"/>
      <c r="AE168" s="7"/>
      <c r="AF168" s="7"/>
      <c r="AG168" s="7"/>
      <c r="AH168" s="7"/>
      <c r="AI168" s="7"/>
    </row>
    <row r="169" spans="16:35" x14ac:dyDescent="0.25">
      <c r="P169" s="7"/>
      <c r="Q169" s="7"/>
      <c r="R169" s="7"/>
      <c r="S169" s="7"/>
      <c r="T169" s="7"/>
      <c r="U169" s="7"/>
      <c r="V169" s="7"/>
      <c r="W169" s="7"/>
      <c r="X169" s="7"/>
      <c r="Y169" s="7"/>
      <c r="Z169" s="7"/>
      <c r="AA169" s="7"/>
      <c r="AB169" s="7"/>
      <c r="AC169" s="7"/>
      <c r="AD169" s="7"/>
      <c r="AE169" s="7"/>
      <c r="AF169" s="7"/>
      <c r="AG169" s="7"/>
      <c r="AH169" s="7"/>
      <c r="AI169" s="7"/>
    </row>
    <row r="170" spans="16:35" x14ac:dyDescent="0.25">
      <c r="P170" s="7"/>
      <c r="Q170" s="7"/>
      <c r="R170" s="7"/>
      <c r="S170" s="7"/>
      <c r="T170" s="7"/>
      <c r="U170" s="7"/>
      <c r="V170" s="7"/>
      <c r="W170" s="7"/>
      <c r="X170" s="7"/>
      <c r="Y170" s="7"/>
      <c r="Z170" s="7"/>
      <c r="AA170" s="7"/>
      <c r="AB170" s="7"/>
      <c r="AC170" s="7"/>
      <c r="AD170" s="7"/>
      <c r="AE170" s="7"/>
      <c r="AF170" s="7"/>
      <c r="AG170" s="7"/>
      <c r="AH170" s="7"/>
      <c r="AI170" s="7"/>
    </row>
    <row r="171" spans="16:35" x14ac:dyDescent="0.25">
      <c r="P171" s="7"/>
      <c r="Q171" s="7"/>
      <c r="R171" s="7"/>
      <c r="S171" s="7"/>
      <c r="T171" s="7"/>
      <c r="U171" s="7"/>
      <c r="V171" s="7"/>
      <c r="W171" s="7"/>
      <c r="X171" s="7"/>
      <c r="Y171" s="7"/>
      <c r="Z171" s="7"/>
      <c r="AA171" s="7"/>
      <c r="AB171" s="7"/>
      <c r="AC171" s="7"/>
      <c r="AD171" s="7"/>
      <c r="AE171" s="7"/>
      <c r="AF171" s="7"/>
      <c r="AG171" s="7"/>
      <c r="AH171" s="7"/>
      <c r="AI171" s="7"/>
    </row>
    <row r="172" spans="16:35" x14ac:dyDescent="0.25">
      <c r="P172" s="7"/>
      <c r="Q172" s="7"/>
      <c r="R172" s="7"/>
      <c r="S172" s="7"/>
      <c r="T172" s="7"/>
      <c r="U172" s="7"/>
      <c r="V172" s="7"/>
      <c r="W172" s="7"/>
      <c r="X172" s="7"/>
      <c r="Y172" s="7"/>
      <c r="Z172" s="7"/>
      <c r="AA172" s="7"/>
      <c r="AB172" s="7"/>
      <c r="AC172" s="7"/>
      <c r="AD172" s="7"/>
      <c r="AE172" s="7"/>
      <c r="AF172" s="7"/>
      <c r="AG172" s="7"/>
      <c r="AH172" s="7"/>
      <c r="AI172" s="7"/>
    </row>
    <row r="173" spans="16:35" x14ac:dyDescent="0.25">
      <c r="P173" s="7"/>
      <c r="Q173" s="7"/>
      <c r="R173" s="7"/>
      <c r="S173" s="7"/>
      <c r="T173" s="7"/>
      <c r="U173" s="7"/>
      <c r="V173" s="7"/>
      <c r="W173" s="7"/>
      <c r="X173" s="7"/>
      <c r="Y173" s="7"/>
      <c r="Z173" s="7"/>
      <c r="AA173" s="7"/>
      <c r="AB173" s="7"/>
      <c r="AC173" s="7"/>
      <c r="AD173" s="7"/>
      <c r="AE173" s="7"/>
      <c r="AF173" s="7"/>
      <c r="AG173" s="7"/>
      <c r="AH173" s="7"/>
      <c r="AI173" s="7"/>
    </row>
    <row r="174" spans="16:35" x14ac:dyDescent="0.25">
      <c r="P174" s="7"/>
      <c r="Q174" s="7"/>
      <c r="R174" s="7"/>
      <c r="S174" s="7"/>
      <c r="T174" s="7"/>
      <c r="U174" s="7"/>
      <c r="V174" s="7"/>
      <c r="W174" s="7"/>
      <c r="X174" s="7"/>
      <c r="Y174" s="7"/>
      <c r="Z174" s="7"/>
      <c r="AA174" s="7"/>
      <c r="AB174" s="7"/>
      <c r="AC174" s="7"/>
      <c r="AD174" s="7"/>
      <c r="AE174" s="7"/>
      <c r="AF174" s="7"/>
      <c r="AG174" s="7"/>
      <c r="AH174" s="7"/>
      <c r="AI174" s="7"/>
    </row>
    <row r="175" spans="16:35" x14ac:dyDescent="0.25">
      <c r="P175" s="7"/>
      <c r="Q175" s="7"/>
      <c r="R175" s="7"/>
      <c r="S175" s="7"/>
      <c r="T175" s="7"/>
      <c r="U175" s="7"/>
      <c r="V175" s="7"/>
      <c r="W175" s="7"/>
      <c r="X175" s="7"/>
      <c r="Y175" s="7"/>
      <c r="Z175" s="7"/>
      <c r="AA175" s="7"/>
      <c r="AB175" s="7"/>
      <c r="AC175" s="7"/>
      <c r="AD175" s="7"/>
      <c r="AE175" s="7"/>
      <c r="AF175" s="7"/>
      <c r="AG175" s="7"/>
      <c r="AH175" s="7"/>
      <c r="AI175" s="7"/>
    </row>
    <row r="176" spans="16:35" x14ac:dyDescent="0.25">
      <c r="P176" s="7"/>
      <c r="Q176" s="7"/>
      <c r="R176" s="7"/>
      <c r="S176" s="7"/>
      <c r="T176" s="7"/>
      <c r="U176" s="7"/>
      <c r="V176" s="7"/>
      <c r="W176" s="7"/>
      <c r="X176" s="7"/>
      <c r="Y176" s="7"/>
      <c r="Z176" s="7"/>
      <c r="AA176" s="7"/>
      <c r="AB176" s="7"/>
      <c r="AC176" s="7"/>
      <c r="AD176" s="7"/>
      <c r="AE176" s="7"/>
      <c r="AF176" s="7"/>
      <c r="AG176" s="7"/>
      <c r="AH176" s="7"/>
      <c r="AI176" s="7"/>
    </row>
    <row r="177" spans="16:35" x14ac:dyDescent="0.25">
      <c r="P177" s="7"/>
      <c r="Q177" s="7"/>
      <c r="R177" s="7"/>
      <c r="S177" s="7"/>
      <c r="T177" s="7"/>
      <c r="U177" s="7"/>
      <c r="V177" s="7"/>
      <c r="W177" s="7"/>
      <c r="X177" s="7"/>
      <c r="Y177" s="7"/>
      <c r="Z177" s="7"/>
      <c r="AA177" s="7"/>
      <c r="AB177" s="7"/>
      <c r="AC177" s="7"/>
      <c r="AD177" s="7"/>
      <c r="AE177" s="7"/>
      <c r="AF177" s="7"/>
      <c r="AG177" s="7"/>
      <c r="AH177" s="7"/>
      <c r="AI177" s="7"/>
    </row>
    <row r="178" spans="16:35" x14ac:dyDescent="0.25">
      <c r="P178" s="7"/>
      <c r="Q178" s="7"/>
      <c r="R178" s="7"/>
      <c r="S178" s="7"/>
      <c r="T178" s="7"/>
      <c r="U178" s="7"/>
      <c r="V178" s="7"/>
      <c r="W178" s="7"/>
      <c r="X178" s="7"/>
      <c r="Y178" s="7"/>
      <c r="Z178" s="7"/>
      <c r="AA178" s="7"/>
      <c r="AB178" s="7"/>
      <c r="AC178" s="7"/>
      <c r="AD178" s="7"/>
      <c r="AE178" s="7"/>
      <c r="AF178" s="7"/>
      <c r="AG178" s="7"/>
      <c r="AH178" s="7"/>
      <c r="AI178" s="7"/>
    </row>
    <row r="179" spans="16:35" x14ac:dyDescent="0.25">
      <c r="P179" s="7"/>
      <c r="Q179" s="7"/>
      <c r="R179" s="7"/>
      <c r="S179" s="7"/>
      <c r="T179" s="7"/>
      <c r="U179" s="7"/>
      <c r="V179" s="7"/>
      <c r="W179" s="7"/>
      <c r="X179" s="7"/>
      <c r="Y179" s="7"/>
      <c r="Z179" s="7"/>
      <c r="AA179" s="7"/>
      <c r="AB179" s="7"/>
      <c r="AC179" s="7"/>
      <c r="AD179" s="7"/>
      <c r="AE179" s="7"/>
      <c r="AF179" s="7"/>
      <c r="AG179" s="7"/>
      <c r="AH179" s="7"/>
      <c r="AI179" s="7"/>
    </row>
    <row r="180" spans="16:35" x14ac:dyDescent="0.25">
      <c r="P180" s="7"/>
      <c r="Q180" s="7"/>
      <c r="R180" s="7"/>
      <c r="S180" s="7"/>
      <c r="T180" s="7"/>
      <c r="U180" s="7"/>
      <c r="V180" s="7"/>
      <c r="W180" s="7"/>
      <c r="X180" s="7"/>
      <c r="Y180" s="7"/>
      <c r="Z180" s="7"/>
      <c r="AA180" s="7"/>
      <c r="AB180" s="7"/>
      <c r="AC180" s="7"/>
      <c r="AD180" s="7"/>
      <c r="AE180" s="7"/>
      <c r="AF180" s="7"/>
      <c r="AG180" s="7"/>
      <c r="AH180" s="7"/>
      <c r="AI180" s="7"/>
    </row>
    <row r="181" spans="16:35" x14ac:dyDescent="0.25">
      <c r="P181" s="7"/>
      <c r="Q181" s="7"/>
      <c r="R181" s="7"/>
      <c r="S181" s="7"/>
      <c r="T181" s="7"/>
      <c r="U181" s="7"/>
      <c r="V181" s="7"/>
      <c r="W181" s="7"/>
      <c r="X181" s="7"/>
      <c r="Y181" s="7"/>
      <c r="Z181" s="7"/>
      <c r="AA181" s="7"/>
      <c r="AB181" s="7"/>
      <c r="AC181" s="7"/>
      <c r="AD181" s="7"/>
      <c r="AE181" s="7"/>
      <c r="AF181" s="7"/>
      <c r="AG181" s="7"/>
      <c r="AH181" s="7"/>
      <c r="AI181" s="7"/>
    </row>
    <row r="182" spans="16:35" x14ac:dyDescent="0.25">
      <c r="P182" s="7"/>
      <c r="Q182" s="7"/>
      <c r="R182" s="7"/>
      <c r="S182" s="7"/>
      <c r="T182" s="7"/>
      <c r="U182" s="7"/>
      <c r="V182" s="7"/>
      <c r="W182" s="7"/>
      <c r="X182" s="7"/>
      <c r="Y182" s="7"/>
      <c r="Z182" s="7"/>
      <c r="AA182" s="7"/>
      <c r="AB182" s="7"/>
      <c r="AC182" s="7"/>
      <c r="AD182" s="7"/>
      <c r="AE182" s="7"/>
      <c r="AF182" s="7"/>
      <c r="AG182" s="7"/>
      <c r="AH182" s="7"/>
      <c r="AI182" s="7"/>
    </row>
    <row r="183" spans="16:35" x14ac:dyDescent="0.25">
      <c r="P183" s="7"/>
      <c r="Q183" s="7"/>
      <c r="R183" s="7"/>
      <c r="S183" s="7"/>
      <c r="T183" s="7"/>
      <c r="U183" s="7"/>
      <c r="V183" s="7"/>
      <c r="W183" s="7"/>
      <c r="X183" s="7"/>
      <c r="Y183" s="7"/>
      <c r="Z183" s="7"/>
      <c r="AA183" s="7"/>
      <c r="AB183" s="7"/>
      <c r="AC183" s="7"/>
      <c r="AD183" s="7"/>
      <c r="AE183" s="7"/>
      <c r="AF183" s="7"/>
      <c r="AG183" s="7"/>
      <c r="AH183" s="7"/>
      <c r="AI183" s="7"/>
    </row>
    <row r="184" spans="16:35" x14ac:dyDescent="0.25">
      <c r="P184" s="7"/>
      <c r="Q184" s="7"/>
      <c r="R184" s="7"/>
      <c r="S184" s="7"/>
      <c r="T184" s="7"/>
      <c r="U184" s="7"/>
      <c r="V184" s="7"/>
      <c r="W184" s="7"/>
      <c r="X184" s="7"/>
      <c r="Y184" s="7"/>
      <c r="Z184" s="7"/>
      <c r="AA184" s="7"/>
      <c r="AB184" s="7"/>
      <c r="AC184" s="7"/>
      <c r="AD184" s="7"/>
      <c r="AE184" s="7"/>
      <c r="AF184" s="7"/>
      <c r="AG184" s="7"/>
      <c r="AH184" s="7"/>
      <c r="AI184" s="7"/>
    </row>
    <row r="185" spans="16:35" x14ac:dyDescent="0.25">
      <c r="P185" s="7"/>
      <c r="Q185" s="7"/>
      <c r="R185" s="7"/>
      <c r="S185" s="7"/>
      <c r="T185" s="7"/>
      <c r="U185" s="7"/>
      <c r="V185" s="7"/>
      <c r="W185" s="7"/>
      <c r="X185" s="7"/>
      <c r="Y185" s="7"/>
      <c r="Z185" s="7"/>
      <c r="AA185" s="7"/>
      <c r="AB185" s="7"/>
      <c r="AC185" s="7"/>
      <c r="AD185" s="7"/>
      <c r="AE185" s="7"/>
      <c r="AF185" s="7"/>
      <c r="AG185" s="7"/>
      <c r="AH185" s="7"/>
      <c r="AI185" s="7"/>
    </row>
    <row r="186" spans="16:35" x14ac:dyDescent="0.25">
      <c r="P186" s="7"/>
      <c r="Q186" s="7"/>
      <c r="R186" s="7"/>
      <c r="S186" s="7"/>
      <c r="T186" s="7"/>
      <c r="U186" s="7"/>
      <c r="V186" s="7"/>
      <c r="W186" s="7"/>
      <c r="X186" s="7"/>
      <c r="Y186" s="7"/>
      <c r="Z186" s="7"/>
      <c r="AA186" s="7"/>
      <c r="AB186" s="7"/>
      <c r="AC186" s="7"/>
      <c r="AD186" s="7"/>
      <c r="AE186" s="7"/>
      <c r="AF186" s="7"/>
      <c r="AG186" s="7"/>
      <c r="AH186" s="7"/>
      <c r="AI186" s="7"/>
    </row>
    <row r="187" spans="16:35" x14ac:dyDescent="0.25">
      <c r="P187" s="7"/>
      <c r="Q187" s="7"/>
      <c r="R187" s="7"/>
      <c r="S187" s="7"/>
      <c r="T187" s="7"/>
      <c r="U187" s="7"/>
      <c r="V187" s="7"/>
      <c r="W187" s="7"/>
      <c r="X187" s="7"/>
      <c r="Y187" s="7"/>
      <c r="Z187" s="7"/>
      <c r="AA187" s="7"/>
      <c r="AB187" s="7"/>
      <c r="AC187" s="7"/>
      <c r="AD187" s="7"/>
      <c r="AE187" s="7"/>
      <c r="AF187" s="7"/>
      <c r="AG187" s="7"/>
      <c r="AH187" s="7"/>
      <c r="AI187" s="7"/>
    </row>
    <row r="188" spans="16:35" x14ac:dyDescent="0.25">
      <c r="P188" s="7"/>
      <c r="Q188" s="7"/>
      <c r="R188" s="7"/>
      <c r="S188" s="7"/>
      <c r="T188" s="7"/>
      <c r="U188" s="7"/>
      <c r="V188" s="7"/>
      <c r="W188" s="7"/>
      <c r="X188" s="7"/>
      <c r="Y188" s="7"/>
      <c r="Z188" s="7"/>
      <c r="AA188" s="7"/>
      <c r="AB188" s="7"/>
      <c r="AC188" s="7"/>
      <c r="AD188" s="7"/>
      <c r="AE188" s="7"/>
      <c r="AF188" s="7"/>
      <c r="AG188" s="7"/>
      <c r="AH188" s="7"/>
      <c r="AI188" s="7"/>
    </row>
    <row r="189" spans="16:35" x14ac:dyDescent="0.25">
      <c r="P189" s="7"/>
      <c r="Q189" s="7"/>
      <c r="R189" s="7"/>
      <c r="S189" s="7"/>
      <c r="T189" s="7"/>
      <c r="U189" s="7"/>
      <c r="V189" s="7"/>
      <c r="W189" s="7"/>
      <c r="X189" s="7"/>
      <c r="Y189" s="7"/>
      <c r="Z189" s="7"/>
      <c r="AA189" s="7"/>
      <c r="AB189" s="7"/>
      <c r="AC189" s="7"/>
      <c r="AD189" s="7"/>
      <c r="AE189" s="7"/>
      <c r="AF189" s="7"/>
      <c r="AG189" s="7"/>
      <c r="AH189" s="7"/>
      <c r="AI189" s="7"/>
    </row>
    <row r="190" spans="16:35" x14ac:dyDescent="0.25">
      <c r="P190" s="7"/>
      <c r="Q190" s="7"/>
      <c r="R190" s="7"/>
      <c r="S190" s="7"/>
      <c r="T190" s="7"/>
      <c r="U190" s="7"/>
      <c r="V190" s="7"/>
      <c r="W190" s="7"/>
      <c r="X190" s="7"/>
      <c r="Y190" s="7"/>
      <c r="Z190" s="7"/>
      <c r="AA190" s="7"/>
      <c r="AB190" s="7"/>
      <c r="AC190" s="7"/>
      <c r="AD190" s="7"/>
      <c r="AE190" s="7"/>
      <c r="AF190" s="7"/>
      <c r="AG190" s="7"/>
      <c r="AH190" s="7"/>
      <c r="AI190" s="7"/>
    </row>
    <row r="191" spans="16:35" x14ac:dyDescent="0.25">
      <c r="P191" s="7"/>
      <c r="Q191" s="7"/>
      <c r="R191" s="7"/>
      <c r="S191" s="7"/>
      <c r="T191" s="7"/>
      <c r="U191" s="7"/>
      <c r="V191" s="7"/>
      <c r="W191" s="7"/>
      <c r="X191" s="7"/>
      <c r="Y191" s="7"/>
      <c r="Z191" s="7"/>
      <c r="AA191" s="7"/>
      <c r="AB191" s="7"/>
      <c r="AC191" s="7"/>
      <c r="AD191" s="7"/>
      <c r="AE191" s="7"/>
      <c r="AF191" s="7"/>
      <c r="AG191" s="7"/>
      <c r="AH191" s="7"/>
      <c r="AI191" s="7"/>
    </row>
    <row r="192" spans="16:35" x14ac:dyDescent="0.25">
      <c r="P192" s="7"/>
      <c r="Q192" s="7"/>
      <c r="R192" s="7"/>
      <c r="S192" s="7"/>
      <c r="T192" s="7"/>
      <c r="U192" s="7"/>
      <c r="V192" s="7"/>
      <c r="W192" s="7"/>
      <c r="X192" s="7"/>
      <c r="Y192" s="7"/>
      <c r="Z192" s="7"/>
      <c r="AA192" s="7"/>
      <c r="AB192" s="7"/>
      <c r="AC192" s="7"/>
      <c r="AD192" s="7"/>
      <c r="AE192" s="7"/>
      <c r="AF192" s="7"/>
      <c r="AG192" s="7"/>
      <c r="AH192" s="7"/>
      <c r="AI192" s="7"/>
    </row>
    <row r="193" spans="16:35" x14ac:dyDescent="0.25">
      <c r="P193" s="7"/>
      <c r="Q193" s="7"/>
      <c r="R193" s="7"/>
      <c r="S193" s="7"/>
      <c r="T193" s="7"/>
      <c r="U193" s="7"/>
      <c r="V193" s="7"/>
      <c r="W193" s="7"/>
      <c r="X193" s="7"/>
      <c r="Y193" s="7"/>
      <c r="Z193" s="7"/>
      <c r="AA193" s="7"/>
      <c r="AB193" s="7"/>
      <c r="AC193" s="7"/>
      <c r="AD193" s="7"/>
      <c r="AE193" s="7"/>
      <c r="AF193" s="7"/>
      <c r="AG193" s="7"/>
      <c r="AH193" s="7"/>
      <c r="AI193" s="7"/>
    </row>
    <row r="194" spans="16:35" x14ac:dyDescent="0.25">
      <c r="P194" s="7"/>
      <c r="Q194" s="7"/>
      <c r="R194" s="7"/>
      <c r="S194" s="7"/>
      <c r="T194" s="7"/>
      <c r="U194" s="7"/>
      <c r="V194" s="7"/>
      <c r="W194" s="7"/>
      <c r="X194" s="7"/>
      <c r="Y194" s="7"/>
      <c r="Z194" s="7"/>
      <c r="AA194" s="7"/>
      <c r="AB194" s="7"/>
      <c r="AC194" s="7"/>
      <c r="AD194" s="7"/>
      <c r="AE194" s="7"/>
      <c r="AF194" s="7"/>
      <c r="AG194" s="7"/>
      <c r="AH194" s="7"/>
      <c r="AI194" s="7"/>
    </row>
    <row r="195" spans="16:35" x14ac:dyDescent="0.25">
      <c r="P195" s="7"/>
      <c r="Q195" s="7"/>
      <c r="R195" s="7"/>
      <c r="S195" s="7"/>
      <c r="T195" s="7"/>
      <c r="U195" s="7"/>
      <c r="V195" s="7"/>
      <c r="W195" s="7"/>
      <c r="X195" s="7"/>
      <c r="Y195" s="7"/>
      <c r="Z195" s="7"/>
      <c r="AA195" s="7"/>
      <c r="AB195" s="7"/>
      <c r="AC195" s="7"/>
      <c r="AD195" s="7"/>
      <c r="AE195" s="7"/>
      <c r="AF195" s="7"/>
      <c r="AG195" s="7"/>
      <c r="AH195" s="7"/>
      <c r="AI195" s="7"/>
    </row>
    <row r="196" spans="16:35" x14ac:dyDescent="0.25">
      <c r="P196" s="7"/>
      <c r="Q196" s="7"/>
      <c r="R196" s="7"/>
      <c r="S196" s="7"/>
      <c r="T196" s="7"/>
      <c r="U196" s="7"/>
      <c r="V196" s="7"/>
      <c r="W196" s="7"/>
      <c r="X196" s="7"/>
      <c r="Y196" s="7"/>
      <c r="Z196" s="7"/>
      <c r="AA196" s="7"/>
      <c r="AB196" s="7"/>
      <c r="AC196" s="7"/>
      <c r="AD196" s="7"/>
      <c r="AE196" s="7"/>
      <c r="AF196" s="7"/>
      <c r="AG196" s="7"/>
      <c r="AH196" s="7"/>
      <c r="AI196" s="7"/>
    </row>
    <row r="197" spans="16:35" x14ac:dyDescent="0.25">
      <c r="P197" s="7"/>
      <c r="Q197" s="7"/>
      <c r="R197" s="7"/>
      <c r="S197" s="7"/>
      <c r="T197" s="7"/>
      <c r="U197" s="7"/>
      <c r="V197" s="7"/>
      <c r="W197" s="7"/>
      <c r="X197" s="7"/>
      <c r="Y197" s="7"/>
      <c r="Z197" s="7"/>
      <c r="AA197" s="7"/>
      <c r="AB197" s="7"/>
      <c r="AC197" s="7"/>
      <c r="AD197" s="7"/>
      <c r="AE197" s="7"/>
      <c r="AF197" s="7"/>
      <c r="AG197" s="7"/>
      <c r="AH197" s="7"/>
      <c r="AI197" s="7"/>
    </row>
    <row r="198" spans="16:35" x14ac:dyDescent="0.25">
      <c r="P198" s="7"/>
      <c r="Q198" s="7"/>
      <c r="R198" s="7"/>
      <c r="S198" s="7"/>
      <c r="T198" s="7"/>
      <c r="U198" s="7"/>
      <c r="V198" s="7"/>
      <c r="W198" s="7"/>
      <c r="X198" s="7"/>
      <c r="Y198" s="7"/>
      <c r="Z198" s="7"/>
      <c r="AA198" s="7"/>
      <c r="AB198" s="7"/>
      <c r="AC198" s="7"/>
      <c r="AD198" s="7"/>
      <c r="AE198" s="7"/>
      <c r="AF198" s="7"/>
      <c r="AG198" s="7"/>
      <c r="AH198" s="7"/>
      <c r="AI198" s="7"/>
    </row>
    <row r="199" spans="16:35" x14ac:dyDescent="0.25">
      <c r="P199" s="7"/>
      <c r="Q199" s="7"/>
      <c r="R199" s="7"/>
      <c r="S199" s="7"/>
      <c r="T199" s="7"/>
      <c r="U199" s="7"/>
      <c r="V199" s="7"/>
      <c r="W199" s="7"/>
      <c r="X199" s="7"/>
      <c r="Y199" s="7"/>
      <c r="Z199" s="7"/>
      <c r="AA199" s="7"/>
      <c r="AB199" s="7"/>
      <c r="AC199" s="7"/>
      <c r="AD199" s="7"/>
      <c r="AE199" s="7"/>
      <c r="AF199" s="7"/>
      <c r="AG199" s="7"/>
      <c r="AH199" s="7"/>
      <c r="AI199" s="7"/>
    </row>
    <row r="200" spans="16:35" x14ac:dyDescent="0.25">
      <c r="P200" s="7"/>
      <c r="Q200" s="7"/>
      <c r="R200" s="7"/>
      <c r="S200" s="7"/>
      <c r="T200" s="7"/>
      <c r="U200" s="7"/>
      <c r="V200" s="7"/>
      <c r="W200" s="7"/>
      <c r="X200" s="7"/>
      <c r="Y200" s="7"/>
      <c r="Z200" s="7"/>
      <c r="AA200" s="7"/>
      <c r="AB200" s="7"/>
      <c r="AC200" s="7"/>
      <c r="AD200" s="7"/>
      <c r="AE200" s="7"/>
      <c r="AF200" s="7"/>
      <c r="AG200" s="7"/>
      <c r="AH200" s="7"/>
      <c r="AI200" s="7"/>
    </row>
    <row r="201" spans="16:35" x14ac:dyDescent="0.25">
      <c r="P201" s="7"/>
      <c r="Q201" s="7"/>
      <c r="R201" s="7"/>
      <c r="S201" s="7"/>
      <c r="T201" s="7"/>
      <c r="U201" s="7"/>
      <c r="V201" s="7"/>
      <c r="W201" s="7"/>
      <c r="X201" s="7"/>
      <c r="Y201" s="7"/>
      <c r="Z201" s="7"/>
      <c r="AA201" s="7"/>
      <c r="AB201" s="7"/>
      <c r="AC201" s="7"/>
      <c r="AD201" s="7"/>
      <c r="AE201" s="7"/>
      <c r="AF201" s="7"/>
      <c r="AG201" s="7"/>
      <c r="AH201" s="7"/>
      <c r="AI201" s="7"/>
    </row>
    <row r="202" spans="16:35" x14ac:dyDescent="0.25">
      <c r="P202" s="7"/>
      <c r="Q202" s="7"/>
      <c r="R202" s="7"/>
      <c r="S202" s="7"/>
      <c r="T202" s="7"/>
      <c r="U202" s="7"/>
      <c r="V202" s="7"/>
      <c r="W202" s="7"/>
      <c r="X202" s="7"/>
      <c r="Y202" s="7"/>
      <c r="Z202" s="7"/>
      <c r="AA202" s="7"/>
      <c r="AB202" s="7"/>
      <c r="AC202" s="7"/>
      <c r="AD202" s="7"/>
      <c r="AE202" s="7"/>
      <c r="AF202" s="7"/>
      <c r="AG202" s="7"/>
      <c r="AH202" s="7"/>
      <c r="AI202" s="7"/>
    </row>
    <row r="203" spans="16:35" x14ac:dyDescent="0.25">
      <c r="P203" s="7"/>
      <c r="Q203" s="7"/>
      <c r="R203" s="7"/>
      <c r="S203" s="7"/>
      <c r="T203" s="7"/>
      <c r="U203" s="7"/>
      <c r="V203" s="7"/>
      <c r="W203" s="7"/>
      <c r="X203" s="7"/>
      <c r="Y203" s="7"/>
      <c r="Z203" s="7"/>
      <c r="AA203" s="7"/>
      <c r="AB203" s="7"/>
      <c r="AC203" s="7"/>
      <c r="AD203" s="7"/>
      <c r="AE203" s="7"/>
      <c r="AF203" s="7"/>
      <c r="AG203" s="7"/>
      <c r="AH203" s="7"/>
      <c r="AI203" s="7"/>
    </row>
    <row r="204" spans="16:35" x14ac:dyDescent="0.25">
      <c r="P204" s="7"/>
      <c r="Q204" s="7"/>
      <c r="R204" s="7"/>
      <c r="S204" s="7"/>
      <c r="T204" s="7"/>
      <c r="U204" s="7"/>
      <c r="V204" s="7"/>
      <c r="W204" s="7"/>
      <c r="X204" s="7"/>
      <c r="Y204" s="7"/>
      <c r="Z204" s="7"/>
      <c r="AA204" s="7"/>
      <c r="AB204" s="7"/>
      <c r="AC204" s="7"/>
      <c r="AD204" s="7"/>
      <c r="AE204" s="7"/>
      <c r="AF204" s="7"/>
      <c r="AG204" s="7"/>
      <c r="AH204" s="7"/>
      <c r="AI204" s="7"/>
    </row>
    <row r="205" spans="16:35" x14ac:dyDescent="0.25">
      <c r="P205" s="7"/>
      <c r="Q205" s="7"/>
      <c r="R205" s="7"/>
      <c r="S205" s="7"/>
      <c r="T205" s="7"/>
      <c r="U205" s="7"/>
      <c r="V205" s="7"/>
      <c r="W205" s="7"/>
      <c r="X205" s="7"/>
      <c r="Y205" s="7"/>
      <c r="Z205" s="7"/>
      <c r="AA205" s="7"/>
      <c r="AB205" s="7"/>
      <c r="AC205" s="7"/>
      <c r="AD205" s="7"/>
      <c r="AE205" s="7"/>
      <c r="AF205" s="7"/>
      <c r="AG205" s="7"/>
      <c r="AH205" s="7"/>
      <c r="AI205" s="7"/>
    </row>
    <row r="206" spans="16:35" x14ac:dyDescent="0.25">
      <c r="P206" s="7"/>
      <c r="Q206" s="7"/>
      <c r="R206" s="7"/>
      <c r="S206" s="7"/>
      <c r="T206" s="7"/>
      <c r="U206" s="7"/>
      <c r="V206" s="7"/>
      <c r="W206" s="7"/>
      <c r="X206" s="7"/>
      <c r="Y206" s="7"/>
      <c r="Z206" s="7"/>
      <c r="AA206" s="7"/>
      <c r="AB206" s="7"/>
      <c r="AC206" s="7"/>
      <c r="AD206" s="7"/>
      <c r="AE206" s="7"/>
      <c r="AF206" s="7"/>
      <c r="AG206" s="7"/>
      <c r="AH206" s="7"/>
      <c r="AI206" s="7"/>
    </row>
    <row r="207" spans="16:35" x14ac:dyDescent="0.25">
      <c r="P207" s="7"/>
      <c r="Q207" s="7"/>
      <c r="R207" s="7"/>
      <c r="S207" s="7"/>
      <c r="T207" s="7"/>
      <c r="U207" s="7"/>
      <c r="V207" s="7"/>
      <c r="W207" s="7"/>
      <c r="X207" s="7"/>
      <c r="Y207" s="7"/>
      <c r="Z207" s="7"/>
      <c r="AA207" s="7"/>
      <c r="AB207" s="7"/>
      <c r="AC207" s="7"/>
      <c r="AD207" s="7"/>
      <c r="AE207" s="7"/>
      <c r="AF207" s="7"/>
      <c r="AG207" s="7"/>
      <c r="AH207" s="7"/>
      <c r="AI207" s="7"/>
    </row>
    <row r="208" spans="16:35" x14ac:dyDescent="0.25">
      <c r="P208" s="7"/>
      <c r="Q208" s="7"/>
      <c r="R208" s="7"/>
      <c r="S208" s="7"/>
      <c r="T208" s="7"/>
      <c r="U208" s="7"/>
      <c r="V208" s="7"/>
      <c r="W208" s="7"/>
      <c r="X208" s="7"/>
      <c r="Y208" s="7"/>
      <c r="Z208" s="7"/>
      <c r="AA208" s="7"/>
      <c r="AB208" s="7"/>
      <c r="AC208" s="7"/>
      <c r="AD208" s="7"/>
      <c r="AE208" s="7"/>
      <c r="AF208" s="7"/>
      <c r="AG208" s="7"/>
      <c r="AH208" s="7"/>
      <c r="AI208" s="7"/>
    </row>
    <row r="209" spans="16:35" x14ac:dyDescent="0.25">
      <c r="P209" s="7"/>
      <c r="Q209" s="7"/>
      <c r="R209" s="7"/>
      <c r="S209" s="7"/>
      <c r="T209" s="7"/>
      <c r="U209" s="7"/>
      <c r="V209" s="7"/>
      <c r="W209" s="7"/>
      <c r="X209" s="7"/>
      <c r="Y209" s="7"/>
      <c r="Z209" s="7"/>
      <c r="AA209" s="7"/>
      <c r="AB209" s="7"/>
      <c r="AC209" s="7"/>
      <c r="AD209" s="7"/>
      <c r="AE209" s="7"/>
      <c r="AF209" s="7"/>
      <c r="AG209" s="7"/>
      <c r="AH209" s="7"/>
      <c r="AI209" s="7"/>
    </row>
    <row r="210" spans="16:35" x14ac:dyDescent="0.25">
      <c r="P210" s="7"/>
      <c r="Q210" s="7"/>
      <c r="R210" s="7"/>
      <c r="S210" s="7"/>
      <c r="T210" s="7"/>
      <c r="U210" s="7"/>
      <c r="V210" s="7"/>
      <c r="W210" s="7"/>
      <c r="X210" s="7"/>
      <c r="Y210" s="7"/>
      <c r="Z210" s="7"/>
      <c r="AA210" s="7"/>
      <c r="AB210" s="7"/>
      <c r="AC210" s="7"/>
      <c r="AD210" s="7"/>
      <c r="AE210" s="7"/>
      <c r="AF210" s="7"/>
      <c r="AG210" s="7"/>
      <c r="AH210" s="7"/>
      <c r="AI210" s="7"/>
    </row>
    <row r="211" spans="16:35" x14ac:dyDescent="0.25">
      <c r="P211" s="7"/>
      <c r="Q211" s="7"/>
      <c r="R211" s="7"/>
      <c r="S211" s="7"/>
      <c r="T211" s="7"/>
      <c r="U211" s="7"/>
      <c r="V211" s="7"/>
      <c r="W211" s="7"/>
      <c r="X211" s="7"/>
      <c r="Y211" s="7"/>
      <c r="Z211" s="7"/>
      <c r="AA211" s="7"/>
      <c r="AB211" s="7"/>
      <c r="AC211" s="7"/>
      <c r="AD211" s="7"/>
      <c r="AE211" s="7"/>
      <c r="AF211" s="7"/>
      <c r="AG211" s="7"/>
      <c r="AH211" s="7"/>
      <c r="AI211" s="7"/>
    </row>
    <row r="212" spans="16:35" x14ac:dyDescent="0.25">
      <c r="P212" s="7"/>
      <c r="Q212" s="7"/>
      <c r="R212" s="7"/>
      <c r="S212" s="7"/>
      <c r="T212" s="7"/>
      <c r="U212" s="7"/>
      <c r="V212" s="7"/>
      <c r="W212" s="7"/>
      <c r="X212" s="7"/>
      <c r="Y212" s="7"/>
      <c r="Z212" s="7"/>
      <c r="AA212" s="7"/>
      <c r="AB212" s="7"/>
      <c r="AC212" s="7"/>
      <c r="AD212" s="7"/>
      <c r="AE212" s="7"/>
      <c r="AF212" s="7"/>
      <c r="AG212" s="7"/>
      <c r="AH212" s="7"/>
      <c r="AI212" s="7"/>
    </row>
    <row r="213" spans="16:35" x14ac:dyDescent="0.25">
      <c r="P213" s="7"/>
      <c r="Q213" s="7"/>
      <c r="R213" s="7"/>
      <c r="S213" s="7"/>
      <c r="T213" s="7"/>
      <c r="U213" s="7"/>
      <c r="V213" s="7"/>
      <c r="W213" s="7"/>
      <c r="X213" s="7"/>
      <c r="Y213" s="7"/>
      <c r="Z213" s="7"/>
      <c r="AA213" s="7"/>
      <c r="AB213" s="7"/>
      <c r="AC213" s="7"/>
      <c r="AD213" s="7"/>
      <c r="AE213" s="7"/>
      <c r="AF213" s="7"/>
      <c r="AG213" s="7"/>
      <c r="AH213" s="7"/>
      <c r="AI213" s="7"/>
    </row>
    <row r="214" spans="16:35" x14ac:dyDescent="0.25">
      <c r="P214" s="7"/>
      <c r="Q214" s="7"/>
      <c r="R214" s="7"/>
      <c r="S214" s="7"/>
      <c r="T214" s="7"/>
      <c r="U214" s="7"/>
      <c r="V214" s="7"/>
      <c r="W214" s="7"/>
      <c r="X214" s="7"/>
      <c r="Y214" s="7"/>
      <c r="Z214" s="7"/>
      <c r="AA214" s="7"/>
      <c r="AB214" s="7"/>
      <c r="AC214" s="7"/>
      <c r="AD214" s="7"/>
      <c r="AE214" s="7"/>
      <c r="AF214" s="7"/>
      <c r="AG214" s="7"/>
      <c r="AH214" s="7"/>
      <c r="AI214" s="7"/>
    </row>
    <row r="215" spans="16:35" x14ac:dyDescent="0.25">
      <c r="P215" s="7"/>
      <c r="Q215" s="7"/>
      <c r="R215" s="7"/>
      <c r="S215" s="7"/>
      <c r="T215" s="7"/>
      <c r="U215" s="7"/>
      <c r="V215" s="7"/>
      <c r="W215" s="7"/>
      <c r="X215" s="7"/>
      <c r="Y215" s="7"/>
      <c r="Z215" s="7"/>
      <c r="AA215" s="7"/>
      <c r="AB215" s="7"/>
      <c r="AC215" s="7"/>
      <c r="AD215" s="7"/>
      <c r="AE215" s="7"/>
      <c r="AF215" s="7"/>
      <c r="AG215" s="7"/>
      <c r="AH215" s="7"/>
      <c r="AI215" s="7"/>
    </row>
    <row r="216" spans="16:35" x14ac:dyDescent="0.25">
      <c r="P216" s="7"/>
      <c r="Q216" s="7"/>
      <c r="R216" s="7"/>
      <c r="S216" s="7"/>
      <c r="T216" s="7"/>
      <c r="U216" s="7"/>
      <c r="V216" s="7"/>
      <c r="W216" s="7"/>
      <c r="X216" s="7"/>
      <c r="Y216" s="7"/>
      <c r="Z216" s="7"/>
      <c r="AA216" s="7"/>
      <c r="AB216" s="7"/>
      <c r="AC216" s="7"/>
      <c r="AD216" s="7"/>
      <c r="AE216" s="7"/>
      <c r="AF216" s="7"/>
      <c r="AG216" s="7"/>
      <c r="AH216" s="7"/>
      <c r="AI216" s="7"/>
    </row>
    <row r="217" spans="16:35" x14ac:dyDescent="0.25">
      <c r="P217" s="7"/>
      <c r="Q217" s="7"/>
      <c r="R217" s="7"/>
      <c r="S217" s="7"/>
      <c r="T217" s="7"/>
      <c r="U217" s="7"/>
      <c r="V217" s="7"/>
      <c r="W217" s="7"/>
      <c r="X217" s="7"/>
      <c r="Y217" s="7"/>
      <c r="Z217" s="7"/>
      <c r="AA217" s="7"/>
      <c r="AB217" s="7"/>
      <c r="AC217" s="7"/>
      <c r="AD217" s="7"/>
      <c r="AE217" s="7"/>
      <c r="AF217" s="7"/>
      <c r="AG217" s="7"/>
      <c r="AH217" s="7"/>
      <c r="AI217" s="7"/>
    </row>
    <row r="218" spans="16:35" x14ac:dyDescent="0.25">
      <c r="P218" s="7"/>
      <c r="Q218" s="7"/>
      <c r="R218" s="7"/>
      <c r="S218" s="7"/>
      <c r="T218" s="7"/>
      <c r="U218" s="7"/>
      <c r="V218" s="7"/>
      <c r="W218" s="7"/>
      <c r="X218" s="7"/>
      <c r="Y218" s="7"/>
      <c r="Z218" s="7"/>
      <c r="AA218" s="7"/>
      <c r="AB218" s="7"/>
      <c r="AC218" s="7"/>
      <c r="AD218" s="7"/>
      <c r="AE218" s="7"/>
      <c r="AF218" s="7"/>
      <c r="AG218" s="7"/>
      <c r="AH218" s="7"/>
      <c r="AI218" s="7"/>
    </row>
    <row r="219" spans="16:35" x14ac:dyDescent="0.25">
      <c r="P219" s="7"/>
      <c r="Q219" s="7"/>
      <c r="R219" s="7"/>
      <c r="S219" s="7"/>
      <c r="T219" s="7"/>
      <c r="U219" s="7"/>
      <c r="V219" s="7"/>
      <c r="W219" s="7"/>
      <c r="X219" s="7"/>
      <c r="Y219" s="7"/>
      <c r="Z219" s="7"/>
      <c r="AA219" s="7"/>
      <c r="AB219" s="7"/>
      <c r="AC219" s="7"/>
      <c r="AD219" s="7"/>
      <c r="AE219" s="7"/>
      <c r="AF219" s="7"/>
      <c r="AG219" s="7"/>
      <c r="AH219" s="7"/>
      <c r="AI219" s="7"/>
    </row>
    <row r="220" spans="16:35" x14ac:dyDescent="0.25">
      <c r="P220" s="7"/>
      <c r="Q220" s="7"/>
      <c r="R220" s="7"/>
      <c r="S220" s="7"/>
      <c r="T220" s="7"/>
      <c r="U220" s="7"/>
      <c r="V220" s="7"/>
      <c r="W220" s="7"/>
      <c r="X220" s="7"/>
      <c r="Y220" s="7"/>
      <c r="Z220" s="7"/>
      <c r="AA220" s="7"/>
      <c r="AB220" s="7"/>
      <c r="AC220" s="7"/>
      <c r="AD220" s="7"/>
      <c r="AE220" s="7"/>
      <c r="AF220" s="7"/>
      <c r="AG220" s="7"/>
      <c r="AH220" s="7"/>
      <c r="AI220" s="7"/>
    </row>
    <row r="221" spans="16:35" x14ac:dyDescent="0.25">
      <c r="P221" s="7"/>
      <c r="Q221" s="7"/>
      <c r="R221" s="7"/>
      <c r="S221" s="7"/>
      <c r="T221" s="7"/>
      <c r="U221" s="7"/>
      <c r="V221" s="7"/>
      <c r="W221" s="7"/>
      <c r="X221" s="7"/>
      <c r="Y221" s="7"/>
      <c r="Z221" s="7"/>
      <c r="AA221" s="7"/>
      <c r="AB221" s="7"/>
      <c r="AC221" s="7"/>
      <c r="AD221" s="7"/>
      <c r="AE221" s="7"/>
      <c r="AF221" s="7"/>
      <c r="AG221" s="7"/>
      <c r="AH221" s="7"/>
      <c r="AI221" s="7"/>
    </row>
    <row r="222" spans="16:35" x14ac:dyDescent="0.25">
      <c r="P222" s="7"/>
      <c r="Q222" s="7"/>
      <c r="R222" s="7"/>
      <c r="S222" s="7"/>
      <c r="T222" s="7"/>
      <c r="U222" s="7"/>
      <c r="V222" s="7"/>
      <c r="W222" s="7"/>
      <c r="X222" s="7"/>
      <c r="Y222" s="7"/>
      <c r="Z222" s="7"/>
      <c r="AA222" s="7"/>
      <c r="AB222" s="7"/>
      <c r="AC222" s="7"/>
      <c r="AD222" s="7"/>
      <c r="AE222" s="7"/>
      <c r="AF222" s="7"/>
      <c r="AG222" s="7"/>
      <c r="AH222" s="7"/>
      <c r="AI222" s="7"/>
    </row>
    <row r="223" spans="16:35" x14ac:dyDescent="0.25">
      <c r="P223" s="7"/>
      <c r="Q223" s="7"/>
      <c r="R223" s="7"/>
      <c r="S223" s="7"/>
      <c r="T223" s="7"/>
      <c r="U223" s="7"/>
      <c r="V223" s="7"/>
      <c r="W223" s="7"/>
      <c r="X223" s="7"/>
      <c r="Y223" s="7"/>
      <c r="Z223" s="7"/>
      <c r="AA223" s="7"/>
      <c r="AB223" s="7"/>
      <c r="AC223" s="7"/>
      <c r="AD223" s="7"/>
      <c r="AE223" s="7"/>
      <c r="AF223" s="7"/>
      <c r="AG223" s="7"/>
      <c r="AH223" s="7"/>
      <c r="AI223" s="7"/>
    </row>
    <row r="224" spans="16:35" x14ac:dyDescent="0.25">
      <c r="P224" s="7"/>
      <c r="Q224" s="7"/>
      <c r="R224" s="7"/>
      <c r="S224" s="7"/>
      <c r="T224" s="7"/>
      <c r="U224" s="7"/>
      <c r="V224" s="7"/>
      <c r="W224" s="7"/>
      <c r="X224" s="7"/>
      <c r="Y224" s="7"/>
      <c r="Z224" s="7"/>
      <c r="AA224" s="7"/>
      <c r="AB224" s="7"/>
      <c r="AC224" s="7"/>
      <c r="AD224" s="7"/>
      <c r="AE224" s="7"/>
      <c r="AF224" s="7"/>
      <c r="AG224" s="7"/>
      <c r="AH224" s="7"/>
      <c r="AI224" s="7"/>
    </row>
    <row r="225" spans="16:35" x14ac:dyDescent="0.25">
      <c r="P225" s="7"/>
      <c r="Q225" s="7"/>
      <c r="R225" s="7"/>
      <c r="S225" s="7"/>
      <c r="T225" s="7"/>
      <c r="U225" s="7"/>
      <c r="V225" s="7"/>
      <c r="W225" s="7"/>
      <c r="X225" s="7"/>
      <c r="Y225" s="7"/>
      <c r="Z225" s="7"/>
      <c r="AA225" s="7"/>
      <c r="AB225" s="7"/>
      <c r="AC225" s="7"/>
      <c r="AD225" s="7"/>
      <c r="AE225" s="7"/>
      <c r="AF225" s="7"/>
      <c r="AG225" s="7"/>
      <c r="AH225" s="7"/>
      <c r="AI225" s="7"/>
    </row>
    <row r="226" spans="16:35" x14ac:dyDescent="0.25">
      <c r="P226" s="7"/>
      <c r="Q226" s="7"/>
      <c r="R226" s="7"/>
      <c r="S226" s="7"/>
      <c r="T226" s="7"/>
      <c r="U226" s="7"/>
      <c r="V226" s="7"/>
      <c r="W226" s="7"/>
      <c r="X226" s="7"/>
      <c r="Y226" s="7"/>
      <c r="Z226" s="7"/>
      <c r="AA226" s="7"/>
      <c r="AB226" s="7"/>
      <c r="AC226" s="7"/>
      <c r="AD226" s="7"/>
      <c r="AE226" s="7"/>
      <c r="AF226" s="7"/>
      <c r="AG226" s="7"/>
      <c r="AH226" s="7"/>
      <c r="AI226" s="7"/>
    </row>
    <row r="227" spans="16:35" x14ac:dyDescent="0.25">
      <c r="P227" s="7"/>
      <c r="Q227" s="7"/>
      <c r="R227" s="7"/>
      <c r="S227" s="7"/>
      <c r="T227" s="7"/>
      <c r="U227" s="7"/>
      <c r="V227" s="7"/>
      <c r="W227" s="7"/>
      <c r="X227" s="7"/>
      <c r="Y227" s="7"/>
      <c r="Z227" s="7"/>
      <c r="AA227" s="7"/>
      <c r="AB227" s="7"/>
      <c r="AC227" s="7"/>
      <c r="AD227" s="7"/>
      <c r="AE227" s="7"/>
      <c r="AF227" s="7"/>
      <c r="AG227" s="7"/>
      <c r="AH227" s="7"/>
      <c r="AI227" s="7"/>
    </row>
    <row r="228" spans="16:35" x14ac:dyDescent="0.25">
      <c r="P228" s="7"/>
      <c r="Q228" s="7"/>
      <c r="R228" s="7"/>
      <c r="S228" s="7"/>
      <c r="T228" s="7"/>
      <c r="U228" s="7"/>
      <c r="V228" s="7"/>
      <c r="W228" s="7"/>
      <c r="X228" s="7"/>
      <c r="Y228" s="7"/>
      <c r="Z228" s="7"/>
      <c r="AA228" s="7"/>
      <c r="AB228" s="7"/>
      <c r="AC228" s="7"/>
      <c r="AD228" s="7"/>
      <c r="AE228" s="7"/>
      <c r="AF228" s="7"/>
      <c r="AG228" s="7"/>
      <c r="AH228" s="7"/>
      <c r="AI228" s="7"/>
    </row>
    <row r="229" spans="16:35" x14ac:dyDescent="0.25">
      <c r="P229" s="7"/>
      <c r="Q229" s="7"/>
      <c r="R229" s="7"/>
      <c r="S229" s="7"/>
      <c r="T229" s="7"/>
      <c r="U229" s="7"/>
      <c r="V229" s="7"/>
      <c r="W229" s="7"/>
      <c r="X229" s="7"/>
      <c r="Y229" s="7"/>
      <c r="Z229" s="7"/>
      <c r="AA229" s="7"/>
      <c r="AB229" s="7"/>
      <c r="AC229" s="7"/>
      <c r="AD229" s="7"/>
      <c r="AE229" s="7"/>
      <c r="AF229" s="7"/>
      <c r="AG229" s="7"/>
      <c r="AH229" s="7"/>
      <c r="AI229" s="7"/>
    </row>
    <row r="230" spans="16:35" x14ac:dyDescent="0.25">
      <c r="P230" s="7"/>
      <c r="Q230" s="7"/>
      <c r="R230" s="7"/>
      <c r="S230" s="7"/>
      <c r="T230" s="7"/>
      <c r="U230" s="7"/>
      <c r="V230" s="7"/>
      <c r="W230" s="7"/>
      <c r="X230" s="7"/>
      <c r="Y230" s="7"/>
      <c r="Z230" s="7"/>
      <c r="AA230" s="7"/>
      <c r="AB230" s="7"/>
      <c r="AC230" s="7"/>
      <c r="AD230" s="7"/>
      <c r="AE230" s="7"/>
      <c r="AF230" s="7"/>
      <c r="AG230" s="7"/>
      <c r="AH230" s="7"/>
      <c r="AI230" s="7"/>
    </row>
    <row r="231" spans="16:35" x14ac:dyDescent="0.25">
      <c r="P231" s="7"/>
      <c r="Q231" s="7"/>
      <c r="R231" s="7"/>
      <c r="S231" s="7"/>
      <c r="T231" s="7"/>
      <c r="U231" s="7"/>
      <c r="V231" s="7"/>
      <c r="W231" s="7"/>
      <c r="X231" s="7"/>
      <c r="Y231" s="7"/>
      <c r="Z231" s="7"/>
      <c r="AA231" s="7"/>
      <c r="AB231" s="7"/>
      <c r="AC231" s="7"/>
      <c r="AD231" s="7"/>
      <c r="AE231" s="7"/>
      <c r="AF231" s="7"/>
      <c r="AG231" s="7"/>
      <c r="AH231" s="7"/>
      <c r="AI231" s="7"/>
    </row>
    <row r="232" spans="16:35" x14ac:dyDescent="0.25">
      <c r="P232" s="7"/>
      <c r="Q232" s="7"/>
      <c r="R232" s="7"/>
      <c r="S232" s="7"/>
      <c r="T232" s="7"/>
      <c r="U232" s="7"/>
      <c r="V232" s="7"/>
      <c r="W232" s="7"/>
      <c r="X232" s="7"/>
      <c r="Y232" s="7"/>
      <c r="Z232" s="7"/>
      <c r="AA232" s="7"/>
      <c r="AB232" s="7"/>
      <c r="AC232" s="7"/>
      <c r="AD232" s="7"/>
      <c r="AE232" s="7"/>
      <c r="AF232" s="7"/>
      <c r="AG232" s="7"/>
      <c r="AH232" s="7"/>
      <c r="AI232" s="7"/>
    </row>
    <row r="233" spans="16:35" x14ac:dyDescent="0.25">
      <c r="P233" s="7"/>
      <c r="Q233" s="7"/>
      <c r="R233" s="7"/>
      <c r="S233" s="7"/>
      <c r="T233" s="7"/>
      <c r="U233" s="7"/>
      <c r="V233" s="7"/>
      <c r="W233" s="7"/>
      <c r="X233" s="7"/>
      <c r="Y233" s="7"/>
      <c r="Z233" s="7"/>
      <c r="AA233" s="7"/>
      <c r="AB233" s="7"/>
      <c r="AC233" s="7"/>
      <c r="AD233" s="7"/>
      <c r="AE233" s="7"/>
      <c r="AF233" s="7"/>
      <c r="AG233" s="7"/>
      <c r="AH233" s="7"/>
      <c r="AI233" s="7"/>
    </row>
    <row r="234" spans="16:35" x14ac:dyDescent="0.25">
      <c r="P234" s="7"/>
      <c r="Q234" s="7"/>
      <c r="R234" s="7"/>
      <c r="S234" s="7"/>
      <c r="T234" s="7"/>
      <c r="U234" s="7"/>
      <c r="V234" s="7"/>
      <c r="W234" s="7"/>
      <c r="X234" s="7"/>
      <c r="Y234" s="7"/>
      <c r="Z234" s="7"/>
      <c r="AA234" s="7"/>
      <c r="AB234" s="7"/>
      <c r="AC234" s="7"/>
      <c r="AD234" s="7"/>
      <c r="AE234" s="7"/>
      <c r="AF234" s="7"/>
      <c r="AG234" s="7"/>
      <c r="AH234" s="7"/>
      <c r="AI234" s="7"/>
    </row>
    <row r="235" spans="16:35" x14ac:dyDescent="0.25">
      <c r="P235" s="7"/>
      <c r="Q235" s="7"/>
      <c r="R235" s="7"/>
      <c r="S235" s="7"/>
      <c r="T235" s="7"/>
      <c r="U235" s="7"/>
      <c r="V235" s="7"/>
      <c r="W235" s="7"/>
      <c r="X235" s="7"/>
      <c r="Y235" s="7"/>
      <c r="Z235" s="7"/>
      <c r="AA235" s="7"/>
      <c r="AB235" s="7"/>
      <c r="AC235" s="7"/>
      <c r="AD235" s="7"/>
      <c r="AE235" s="7"/>
      <c r="AF235" s="7"/>
      <c r="AG235" s="7"/>
      <c r="AH235" s="7"/>
      <c r="AI235" s="7"/>
    </row>
    <row r="236" spans="16:35" x14ac:dyDescent="0.25">
      <c r="P236" s="7"/>
      <c r="Q236" s="7"/>
      <c r="R236" s="7"/>
      <c r="S236" s="7"/>
      <c r="T236" s="7"/>
      <c r="U236" s="7"/>
      <c r="V236" s="7"/>
      <c r="W236" s="7"/>
      <c r="X236" s="7"/>
      <c r="Y236" s="7"/>
      <c r="Z236" s="7"/>
      <c r="AA236" s="7"/>
      <c r="AB236" s="7"/>
      <c r="AC236" s="7"/>
      <c r="AD236" s="7"/>
      <c r="AE236" s="7"/>
      <c r="AF236" s="7"/>
      <c r="AG236" s="7"/>
      <c r="AH236" s="7"/>
      <c r="AI236" s="7"/>
    </row>
    <row r="237" spans="16:35" x14ac:dyDescent="0.25">
      <c r="P237" s="7"/>
      <c r="Q237" s="7"/>
      <c r="R237" s="7"/>
      <c r="S237" s="7"/>
      <c r="T237" s="7"/>
      <c r="U237" s="7"/>
      <c r="V237" s="7"/>
      <c r="W237" s="7"/>
      <c r="X237" s="7"/>
      <c r="Y237" s="7"/>
      <c r="Z237" s="7"/>
      <c r="AA237" s="7"/>
      <c r="AB237" s="7"/>
      <c r="AC237" s="7"/>
      <c r="AD237" s="7"/>
      <c r="AE237" s="7"/>
      <c r="AF237" s="7"/>
      <c r="AG237" s="7"/>
      <c r="AH237" s="7"/>
      <c r="AI237" s="7"/>
    </row>
    <row r="238" spans="16:35" x14ac:dyDescent="0.25">
      <c r="P238" s="7"/>
      <c r="Q238" s="7"/>
      <c r="R238" s="7"/>
      <c r="S238" s="7"/>
      <c r="T238" s="7"/>
      <c r="U238" s="7"/>
      <c r="V238" s="7"/>
      <c r="W238" s="7"/>
      <c r="X238" s="7"/>
      <c r="Y238" s="7"/>
      <c r="Z238" s="7"/>
      <c r="AA238" s="7"/>
      <c r="AB238" s="7"/>
      <c r="AC238" s="7"/>
      <c r="AD238" s="7"/>
      <c r="AE238" s="7"/>
      <c r="AF238" s="7"/>
      <c r="AG238" s="7"/>
      <c r="AH238" s="7"/>
      <c r="AI238" s="7"/>
    </row>
    <row r="239" spans="16:35" x14ac:dyDescent="0.25">
      <c r="P239" s="7"/>
      <c r="Q239" s="7"/>
      <c r="R239" s="7"/>
      <c r="S239" s="7"/>
      <c r="T239" s="7"/>
      <c r="U239" s="7"/>
      <c r="V239" s="7"/>
      <c r="W239" s="7"/>
      <c r="X239" s="7"/>
      <c r="Y239" s="7"/>
      <c r="Z239" s="7"/>
      <c r="AA239" s="7"/>
      <c r="AB239" s="7"/>
      <c r="AC239" s="7"/>
      <c r="AD239" s="7"/>
      <c r="AE239" s="7"/>
      <c r="AF239" s="7"/>
      <c r="AG239" s="7"/>
      <c r="AH239" s="7"/>
      <c r="AI239" s="7"/>
    </row>
    <row r="240" spans="16:35" x14ac:dyDescent="0.25">
      <c r="P240" s="7"/>
      <c r="Q240" s="7"/>
      <c r="R240" s="7"/>
      <c r="S240" s="7"/>
      <c r="T240" s="7"/>
      <c r="U240" s="7"/>
      <c r="V240" s="7"/>
      <c r="W240" s="7"/>
      <c r="X240" s="7"/>
      <c r="Y240" s="7"/>
      <c r="Z240" s="7"/>
      <c r="AA240" s="7"/>
      <c r="AB240" s="7"/>
      <c r="AC240" s="7"/>
      <c r="AD240" s="7"/>
      <c r="AE240" s="7"/>
      <c r="AF240" s="7"/>
      <c r="AG240" s="7"/>
      <c r="AH240" s="7"/>
      <c r="AI240" s="7"/>
    </row>
    <row r="241" spans="16:35" x14ac:dyDescent="0.25">
      <c r="P241" s="7"/>
      <c r="Q241" s="7"/>
      <c r="R241" s="7"/>
      <c r="S241" s="7"/>
      <c r="T241" s="7"/>
      <c r="U241" s="7"/>
      <c r="V241" s="7"/>
      <c r="W241" s="7"/>
      <c r="X241" s="7"/>
      <c r="Y241" s="7"/>
      <c r="Z241" s="7"/>
      <c r="AA241" s="7"/>
      <c r="AB241" s="7"/>
      <c r="AC241" s="7"/>
      <c r="AD241" s="7"/>
      <c r="AE241" s="7"/>
      <c r="AF241" s="7"/>
      <c r="AG241" s="7"/>
      <c r="AH241" s="7"/>
      <c r="AI241" s="7"/>
    </row>
    <row r="242" spans="16:35" x14ac:dyDescent="0.25">
      <c r="P242" s="7"/>
      <c r="Q242" s="7"/>
      <c r="R242" s="7"/>
      <c r="S242" s="7"/>
      <c r="T242" s="7"/>
      <c r="U242" s="7"/>
      <c r="V242" s="7"/>
      <c r="W242" s="7"/>
      <c r="X242" s="7"/>
      <c r="Y242" s="7"/>
      <c r="Z242" s="7"/>
      <c r="AA242" s="7"/>
      <c r="AB242" s="7"/>
      <c r="AC242" s="7"/>
      <c r="AD242" s="7"/>
      <c r="AE242" s="7"/>
      <c r="AF242" s="7"/>
      <c r="AG242" s="7"/>
      <c r="AH242" s="7"/>
      <c r="AI242" s="7"/>
    </row>
    <row r="243" spans="16:35" x14ac:dyDescent="0.25">
      <c r="P243" s="7"/>
      <c r="Q243" s="7"/>
      <c r="R243" s="7"/>
      <c r="S243" s="7"/>
      <c r="T243" s="7"/>
      <c r="U243" s="7"/>
      <c r="V243" s="7"/>
      <c r="W243" s="7"/>
      <c r="X243" s="7"/>
      <c r="Y243" s="7"/>
      <c r="Z243" s="7"/>
      <c r="AA243" s="7"/>
      <c r="AB243" s="7"/>
      <c r="AC243" s="7"/>
      <c r="AD243" s="7"/>
      <c r="AE243" s="7"/>
      <c r="AF243" s="7"/>
      <c r="AG243" s="7"/>
      <c r="AH243" s="7"/>
      <c r="AI243" s="7"/>
    </row>
    <row r="244" spans="16:35" x14ac:dyDescent="0.25">
      <c r="P244" s="7"/>
      <c r="Q244" s="7"/>
      <c r="R244" s="7"/>
      <c r="S244" s="7"/>
      <c r="T244" s="7"/>
      <c r="U244" s="7"/>
      <c r="V244" s="7"/>
      <c r="W244" s="7"/>
      <c r="X244" s="7"/>
      <c r="Y244" s="7"/>
      <c r="Z244" s="7"/>
      <c r="AA244" s="7"/>
      <c r="AB244" s="7"/>
      <c r="AC244" s="7"/>
      <c r="AD244" s="7"/>
      <c r="AE244" s="7"/>
      <c r="AF244" s="7"/>
      <c r="AG244" s="7"/>
      <c r="AH244" s="7"/>
      <c r="AI244" s="7"/>
    </row>
    <row r="245" spans="16:35" x14ac:dyDescent="0.25">
      <c r="P245" s="7"/>
      <c r="Q245" s="7"/>
      <c r="R245" s="7"/>
      <c r="S245" s="7"/>
      <c r="T245" s="7"/>
      <c r="U245" s="7"/>
      <c r="V245" s="7"/>
      <c r="W245" s="7"/>
      <c r="X245" s="7"/>
      <c r="Y245" s="7"/>
      <c r="Z245" s="7"/>
      <c r="AA245" s="7"/>
      <c r="AB245" s="7"/>
      <c r="AC245" s="7"/>
      <c r="AD245" s="7"/>
      <c r="AE245" s="7"/>
      <c r="AF245" s="7"/>
      <c r="AG245" s="7"/>
      <c r="AH245" s="7"/>
      <c r="AI245" s="7"/>
    </row>
    <row r="246" spans="16:35" x14ac:dyDescent="0.25">
      <c r="P246" s="7"/>
      <c r="Q246" s="7"/>
      <c r="R246" s="7"/>
      <c r="S246" s="7"/>
      <c r="T246" s="7"/>
      <c r="U246" s="7"/>
      <c r="V246" s="7"/>
      <c r="W246" s="7"/>
      <c r="X246" s="7"/>
      <c r="Y246" s="7"/>
      <c r="Z246" s="7"/>
      <c r="AA246" s="7"/>
      <c r="AB246" s="7"/>
      <c r="AC246" s="7"/>
      <c r="AD246" s="7"/>
      <c r="AE246" s="7"/>
      <c r="AF246" s="7"/>
      <c r="AG246" s="7"/>
      <c r="AH246" s="7"/>
      <c r="AI246" s="7"/>
    </row>
    <row r="247" spans="16:35" x14ac:dyDescent="0.25">
      <c r="P247" s="7"/>
      <c r="Q247" s="7"/>
      <c r="R247" s="7"/>
      <c r="S247" s="7"/>
      <c r="T247" s="7"/>
      <c r="U247" s="7"/>
      <c r="V247" s="7"/>
      <c r="W247" s="7"/>
      <c r="X247" s="7"/>
      <c r="Y247" s="7"/>
      <c r="Z247" s="7"/>
      <c r="AA247" s="7"/>
      <c r="AB247" s="7"/>
      <c r="AC247" s="7"/>
      <c r="AD247" s="7"/>
      <c r="AE247" s="7"/>
      <c r="AF247" s="7"/>
      <c r="AG247" s="7"/>
      <c r="AH247" s="7"/>
      <c r="AI247" s="7"/>
    </row>
    <row r="248" spans="16:35" x14ac:dyDescent="0.25">
      <c r="P248" s="7"/>
      <c r="Q248" s="7"/>
      <c r="R248" s="7"/>
      <c r="S248" s="7"/>
      <c r="T248" s="7"/>
      <c r="U248" s="7"/>
      <c r="V248" s="7"/>
      <c r="W248" s="7"/>
      <c r="X248" s="7"/>
      <c r="Y248" s="7"/>
      <c r="Z248" s="7"/>
      <c r="AA248" s="7"/>
      <c r="AB248" s="7"/>
      <c r="AC248" s="7"/>
      <c r="AD248" s="7"/>
      <c r="AE248" s="7"/>
      <c r="AF248" s="7"/>
      <c r="AG248" s="7"/>
      <c r="AH248" s="7"/>
      <c r="AI248" s="7"/>
    </row>
    <row r="249" spans="16:35" x14ac:dyDescent="0.25">
      <c r="P249" s="7"/>
      <c r="Q249" s="7"/>
      <c r="R249" s="7"/>
      <c r="S249" s="7"/>
      <c r="T249" s="7"/>
      <c r="U249" s="7"/>
      <c r="V249" s="7"/>
      <c r="W249" s="7"/>
      <c r="X249" s="7"/>
      <c r="Y249" s="7"/>
      <c r="Z249" s="7"/>
      <c r="AA249" s="7"/>
      <c r="AB249" s="7"/>
      <c r="AC249" s="7"/>
      <c r="AD249" s="7"/>
      <c r="AE249" s="7"/>
      <c r="AF249" s="7"/>
      <c r="AG249" s="7"/>
      <c r="AH249" s="7"/>
      <c r="AI249" s="7"/>
    </row>
    <row r="250" spans="16:35" x14ac:dyDescent="0.25">
      <c r="P250" s="7"/>
      <c r="Q250" s="7"/>
      <c r="R250" s="7"/>
      <c r="S250" s="7"/>
      <c r="T250" s="7"/>
      <c r="U250" s="7"/>
      <c r="V250" s="7"/>
      <c r="W250" s="7"/>
      <c r="X250" s="7"/>
      <c r="Y250" s="7"/>
      <c r="Z250" s="7"/>
      <c r="AA250" s="7"/>
      <c r="AB250" s="7"/>
      <c r="AC250" s="7"/>
      <c r="AD250" s="7"/>
      <c r="AE250" s="7"/>
      <c r="AF250" s="7"/>
      <c r="AG250" s="7"/>
      <c r="AH250" s="7"/>
      <c r="AI250" s="7"/>
    </row>
    <row r="251" spans="16:35" x14ac:dyDescent="0.25">
      <c r="P251" s="7"/>
      <c r="Q251" s="7"/>
      <c r="R251" s="7"/>
      <c r="S251" s="7"/>
      <c r="T251" s="7"/>
      <c r="U251" s="7"/>
      <c r="V251" s="7"/>
      <c r="W251" s="7"/>
      <c r="X251" s="7"/>
      <c r="Y251" s="7"/>
      <c r="Z251" s="7"/>
      <c r="AA251" s="7"/>
      <c r="AB251" s="7"/>
      <c r="AC251" s="7"/>
      <c r="AD251" s="7"/>
      <c r="AE251" s="7"/>
      <c r="AF251" s="7"/>
      <c r="AG251" s="7"/>
      <c r="AH251" s="7"/>
      <c r="AI251" s="7"/>
    </row>
    <row r="252" spans="16:35" x14ac:dyDescent="0.25">
      <c r="P252" s="7"/>
      <c r="Q252" s="7"/>
      <c r="R252" s="7"/>
      <c r="S252" s="7"/>
      <c r="T252" s="7"/>
      <c r="U252" s="7"/>
      <c r="V252" s="7"/>
      <c r="W252" s="7"/>
      <c r="X252" s="7"/>
      <c r="Y252" s="7"/>
      <c r="Z252" s="7"/>
      <c r="AA252" s="7"/>
      <c r="AB252" s="7"/>
      <c r="AC252" s="7"/>
      <c r="AD252" s="7"/>
      <c r="AE252" s="7"/>
      <c r="AF252" s="7"/>
      <c r="AG252" s="7"/>
      <c r="AH252" s="7"/>
      <c r="AI252" s="7"/>
    </row>
    <row r="253" spans="16:35" x14ac:dyDescent="0.25">
      <c r="P253" s="7"/>
      <c r="Q253" s="7"/>
      <c r="R253" s="7"/>
      <c r="S253" s="7"/>
      <c r="T253" s="7"/>
      <c r="U253" s="7"/>
      <c r="V253" s="7"/>
      <c r="W253" s="7"/>
      <c r="X253" s="7"/>
      <c r="Y253" s="7"/>
      <c r="Z253" s="7"/>
      <c r="AA253" s="7"/>
      <c r="AB253" s="7"/>
      <c r="AC253" s="7"/>
      <c r="AD253" s="7"/>
      <c r="AE253" s="7"/>
      <c r="AF253" s="7"/>
      <c r="AG253" s="7"/>
      <c r="AH253" s="7"/>
      <c r="AI253" s="7"/>
    </row>
    <row r="254" spans="16:35" x14ac:dyDescent="0.25">
      <c r="P254" s="7"/>
      <c r="Q254" s="7"/>
      <c r="R254" s="7"/>
      <c r="S254" s="7"/>
      <c r="T254" s="7"/>
      <c r="U254" s="7"/>
      <c r="V254" s="7"/>
      <c r="W254" s="7"/>
      <c r="X254" s="7"/>
      <c r="Y254" s="7"/>
      <c r="Z254" s="7"/>
      <c r="AA254" s="7"/>
      <c r="AB254" s="7"/>
      <c r="AC254" s="7"/>
      <c r="AD254" s="7"/>
      <c r="AE254" s="7"/>
      <c r="AF254" s="7"/>
      <c r="AG254" s="7"/>
      <c r="AH254" s="7"/>
      <c r="AI254" s="7"/>
    </row>
    <row r="255" spans="16:35" x14ac:dyDescent="0.25">
      <c r="P255" s="7"/>
      <c r="Q255" s="7"/>
      <c r="R255" s="7"/>
      <c r="S255" s="7"/>
      <c r="T255" s="7"/>
      <c r="U255" s="7"/>
      <c r="V255" s="7"/>
      <c r="W255" s="7"/>
      <c r="X255" s="7"/>
      <c r="Y255" s="7"/>
      <c r="Z255" s="7"/>
      <c r="AA255" s="7"/>
      <c r="AB255" s="7"/>
      <c r="AC255" s="7"/>
      <c r="AD255" s="7"/>
      <c r="AE255" s="7"/>
      <c r="AF255" s="7"/>
      <c r="AG255" s="7"/>
      <c r="AH255" s="7"/>
      <c r="AI255" s="7"/>
    </row>
    <row r="256" spans="16:35" x14ac:dyDescent="0.25">
      <c r="P256" s="7"/>
      <c r="Q256" s="7"/>
      <c r="R256" s="7"/>
      <c r="S256" s="7"/>
      <c r="T256" s="7"/>
      <c r="U256" s="7"/>
      <c r="V256" s="7"/>
      <c r="W256" s="7"/>
      <c r="X256" s="7"/>
      <c r="Y256" s="7"/>
      <c r="Z256" s="7"/>
      <c r="AA256" s="7"/>
      <c r="AB256" s="7"/>
      <c r="AC256" s="7"/>
      <c r="AD256" s="7"/>
      <c r="AE256" s="7"/>
      <c r="AF256" s="7"/>
      <c r="AG256" s="7"/>
      <c r="AH256" s="7"/>
      <c r="AI256" s="7"/>
    </row>
    <row r="257" spans="16:35" x14ac:dyDescent="0.25">
      <c r="P257" s="7"/>
      <c r="Q257" s="7"/>
      <c r="R257" s="7"/>
      <c r="S257" s="7"/>
      <c r="T257" s="7"/>
      <c r="U257" s="7"/>
      <c r="V257" s="7"/>
      <c r="W257" s="7"/>
      <c r="X257" s="7"/>
      <c r="Y257" s="7"/>
      <c r="Z257" s="7"/>
      <c r="AA257" s="7"/>
      <c r="AB257" s="7"/>
      <c r="AC257" s="7"/>
      <c r="AD257" s="7"/>
      <c r="AE257" s="7"/>
      <c r="AF257" s="7"/>
      <c r="AG257" s="7"/>
      <c r="AH257" s="7"/>
      <c r="AI257" s="7"/>
    </row>
    <row r="258" spans="16:35" x14ac:dyDescent="0.25">
      <c r="P258" s="7"/>
      <c r="Q258" s="7"/>
      <c r="R258" s="7"/>
      <c r="S258" s="7"/>
      <c r="T258" s="7"/>
      <c r="U258" s="7"/>
      <c r="V258" s="7"/>
      <c r="W258" s="7"/>
      <c r="X258" s="7"/>
      <c r="Y258" s="7"/>
      <c r="Z258" s="7"/>
      <c r="AA258" s="7"/>
      <c r="AB258" s="7"/>
      <c r="AC258" s="7"/>
      <c r="AD258" s="7"/>
      <c r="AE258" s="7"/>
      <c r="AF258" s="7"/>
      <c r="AG258" s="7"/>
      <c r="AH258" s="7"/>
      <c r="AI258" s="7"/>
    </row>
    <row r="259" spans="16:35" x14ac:dyDescent="0.25">
      <c r="P259" s="7"/>
      <c r="Q259" s="7"/>
      <c r="R259" s="7"/>
      <c r="S259" s="7"/>
      <c r="T259" s="7"/>
      <c r="U259" s="7"/>
      <c r="V259" s="7"/>
      <c r="W259" s="7"/>
      <c r="X259" s="7"/>
      <c r="Y259" s="7"/>
      <c r="Z259" s="7"/>
      <c r="AA259" s="7"/>
      <c r="AB259" s="7"/>
      <c r="AC259" s="7"/>
      <c r="AD259" s="7"/>
      <c r="AE259" s="7"/>
      <c r="AF259" s="7"/>
      <c r="AG259" s="7"/>
      <c r="AH259" s="7"/>
      <c r="AI259" s="7"/>
    </row>
    <row r="260" spans="16:35" x14ac:dyDescent="0.25">
      <c r="P260" s="7"/>
      <c r="Q260" s="7"/>
      <c r="R260" s="7"/>
      <c r="S260" s="7"/>
      <c r="T260" s="7"/>
      <c r="U260" s="7"/>
      <c r="V260" s="7"/>
      <c r="W260" s="7"/>
      <c r="X260" s="7"/>
      <c r="Y260" s="7"/>
      <c r="Z260" s="7"/>
      <c r="AA260" s="7"/>
      <c r="AB260" s="7"/>
      <c r="AC260" s="7"/>
      <c r="AD260" s="7"/>
      <c r="AE260" s="7"/>
      <c r="AF260" s="7"/>
      <c r="AG260" s="7"/>
      <c r="AH260" s="7"/>
      <c r="AI260" s="7"/>
    </row>
    <row r="261" spans="16:35" x14ac:dyDescent="0.25">
      <c r="P261" s="7"/>
      <c r="Q261" s="7"/>
      <c r="R261" s="7"/>
      <c r="S261" s="7"/>
      <c r="T261" s="7"/>
      <c r="U261" s="7"/>
      <c r="V261" s="7"/>
      <c r="W261" s="7"/>
      <c r="X261" s="7"/>
      <c r="Y261" s="7"/>
      <c r="Z261" s="7"/>
      <c r="AA261" s="7"/>
      <c r="AB261" s="7"/>
      <c r="AC261" s="7"/>
      <c r="AD261" s="7"/>
      <c r="AE261" s="7"/>
      <c r="AF261" s="7"/>
      <c r="AG261" s="7"/>
      <c r="AH261" s="7"/>
      <c r="AI261" s="7"/>
    </row>
    <row r="262" spans="16:35" x14ac:dyDescent="0.25">
      <c r="P262" s="7"/>
      <c r="Q262" s="7"/>
      <c r="R262" s="7"/>
      <c r="S262" s="7"/>
      <c r="T262" s="7"/>
      <c r="U262" s="7"/>
      <c r="V262" s="7"/>
      <c r="W262" s="7"/>
      <c r="X262" s="7"/>
      <c r="Y262" s="7"/>
      <c r="Z262" s="7"/>
      <c r="AA262" s="7"/>
      <c r="AB262" s="7"/>
      <c r="AC262" s="7"/>
      <c r="AD262" s="7"/>
      <c r="AE262" s="7"/>
      <c r="AF262" s="7"/>
      <c r="AG262" s="7"/>
      <c r="AH262" s="7"/>
      <c r="AI262" s="7"/>
    </row>
    <row r="263" spans="16:35" x14ac:dyDescent="0.25">
      <c r="P263" s="7"/>
      <c r="Q263" s="7"/>
      <c r="R263" s="7"/>
      <c r="S263" s="7"/>
      <c r="T263" s="7"/>
      <c r="U263" s="7"/>
      <c r="V263" s="7"/>
      <c r="W263" s="7"/>
      <c r="X263" s="7"/>
      <c r="Y263" s="7"/>
      <c r="Z263" s="7"/>
      <c r="AA263" s="7"/>
      <c r="AB263" s="7"/>
      <c r="AC263" s="7"/>
      <c r="AD263" s="7"/>
      <c r="AE263" s="7"/>
      <c r="AF263" s="7"/>
      <c r="AG263" s="7"/>
      <c r="AH263" s="7"/>
      <c r="AI263" s="7"/>
    </row>
    <row r="264" spans="16:35" x14ac:dyDescent="0.25">
      <c r="P264" s="7"/>
      <c r="Q264" s="7"/>
      <c r="R264" s="7"/>
      <c r="S264" s="7"/>
      <c r="T264" s="7"/>
      <c r="U264" s="7"/>
      <c r="V264" s="7"/>
      <c r="W264" s="7"/>
      <c r="X264" s="7"/>
      <c r="Y264" s="7"/>
      <c r="Z264" s="7"/>
      <c r="AA264" s="7"/>
      <c r="AB264" s="7"/>
      <c r="AC264" s="7"/>
      <c r="AD264" s="7"/>
      <c r="AE264" s="7"/>
      <c r="AF264" s="7"/>
      <c r="AG264" s="7"/>
      <c r="AH264" s="7"/>
      <c r="AI264" s="7"/>
    </row>
    <row r="265" spans="16:35" x14ac:dyDescent="0.25">
      <c r="P265" s="7"/>
      <c r="Q265" s="7"/>
      <c r="R265" s="7"/>
      <c r="S265" s="7"/>
      <c r="T265" s="7"/>
      <c r="U265" s="7"/>
      <c r="V265" s="7"/>
      <c r="W265" s="7"/>
      <c r="X265" s="7"/>
      <c r="Y265" s="7"/>
      <c r="Z265" s="7"/>
      <c r="AA265" s="7"/>
      <c r="AB265" s="7"/>
      <c r="AC265" s="7"/>
      <c r="AD265" s="7"/>
      <c r="AE265" s="7"/>
      <c r="AF265" s="7"/>
      <c r="AG265" s="7"/>
      <c r="AH265" s="7"/>
      <c r="AI265" s="7"/>
    </row>
    <row r="266" spans="16:35" x14ac:dyDescent="0.25">
      <c r="P266" s="7"/>
      <c r="Q266" s="7"/>
      <c r="R266" s="7"/>
      <c r="S266" s="7"/>
      <c r="T266" s="7"/>
      <c r="U266" s="7"/>
      <c r="V266" s="7"/>
      <c r="W266" s="7"/>
      <c r="X266" s="7"/>
      <c r="Y266" s="7"/>
      <c r="Z266" s="7"/>
      <c r="AA266" s="7"/>
      <c r="AB266" s="7"/>
      <c r="AC266" s="7"/>
      <c r="AD266" s="7"/>
      <c r="AE266" s="7"/>
      <c r="AF266" s="7"/>
      <c r="AG266" s="7"/>
      <c r="AH266" s="7"/>
      <c r="AI266" s="7"/>
    </row>
    <row r="267" spans="16:35" x14ac:dyDescent="0.25">
      <c r="P267" s="7"/>
      <c r="Q267" s="7"/>
      <c r="R267" s="7"/>
      <c r="S267" s="7"/>
      <c r="T267" s="7"/>
      <c r="U267" s="7"/>
      <c r="V267" s="7"/>
      <c r="W267" s="7"/>
      <c r="X267" s="7"/>
      <c r="Y267" s="7"/>
      <c r="Z267" s="7"/>
      <c r="AA267" s="7"/>
      <c r="AB267" s="7"/>
      <c r="AC267" s="7"/>
      <c r="AD267" s="7"/>
      <c r="AE267" s="7"/>
      <c r="AF267" s="7"/>
      <c r="AG267" s="7"/>
      <c r="AH267" s="7"/>
      <c r="AI267" s="7"/>
    </row>
    <row r="268" spans="16:35" x14ac:dyDescent="0.25">
      <c r="P268" s="7"/>
      <c r="Q268" s="7"/>
      <c r="R268" s="7"/>
      <c r="S268" s="7"/>
      <c r="T268" s="7"/>
      <c r="U268" s="7"/>
      <c r="V268" s="7"/>
      <c r="W268" s="7"/>
      <c r="X268" s="7"/>
      <c r="Y268" s="7"/>
      <c r="Z268" s="7"/>
      <c r="AA268" s="7"/>
      <c r="AB268" s="7"/>
      <c r="AC268" s="7"/>
      <c r="AD268" s="7"/>
      <c r="AE268" s="7"/>
      <c r="AF268" s="7"/>
      <c r="AG268" s="7"/>
      <c r="AH268" s="7"/>
      <c r="AI268" s="7"/>
    </row>
    <row r="269" spans="16:35" x14ac:dyDescent="0.25">
      <c r="P269" s="7"/>
      <c r="Q269" s="7"/>
      <c r="R269" s="7"/>
      <c r="S269" s="7"/>
      <c r="T269" s="7"/>
      <c r="U269" s="7"/>
      <c r="V269" s="7"/>
      <c r="W269" s="7"/>
      <c r="X269" s="7"/>
      <c r="Y269" s="7"/>
      <c r="Z269" s="7"/>
      <c r="AA269" s="7"/>
      <c r="AB269" s="7"/>
      <c r="AC269" s="7"/>
      <c r="AD269" s="7"/>
      <c r="AE269" s="7"/>
      <c r="AF269" s="7"/>
      <c r="AG269" s="7"/>
      <c r="AH269" s="7"/>
      <c r="AI269" s="7"/>
    </row>
    <row r="270" spans="16:35" x14ac:dyDescent="0.25">
      <c r="P270" s="7"/>
      <c r="Q270" s="7"/>
      <c r="R270" s="7"/>
      <c r="S270" s="7"/>
      <c r="T270" s="7"/>
      <c r="U270" s="7"/>
      <c r="V270" s="7"/>
      <c r="W270" s="7"/>
      <c r="X270" s="7"/>
      <c r="Y270" s="7"/>
      <c r="Z270" s="7"/>
      <c r="AA270" s="7"/>
      <c r="AB270" s="7"/>
      <c r="AC270" s="7"/>
      <c r="AD270" s="7"/>
      <c r="AE270" s="7"/>
      <c r="AF270" s="7"/>
      <c r="AG270" s="7"/>
      <c r="AH270" s="7"/>
      <c r="AI270" s="7"/>
    </row>
    <row r="271" spans="16:35" x14ac:dyDescent="0.25">
      <c r="P271" s="7"/>
      <c r="Q271" s="7"/>
      <c r="R271" s="7"/>
      <c r="S271" s="7"/>
      <c r="T271" s="7"/>
      <c r="U271" s="7"/>
      <c r="V271" s="7"/>
      <c r="W271" s="7"/>
      <c r="X271" s="7"/>
      <c r="Y271" s="7"/>
      <c r="Z271" s="7"/>
      <c r="AA271" s="7"/>
      <c r="AB271" s="7"/>
      <c r="AC271" s="7"/>
      <c r="AD271" s="7"/>
      <c r="AE271" s="7"/>
      <c r="AF271" s="7"/>
      <c r="AG271" s="7"/>
      <c r="AH271" s="7"/>
      <c r="AI271" s="7"/>
    </row>
    <row r="272" spans="16:35" x14ac:dyDescent="0.25">
      <c r="P272" s="7"/>
      <c r="Q272" s="7"/>
      <c r="R272" s="7"/>
      <c r="S272" s="7"/>
      <c r="T272" s="7"/>
      <c r="U272" s="7"/>
      <c r="V272" s="7"/>
      <c r="W272" s="7"/>
      <c r="X272" s="7"/>
      <c r="Y272" s="7"/>
      <c r="Z272" s="7"/>
      <c r="AA272" s="7"/>
      <c r="AB272" s="7"/>
      <c r="AC272" s="7"/>
      <c r="AD272" s="7"/>
      <c r="AE272" s="7"/>
      <c r="AF272" s="7"/>
      <c r="AG272" s="7"/>
      <c r="AH272" s="7"/>
      <c r="AI272" s="7"/>
    </row>
    <row r="273" spans="16:35" x14ac:dyDescent="0.25">
      <c r="P273" s="7"/>
      <c r="Q273" s="7"/>
      <c r="R273" s="7"/>
      <c r="S273" s="7"/>
      <c r="T273" s="7"/>
      <c r="U273" s="7"/>
      <c r="V273" s="7"/>
      <c r="W273" s="7"/>
      <c r="X273" s="7"/>
      <c r="Y273" s="7"/>
      <c r="Z273" s="7"/>
      <c r="AA273" s="7"/>
      <c r="AB273" s="7"/>
      <c r="AC273" s="7"/>
      <c r="AD273" s="7"/>
      <c r="AE273" s="7"/>
      <c r="AF273" s="7"/>
      <c r="AG273" s="7"/>
      <c r="AH273" s="7"/>
      <c r="AI273" s="7"/>
    </row>
    <row r="274" spans="16:35" x14ac:dyDescent="0.25">
      <c r="P274" s="7"/>
      <c r="Q274" s="7"/>
      <c r="R274" s="7"/>
      <c r="S274" s="7"/>
      <c r="T274" s="7"/>
      <c r="U274" s="7"/>
      <c r="V274" s="7"/>
      <c r="W274" s="7"/>
      <c r="X274" s="7"/>
      <c r="Y274" s="7"/>
      <c r="Z274" s="7"/>
      <c r="AA274" s="7"/>
      <c r="AB274" s="7"/>
      <c r="AC274" s="7"/>
      <c r="AD274" s="7"/>
      <c r="AE274" s="7"/>
      <c r="AF274" s="7"/>
      <c r="AG274" s="7"/>
      <c r="AH274" s="7"/>
      <c r="AI274" s="7"/>
    </row>
    <row r="275" spans="16:35" x14ac:dyDescent="0.25">
      <c r="P275" s="7"/>
      <c r="Q275" s="7"/>
      <c r="R275" s="7"/>
      <c r="S275" s="7"/>
      <c r="T275" s="7"/>
      <c r="U275" s="7"/>
      <c r="V275" s="7"/>
      <c r="W275" s="7"/>
      <c r="X275" s="7"/>
      <c r="Y275" s="7"/>
      <c r="Z275" s="7"/>
      <c r="AA275" s="7"/>
      <c r="AB275" s="7"/>
      <c r="AC275" s="7"/>
      <c r="AD275" s="7"/>
      <c r="AE275" s="7"/>
      <c r="AF275" s="7"/>
      <c r="AG275" s="7"/>
      <c r="AH275" s="7"/>
      <c r="AI275" s="7"/>
    </row>
    <row r="276" spans="16:35" x14ac:dyDescent="0.25">
      <c r="P276" s="7"/>
      <c r="Q276" s="7"/>
      <c r="R276" s="7"/>
      <c r="S276" s="7"/>
      <c r="T276" s="7"/>
      <c r="U276" s="7"/>
      <c r="V276" s="7"/>
      <c r="W276" s="7"/>
      <c r="X276" s="7"/>
      <c r="Y276" s="7"/>
      <c r="Z276" s="7"/>
      <c r="AA276" s="7"/>
      <c r="AB276" s="7"/>
      <c r="AC276" s="7"/>
      <c r="AD276" s="7"/>
      <c r="AE276" s="7"/>
      <c r="AF276" s="7"/>
      <c r="AG276" s="7"/>
      <c r="AH276" s="7"/>
      <c r="AI276" s="7"/>
    </row>
    <row r="277" spans="16:35" x14ac:dyDescent="0.25">
      <c r="P277" s="7"/>
      <c r="Q277" s="7"/>
      <c r="R277" s="7"/>
      <c r="S277" s="7"/>
      <c r="T277" s="7"/>
      <c r="U277" s="7"/>
      <c r="V277" s="7"/>
      <c r="W277" s="7"/>
      <c r="X277" s="7"/>
      <c r="Y277" s="7"/>
      <c r="Z277" s="7"/>
      <c r="AA277" s="7"/>
      <c r="AB277" s="7"/>
      <c r="AC277" s="7"/>
      <c r="AD277" s="7"/>
      <c r="AE277" s="7"/>
      <c r="AF277" s="7"/>
      <c r="AG277" s="7"/>
      <c r="AH277" s="7"/>
      <c r="AI277" s="7"/>
    </row>
    <row r="278" spans="16:35" x14ac:dyDescent="0.25">
      <c r="P278" s="7"/>
      <c r="Q278" s="7"/>
      <c r="R278" s="7"/>
      <c r="S278" s="7"/>
      <c r="T278" s="7"/>
      <c r="U278" s="7"/>
      <c r="V278" s="7"/>
      <c r="W278" s="7"/>
      <c r="X278" s="7"/>
      <c r="Y278" s="7"/>
      <c r="Z278" s="7"/>
      <c r="AA278" s="7"/>
      <c r="AB278" s="7"/>
      <c r="AC278" s="7"/>
      <c r="AD278" s="7"/>
      <c r="AE278" s="7"/>
      <c r="AF278" s="7"/>
      <c r="AG278" s="7"/>
      <c r="AH278" s="7"/>
      <c r="AI278" s="7"/>
    </row>
    <row r="279" spans="16:35" x14ac:dyDescent="0.25">
      <c r="P279" s="7"/>
      <c r="Q279" s="7"/>
      <c r="R279" s="7"/>
      <c r="S279" s="7"/>
      <c r="T279" s="7"/>
      <c r="U279" s="7"/>
      <c r="V279" s="7"/>
      <c r="W279" s="7"/>
      <c r="X279" s="7"/>
      <c r="Y279" s="7"/>
      <c r="Z279" s="7"/>
      <c r="AA279" s="7"/>
      <c r="AB279" s="7"/>
      <c r="AC279" s="7"/>
      <c r="AD279" s="7"/>
      <c r="AE279" s="7"/>
      <c r="AF279" s="7"/>
      <c r="AG279" s="7"/>
      <c r="AH279" s="7"/>
      <c r="AI279" s="7"/>
    </row>
    <row r="280" spans="16:35" x14ac:dyDescent="0.25">
      <c r="P280" s="7"/>
      <c r="Q280" s="7"/>
      <c r="R280" s="7"/>
      <c r="S280" s="7"/>
      <c r="T280" s="7"/>
      <c r="U280" s="7"/>
      <c r="V280" s="7"/>
      <c r="W280" s="7"/>
      <c r="X280" s="7"/>
      <c r="Y280" s="7"/>
      <c r="Z280" s="7"/>
      <c r="AA280" s="7"/>
      <c r="AB280" s="7"/>
      <c r="AC280" s="7"/>
      <c r="AD280" s="7"/>
      <c r="AE280" s="7"/>
      <c r="AF280" s="7"/>
      <c r="AG280" s="7"/>
      <c r="AH280" s="7"/>
      <c r="AI280" s="7"/>
    </row>
    <row r="281" spans="16:35" x14ac:dyDescent="0.25">
      <c r="P281" s="7"/>
      <c r="Q281" s="7"/>
      <c r="R281" s="7"/>
      <c r="S281" s="7"/>
      <c r="T281" s="7"/>
      <c r="U281" s="7"/>
      <c r="V281" s="7"/>
      <c r="W281" s="7"/>
      <c r="X281" s="7"/>
      <c r="Y281" s="7"/>
      <c r="Z281" s="7"/>
      <c r="AA281" s="7"/>
      <c r="AB281" s="7"/>
      <c r="AC281" s="7"/>
      <c r="AD281" s="7"/>
      <c r="AE281" s="7"/>
      <c r="AF281" s="7"/>
      <c r="AG281" s="7"/>
      <c r="AH281" s="7"/>
      <c r="AI281" s="7"/>
    </row>
    <row r="282" spans="16:35" x14ac:dyDescent="0.25">
      <c r="P282" s="7"/>
      <c r="Q282" s="7"/>
      <c r="R282" s="7"/>
      <c r="S282" s="7"/>
      <c r="T282" s="7"/>
      <c r="U282" s="7"/>
      <c r="V282" s="7"/>
      <c r="W282" s="7"/>
      <c r="X282" s="7"/>
      <c r="Y282" s="7"/>
      <c r="Z282" s="7"/>
      <c r="AA282" s="7"/>
      <c r="AB282" s="7"/>
      <c r="AC282" s="7"/>
      <c r="AD282" s="7"/>
      <c r="AE282" s="7"/>
      <c r="AF282" s="7"/>
      <c r="AG282" s="7"/>
      <c r="AH282" s="7"/>
      <c r="AI282" s="7"/>
    </row>
    <row r="283" spans="16:35" x14ac:dyDescent="0.25">
      <c r="P283" s="7"/>
      <c r="Q283" s="7"/>
      <c r="R283" s="7"/>
      <c r="S283" s="7"/>
      <c r="T283" s="7"/>
      <c r="U283" s="7"/>
      <c r="V283" s="7"/>
      <c r="W283" s="7"/>
      <c r="X283" s="7"/>
      <c r="Y283" s="7"/>
      <c r="Z283" s="7"/>
      <c r="AA283" s="7"/>
      <c r="AB283" s="7"/>
      <c r="AC283" s="7"/>
      <c r="AD283" s="7"/>
      <c r="AE283" s="7"/>
      <c r="AF283" s="7"/>
      <c r="AG283" s="7"/>
      <c r="AH283" s="7"/>
      <c r="AI283" s="7"/>
    </row>
    <row r="284" spans="16:35" x14ac:dyDescent="0.25">
      <c r="P284" s="7"/>
      <c r="Q284" s="7"/>
      <c r="R284" s="7"/>
      <c r="S284" s="7"/>
      <c r="T284" s="7"/>
      <c r="U284" s="7"/>
      <c r="V284" s="7"/>
      <c r="W284" s="7"/>
      <c r="X284" s="7"/>
      <c r="Y284" s="7"/>
      <c r="Z284" s="7"/>
      <c r="AA284" s="7"/>
      <c r="AB284" s="7"/>
      <c r="AC284" s="7"/>
      <c r="AD284" s="7"/>
      <c r="AE284" s="7"/>
      <c r="AF284" s="7"/>
      <c r="AG284" s="7"/>
      <c r="AH284" s="7"/>
      <c r="AI284" s="7"/>
    </row>
    <row r="285" spans="16:35" x14ac:dyDescent="0.25">
      <c r="P285" s="7"/>
      <c r="Q285" s="7"/>
      <c r="R285" s="7"/>
      <c r="S285" s="7"/>
      <c r="T285" s="7"/>
      <c r="U285" s="7"/>
      <c r="V285" s="7"/>
      <c r="W285" s="7"/>
      <c r="X285" s="7"/>
      <c r="Y285" s="7"/>
      <c r="Z285" s="7"/>
      <c r="AA285" s="7"/>
      <c r="AB285" s="7"/>
      <c r="AC285" s="7"/>
      <c r="AD285" s="7"/>
      <c r="AE285" s="7"/>
      <c r="AF285" s="7"/>
      <c r="AG285" s="7"/>
      <c r="AH285" s="7"/>
      <c r="AI285" s="7"/>
    </row>
    <row r="286" spans="16:35" x14ac:dyDescent="0.25">
      <c r="P286" s="7"/>
      <c r="Q286" s="7"/>
      <c r="R286" s="7"/>
      <c r="S286" s="7"/>
      <c r="T286" s="7"/>
      <c r="U286" s="7"/>
      <c r="V286" s="7"/>
      <c r="W286" s="7"/>
      <c r="X286" s="7"/>
      <c r="Y286" s="7"/>
      <c r="Z286" s="7"/>
      <c r="AA286" s="7"/>
      <c r="AB286" s="7"/>
      <c r="AC286" s="7"/>
      <c r="AD286" s="7"/>
      <c r="AE286" s="7"/>
      <c r="AF286" s="7"/>
      <c r="AG286" s="7"/>
      <c r="AH286" s="7"/>
      <c r="AI286" s="7"/>
    </row>
    <row r="287" spans="16:35" x14ac:dyDescent="0.25">
      <c r="P287" s="7"/>
      <c r="Q287" s="7"/>
      <c r="R287" s="7"/>
      <c r="S287" s="7"/>
      <c r="T287" s="7"/>
      <c r="U287" s="7"/>
      <c r="V287" s="7"/>
      <c r="W287" s="7"/>
      <c r="X287" s="7"/>
      <c r="Y287" s="7"/>
      <c r="Z287" s="7"/>
      <c r="AA287" s="7"/>
      <c r="AB287" s="7"/>
      <c r="AC287" s="7"/>
      <c r="AD287" s="7"/>
      <c r="AE287" s="7"/>
      <c r="AF287" s="7"/>
      <c r="AG287" s="7"/>
      <c r="AH287" s="7"/>
      <c r="AI287" s="7"/>
    </row>
    <row r="288" spans="16:35" x14ac:dyDescent="0.25">
      <c r="P288" s="7"/>
      <c r="Q288" s="7"/>
      <c r="R288" s="7"/>
      <c r="S288" s="7"/>
      <c r="T288" s="7"/>
      <c r="U288" s="7"/>
      <c r="V288" s="7"/>
      <c r="W288" s="7"/>
      <c r="X288" s="7"/>
      <c r="Y288" s="7"/>
      <c r="Z288" s="7"/>
      <c r="AA288" s="7"/>
      <c r="AB288" s="7"/>
      <c r="AC288" s="7"/>
      <c r="AD288" s="7"/>
      <c r="AE288" s="7"/>
      <c r="AF288" s="7"/>
      <c r="AG288" s="7"/>
      <c r="AH288" s="7"/>
      <c r="AI288" s="7"/>
    </row>
    <row r="289" spans="16:35" x14ac:dyDescent="0.25">
      <c r="P289" s="7"/>
      <c r="Q289" s="7"/>
      <c r="R289" s="7"/>
      <c r="S289" s="7"/>
      <c r="T289" s="7"/>
      <c r="U289" s="7"/>
      <c r="V289" s="7"/>
      <c r="W289" s="7"/>
      <c r="X289" s="7"/>
      <c r="Y289" s="7"/>
      <c r="Z289" s="7"/>
      <c r="AA289" s="7"/>
      <c r="AB289" s="7"/>
      <c r="AC289" s="7"/>
      <c r="AD289" s="7"/>
      <c r="AE289" s="7"/>
      <c r="AF289" s="7"/>
      <c r="AG289" s="7"/>
      <c r="AH289" s="7"/>
      <c r="AI289" s="7"/>
    </row>
    <row r="290" spans="16:35" x14ac:dyDescent="0.25">
      <c r="P290" s="7"/>
      <c r="Q290" s="7"/>
      <c r="R290" s="7"/>
      <c r="S290" s="7"/>
      <c r="T290" s="7"/>
      <c r="U290" s="7"/>
      <c r="V290" s="7"/>
      <c r="W290" s="7"/>
      <c r="X290" s="7"/>
      <c r="Y290" s="7"/>
      <c r="Z290" s="7"/>
      <c r="AA290" s="7"/>
      <c r="AB290" s="7"/>
      <c r="AC290" s="7"/>
      <c r="AD290" s="7"/>
      <c r="AE290" s="7"/>
      <c r="AF290" s="7"/>
      <c r="AG290" s="7"/>
      <c r="AH290" s="7"/>
      <c r="AI290" s="7"/>
    </row>
    <row r="291" spans="16:35" x14ac:dyDescent="0.25">
      <c r="P291" s="7"/>
      <c r="Q291" s="7"/>
      <c r="R291" s="7"/>
      <c r="S291" s="7"/>
      <c r="T291" s="7"/>
      <c r="U291" s="7"/>
      <c r="V291" s="7"/>
      <c r="W291" s="7"/>
      <c r="X291" s="7"/>
      <c r="Y291" s="7"/>
      <c r="Z291" s="7"/>
      <c r="AA291" s="7"/>
      <c r="AB291" s="7"/>
      <c r="AC291" s="7"/>
      <c r="AD291" s="7"/>
      <c r="AE291" s="7"/>
      <c r="AF291" s="7"/>
      <c r="AG291" s="7"/>
      <c r="AH291" s="7"/>
      <c r="AI291" s="7"/>
    </row>
    <row r="292" spans="16:35" x14ac:dyDescent="0.25">
      <c r="P292" s="7"/>
      <c r="Q292" s="7"/>
      <c r="R292" s="7"/>
      <c r="S292" s="7"/>
      <c r="T292" s="7"/>
      <c r="U292" s="7"/>
      <c r="V292" s="7"/>
      <c r="W292" s="7"/>
      <c r="X292" s="7"/>
      <c r="Y292" s="7"/>
      <c r="Z292" s="7"/>
      <c r="AA292" s="7"/>
      <c r="AB292" s="7"/>
      <c r="AC292" s="7"/>
      <c r="AD292" s="7"/>
      <c r="AE292" s="7"/>
      <c r="AF292" s="7"/>
      <c r="AG292" s="7"/>
      <c r="AH292" s="7"/>
      <c r="AI292" s="7"/>
    </row>
    <row r="293" spans="16:35" x14ac:dyDescent="0.25">
      <c r="P293" s="7"/>
      <c r="Q293" s="7"/>
      <c r="R293" s="7"/>
      <c r="S293" s="7"/>
      <c r="T293" s="7"/>
      <c r="U293" s="7"/>
      <c r="V293" s="7"/>
      <c r="W293" s="7"/>
      <c r="X293" s="7"/>
      <c r="Y293" s="7"/>
      <c r="Z293" s="7"/>
      <c r="AA293" s="7"/>
      <c r="AB293" s="7"/>
      <c r="AC293" s="7"/>
      <c r="AD293" s="7"/>
      <c r="AE293" s="7"/>
      <c r="AF293" s="7"/>
      <c r="AG293" s="7"/>
      <c r="AH293" s="7"/>
      <c r="AI293" s="7"/>
    </row>
    <row r="294" spans="16:35" x14ac:dyDescent="0.25">
      <c r="P294" s="7"/>
      <c r="Q294" s="7"/>
      <c r="R294" s="7"/>
      <c r="S294" s="7"/>
      <c r="T294" s="7"/>
      <c r="U294" s="7"/>
      <c r="V294" s="7"/>
      <c r="W294" s="7"/>
      <c r="X294" s="7"/>
      <c r="Y294" s="7"/>
      <c r="Z294" s="7"/>
      <c r="AA294" s="7"/>
      <c r="AB294" s="7"/>
      <c r="AC294" s="7"/>
      <c r="AD294" s="7"/>
      <c r="AE294" s="7"/>
      <c r="AF294" s="7"/>
      <c r="AG294" s="7"/>
      <c r="AH294" s="7"/>
      <c r="AI294" s="7"/>
    </row>
    <row r="295" spans="16:35" x14ac:dyDescent="0.25">
      <c r="P295" s="7"/>
      <c r="Q295" s="7"/>
      <c r="R295" s="7"/>
      <c r="S295" s="7"/>
      <c r="T295" s="7"/>
      <c r="U295" s="7"/>
      <c r="V295" s="7"/>
      <c r="W295" s="7"/>
      <c r="X295" s="7"/>
      <c r="Y295" s="7"/>
      <c r="Z295" s="7"/>
      <c r="AA295" s="7"/>
      <c r="AB295" s="7"/>
      <c r="AC295" s="7"/>
      <c r="AD295" s="7"/>
      <c r="AE295" s="7"/>
      <c r="AF295" s="7"/>
      <c r="AG295" s="7"/>
      <c r="AH295" s="7"/>
      <c r="AI295" s="7"/>
    </row>
    <row r="296" spans="16:35" x14ac:dyDescent="0.25">
      <c r="P296" s="7"/>
      <c r="Q296" s="7"/>
      <c r="R296" s="7"/>
      <c r="S296" s="7"/>
      <c r="T296" s="7"/>
      <c r="U296" s="7"/>
      <c r="V296" s="7"/>
      <c r="W296" s="7"/>
      <c r="X296" s="7"/>
      <c r="Y296" s="7"/>
      <c r="Z296" s="7"/>
      <c r="AA296" s="7"/>
      <c r="AB296" s="7"/>
      <c r="AC296" s="7"/>
      <c r="AD296" s="7"/>
      <c r="AE296" s="7"/>
      <c r="AF296" s="7"/>
      <c r="AG296" s="7"/>
      <c r="AH296" s="7"/>
      <c r="AI296" s="7"/>
    </row>
    <row r="297" spans="16:35" x14ac:dyDescent="0.25">
      <c r="P297" s="7"/>
      <c r="Q297" s="7"/>
      <c r="R297" s="7"/>
      <c r="S297" s="7"/>
      <c r="T297" s="7"/>
      <c r="U297" s="7"/>
      <c r="V297" s="7"/>
      <c r="W297" s="7"/>
      <c r="X297" s="7"/>
      <c r="Y297" s="7"/>
      <c r="Z297" s="7"/>
      <c r="AA297" s="7"/>
      <c r="AB297" s="7"/>
      <c r="AC297" s="7"/>
      <c r="AD297" s="7"/>
      <c r="AE297" s="7"/>
      <c r="AF297" s="7"/>
      <c r="AG297" s="7"/>
      <c r="AH297" s="7"/>
      <c r="AI297" s="7"/>
    </row>
    <row r="298" spans="16:35" x14ac:dyDescent="0.25">
      <c r="P298" s="7"/>
      <c r="Q298" s="7"/>
      <c r="R298" s="7"/>
      <c r="S298" s="7"/>
      <c r="T298" s="7"/>
      <c r="U298" s="7"/>
      <c r="V298" s="7"/>
      <c r="W298" s="7"/>
      <c r="X298" s="7"/>
      <c r="Y298" s="7"/>
      <c r="Z298" s="7"/>
      <c r="AA298" s="7"/>
      <c r="AB298" s="7"/>
      <c r="AC298" s="7"/>
      <c r="AD298" s="7"/>
      <c r="AE298" s="7"/>
      <c r="AF298" s="7"/>
      <c r="AG298" s="7"/>
      <c r="AH298" s="7"/>
      <c r="AI298" s="7"/>
    </row>
    <row r="299" spans="16:35" x14ac:dyDescent="0.25">
      <c r="P299" s="7"/>
      <c r="Q299" s="7"/>
      <c r="R299" s="7"/>
      <c r="S299" s="7"/>
      <c r="T299" s="7"/>
      <c r="U299" s="7"/>
      <c r="V299" s="7"/>
      <c r="W299" s="7"/>
      <c r="X299" s="7"/>
      <c r="Y299" s="7"/>
      <c r="Z299" s="7"/>
      <c r="AA299" s="7"/>
      <c r="AB299" s="7"/>
      <c r="AC299" s="7"/>
      <c r="AD299" s="7"/>
      <c r="AE299" s="7"/>
      <c r="AF299" s="7"/>
      <c r="AG299" s="7"/>
      <c r="AH299" s="7"/>
      <c r="AI299" s="7"/>
    </row>
    <row r="300" spans="16:35" x14ac:dyDescent="0.25">
      <c r="P300" s="7"/>
      <c r="Q300" s="7"/>
      <c r="R300" s="7"/>
      <c r="S300" s="7"/>
      <c r="T300" s="7"/>
      <c r="U300" s="7"/>
      <c r="V300" s="7"/>
      <c r="W300" s="7"/>
      <c r="X300" s="7"/>
      <c r="Y300" s="7"/>
      <c r="Z300" s="7"/>
      <c r="AA300" s="7"/>
      <c r="AB300" s="7"/>
      <c r="AC300" s="7"/>
      <c r="AD300" s="7"/>
      <c r="AE300" s="7"/>
      <c r="AF300" s="7"/>
      <c r="AG300" s="7"/>
      <c r="AH300" s="7"/>
      <c r="AI300" s="7"/>
    </row>
    <row r="301" spans="16:35" x14ac:dyDescent="0.25">
      <c r="P301" s="7"/>
      <c r="Q301" s="7"/>
      <c r="R301" s="7"/>
      <c r="S301" s="7"/>
      <c r="T301" s="7"/>
      <c r="U301" s="7"/>
      <c r="V301" s="7"/>
      <c r="W301" s="7"/>
      <c r="X301" s="7"/>
      <c r="Y301" s="7"/>
      <c r="Z301" s="7"/>
      <c r="AA301" s="7"/>
      <c r="AB301" s="7"/>
      <c r="AC301" s="7"/>
      <c r="AD301" s="7"/>
      <c r="AE301" s="7"/>
      <c r="AF301" s="7"/>
      <c r="AG301" s="7"/>
      <c r="AH301" s="7"/>
      <c r="AI301" s="7"/>
    </row>
    <row r="302" spans="16:35" x14ac:dyDescent="0.25">
      <c r="P302" s="7"/>
      <c r="Q302" s="7"/>
      <c r="R302" s="7"/>
      <c r="S302" s="7"/>
      <c r="T302" s="7"/>
      <c r="U302" s="7"/>
      <c r="V302" s="7"/>
      <c r="W302" s="7"/>
      <c r="X302" s="7"/>
      <c r="Y302" s="7"/>
      <c r="Z302" s="7"/>
      <c r="AA302" s="7"/>
      <c r="AB302" s="7"/>
      <c r="AC302" s="7"/>
      <c r="AD302" s="7"/>
      <c r="AE302" s="7"/>
      <c r="AF302" s="7"/>
      <c r="AG302" s="7"/>
      <c r="AH302" s="7"/>
      <c r="AI302" s="7"/>
    </row>
    <row r="303" spans="16:35" x14ac:dyDescent="0.25">
      <c r="P303" s="7"/>
      <c r="Q303" s="7"/>
      <c r="R303" s="7"/>
      <c r="S303" s="7"/>
      <c r="T303" s="7"/>
      <c r="U303" s="7"/>
      <c r="V303" s="7"/>
      <c r="W303" s="7"/>
      <c r="X303" s="7"/>
      <c r="Y303" s="7"/>
      <c r="Z303" s="7"/>
      <c r="AA303" s="7"/>
      <c r="AB303" s="7"/>
      <c r="AC303" s="7"/>
      <c r="AD303" s="7"/>
      <c r="AE303" s="7"/>
      <c r="AF303" s="7"/>
      <c r="AG303" s="7"/>
      <c r="AH303" s="7"/>
      <c r="AI303" s="7"/>
    </row>
    <row r="304" spans="16:35" x14ac:dyDescent="0.25">
      <c r="P304" s="7"/>
      <c r="Q304" s="7"/>
      <c r="R304" s="7"/>
      <c r="S304" s="7"/>
      <c r="T304" s="7"/>
      <c r="U304" s="7"/>
      <c r="V304" s="7"/>
      <c r="W304" s="7"/>
      <c r="X304" s="7"/>
      <c r="Y304" s="7"/>
      <c r="Z304" s="7"/>
      <c r="AA304" s="7"/>
      <c r="AB304" s="7"/>
      <c r="AC304" s="7"/>
      <c r="AD304" s="7"/>
      <c r="AE304" s="7"/>
      <c r="AF304" s="7"/>
      <c r="AG304" s="7"/>
      <c r="AH304" s="7"/>
      <c r="AI304" s="7"/>
    </row>
    <row r="305" spans="16:35" x14ac:dyDescent="0.25">
      <c r="P305" s="7"/>
      <c r="Q305" s="7"/>
      <c r="R305" s="7"/>
      <c r="S305" s="7"/>
      <c r="T305" s="7"/>
      <c r="U305" s="7"/>
      <c r="V305" s="7"/>
      <c r="W305" s="7"/>
      <c r="X305" s="7"/>
      <c r="Y305" s="7"/>
      <c r="Z305" s="7"/>
      <c r="AA305" s="7"/>
      <c r="AB305" s="7"/>
      <c r="AC305" s="7"/>
      <c r="AD305" s="7"/>
      <c r="AE305" s="7"/>
      <c r="AF305" s="7"/>
      <c r="AG305" s="7"/>
      <c r="AH305" s="7"/>
      <c r="AI305" s="7"/>
    </row>
    <row r="306" spans="16:35" x14ac:dyDescent="0.25">
      <c r="P306" s="7"/>
      <c r="Q306" s="7"/>
      <c r="R306" s="7"/>
      <c r="S306" s="7"/>
      <c r="T306" s="7"/>
      <c r="U306" s="7"/>
      <c r="V306" s="7"/>
      <c r="W306" s="7"/>
      <c r="X306" s="7"/>
      <c r="Y306" s="7"/>
      <c r="Z306" s="7"/>
      <c r="AA306" s="7"/>
      <c r="AB306" s="7"/>
      <c r="AC306" s="7"/>
      <c r="AD306" s="7"/>
      <c r="AE306" s="7"/>
      <c r="AF306" s="7"/>
      <c r="AG306" s="7"/>
      <c r="AH306" s="7"/>
      <c r="AI306" s="7"/>
    </row>
    <row r="307" spans="16:35" x14ac:dyDescent="0.25">
      <c r="P307" s="7"/>
      <c r="Q307" s="7"/>
      <c r="R307" s="7"/>
      <c r="S307" s="7"/>
      <c r="T307" s="7"/>
      <c r="U307" s="7"/>
      <c r="V307" s="7"/>
      <c r="W307" s="7"/>
      <c r="X307" s="7"/>
      <c r="Y307" s="7"/>
      <c r="Z307" s="7"/>
      <c r="AA307" s="7"/>
      <c r="AB307" s="7"/>
      <c r="AC307" s="7"/>
      <c r="AD307" s="7"/>
      <c r="AE307" s="7"/>
      <c r="AF307" s="7"/>
      <c r="AG307" s="7"/>
      <c r="AH307" s="7"/>
      <c r="AI307" s="7"/>
    </row>
    <row r="308" spans="16:35" x14ac:dyDescent="0.25">
      <c r="P308" s="7"/>
      <c r="Q308" s="7"/>
      <c r="R308" s="7"/>
      <c r="S308" s="7"/>
      <c r="T308" s="7"/>
      <c r="U308" s="7"/>
      <c r="V308" s="7"/>
      <c r="W308" s="7"/>
      <c r="X308" s="7"/>
      <c r="Y308" s="7"/>
      <c r="Z308" s="7"/>
      <c r="AA308" s="7"/>
      <c r="AB308" s="7"/>
      <c r="AC308" s="7"/>
      <c r="AD308" s="7"/>
      <c r="AE308" s="7"/>
      <c r="AF308" s="7"/>
      <c r="AG308" s="7"/>
      <c r="AH308" s="7"/>
      <c r="AI308" s="7"/>
    </row>
    <row r="309" spans="16:35" x14ac:dyDescent="0.25">
      <c r="P309" s="7"/>
      <c r="Q309" s="7"/>
      <c r="R309" s="7"/>
      <c r="S309" s="7"/>
      <c r="T309" s="7"/>
      <c r="U309" s="7"/>
      <c r="V309" s="7"/>
      <c r="W309" s="7"/>
      <c r="X309" s="7"/>
      <c r="Y309" s="7"/>
      <c r="Z309" s="7"/>
      <c r="AA309" s="7"/>
      <c r="AB309" s="7"/>
      <c r="AC309" s="7"/>
      <c r="AD309" s="7"/>
      <c r="AE309" s="7"/>
      <c r="AF309" s="7"/>
      <c r="AG309" s="7"/>
      <c r="AH309" s="7"/>
      <c r="AI309" s="7"/>
    </row>
    <row r="310" spans="16:35" x14ac:dyDescent="0.25">
      <c r="P310" s="7"/>
      <c r="Q310" s="7"/>
      <c r="R310" s="7"/>
      <c r="S310" s="7"/>
      <c r="T310" s="7"/>
      <c r="U310" s="7"/>
      <c r="V310" s="7"/>
      <c r="W310" s="7"/>
      <c r="X310" s="7"/>
      <c r="Y310" s="7"/>
      <c r="Z310" s="7"/>
      <c r="AA310" s="7"/>
      <c r="AB310" s="7"/>
      <c r="AC310" s="7"/>
      <c r="AD310" s="7"/>
      <c r="AE310" s="7"/>
      <c r="AF310" s="7"/>
      <c r="AG310" s="7"/>
      <c r="AH310" s="7"/>
      <c r="AI310" s="7"/>
    </row>
    <row r="311" spans="16:35" x14ac:dyDescent="0.25">
      <c r="P311" s="7"/>
      <c r="Q311" s="7"/>
      <c r="R311" s="7"/>
      <c r="S311" s="7"/>
      <c r="T311" s="7"/>
      <c r="U311" s="7"/>
      <c r="V311" s="7"/>
      <c r="W311" s="7"/>
      <c r="X311" s="7"/>
      <c r="Y311" s="7"/>
      <c r="Z311" s="7"/>
      <c r="AA311" s="7"/>
      <c r="AB311" s="7"/>
      <c r="AC311" s="7"/>
      <c r="AD311" s="7"/>
      <c r="AE311" s="7"/>
      <c r="AF311" s="7"/>
      <c r="AG311" s="7"/>
      <c r="AH311" s="7"/>
      <c r="AI311" s="7"/>
    </row>
    <row r="312" spans="16:35" x14ac:dyDescent="0.25">
      <c r="P312" s="7"/>
      <c r="Q312" s="7"/>
      <c r="R312" s="7"/>
      <c r="S312" s="7"/>
      <c r="T312" s="7"/>
      <c r="U312" s="7"/>
      <c r="V312" s="7"/>
      <c r="W312" s="7"/>
      <c r="X312" s="7"/>
      <c r="Y312" s="7"/>
      <c r="Z312" s="7"/>
      <c r="AA312" s="7"/>
      <c r="AB312" s="7"/>
      <c r="AC312" s="7"/>
      <c r="AD312" s="7"/>
      <c r="AE312" s="7"/>
      <c r="AF312" s="7"/>
      <c r="AG312" s="7"/>
      <c r="AH312" s="7"/>
      <c r="AI312" s="7"/>
    </row>
    <row r="313" spans="16:35" x14ac:dyDescent="0.25">
      <c r="P313" s="7"/>
      <c r="Q313" s="7"/>
      <c r="R313" s="7"/>
      <c r="S313" s="7"/>
      <c r="T313" s="7"/>
      <c r="U313" s="7"/>
      <c r="V313" s="7"/>
      <c r="W313" s="7"/>
      <c r="X313" s="7"/>
      <c r="Y313" s="7"/>
      <c r="Z313" s="7"/>
      <c r="AA313" s="7"/>
      <c r="AB313" s="7"/>
      <c r="AC313" s="7"/>
      <c r="AD313" s="7"/>
      <c r="AE313" s="7"/>
      <c r="AF313" s="7"/>
      <c r="AG313" s="7"/>
      <c r="AH313" s="7"/>
      <c r="AI313" s="7"/>
    </row>
    <row r="314" spans="16:35" x14ac:dyDescent="0.25">
      <c r="P314" s="7"/>
      <c r="Q314" s="7"/>
      <c r="R314" s="7"/>
      <c r="S314" s="7"/>
      <c r="T314" s="7"/>
      <c r="U314" s="7"/>
      <c r="V314" s="7"/>
      <c r="W314" s="7"/>
      <c r="X314" s="7"/>
      <c r="Y314" s="7"/>
      <c r="Z314" s="7"/>
      <c r="AA314" s="7"/>
      <c r="AB314" s="7"/>
      <c r="AC314" s="7"/>
      <c r="AD314" s="7"/>
      <c r="AE314" s="7"/>
      <c r="AF314" s="7"/>
      <c r="AG314" s="7"/>
      <c r="AH314" s="7"/>
      <c r="AI314" s="7"/>
    </row>
    <row r="315" spans="16:35" x14ac:dyDescent="0.25">
      <c r="P315" s="7"/>
      <c r="Q315" s="7"/>
      <c r="R315" s="7"/>
      <c r="S315" s="7"/>
      <c r="T315" s="7"/>
      <c r="U315" s="7"/>
      <c r="V315" s="7"/>
      <c r="W315" s="7"/>
      <c r="X315" s="7"/>
      <c r="Y315" s="7"/>
      <c r="Z315" s="7"/>
      <c r="AA315" s="7"/>
      <c r="AB315" s="7"/>
      <c r="AC315" s="7"/>
      <c r="AD315" s="7"/>
      <c r="AE315" s="7"/>
      <c r="AF315" s="7"/>
      <c r="AG315" s="7"/>
      <c r="AH315" s="7"/>
      <c r="AI315" s="7"/>
    </row>
    <row r="316" spans="16:35" x14ac:dyDescent="0.25">
      <c r="P316" s="7"/>
      <c r="Q316" s="7"/>
      <c r="R316" s="7"/>
      <c r="S316" s="7"/>
      <c r="T316" s="7"/>
      <c r="U316" s="7"/>
      <c r="V316" s="7"/>
      <c r="W316" s="7"/>
      <c r="X316" s="7"/>
      <c r="Y316" s="7"/>
      <c r="Z316" s="7"/>
      <c r="AA316" s="7"/>
      <c r="AB316" s="7"/>
      <c r="AC316" s="7"/>
      <c r="AD316" s="7"/>
      <c r="AE316" s="7"/>
      <c r="AF316" s="7"/>
      <c r="AG316" s="7"/>
      <c r="AH316" s="7"/>
      <c r="AI316" s="7"/>
    </row>
    <row r="317" spans="16:35" x14ac:dyDescent="0.25">
      <c r="P317" s="7"/>
      <c r="Q317" s="7"/>
      <c r="R317" s="7"/>
      <c r="S317" s="7"/>
      <c r="T317" s="7"/>
      <c r="U317" s="7"/>
      <c r="V317" s="7"/>
      <c r="W317" s="7"/>
      <c r="X317" s="7"/>
      <c r="Y317" s="7"/>
      <c r="Z317" s="7"/>
      <c r="AA317" s="7"/>
      <c r="AB317" s="7"/>
      <c r="AC317" s="7"/>
      <c r="AD317" s="7"/>
      <c r="AE317" s="7"/>
      <c r="AF317" s="7"/>
      <c r="AG317" s="7"/>
      <c r="AH317" s="7"/>
      <c r="AI317" s="7"/>
    </row>
    <row r="318" spans="16:35" x14ac:dyDescent="0.25">
      <c r="P318" s="7"/>
      <c r="Q318" s="7"/>
      <c r="R318" s="7"/>
      <c r="S318" s="7"/>
      <c r="T318" s="7"/>
      <c r="U318" s="7"/>
      <c r="V318" s="7"/>
      <c r="W318" s="7"/>
      <c r="X318" s="7"/>
      <c r="Y318" s="7"/>
      <c r="Z318" s="7"/>
      <c r="AA318" s="7"/>
      <c r="AB318" s="7"/>
      <c r="AC318" s="7"/>
      <c r="AD318" s="7"/>
      <c r="AE318" s="7"/>
      <c r="AF318" s="7"/>
      <c r="AG318" s="7"/>
      <c r="AH318" s="7"/>
      <c r="AI318" s="7"/>
    </row>
    <row r="319" spans="16:35" x14ac:dyDescent="0.25">
      <c r="P319" s="7"/>
      <c r="Q319" s="7"/>
      <c r="R319" s="7"/>
      <c r="S319" s="7"/>
      <c r="T319" s="7"/>
      <c r="U319" s="7"/>
      <c r="V319" s="7"/>
      <c r="W319" s="7"/>
      <c r="X319" s="7"/>
      <c r="Y319" s="7"/>
      <c r="Z319" s="7"/>
      <c r="AA319" s="7"/>
      <c r="AB319" s="7"/>
      <c r="AC319" s="7"/>
      <c r="AD319" s="7"/>
      <c r="AE319" s="7"/>
      <c r="AF319" s="7"/>
      <c r="AG319" s="7"/>
      <c r="AH319" s="7"/>
      <c r="AI319" s="7"/>
    </row>
    <row r="320" spans="16:35" x14ac:dyDescent="0.25">
      <c r="P320" s="7"/>
      <c r="Q320" s="7"/>
      <c r="R320" s="7"/>
      <c r="S320" s="7"/>
      <c r="T320" s="7"/>
      <c r="U320" s="7"/>
      <c r="V320" s="7"/>
      <c r="W320" s="7"/>
      <c r="X320" s="7"/>
      <c r="Y320" s="7"/>
      <c r="Z320" s="7"/>
      <c r="AA320" s="7"/>
      <c r="AB320" s="7"/>
      <c r="AC320" s="7"/>
      <c r="AD320" s="7"/>
      <c r="AE320" s="7"/>
      <c r="AF320" s="7"/>
      <c r="AG320" s="7"/>
      <c r="AH320" s="7"/>
      <c r="AI320" s="7"/>
    </row>
    <row r="321" spans="16:35" x14ac:dyDescent="0.25">
      <c r="P321" s="7"/>
      <c r="Q321" s="7"/>
      <c r="R321" s="7"/>
      <c r="S321" s="7"/>
      <c r="T321" s="7"/>
      <c r="U321" s="7"/>
      <c r="V321" s="7"/>
      <c r="W321" s="7"/>
      <c r="X321" s="7"/>
      <c r="Y321" s="7"/>
      <c r="Z321" s="7"/>
      <c r="AA321" s="7"/>
      <c r="AB321" s="7"/>
      <c r="AC321" s="7"/>
      <c r="AD321" s="7"/>
      <c r="AE321" s="7"/>
      <c r="AF321" s="7"/>
      <c r="AG321" s="7"/>
      <c r="AH321" s="7"/>
      <c r="AI321" s="7"/>
    </row>
    <row r="322" spans="16:35" x14ac:dyDescent="0.25">
      <c r="P322" s="7"/>
      <c r="Q322" s="7"/>
      <c r="R322" s="7"/>
      <c r="S322" s="7"/>
      <c r="T322" s="7"/>
      <c r="U322" s="7"/>
      <c r="V322" s="7"/>
      <c r="W322" s="7"/>
      <c r="X322" s="7"/>
      <c r="Y322" s="7"/>
      <c r="Z322" s="7"/>
      <c r="AA322" s="7"/>
      <c r="AB322" s="7"/>
      <c r="AC322" s="7"/>
      <c r="AD322" s="7"/>
      <c r="AE322" s="7"/>
      <c r="AF322" s="7"/>
      <c r="AG322" s="7"/>
      <c r="AH322" s="7"/>
      <c r="AI322" s="7"/>
    </row>
    <row r="323" spans="16:35" x14ac:dyDescent="0.25">
      <c r="P323" s="7"/>
      <c r="Q323" s="7"/>
      <c r="R323" s="7"/>
      <c r="S323" s="7"/>
      <c r="T323" s="7"/>
      <c r="U323" s="7"/>
      <c r="V323" s="7"/>
      <c r="W323" s="7"/>
      <c r="X323" s="7"/>
      <c r="Y323" s="7"/>
      <c r="Z323" s="7"/>
      <c r="AA323" s="7"/>
      <c r="AB323" s="7"/>
      <c r="AC323" s="7"/>
      <c r="AD323" s="7"/>
      <c r="AE323" s="7"/>
      <c r="AF323" s="7"/>
      <c r="AG323" s="7"/>
      <c r="AH323" s="7"/>
      <c r="AI323" s="7"/>
    </row>
    <row r="324" spans="16:35" x14ac:dyDescent="0.25">
      <c r="P324" s="7"/>
      <c r="Q324" s="7"/>
      <c r="R324" s="7"/>
      <c r="S324" s="7"/>
      <c r="T324" s="7"/>
      <c r="U324" s="7"/>
      <c r="V324" s="7"/>
      <c r="W324" s="7"/>
      <c r="X324" s="7"/>
      <c r="Y324" s="7"/>
      <c r="Z324" s="7"/>
      <c r="AA324" s="7"/>
      <c r="AB324" s="7"/>
      <c r="AC324" s="7"/>
      <c r="AD324" s="7"/>
      <c r="AE324" s="7"/>
      <c r="AF324" s="7"/>
      <c r="AG324" s="7"/>
      <c r="AH324" s="7"/>
      <c r="AI324" s="7"/>
    </row>
    <row r="325" spans="16:35" x14ac:dyDescent="0.25">
      <c r="P325" s="7"/>
      <c r="Q325" s="7"/>
      <c r="R325" s="7"/>
      <c r="S325" s="7"/>
      <c r="T325" s="7"/>
      <c r="U325" s="7"/>
      <c r="V325" s="7"/>
      <c r="W325" s="7"/>
      <c r="X325" s="7"/>
      <c r="Y325" s="7"/>
      <c r="Z325" s="7"/>
      <c r="AA325" s="7"/>
      <c r="AB325" s="7"/>
      <c r="AC325" s="7"/>
      <c r="AD325" s="7"/>
      <c r="AE325" s="7"/>
      <c r="AF325" s="7"/>
      <c r="AG325" s="7"/>
      <c r="AH325" s="7"/>
      <c r="AI325" s="7"/>
    </row>
    <row r="326" spans="16:35" x14ac:dyDescent="0.25">
      <c r="P326" s="7"/>
      <c r="Q326" s="7"/>
      <c r="R326" s="7"/>
      <c r="S326" s="7"/>
      <c r="T326" s="7"/>
      <c r="U326" s="7"/>
      <c r="V326" s="7"/>
      <c r="W326" s="7"/>
      <c r="X326" s="7"/>
      <c r="Y326" s="7"/>
      <c r="Z326" s="7"/>
      <c r="AA326" s="7"/>
      <c r="AB326" s="7"/>
      <c r="AC326" s="7"/>
      <c r="AD326" s="7"/>
      <c r="AE326" s="7"/>
      <c r="AF326" s="7"/>
      <c r="AG326" s="7"/>
      <c r="AH326" s="7"/>
      <c r="AI326" s="7"/>
    </row>
    <row r="327" spans="16:35" x14ac:dyDescent="0.25">
      <c r="P327" s="7"/>
      <c r="Q327" s="7"/>
      <c r="R327" s="7"/>
      <c r="S327" s="7"/>
      <c r="T327" s="7"/>
      <c r="U327" s="7"/>
      <c r="V327" s="7"/>
      <c r="W327" s="7"/>
      <c r="X327" s="7"/>
      <c r="Y327" s="7"/>
      <c r="Z327" s="7"/>
      <c r="AA327" s="7"/>
      <c r="AB327" s="7"/>
      <c r="AC327" s="7"/>
      <c r="AD327" s="7"/>
      <c r="AE327" s="7"/>
      <c r="AF327" s="7"/>
      <c r="AG327" s="7"/>
      <c r="AH327" s="7"/>
      <c r="AI327" s="7"/>
    </row>
    <row r="328" spans="16:35" x14ac:dyDescent="0.25">
      <c r="P328" s="7"/>
      <c r="Q328" s="7"/>
      <c r="R328" s="7"/>
      <c r="S328" s="7"/>
      <c r="T328" s="7"/>
      <c r="U328" s="7"/>
      <c r="V328" s="7"/>
      <c r="W328" s="7"/>
      <c r="X328" s="7"/>
      <c r="Y328" s="7"/>
      <c r="Z328" s="7"/>
      <c r="AA328" s="7"/>
      <c r="AB328" s="7"/>
      <c r="AC328" s="7"/>
      <c r="AD328" s="7"/>
      <c r="AE328" s="7"/>
      <c r="AF328" s="7"/>
      <c r="AG328" s="7"/>
      <c r="AH328" s="7"/>
      <c r="AI328" s="7"/>
    </row>
    <row r="329" spans="16:35" x14ac:dyDescent="0.25">
      <c r="P329" s="7"/>
      <c r="Q329" s="7"/>
      <c r="R329" s="7"/>
      <c r="S329" s="7"/>
      <c r="T329" s="7"/>
      <c r="U329" s="7"/>
      <c r="V329" s="7"/>
      <c r="W329" s="7"/>
      <c r="X329" s="7"/>
      <c r="Y329" s="7"/>
      <c r="Z329" s="7"/>
      <c r="AA329" s="7"/>
      <c r="AB329" s="7"/>
      <c r="AC329" s="7"/>
      <c r="AD329" s="7"/>
      <c r="AE329" s="7"/>
      <c r="AF329" s="7"/>
      <c r="AG329" s="7"/>
      <c r="AH329" s="7"/>
      <c r="AI329" s="7"/>
    </row>
    <row r="330" spans="16:35" x14ac:dyDescent="0.25">
      <c r="P330" s="7"/>
      <c r="Q330" s="7"/>
      <c r="R330" s="7"/>
      <c r="S330" s="7"/>
      <c r="T330" s="7"/>
      <c r="U330" s="7"/>
      <c r="V330" s="7"/>
      <c r="W330" s="7"/>
      <c r="X330" s="7"/>
      <c r="Y330" s="7"/>
      <c r="Z330" s="7"/>
      <c r="AA330" s="7"/>
      <c r="AB330" s="7"/>
      <c r="AC330" s="7"/>
      <c r="AD330" s="7"/>
      <c r="AE330" s="7"/>
      <c r="AF330" s="7"/>
      <c r="AG330" s="7"/>
      <c r="AH330" s="7"/>
      <c r="AI330" s="7"/>
    </row>
    <row r="331" spans="16:35" x14ac:dyDescent="0.25">
      <c r="P331" s="7"/>
      <c r="Q331" s="7"/>
      <c r="R331" s="7"/>
      <c r="S331" s="7"/>
      <c r="T331" s="7"/>
      <c r="U331" s="7"/>
      <c r="V331" s="7"/>
      <c r="W331" s="7"/>
      <c r="X331" s="7"/>
      <c r="Y331" s="7"/>
      <c r="Z331" s="7"/>
      <c r="AA331" s="7"/>
      <c r="AB331" s="7"/>
      <c r="AC331" s="7"/>
      <c r="AD331" s="7"/>
      <c r="AE331" s="7"/>
      <c r="AF331" s="7"/>
      <c r="AG331" s="7"/>
      <c r="AH331" s="7"/>
      <c r="AI331" s="7"/>
    </row>
    <row r="332" spans="16:35" x14ac:dyDescent="0.25">
      <c r="P332" s="7"/>
      <c r="Q332" s="7"/>
      <c r="R332" s="7"/>
      <c r="S332" s="7"/>
      <c r="T332" s="7"/>
      <c r="U332" s="7"/>
      <c r="V332" s="7"/>
      <c r="W332" s="7"/>
      <c r="X332" s="7"/>
      <c r="Y332" s="7"/>
      <c r="Z332" s="7"/>
      <c r="AA332" s="7"/>
      <c r="AB332" s="7"/>
      <c r="AC332" s="7"/>
      <c r="AD332" s="7"/>
      <c r="AE332" s="7"/>
      <c r="AF332" s="7"/>
      <c r="AG332" s="7"/>
      <c r="AH332" s="7"/>
      <c r="AI332" s="7"/>
    </row>
    <row r="333" spans="16:35" x14ac:dyDescent="0.25">
      <c r="P333" s="7"/>
      <c r="Q333" s="7"/>
      <c r="R333" s="7"/>
      <c r="S333" s="7"/>
      <c r="T333" s="7"/>
      <c r="U333" s="7"/>
      <c r="V333" s="7"/>
      <c r="W333" s="7"/>
      <c r="X333" s="7"/>
      <c r="Y333" s="7"/>
      <c r="Z333" s="7"/>
      <c r="AA333" s="7"/>
      <c r="AB333" s="7"/>
      <c r="AC333" s="7"/>
      <c r="AD333" s="7"/>
      <c r="AE333" s="7"/>
      <c r="AF333" s="7"/>
      <c r="AG333" s="7"/>
      <c r="AH333" s="7"/>
      <c r="AI333" s="7"/>
    </row>
    <row r="334" spans="16:35" x14ac:dyDescent="0.25">
      <c r="P334" s="7"/>
      <c r="Q334" s="7"/>
      <c r="R334" s="7"/>
      <c r="S334" s="7"/>
      <c r="T334" s="7"/>
      <c r="U334" s="7"/>
      <c r="V334" s="7"/>
      <c r="W334" s="7"/>
      <c r="X334" s="7"/>
      <c r="Y334" s="7"/>
      <c r="Z334" s="7"/>
      <c r="AA334" s="7"/>
      <c r="AB334" s="7"/>
      <c r="AC334" s="7"/>
      <c r="AD334" s="7"/>
      <c r="AE334" s="7"/>
      <c r="AF334" s="7"/>
      <c r="AG334" s="7"/>
      <c r="AH334" s="7"/>
      <c r="AI334" s="7"/>
    </row>
    <row r="335" spans="16:35" x14ac:dyDescent="0.25">
      <c r="P335" s="7"/>
      <c r="Q335" s="7"/>
      <c r="R335" s="7"/>
      <c r="S335" s="7"/>
      <c r="T335" s="7"/>
      <c r="U335" s="7"/>
      <c r="V335" s="7"/>
      <c r="W335" s="7"/>
      <c r="X335" s="7"/>
      <c r="Y335" s="7"/>
      <c r="Z335" s="7"/>
      <c r="AA335" s="7"/>
      <c r="AB335" s="7"/>
      <c r="AC335" s="7"/>
      <c r="AD335" s="7"/>
      <c r="AE335" s="7"/>
      <c r="AF335" s="7"/>
      <c r="AG335" s="7"/>
      <c r="AH335" s="7"/>
      <c r="AI335" s="7"/>
    </row>
    <row r="336" spans="16:35" x14ac:dyDescent="0.25">
      <c r="P336" s="7"/>
      <c r="Q336" s="7"/>
      <c r="R336" s="7"/>
      <c r="S336" s="7"/>
      <c r="T336" s="7"/>
      <c r="U336" s="7"/>
      <c r="V336" s="7"/>
      <c r="W336" s="7"/>
      <c r="X336" s="7"/>
      <c r="Y336" s="7"/>
      <c r="Z336" s="7"/>
      <c r="AA336" s="7"/>
      <c r="AB336" s="7"/>
      <c r="AC336" s="7"/>
      <c r="AD336" s="7"/>
      <c r="AE336" s="7"/>
      <c r="AF336" s="7"/>
      <c r="AG336" s="7"/>
      <c r="AH336" s="7"/>
      <c r="AI336" s="7"/>
    </row>
    <row r="337" spans="16:35" x14ac:dyDescent="0.25">
      <c r="P337" s="7"/>
      <c r="Q337" s="7"/>
      <c r="R337" s="7"/>
      <c r="S337" s="7"/>
      <c r="T337" s="7"/>
      <c r="U337" s="7"/>
      <c r="V337" s="7"/>
      <c r="W337" s="7"/>
      <c r="X337" s="7"/>
      <c r="Y337" s="7"/>
      <c r="Z337" s="7"/>
      <c r="AA337" s="7"/>
      <c r="AB337" s="7"/>
      <c r="AC337" s="7"/>
      <c r="AD337" s="7"/>
      <c r="AE337" s="7"/>
      <c r="AF337" s="7"/>
      <c r="AG337" s="7"/>
      <c r="AH337" s="7"/>
      <c r="AI337" s="7"/>
    </row>
    <row r="338" spans="16:35" x14ac:dyDescent="0.25">
      <c r="P338" s="7"/>
      <c r="Q338" s="7"/>
      <c r="R338" s="7"/>
      <c r="S338" s="7"/>
      <c r="T338" s="7"/>
      <c r="U338" s="7"/>
      <c r="V338" s="7"/>
      <c r="W338" s="7"/>
      <c r="X338" s="7"/>
      <c r="Y338" s="7"/>
      <c r="Z338" s="7"/>
      <c r="AA338" s="7"/>
      <c r="AB338" s="7"/>
      <c r="AC338" s="7"/>
      <c r="AD338" s="7"/>
      <c r="AE338" s="7"/>
      <c r="AF338" s="7"/>
      <c r="AG338" s="7"/>
      <c r="AH338" s="7"/>
      <c r="AI338" s="7"/>
    </row>
    <row r="339" spans="16:35" x14ac:dyDescent="0.25">
      <c r="P339" s="7"/>
      <c r="Q339" s="7"/>
      <c r="R339" s="7"/>
      <c r="S339" s="7"/>
      <c r="T339" s="7"/>
      <c r="U339" s="7"/>
      <c r="V339" s="7"/>
      <c r="W339" s="7"/>
      <c r="X339" s="7"/>
      <c r="Y339" s="7"/>
      <c r="Z339" s="7"/>
      <c r="AA339" s="7"/>
      <c r="AB339" s="7"/>
      <c r="AC339" s="7"/>
      <c r="AD339" s="7"/>
      <c r="AE339" s="7"/>
      <c r="AF339" s="7"/>
      <c r="AG339" s="7"/>
      <c r="AH339" s="7"/>
      <c r="AI339" s="7"/>
    </row>
    <row r="340" spans="16:35" x14ac:dyDescent="0.25">
      <c r="P340" s="7"/>
      <c r="Q340" s="7"/>
      <c r="R340" s="7"/>
      <c r="S340" s="7"/>
      <c r="T340" s="7"/>
      <c r="U340" s="7"/>
      <c r="V340" s="7"/>
      <c r="W340" s="7"/>
      <c r="X340" s="7"/>
      <c r="Y340" s="7"/>
      <c r="Z340" s="7"/>
      <c r="AA340" s="7"/>
      <c r="AB340" s="7"/>
      <c r="AC340" s="7"/>
      <c r="AD340" s="7"/>
      <c r="AE340" s="7"/>
      <c r="AF340" s="7"/>
      <c r="AG340" s="7"/>
      <c r="AH340" s="7"/>
      <c r="AI340" s="7"/>
    </row>
    <row r="341" spans="16:35" x14ac:dyDescent="0.25">
      <c r="P341" s="7"/>
      <c r="Q341" s="7"/>
      <c r="R341" s="7"/>
      <c r="S341" s="7"/>
      <c r="T341" s="7"/>
      <c r="U341" s="7"/>
      <c r="V341" s="7"/>
      <c r="W341" s="7"/>
      <c r="X341" s="7"/>
      <c r="Y341" s="7"/>
      <c r="Z341" s="7"/>
      <c r="AA341" s="7"/>
      <c r="AB341" s="7"/>
      <c r="AC341" s="7"/>
      <c r="AD341" s="7"/>
      <c r="AE341" s="7"/>
      <c r="AF341" s="7"/>
      <c r="AG341" s="7"/>
      <c r="AH341" s="7"/>
      <c r="AI341" s="7"/>
    </row>
    <row r="342" spans="16:35" x14ac:dyDescent="0.25">
      <c r="P342" s="7"/>
      <c r="Q342" s="7"/>
      <c r="R342" s="7"/>
      <c r="S342" s="7"/>
      <c r="T342" s="7"/>
      <c r="U342" s="7"/>
      <c r="V342" s="7"/>
      <c r="W342" s="7"/>
      <c r="X342" s="7"/>
      <c r="Y342" s="7"/>
      <c r="Z342" s="7"/>
      <c r="AA342" s="7"/>
      <c r="AB342" s="7"/>
      <c r="AC342" s="7"/>
      <c r="AD342" s="7"/>
      <c r="AE342" s="7"/>
      <c r="AF342" s="7"/>
      <c r="AG342" s="7"/>
      <c r="AH342" s="7"/>
      <c r="AI342" s="7"/>
    </row>
    <row r="343" spans="16:35" x14ac:dyDescent="0.25">
      <c r="P343" s="7"/>
      <c r="Q343" s="7"/>
      <c r="R343" s="7"/>
      <c r="S343" s="7"/>
      <c r="T343" s="7"/>
      <c r="U343" s="7"/>
      <c r="V343" s="7"/>
      <c r="W343" s="7"/>
      <c r="X343" s="7"/>
      <c r="Y343" s="7"/>
      <c r="Z343" s="7"/>
      <c r="AA343" s="7"/>
      <c r="AB343" s="7"/>
      <c r="AC343" s="7"/>
      <c r="AD343" s="7"/>
      <c r="AE343" s="7"/>
      <c r="AF343" s="7"/>
      <c r="AG343" s="7"/>
      <c r="AH343" s="7"/>
      <c r="AI343" s="7"/>
    </row>
    <row r="344" spans="16:35" x14ac:dyDescent="0.25">
      <c r="P344" s="7"/>
      <c r="Q344" s="7"/>
      <c r="R344" s="7"/>
      <c r="S344" s="7"/>
      <c r="T344" s="7"/>
      <c r="U344" s="7"/>
      <c r="V344" s="7"/>
      <c r="W344" s="7"/>
      <c r="X344" s="7"/>
      <c r="Y344" s="7"/>
      <c r="Z344" s="7"/>
      <c r="AA344" s="7"/>
      <c r="AB344" s="7"/>
      <c r="AC344" s="7"/>
      <c r="AD344" s="7"/>
      <c r="AE344" s="7"/>
      <c r="AF344" s="7"/>
      <c r="AG344" s="7"/>
      <c r="AH344" s="7"/>
      <c r="AI344" s="7"/>
    </row>
    <row r="345" spans="16:35" x14ac:dyDescent="0.25">
      <c r="P345" s="7"/>
      <c r="Q345" s="7"/>
      <c r="R345" s="7"/>
      <c r="S345" s="7"/>
      <c r="T345" s="7"/>
      <c r="U345" s="7"/>
      <c r="V345" s="7"/>
      <c r="W345" s="7"/>
      <c r="X345" s="7"/>
      <c r="Y345" s="7"/>
      <c r="Z345" s="7"/>
      <c r="AA345" s="7"/>
      <c r="AB345" s="7"/>
      <c r="AC345" s="7"/>
      <c r="AD345" s="7"/>
      <c r="AE345" s="7"/>
      <c r="AF345" s="7"/>
      <c r="AG345" s="7"/>
      <c r="AH345" s="7"/>
      <c r="AI345" s="7"/>
    </row>
    <row r="346" spans="16:35" x14ac:dyDescent="0.25">
      <c r="P346" s="7"/>
      <c r="Q346" s="7"/>
      <c r="R346" s="7"/>
      <c r="S346" s="7"/>
      <c r="T346" s="7"/>
      <c r="U346" s="7"/>
      <c r="V346" s="7"/>
      <c r="W346" s="7"/>
      <c r="X346" s="7"/>
      <c r="Y346" s="7"/>
      <c r="Z346" s="7"/>
      <c r="AA346" s="7"/>
      <c r="AB346" s="7"/>
      <c r="AC346" s="7"/>
      <c r="AD346" s="7"/>
      <c r="AE346" s="7"/>
      <c r="AF346" s="7"/>
      <c r="AG346" s="7"/>
      <c r="AH346" s="7"/>
      <c r="AI346" s="7"/>
    </row>
    <row r="347" spans="16:35" x14ac:dyDescent="0.25">
      <c r="P347" s="7"/>
      <c r="Q347" s="7"/>
      <c r="R347" s="7"/>
      <c r="S347" s="7"/>
      <c r="T347" s="7"/>
      <c r="U347" s="7"/>
      <c r="V347" s="7"/>
      <c r="W347" s="7"/>
      <c r="X347" s="7"/>
      <c r="Y347" s="7"/>
      <c r="Z347" s="7"/>
      <c r="AA347" s="7"/>
      <c r="AB347" s="7"/>
      <c r="AC347" s="7"/>
      <c r="AD347" s="7"/>
      <c r="AE347" s="7"/>
      <c r="AF347" s="7"/>
      <c r="AG347" s="7"/>
      <c r="AH347" s="7"/>
      <c r="AI347" s="7"/>
    </row>
    <row r="348" spans="16:35" x14ac:dyDescent="0.25">
      <c r="P348" s="7"/>
      <c r="Q348" s="7"/>
      <c r="R348" s="7"/>
      <c r="S348" s="7"/>
      <c r="T348" s="7"/>
      <c r="U348" s="7"/>
      <c r="V348" s="7"/>
      <c r="W348" s="7"/>
      <c r="X348" s="7"/>
      <c r="Y348" s="7"/>
      <c r="Z348" s="7"/>
      <c r="AA348" s="7"/>
      <c r="AB348" s="7"/>
      <c r="AC348" s="7"/>
      <c r="AD348" s="7"/>
      <c r="AE348" s="7"/>
      <c r="AF348" s="7"/>
      <c r="AG348" s="7"/>
      <c r="AH348" s="7"/>
      <c r="AI348" s="7"/>
    </row>
    <row r="349" spans="16:35" x14ac:dyDescent="0.25">
      <c r="P349" s="7"/>
      <c r="Q349" s="7"/>
      <c r="R349" s="7"/>
      <c r="S349" s="7"/>
      <c r="T349" s="7"/>
      <c r="U349" s="7"/>
      <c r="V349" s="7"/>
      <c r="W349" s="7"/>
      <c r="X349" s="7"/>
      <c r="Y349" s="7"/>
      <c r="Z349" s="7"/>
      <c r="AA349" s="7"/>
      <c r="AB349" s="7"/>
      <c r="AC349" s="7"/>
      <c r="AD349" s="7"/>
      <c r="AE349" s="7"/>
      <c r="AF349" s="7"/>
      <c r="AG349" s="7"/>
      <c r="AH349" s="7"/>
      <c r="AI349" s="7"/>
    </row>
    <row r="350" spans="16:35" x14ac:dyDescent="0.25">
      <c r="P350" s="7"/>
      <c r="Q350" s="7"/>
      <c r="R350" s="7"/>
      <c r="S350" s="7"/>
      <c r="T350" s="7"/>
      <c r="U350" s="7"/>
      <c r="V350" s="7"/>
      <c r="W350" s="7"/>
      <c r="X350" s="7"/>
      <c r="Y350" s="7"/>
      <c r="Z350" s="7"/>
      <c r="AA350" s="7"/>
      <c r="AB350" s="7"/>
      <c r="AC350" s="7"/>
      <c r="AD350" s="7"/>
      <c r="AE350" s="7"/>
      <c r="AF350" s="7"/>
      <c r="AG350" s="7"/>
      <c r="AH350" s="7"/>
      <c r="AI350" s="7"/>
    </row>
    <row r="351" spans="16:35" x14ac:dyDescent="0.25">
      <c r="P351" s="7"/>
      <c r="Q351" s="7"/>
      <c r="R351" s="7"/>
      <c r="S351" s="7"/>
      <c r="T351" s="7"/>
      <c r="U351" s="7"/>
      <c r="V351" s="7"/>
      <c r="W351" s="7"/>
      <c r="X351" s="7"/>
      <c r="Y351" s="7"/>
      <c r="Z351" s="7"/>
      <c r="AA351" s="7"/>
      <c r="AB351" s="7"/>
      <c r="AC351" s="7"/>
      <c r="AD351" s="7"/>
      <c r="AE351" s="7"/>
      <c r="AF351" s="7"/>
      <c r="AG351" s="7"/>
      <c r="AH351" s="7"/>
      <c r="AI351" s="7"/>
    </row>
  </sheetData>
  <mergeCells count="17">
    <mergeCell ref="B52:B60"/>
    <mergeCell ref="B31:B35"/>
    <mergeCell ref="B36:B44"/>
    <mergeCell ref="B45:B51"/>
    <mergeCell ref="B29:B30"/>
    <mergeCell ref="B19:B28"/>
    <mergeCell ref="AJ2:AK2"/>
    <mergeCell ref="AL2:AO2"/>
    <mergeCell ref="P3:V3"/>
    <mergeCell ref="Y3:AA3"/>
    <mergeCell ref="AL3:AO3"/>
    <mergeCell ref="AH3:AI3"/>
    <mergeCell ref="AJ3:AK3"/>
    <mergeCell ref="P2:AI2"/>
    <mergeCell ref="AB3:AF3"/>
    <mergeCell ref="B5:B18"/>
    <mergeCell ref="D3:O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D894-2A4A-4F93-9087-CAB2DAF919CA}">
  <dimension ref="B2:AW391"/>
  <sheetViews>
    <sheetView tabSelected="1" zoomScale="85" zoomScaleNormal="85" workbookViewId="0">
      <pane xSplit="15" ySplit="4" topLeftCell="AK93" activePane="bottomRight" state="frozen"/>
      <selection pane="topRight" activeCell="P1" sqref="P1"/>
      <selection pane="bottomLeft" activeCell="A5" sqref="A5"/>
      <selection pane="bottomRight" activeCell="AR5" sqref="AR5:AR101"/>
    </sheetView>
  </sheetViews>
  <sheetFormatPr defaultRowHeight="13.5" x14ac:dyDescent="0.25"/>
  <cols>
    <col min="1" max="1" width="4.28515625" style="2" customWidth="1"/>
    <col min="2" max="2" width="14.28515625" style="2" bestFit="1" customWidth="1"/>
    <col min="3" max="3" width="34.85546875" style="2" customWidth="1"/>
    <col min="4" max="4" width="43.140625" style="12" customWidth="1"/>
    <col min="5" max="5" width="20.28515625" style="2" bestFit="1" customWidth="1"/>
    <col min="6" max="6" width="18" style="2" bestFit="1" customWidth="1"/>
    <col min="7" max="7" width="5.85546875" style="2" bestFit="1" customWidth="1"/>
    <col min="8" max="8" width="19.140625" style="2" bestFit="1" customWidth="1"/>
    <col min="9" max="9" width="26.5703125" style="2" bestFit="1" customWidth="1"/>
    <col min="10" max="10" width="4.7109375" style="2" bestFit="1" customWidth="1"/>
    <col min="11" max="11" width="31.42578125" style="2" bestFit="1" customWidth="1"/>
    <col min="12" max="14" width="4.7109375" style="2" bestFit="1" customWidth="1"/>
    <col min="15" max="15" width="4.5703125" style="2" customWidth="1"/>
    <col min="16" max="17" width="11.5703125" style="2" customWidth="1"/>
    <col min="18" max="19" width="13.7109375" style="2" customWidth="1"/>
    <col min="20" max="43" width="17.85546875" style="3" customWidth="1"/>
    <col min="44" max="49" width="22" style="2" customWidth="1"/>
    <col min="50" max="16384" width="9.140625" style="2"/>
  </cols>
  <sheetData>
    <row r="2" spans="2:49" x14ac:dyDescent="0.25">
      <c r="M2" s="59"/>
      <c r="N2" s="59"/>
      <c r="O2" s="59"/>
      <c r="P2" s="78" t="s">
        <v>25</v>
      </c>
      <c r="Q2" s="79"/>
      <c r="R2" s="79"/>
      <c r="S2" s="79"/>
      <c r="T2" s="79"/>
      <c r="U2" s="79"/>
      <c r="V2" s="79"/>
      <c r="W2" s="79"/>
      <c r="X2" s="79"/>
      <c r="Y2" s="79"/>
      <c r="Z2" s="79"/>
      <c r="AA2" s="79"/>
      <c r="AB2" s="79"/>
      <c r="AC2" s="79"/>
      <c r="AD2" s="79"/>
      <c r="AE2" s="79"/>
      <c r="AF2" s="79"/>
      <c r="AG2" s="79"/>
      <c r="AH2" s="79"/>
      <c r="AI2" s="80"/>
      <c r="AJ2" s="71" t="s">
        <v>27</v>
      </c>
      <c r="AK2" s="72"/>
      <c r="AL2" s="73" t="s">
        <v>26</v>
      </c>
      <c r="AM2" s="73"/>
      <c r="AN2" s="73"/>
      <c r="AO2" s="74"/>
      <c r="AP2" s="63" t="s">
        <v>302</v>
      </c>
    </row>
    <row r="3" spans="2:49" ht="15" customHeight="1" x14ac:dyDescent="0.25">
      <c r="C3" s="41" t="str">
        <f ca="1">SUBSTITUTE((MID(CELL("filename",AR3),FIND("]",CELL("filename",AR3))+1,256))," ","")</f>
        <v>PostgreSqlTypes</v>
      </c>
      <c r="D3" s="83" t="s">
        <v>328</v>
      </c>
      <c r="E3" s="83"/>
      <c r="F3" s="83"/>
      <c r="G3" s="83"/>
      <c r="H3" s="83"/>
      <c r="I3" s="83"/>
      <c r="J3" s="83"/>
      <c r="K3" s="83"/>
      <c r="L3" s="83"/>
      <c r="M3" s="83"/>
      <c r="N3" s="83"/>
      <c r="O3" s="83"/>
      <c r="P3" s="75" t="s">
        <v>2</v>
      </c>
      <c r="Q3" s="75"/>
      <c r="R3" s="76"/>
      <c r="S3" s="76"/>
      <c r="T3" s="76"/>
      <c r="U3" s="76"/>
      <c r="V3" s="76"/>
      <c r="W3" s="57"/>
      <c r="X3" s="57" t="s">
        <v>9</v>
      </c>
      <c r="Y3" s="76" t="s">
        <v>11</v>
      </c>
      <c r="Z3" s="76"/>
      <c r="AA3" s="76"/>
      <c r="AB3" s="81" t="s">
        <v>40</v>
      </c>
      <c r="AC3" s="82"/>
      <c r="AD3" s="82"/>
      <c r="AE3" s="82"/>
      <c r="AF3" s="75"/>
      <c r="AG3" s="57" t="s">
        <v>100</v>
      </c>
      <c r="AH3" s="76" t="s">
        <v>18</v>
      </c>
      <c r="AI3" s="76"/>
      <c r="AJ3" s="77" t="s">
        <v>28</v>
      </c>
      <c r="AK3" s="77"/>
      <c r="AL3" s="77" t="s">
        <v>20</v>
      </c>
      <c r="AM3" s="77"/>
      <c r="AN3" s="77"/>
      <c r="AO3" s="77"/>
      <c r="AR3" s="2" t="e">
        <f ca="1">CONCATENATE($C$3,".",SUBSTITUTE(#REF!," ", "_"))</f>
        <v>#REF!</v>
      </c>
    </row>
    <row r="4" spans="2:49" ht="96.75" x14ac:dyDescent="0.25">
      <c r="C4" s="42" t="s">
        <v>3</v>
      </c>
      <c r="D4" s="44" t="s">
        <v>125</v>
      </c>
      <c r="E4" s="45" t="s">
        <v>51</v>
      </c>
      <c r="F4" s="45" t="s">
        <v>37</v>
      </c>
      <c r="G4" s="45" t="s">
        <v>351</v>
      </c>
      <c r="H4" s="45" t="s">
        <v>152</v>
      </c>
      <c r="I4" s="45" t="s">
        <v>38</v>
      </c>
      <c r="J4" s="45" t="s">
        <v>352</v>
      </c>
      <c r="K4" s="45" t="s">
        <v>39</v>
      </c>
      <c r="L4" s="45" t="s">
        <v>353</v>
      </c>
      <c r="M4" s="45" t="s">
        <v>81</v>
      </c>
      <c r="N4" s="45" t="s">
        <v>83</v>
      </c>
      <c r="O4" s="50"/>
      <c r="P4" s="58" t="s">
        <v>298</v>
      </c>
      <c r="Q4" s="58" t="s">
        <v>8</v>
      </c>
      <c r="R4" s="58" t="s">
        <v>7</v>
      </c>
      <c r="S4" s="58" t="s">
        <v>299</v>
      </c>
      <c r="T4" s="58" t="s">
        <v>5</v>
      </c>
      <c r="U4" s="58" t="s">
        <v>300</v>
      </c>
      <c r="V4" s="58" t="s">
        <v>6</v>
      </c>
      <c r="W4" s="58" t="s">
        <v>301</v>
      </c>
      <c r="X4" s="58" t="s">
        <v>4</v>
      </c>
      <c r="Y4" s="58" t="s">
        <v>12</v>
      </c>
      <c r="Z4" s="58" t="s">
        <v>13</v>
      </c>
      <c r="AA4" s="58" t="s">
        <v>14</v>
      </c>
      <c r="AB4" s="58" t="s">
        <v>40</v>
      </c>
      <c r="AC4" s="58" t="s">
        <v>41</v>
      </c>
      <c r="AD4" s="58" t="s">
        <v>324</v>
      </c>
      <c r="AE4" s="58" t="s">
        <v>326</v>
      </c>
      <c r="AF4" s="58" t="s">
        <v>42</v>
      </c>
      <c r="AG4" s="58" t="s">
        <v>16</v>
      </c>
      <c r="AH4" s="58" t="s">
        <v>19</v>
      </c>
      <c r="AI4" s="58" t="s">
        <v>30</v>
      </c>
      <c r="AJ4" s="58" t="s">
        <v>31</v>
      </c>
      <c r="AK4" s="58" t="s">
        <v>29</v>
      </c>
      <c r="AL4" s="58" t="s">
        <v>22</v>
      </c>
      <c r="AM4" s="58" t="s">
        <v>23</v>
      </c>
      <c r="AN4" s="58" t="s">
        <v>21</v>
      </c>
      <c r="AO4" s="58" t="s">
        <v>161</v>
      </c>
      <c r="AP4" s="58" t="s">
        <v>17</v>
      </c>
      <c r="AR4" s="61" t="str">
        <f ca="1">CONCATENATE("public static class ",$C$3," {")</f>
        <v>public static class PostgreSqlTypes {</v>
      </c>
      <c r="AS4" s="15" t="s">
        <v>159</v>
      </c>
      <c r="AT4" s="15" t="s">
        <v>157</v>
      </c>
      <c r="AU4" s="15" t="s">
        <v>252</v>
      </c>
      <c r="AV4" s="15" t="s">
        <v>254</v>
      </c>
      <c r="AW4" s="15" t="s">
        <v>257</v>
      </c>
    </row>
    <row r="5" spans="2:49" x14ac:dyDescent="0.25">
      <c r="B5" s="84" t="s">
        <v>2</v>
      </c>
      <c r="C5" s="43" t="s">
        <v>45</v>
      </c>
      <c r="D5" s="46" t="s">
        <v>233</v>
      </c>
      <c r="E5" s="47"/>
      <c r="F5" s="47"/>
      <c r="G5" s="47"/>
      <c r="H5" s="47"/>
      <c r="I5" s="47"/>
      <c r="J5" s="47"/>
      <c r="K5" s="47"/>
      <c r="L5" s="47"/>
      <c r="M5" s="48" t="s">
        <v>82</v>
      </c>
      <c r="N5" s="48"/>
      <c r="O5" s="51"/>
      <c r="P5" s="53" t="s">
        <v>32</v>
      </c>
      <c r="Q5" s="53" t="s">
        <v>32</v>
      </c>
      <c r="R5" s="54" t="s">
        <v>255</v>
      </c>
      <c r="S5" s="54" t="s">
        <v>32</v>
      </c>
      <c r="T5" s="53" t="s">
        <v>85</v>
      </c>
      <c r="U5" s="53"/>
      <c r="V5" s="53" t="s">
        <v>85</v>
      </c>
      <c r="W5" s="53"/>
      <c r="X5" s="53" t="s">
        <v>33</v>
      </c>
      <c r="Y5" s="54" t="s">
        <v>85</v>
      </c>
      <c r="Z5" s="54" t="s">
        <v>85</v>
      </c>
      <c r="AA5" s="54" t="s">
        <v>85</v>
      </c>
      <c r="AB5" s="54"/>
      <c r="AC5" s="54"/>
      <c r="AD5" s="54"/>
      <c r="AE5" s="54"/>
      <c r="AF5" s="54"/>
      <c r="AG5" s="54"/>
      <c r="AH5" s="54" t="s">
        <v>85</v>
      </c>
      <c r="AI5" s="54"/>
      <c r="AJ5" s="55"/>
      <c r="AK5" s="55"/>
      <c r="AL5" s="55"/>
      <c r="AM5" s="55"/>
      <c r="AN5" s="55"/>
      <c r="AO5" s="55"/>
      <c r="AP5" s="54"/>
      <c r="AR5" s="2" t="str">
        <f t="shared" ref="AR5:AR68" si="0">IF(C5="","",CONCATENATE("public const string sql_",SUBSTITUTE(C5," ", "_")," = """,C5,""";"))</f>
        <v>public const string sql_smallint = "smallint";</v>
      </c>
      <c r="AS5" s="20" t="str">
        <f t="shared" ref="AS5" ca="1" si="1">IF(AT5="","",CONCATENATE("new (",$C$3,".sql_",SUBSTITUTE(C5," ", "_"),", ",IF(E5="","null",CONCATENATE("""",E5,"""")),", ",IF(F5="","null",CONCATENATE("""",F5,"""")),", ",IF(I5="","null",CONCATENATE("""",I5,"""")),", ",IF(K5="","null",CONCATENATE("""",K5,"""")),", ",IF(H5="","null",CONCATENATE("""",H5,"""")),", ",IF(G5="", "null", G5),", ",IF(J5="", "null", J5),", ",IF(L5="", "null", L5),", ",IF(M5="Y", "true", "false"),", ",IF(N5="Y", "true", "false"),"), "))</f>
        <v xml:space="preserve">new (PostgreSqlTypes.sql_smallint, null, null, null, null, null, null, null, null, true, false), </v>
      </c>
      <c r="AT5" s="19" t="str">
        <f t="shared" ref="AT5" ca="1" si="2">IF(C5="","",CONCATENATE("new (",$C$3,".sql_",SUBSTITUTE(C5," ", "_"),", ",AU5,", [",AV5,"], [",AW5,"]),"))</f>
        <v>new (PostgreSqlTypes.sql_smallint, typeof(short), [typeof(short), typeof(int), typeof(long), typeof(float), typeof(double), typeof(decimal), typeof(string)], [typeof(sbyte), typeof(byte), typeof(short), typeof(ushort), typeof(int), typeof(long), typeof(bool), typeof(float), typeof(double), typeof(decimal), typeof(string)]),</v>
      </c>
      <c r="AU5" s="2" t="str" cm="1">
        <f t="array" ref="AU5">IF(C5="","",CONCATENATE("typeof(",INDEX($P$4:$AO$4,1,MATCH(TRUE,ISNUMBER(SEARCH("T",$P5:$AO5)),0)),")"))</f>
        <v>typeof(short)</v>
      </c>
      <c r="AV5" s="2" t="str" cm="1">
        <f t="array" ref="AV5">IFERROR(_xlfn.TEXTJOIN(", ",TRUE,CONCATENATE("typeof(",_xlfn._xlws.FILTER($P$4:$AO$4, (ISNUMBER(SEARCH("Z", $P5:$AO5)) + ISNUMBER(SEARCH("T", $P5:$AO5))) &gt; 0),")")),"")</f>
        <v>typeof(short), typeof(int), typeof(long), typeof(float), typeof(double), typeof(decimal), typeof(string)</v>
      </c>
      <c r="AW5" s="2" t="str" cm="1">
        <f t="array" ref="AW5">IFERROR(_xlfn.TEXTJOIN(", ",TRUE,CONCATENATE("typeof(",_xlfn._xlws.FILTER($P$4:$AO$4, ISTEXT($P5:$AO5)),")")),"")</f>
        <v>typeof(sbyte), typeof(byte), typeof(short), typeof(ushort), typeof(int), typeof(long), typeof(bool), typeof(float), typeof(double), typeof(decimal), typeof(string)</v>
      </c>
    </row>
    <row r="6" spans="2:49" x14ac:dyDescent="0.25">
      <c r="B6" s="84"/>
      <c r="C6" s="43" t="s">
        <v>186</v>
      </c>
      <c r="D6" s="46" t="s">
        <v>233</v>
      </c>
      <c r="E6" s="47" t="s">
        <v>45</v>
      </c>
      <c r="F6" s="47"/>
      <c r="G6" s="47"/>
      <c r="H6" s="47"/>
      <c r="I6" s="47"/>
      <c r="J6" s="47"/>
      <c r="K6" s="47"/>
      <c r="L6" s="47"/>
      <c r="M6" s="48" t="s">
        <v>82</v>
      </c>
      <c r="N6" s="48"/>
      <c r="O6" s="51"/>
      <c r="P6" s="54" t="s">
        <v>33</v>
      </c>
      <c r="Q6" s="54" t="s">
        <v>33</v>
      </c>
      <c r="R6" s="54" t="s">
        <v>387</v>
      </c>
      <c r="S6" s="54" t="s">
        <v>387</v>
      </c>
      <c r="T6" s="53" t="s">
        <v>85</v>
      </c>
      <c r="U6" s="53"/>
      <c r="V6" s="53" t="s">
        <v>85</v>
      </c>
      <c r="W6" s="53"/>
      <c r="X6" s="53" t="s">
        <v>33</v>
      </c>
      <c r="Y6" s="54" t="s">
        <v>85</v>
      </c>
      <c r="Z6" s="54" t="s">
        <v>85</v>
      </c>
      <c r="AA6" s="54" t="s">
        <v>85</v>
      </c>
      <c r="AB6" s="54"/>
      <c r="AC6" s="54"/>
      <c r="AD6" s="54"/>
      <c r="AE6" s="54"/>
      <c r="AF6" s="54" t="s">
        <v>33</v>
      </c>
      <c r="AG6" s="54"/>
      <c r="AH6" s="54" t="s">
        <v>85</v>
      </c>
      <c r="AI6" s="54"/>
      <c r="AJ6" s="55"/>
      <c r="AK6" s="55"/>
      <c r="AL6" s="55"/>
      <c r="AM6" s="55"/>
      <c r="AN6" s="55"/>
      <c r="AO6" s="55"/>
      <c r="AP6" s="54"/>
      <c r="AR6" s="2" t="str">
        <f t="shared" si="0"/>
        <v>public const string sql_int2 = "int2";</v>
      </c>
      <c r="AS6" s="20" t="e">
        <f t="shared" ref="AS6" ca="1" si="3">IF(AT6="","",CONCATENATE("new (",$C$3,".sql_",SUBSTITUTE(C6," ", "_"),", ",IF(E6="","null",CONCATENATE("""",E6,"""")),", ",IF(F6="","null",CONCATENATE("""",F6,"""")),", ",IF(I6="","null",CONCATENATE("""",I6,"""")),", ",IF(K6="","null",CONCATENATE("""",K6,"""")),", ",IF(H6="","null",CONCATENATE("""",H6,"""")),", ",IF(G6="", "null", G6),", ",IF(J6="", "null", J6),", ",IF(L6="", "null", L6),", ",IF(M6="Y", "true", "false"),", ",IF(N6="Y", "true", "false"),"), "))</f>
        <v>#N/A</v>
      </c>
      <c r="AT6" s="19" t="e">
        <f t="shared" ref="AT6" ca="1" si="4">IF(C6="","",CONCATENATE("new (",$C$3,".sql_",SUBSTITUTE(C6," ", "_"),", ",AU6,", [",AV6,"], [",AW6,"]),"))</f>
        <v>#N/A</v>
      </c>
      <c r="AU6" s="2" t="e" cm="1">
        <f t="array" ref="AU6">IF(C6="","",CONCATENATE("typeof(",INDEX($P$4:$AO$4,1,MATCH(TRUE,ISNUMBER(SEARCH("T",$P6:$AO6)),0)),")"))</f>
        <v>#N/A</v>
      </c>
      <c r="AV6" s="2" t="str" cm="1">
        <f t="array" ref="AV6">IFERROR(_xlfn.TEXTJOIN(", ",TRUE,CONCATENATE("typeof(",_xlfn._xlws.FILTER($P$4:$AO$4, (ISNUMBER(SEARCH("Z", $P6:$AO6)) + ISNUMBER(SEARCH("T", $P6:$AO6))) &gt; 0),")")),"")</f>
        <v>typeof(short), typeof(ushort), typeof(int), typeof(long), typeof(float), typeof(double), typeof(decimal), typeof(string)</v>
      </c>
      <c r="AW6" s="2" t="str" cm="1">
        <f t="array" ref="AW6">IFERROR(_xlfn.TEXTJOIN(", ",TRUE,CONCATENATE("typeof(",_xlfn._xlws.FILTER($P$4:$AO$4, ISTEXT($P6:$AO6)),")")),"")</f>
        <v>typeof(sbyte), typeof(byte), typeof(short), typeof(ushort), typeof(int), typeof(long), typeof(bool), typeof(float), typeof(double), typeof(decimal), typeof(TimeSpan), typeof(string)</v>
      </c>
    </row>
    <row r="7" spans="2:49" x14ac:dyDescent="0.25">
      <c r="B7" s="84"/>
      <c r="C7" s="43" t="s">
        <v>187</v>
      </c>
      <c r="D7" s="46" t="s">
        <v>238</v>
      </c>
      <c r="E7" s="47"/>
      <c r="F7" s="47"/>
      <c r="G7" s="47"/>
      <c r="H7" s="47"/>
      <c r="I7" s="47"/>
      <c r="J7" s="47"/>
      <c r="K7" s="47"/>
      <c r="L7" s="47"/>
      <c r="M7" s="48"/>
      <c r="N7" s="48" t="s">
        <v>82</v>
      </c>
      <c r="O7" s="51"/>
      <c r="P7" s="54" t="s">
        <v>84</v>
      </c>
      <c r="Q7" s="54" t="s">
        <v>84</v>
      </c>
      <c r="R7" s="54" t="s">
        <v>386</v>
      </c>
      <c r="S7" s="54" t="s">
        <v>386</v>
      </c>
      <c r="T7" s="53" t="s">
        <v>85</v>
      </c>
      <c r="U7" s="53" t="s">
        <v>85</v>
      </c>
      <c r="V7" s="53" t="s">
        <v>85</v>
      </c>
      <c r="W7" s="53" t="s">
        <v>85</v>
      </c>
      <c r="X7" s="53" t="s">
        <v>33</v>
      </c>
      <c r="Y7" s="54" t="s">
        <v>85</v>
      </c>
      <c r="Z7" s="54" t="s">
        <v>85</v>
      </c>
      <c r="AA7" s="54" t="s">
        <v>85</v>
      </c>
      <c r="AB7" s="54"/>
      <c r="AC7" s="54"/>
      <c r="AD7" s="54"/>
      <c r="AE7" s="54"/>
      <c r="AF7" s="54"/>
      <c r="AG7" s="54"/>
      <c r="AH7" s="54" t="s">
        <v>85</v>
      </c>
      <c r="AI7" s="54"/>
      <c r="AJ7" s="55"/>
      <c r="AK7" s="55"/>
      <c r="AL7" s="55"/>
      <c r="AM7" s="55"/>
      <c r="AN7" s="55"/>
      <c r="AO7" s="55"/>
      <c r="AP7" s="54"/>
      <c r="AR7" s="2" t="str">
        <f t="shared" si="0"/>
        <v>public const string sql_smallserial = "smallserial";</v>
      </c>
      <c r="AS7" s="20" t="e">
        <f t="shared" ref="AS7" ca="1" si="5">IF(AT7="","",CONCATENATE("new (",$C$3,".sql_",SUBSTITUTE(C7," ", "_"),", ",IF(E7="","null",CONCATENATE("""",E7,"""")),", ",IF(F7="","null",CONCATENATE("""",F7,"""")),", ",IF(I7="","null",CONCATENATE("""",I7,"""")),", ",IF(K7="","null",CONCATENATE("""",K7,"""")),", ",IF(H7="","null",CONCATENATE("""",H7,"""")),", ",IF(G7="", "null", G7),", ",IF(J7="", "null", J7),", ",IF(L7="", "null", L7),", ",IF(M7="Y", "true", "false"),", ",IF(N7="Y", "true", "false"),"), "))</f>
        <v>#N/A</v>
      </c>
      <c r="AT7" s="19" t="e">
        <f t="shared" ref="AT7" ca="1" si="6">IF(C7="","",CONCATENATE("new (",$C$3,".sql_",SUBSTITUTE(C7," ", "_"),", ",AU7,", [",AV7,"], [",AW7,"]),"))</f>
        <v>#N/A</v>
      </c>
      <c r="AU7" s="2" t="e" cm="1">
        <f t="array" ref="AU7">IF(C7="","",CONCATENATE("typeof(",INDEX($P$4:$AO$4,1,MATCH(TRUE,ISNUMBER(SEARCH("T",$P7:$AO7)),0)),")"))</f>
        <v>#N/A</v>
      </c>
      <c r="AV7" s="2" t="str" cm="1">
        <f t="array" ref="AV7">IFERROR(_xlfn.TEXTJOIN(", ",TRUE,CONCATENATE("typeof(",_xlfn._xlws.FILTER($P$4:$AO$4, (ISNUMBER(SEARCH("Z", $P7:$AO7)) + ISNUMBER(SEARCH("T", $P7:$AO7))) &gt; 0),")")),"")</f>
        <v>typeof(short), typeof(ushort), typeof(int), typeof(uint), typeof(long), typeof(ulong), typeof(float), typeof(double), typeof(decimal), typeof(string)</v>
      </c>
      <c r="AW7" s="2" t="str" cm="1">
        <f t="array" ref="AW7">IFERROR(_xlfn.TEXTJOIN(", ",TRUE,CONCATENATE("typeof(",_xlfn._xlws.FILTER($P$4:$AO$4, ISTEXT($P7:$AO7)),")")),"")</f>
        <v>typeof(sbyte), typeof(byte), typeof(short), typeof(ushort), typeof(int), typeof(uint), typeof(long), typeof(ulong), typeof(bool), typeof(float), typeof(double), typeof(decimal), typeof(string)</v>
      </c>
    </row>
    <row r="8" spans="2:49" x14ac:dyDescent="0.25">
      <c r="B8" s="84"/>
      <c r="C8" s="43" t="s">
        <v>188</v>
      </c>
      <c r="D8" s="46" t="s">
        <v>233</v>
      </c>
      <c r="E8" s="47" t="s">
        <v>187</v>
      </c>
      <c r="F8" s="47"/>
      <c r="G8" s="47"/>
      <c r="H8" s="47"/>
      <c r="I8" s="47"/>
      <c r="J8" s="47"/>
      <c r="K8" s="47"/>
      <c r="L8" s="47"/>
      <c r="M8" s="48"/>
      <c r="N8" s="48" t="s">
        <v>82</v>
      </c>
      <c r="O8" s="51"/>
      <c r="P8" s="54" t="s">
        <v>33</v>
      </c>
      <c r="Q8" s="54" t="s">
        <v>33</v>
      </c>
      <c r="R8" s="54" t="s">
        <v>387</v>
      </c>
      <c r="S8" s="54" t="s">
        <v>387</v>
      </c>
      <c r="T8" s="53" t="s">
        <v>85</v>
      </c>
      <c r="U8" s="53" t="s">
        <v>85</v>
      </c>
      <c r="V8" s="53" t="s">
        <v>85</v>
      </c>
      <c r="W8" s="53" t="s">
        <v>85</v>
      </c>
      <c r="X8" s="53"/>
      <c r="Y8" s="54"/>
      <c r="Z8" s="54"/>
      <c r="AA8" s="54"/>
      <c r="AB8" s="54"/>
      <c r="AC8" s="54"/>
      <c r="AD8" s="54"/>
      <c r="AE8" s="54"/>
      <c r="AF8" s="54"/>
      <c r="AG8" s="54"/>
      <c r="AH8" s="54"/>
      <c r="AI8" s="54"/>
      <c r="AJ8" s="55"/>
      <c r="AK8" s="55"/>
      <c r="AL8" s="55"/>
      <c r="AM8" s="55"/>
      <c r="AN8" s="55"/>
      <c r="AO8" s="55"/>
      <c r="AP8" s="54"/>
      <c r="AR8" s="2" t="str">
        <f t="shared" si="0"/>
        <v>public const string sql_serial2 = "serial2";</v>
      </c>
      <c r="AS8" s="20"/>
      <c r="AT8" s="19"/>
    </row>
    <row r="9" spans="2:49" x14ac:dyDescent="0.25">
      <c r="B9" s="84"/>
      <c r="C9" s="43" t="s">
        <v>44</v>
      </c>
      <c r="D9" s="46" t="s">
        <v>234</v>
      </c>
      <c r="E9" s="47"/>
      <c r="F9" s="47"/>
      <c r="G9" s="47"/>
      <c r="H9" s="47"/>
      <c r="I9" s="47"/>
      <c r="J9" s="47"/>
      <c r="K9" s="47"/>
      <c r="L9" s="47"/>
      <c r="M9" s="48" t="s">
        <v>82</v>
      </c>
      <c r="N9" s="48"/>
      <c r="O9" s="51"/>
      <c r="P9" s="54"/>
      <c r="Q9" s="54"/>
      <c r="R9" s="54" t="s">
        <v>33</v>
      </c>
      <c r="S9" s="54" t="s">
        <v>33</v>
      </c>
      <c r="T9" s="53" t="s">
        <v>255</v>
      </c>
      <c r="U9" s="54" t="s">
        <v>33</v>
      </c>
      <c r="V9" s="53" t="s">
        <v>255</v>
      </c>
      <c r="W9" s="54" t="s">
        <v>33</v>
      </c>
      <c r="X9" s="53" t="s">
        <v>33</v>
      </c>
      <c r="Y9" s="54" t="s">
        <v>85</v>
      </c>
      <c r="Z9" s="54" t="s">
        <v>85</v>
      </c>
      <c r="AA9" s="54" t="s">
        <v>85</v>
      </c>
      <c r="AB9" s="54"/>
      <c r="AC9" s="54"/>
      <c r="AD9" s="54"/>
      <c r="AE9" s="54"/>
      <c r="AF9" s="54" t="s">
        <v>33</v>
      </c>
      <c r="AG9" s="54"/>
      <c r="AH9" s="54" t="s">
        <v>85</v>
      </c>
      <c r="AI9" s="54"/>
      <c r="AJ9" s="55"/>
      <c r="AK9" s="55"/>
      <c r="AL9" s="55"/>
      <c r="AM9" s="55"/>
      <c r="AN9" s="55"/>
      <c r="AO9" s="55"/>
      <c r="AP9" s="54"/>
      <c r="AR9" s="2" t="str">
        <f t="shared" si="0"/>
        <v>public const string sql_integer = "integer";</v>
      </c>
      <c r="AS9" s="20" t="str">
        <f t="shared" ref="AS9:AS11" ca="1" si="7">IF(AT9="","",CONCATENATE("new (",$C$3,".sql_",SUBSTITUTE(C9," ", "_"),", ",IF(E9="","null",CONCATENATE("""",E9,"""")),", ",IF(F9="","null",CONCATENATE("""",F9,"""")),", ",IF(I9="","null",CONCATENATE("""",I9,"""")),", ",IF(K9="","null",CONCATENATE("""",K9,"""")),", ",IF(H9="","null",CONCATENATE("""",H9,"""")),", ",IF(G9="", "null", G9),", ",IF(J9="", "null", J9),", ",IF(L9="", "null", L9),", ",IF(M9="Y", "true", "false"),", ",IF(N9="Y", "true", "false"),"), "))</f>
        <v xml:space="preserve">new (PostgreSqlTypes.sql_integer, null, null, null, null, null, null, null, null, true, false), </v>
      </c>
      <c r="AT9" s="19" t="str">
        <f t="shared" ref="AT9:AT11" ca="1" si="8">IF(C9="","",CONCATENATE("new (",$C$3,".sql_",SUBSTITUTE(C9," ", "_"),", ",AU9,", [",AV9,"], [",AW9,"]),"))</f>
        <v>new (PostgreSqlTypes.sql_integer, typeof(int), [typeof(int), typeof(long), typeof(float), typeof(double), typeof(decimal), typeof(string)], [typeof(short), typeof(ushort), typeof(int), typeof(uint), typeof(long), typeof(ulong), typeof(bool), typeof(float), typeof(double), typeof(decimal), typeof(TimeSpan), typeof(string)]),</v>
      </c>
      <c r="AU9" s="2" t="str" cm="1">
        <f t="array" ref="AU9">IF(C9="","",CONCATENATE("typeof(",INDEX($P$4:$AO$4,1,MATCH(TRUE,ISNUMBER(SEARCH("T",$P9:$AO9)),0)),")"))</f>
        <v>typeof(int)</v>
      </c>
      <c r="AV9" s="2" t="str" cm="1">
        <f t="array" ref="AV9">IFERROR(_xlfn.TEXTJOIN(", ",TRUE,CONCATENATE("typeof(",_xlfn._xlws.FILTER($P$4:$AO$4, (ISNUMBER(SEARCH("Z", $P9:$AO9)) + ISNUMBER(SEARCH("T", $P9:$AO9))) &gt; 0),")")),"")</f>
        <v>typeof(int), typeof(long), typeof(float), typeof(double), typeof(decimal), typeof(string)</v>
      </c>
      <c r="AW9" s="2" t="str" cm="1">
        <f t="array" ref="AW9">IFERROR(_xlfn.TEXTJOIN(", ",TRUE,CONCATENATE("typeof(",_xlfn._xlws.FILTER($P$4:$AO$4, ISTEXT($P9:$AO9)),")")),"")</f>
        <v>typeof(short), typeof(ushort), typeof(int), typeof(uint), typeof(long), typeof(ulong), typeof(bool), typeof(float), typeof(double), typeof(decimal), typeof(TimeSpan), typeof(string)</v>
      </c>
    </row>
    <row r="10" spans="2:49" x14ac:dyDescent="0.25">
      <c r="B10" s="84"/>
      <c r="C10" s="43" t="s">
        <v>5</v>
      </c>
      <c r="D10" s="46" t="s">
        <v>234</v>
      </c>
      <c r="E10" s="47" t="s">
        <v>44</v>
      </c>
      <c r="F10" s="47"/>
      <c r="G10" s="47"/>
      <c r="H10" s="47"/>
      <c r="I10" s="47"/>
      <c r="J10" s="47"/>
      <c r="K10" s="47"/>
      <c r="L10" s="47"/>
      <c r="M10" s="48" t="s">
        <v>82</v>
      </c>
      <c r="N10" s="48"/>
      <c r="O10" s="51"/>
      <c r="P10" s="54"/>
      <c r="Q10" s="54"/>
      <c r="R10" s="54" t="s">
        <v>33</v>
      </c>
      <c r="S10" s="54" t="s">
        <v>33</v>
      </c>
      <c r="T10" s="53" t="s">
        <v>77</v>
      </c>
      <c r="U10" s="54" t="s">
        <v>33</v>
      </c>
      <c r="V10" s="53" t="s">
        <v>77</v>
      </c>
      <c r="W10" s="54" t="s">
        <v>33</v>
      </c>
      <c r="X10" s="53" t="s">
        <v>33</v>
      </c>
      <c r="Y10" s="54" t="s">
        <v>85</v>
      </c>
      <c r="Z10" s="54" t="s">
        <v>85</v>
      </c>
      <c r="AA10" s="54" t="s">
        <v>85</v>
      </c>
      <c r="AB10" s="54"/>
      <c r="AC10" s="54"/>
      <c r="AD10" s="54"/>
      <c r="AE10" s="54"/>
      <c r="AF10" s="54" t="s">
        <v>33</v>
      </c>
      <c r="AG10" s="54"/>
      <c r="AH10" s="54" t="s">
        <v>85</v>
      </c>
      <c r="AI10" s="54"/>
      <c r="AJ10" s="55"/>
      <c r="AK10" s="55"/>
      <c r="AL10" s="55"/>
      <c r="AM10" s="55"/>
      <c r="AN10" s="55"/>
      <c r="AO10" s="55"/>
      <c r="AP10" s="54"/>
      <c r="AR10" s="2" t="str">
        <f t="shared" si="0"/>
        <v>public const string sql_int = "int";</v>
      </c>
      <c r="AS10" s="20" t="str">
        <f t="shared" ca="1" si="7"/>
        <v xml:space="preserve">new (PostgreSqlTypes.sql_int, "integer", null, null, null, null, null, null, null, true, false), </v>
      </c>
      <c r="AT10" s="19" t="str">
        <f t="shared" ca="1" si="8"/>
        <v>new (PostgreSqlTypes.sql_int, typeof(int), [typeof(int), typeof(long), typeof(float), typeof(double), typeof(decimal), typeof(string)], [typeof(short), typeof(ushort), typeof(int), typeof(uint), typeof(long), typeof(ulong), typeof(bool), typeof(float), typeof(double), typeof(decimal), typeof(TimeSpan), typeof(string)]),</v>
      </c>
      <c r="AU10" s="2" t="str" cm="1">
        <f t="array" ref="AU10">IF(C10="","",CONCATENATE("typeof(",INDEX($P$4:$AO$4,1,MATCH(TRUE,ISNUMBER(SEARCH("T",$P10:$AO10)),0)),")"))</f>
        <v>typeof(int)</v>
      </c>
      <c r="AV10" s="2" t="str" cm="1">
        <f t="array" ref="AV10">IFERROR(_xlfn.TEXTJOIN(", ",TRUE,CONCATENATE("typeof(",_xlfn._xlws.FILTER($P$4:$AO$4, (ISNUMBER(SEARCH("Z", $P10:$AO10)) + ISNUMBER(SEARCH("T", $P10:$AO10))) &gt; 0),")")),"")</f>
        <v>typeof(int), typeof(long), typeof(float), typeof(double), typeof(decimal), typeof(string)</v>
      </c>
      <c r="AW10" s="2" t="str" cm="1">
        <f t="array" ref="AW10">IFERROR(_xlfn.TEXTJOIN(", ",TRUE,CONCATENATE("typeof(",_xlfn._xlws.FILTER($P$4:$AO$4, ISTEXT($P10:$AO10)),")")),"")</f>
        <v>typeof(short), typeof(ushort), typeof(int), typeof(uint), typeof(long), typeof(ulong), typeof(bool), typeof(float), typeof(double), typeof(decimal), typeof(TimeSpan), typeof(string)</v>
      </c>
    </row>
    <row r="11" spans="2:49" x14ac:dyDescent="0.25">
      <c r="B11" s="84"/>
      <c r="C11" s="43" t="s">
        <v>185</v>
      </c>
      <c r="D11" s="46" t="s">
        <v>234</v>
      </c>
      <c r="E11" s="47" t="s">
        <v>44</v>
      </c>
      <c r="F11" s="47"/>
      <c r="G11" s="47"/>
      <c r="H11" s="47"/>
      <c r="I11" s="47"/>
      <c r="J11" s="47"/>
      <c r="K11" s="47"/>
      <c r="L11" s="47"/>
      <c r="M11" s="48"/>
      <c r="N11" s="48" t="s">
        <v>82</v>
      </c>
      <c r="O11" s="51"/>
      <c r="P11" s="54"/>
      <c r="Q11" s="54"/>
      <c r="R11" s="54" t="s">
        <v>33</v>
      </c>
      <c r="S11" s="54" t="s">
        <v>33</v>
      </c>
      <c r="T11" s="53" t="s">
        <v>77</v>
      </c>
      <c r="U11" s="54" t="s">
        <v>33</v>
      </c>
      <c r="V11" s="53" t="s">
        <v>77</v>
      </c>
      <c r="W11" s="54" t="s">
        <v>33</v>
      </c>
      <c r="X11" s="53" t="s">
        <v>33</v>
      </c>
      <c r="Y11" s="54" t="s">
        <v>85</v>
      </c>
      <c r="Z11" s="54" t="s">
        <v>85</v>
      </c>
      <c r="AA11" s="54" t="s">
        <v>85</v>
      </c>
      <c r="AB11" s="54"/>
      <c r="AC11" s="54"/>
      <c r="AD11" s="54"/>
      <c r="AE11" s="54"/>
      <c r="AF11" s="54" t="s">
        <v>33</v>
      </c>
      <c r="AG11" s="54"/>
      <c r="AH11" s="54" t="s">
        <v>85</v>
      </c>
      <c r="AI11" s="54"/>
      <c r="AJ11" s="55"/>
      <c r="AK11" s="55"/>
      <c r="AL11" s="55"/>
      <c r="AM11" s="55"/>
      <c r="AN11" s="55"/>
      <c r="AO11" s="55"/>
      <c r="AP11" s="54"/>
      <c r="AR11" s="2" t="str">
        <f t="shared" si="0"/>
        <v>public const string sql_int4 = "int4";</v>
      </c>
      <c r="AS11" s="20" t="str">
        <f t="shared" ca="1" si="7"/>
        <v xml:space="preserve">new (PostgreSqlTypes.sql_int4, "integer", null, null, null, null, null, null, null, false, true), </v>
      </c>
      <c r="AT11" s="19" t="str">
        <f t="shared" ca="1" si="8"/>
        <v>new (PostgreSqlTypes.sql_int4, typeof(int), [typeof(int), typeof(long), typeof(float), typeof(double), typeof(decimal), typeof(string)], [typeof(short), typeof(ushort), typeof(int), typeof(uint), typeof(long), typeof(ulong), typeof(bool), typeof(float), typeof(double), typeof(decimal), typeof(TimeSpan), typeof(string)]),</v>
      </c>
      <c r="AU11" s="2" t="str" cm="1">
        <f t="array" ref="AU11">IF(C11="","",CONCATENATE("typeof(",INDEX($P$4:$AO$4,1,MATCH(TRUE,ISNUMBER(SEARCH("T",$P11:$AO11)),0)),")"))</f>
        <v>typeof(int)</v>
      </c>
      <c r="AV11" s="2" t="str" cm="1">
        <f t="array" ref="AV11">IFERROR(_xlfn.TEXTJOIN(", ",TRUE,CONCATENATE("typeof(",_xlfn._xlws.FILTER($P$4:$AO$4, (ISNUMBER(SEARCH("Z", $P11:$AO11)) + ISNUMBER(SEARCH("T", $P11:$AO11))) &gt; 0),")")),"")</f>
        <v>typeof(int), typeof(long), typeof(float), typeof(double), typeof(decimal), typeof(string)</v>
      </c>
      <c r="AW11" s="2" t="str" cm="1">
        <f t="array" ref="AW11">IFERROR(_xlfn.TEXTJOIN(", ",TRUE,CONCATENATE("typeof(",_xlfn._xlws.FILTER($P$4:$AO$4, ISTEXT($P11:$AO11)),")")),"")</f>
        <v>typeof(short), typeof(ushort), typeof(int), typeof(uint), typeof(long), typeof(ulong), typeof(bool), typeof(float), typeof(double), typeof(decimal), typeof(TimeSpan), typeof(string)</v>
      </c>
    </row>
    <row r="12" spans="2:49" x14ac:dyDescent="0.25">
      <c r="B12" s="84"/>
      <c r="C12" s="43" t="s">
        <v>62</v>
      </c>
      <c r="D12" s="46" t="s">
        <v>239</v>
      </c>
      <c r="E12" s="47"/>
      <c r="F12" s="47"/>
      <c r="G12" s="47"/>
      <c r="H12" s="47"/>
      <c r="I12" s="47"/>
      <c r="J12" s="47"/>
      <c r="K12" s="47"/>
      <c r="L12" s="47"/>
      <c r="M12" s="48"/>
      <c r="N12" s="48" t="s">
        <v>82</v>
      </c>
      <c r="O12" s="51"/>
      <c r="P12" s="54"/>
      <c r="Q12" s="54"/>
      <c r="R12" s="54" t="s">
        <v>33</v>
      </c>
      <c r="S12" s="54" t="s">
        <v>33</v>
      </c>
      <c r="T12" s="53" t="s">
        <v>359</v>
      </c>
      <c r="U12" s="54" t="s">
        <v>386</v>
      </c>
      <c r="V12" s="53" t="s">
        <v>77</v>
      </c>
      <c r="W12" s="54" t="s">
        <v>85</v>
      </c>
      <c r="X12" s="53"/>
      <c r="Y12" s="54"/>
      <c r="Z12" s="54"/>
      <c r="AA12" s="54"/>
      <c r="AB12" s="54"/>
      <c r="AC12" s="54"/>
      <c r="AD12" s="54"/>
      <c r="AE12" s="54"/>
      <c r="AF12" s="54"/>
      <c r="AG12" s="54"/>
      <c r="AH12" s="54"/>
      <c r="AI12" s="54"/>
      <c r="AJ12" s="55"/>
      <c r="AK12" s="55"/>
      <c r="AL12" s="55"/>
      <c r="AM12" s="55"/>
      <c r="AN12" s="55"/>
      <c r="AO12" s="55"/>
      <c r="AP12" s="54"/>
      <c r="AR12" s="2" t="str">
        <f t="shared" si="0"/>
        <v>public const string sql_serial = "serial";</v>
      </c>
      <c r="AS12" s="20"/>
      <c r="AT12" s="19"/>
    </row>
    <row r="13" spans="2:49" x14ac:dyDescent="0.25">
      <c r="B13" s="84"/>
      <c r="C13" s="43" t="s">
        <v>189</v>
      </c>
      <c r="D13" s="46" t="s">
        <v>239</v>
      </c>
      <c r="E13" s="47" t="s">
        <v>62</v>
      </c>
      <c r="F13" s="47"/>
      <c r="G13" s="47"/>
      <c r="H13" s="47"/>
      <c r="I13" s="47"/>
      <c r="J13" s="47"/>
      <c r="K13" s="47"/>
      <c r="L13" s="47"/>
      <c r="M13" s="48"/>
      <c r="N13" s="48"/>
      <c r="O13" s="51"/>
      <c r="P13" s="54"/>
      <c r="Q13" s="54"/>
      <c r="R13" s="54" t="s">
        <v>33</v>
      </c>
      <c r="S13" s="54" t="s">
        <v>33</v>
      </c>
      <c r="T13" s="53" t="s">
        <v>77</v>
      </c>
      <c r="U13" s="54" t="s">
        <v>85</v>
      </c>
      <c r="V13" s="53" t="s">
        <v>77</v>
      </c>
      <c r="W13" s="54" t="s">
        <v>85</v>
      </c>
      <c r="X13" s="53"/>
      <c r="Y13" s="54"/>
      <c r="Z13" s="54"/>
      <c r="AA13" s="54"/>
      <c r="AB13" s="54"/>
      <c r="AC13" s="54"/>
      <c r="AD13" s="54"/>
      <c r="AE13" s="54"/>
      <c r="AF13" s="54"/>
      <c r="AG13" s="54"/>
      <c r="AH13" s="54"/>
      <c r="AI13" s="54"/>
      <c r="AJ13" s="55"/>
      <c r="AK13" s="55"/>
      <c r="AL13" s="55"/>
      <c r="AM13" s="55"/>
      <c r="AN13" s="55"/>
      <c r="AO13" s="55"/>
      <c r="AP13" s="54"/>
      <c r="AR13" s="2" t="str">
        <f t="shared" si="0"/>
        <v>public const string sql_serial4 = "serial4";</v>
      </c>
      <c r="AS13" s="20"/>
      <c r="AT13" s="19"/>
    </row>
    <row r="14" spans="2:49" ht="13.5" customHeight="1" x14ac:dyDescent="0.25">
      <c r="B14" s="84"/>
      <c r="C14" s="43" t="s">
        <v>55</v>
      </c>
      <c r="D14" s="46" t="s">
        <v>235</v>
      </c>
      <c r="E14" s="47"/>
      <c r="F14" s="47"/>
      <c r="G14" s="47"/>
      <c r="H14" s="47"/>
      <c r="I14" s="47"/>
      <c r="J14" s="47"/>
      <c r="K14" s="47"/>
      <c r="L14" s="47"/>
      <c r="M14" s="48" t="s">
        <v>82</v>
      </c>
      <c r="N14" s="48"/>
      <c r="O14" s="51"/>
      <c r="P14" s="53"/>
      <c r="Q14" s="53"/>
      <c r="R14" s="54" t="s">
        <v>33</v>
      </c>
      <c r="S14" s="54" t="s">
        <v>33</v>
      </c>
      <c r="T14" s="54" t="s">
        <v>33</v>
      </c>
      <c r="U14" s="54" t="s">
        <v>33</v>
      </c>
      <c r="V14" s="54" t="s">
        <v>33</v>
      </c>
      <c r="W14" s="54" t="s">
        <v>33</v>
      </c>
      <c r="X14" s="53" t="s">
        <v>33</v>
      </c>
      <c r="Y14" s="54" t="s">
        <v>85</v>
      </c>
      <c r="Z14" s="54" t="s">
        <v>85</v>
      </c>
      <c r="AA14" s="54" t="s">
        <v>85</v>
      </c>
      <c r="AB14" s="54"/>
      <c r="AC14" s="54"/>
      <c r="AD14" s="54"/>
      <c r="AE14" s="54"/>
      <c r="AF14" s="54" t="s">
        <v>32</v>
      </c>
      <c r="AG14" s="54"/>
      <c r="AH14" s="54" t="s">
        <v>85</v>
      </c>
      <c r="AI14" s="54"/>
      <c r="AJ14" s="55"/>
      <c r="AK14" s="55"/>
      <c r="AL14" s="55"/>
      <c r="AM14" s="55"/>
      <c r="AN14" s="55"/>
      <c r="AO14" s="55"/>
      <c r="AP14" s="54"/>
      <c r="AR14" s="2" t="str">
        <f t="shared" si="0"/>
        <v>public const string sql_bigint = "bigint";</v>
      </c>
      <c r="AS14" s="20" t="e">
        <f t="shared" ref="AS14" ca="1" si="9">IF(AT14="","",CONCATENATE("new (",$C$3,".sql_",SUBSTITUTE(C14," ", "_"),", ",IF(E14="","null",CONCATENATE("""",E14,"""")),", ",IF(F14="","null",CONCATENATE("""",F14,"""")),", ",IF(I14="","null",CONCATENATE("""",I14,"""")),", ",IF(K14="","null",CONCATENATE("""",K14,"""")),", ",IF(H14="","null",CONCATENATE("""",H14,"""")),", ",IF(G14="", "null", G14),", ",IF(J14="", "null", J14),", ",IF(L14="", "null", L14),", ",IF(M14="Y", "true", "false"),", ",IF(N14="Y", "true", "false"),"), "))</f>
        <v>#N/A</v>
      </c>
      <c r="AT14" s="19" t="e">
        <f ca="1">IF(C14="","",CONCATENATE("new (",$C$3,".sql_",SUBSTITUTE(C14," ", "_"),", ",AU14,", [",AV14,"], [",AW14,"]),"))</f>
        <v>#N/A</v>
      </c>
      <c r="AU14" s="2" t="e" cm="1">
        <f t="array" ref="AU14">IF(C14="","",CONCATENATE("typeof(",INDEX($P$4:$AO$4,1,MATCH(TRUE,ISNUMBER(SEARCH("T",$P14:$AO14)),0)),")"))</f>
        <v>#N/A</v>
      </c>
      <c r="AV14" s="2" t="str" cm="1">
        <f t="array" ref="AV14">IFERROR(_xlfn.TEXTJOIN(", ",TRUE,CONCATENATE("typeof(",_xlfn._xlws.FILTER($P$4:$AO$4, (ISNUMBER(SEARCH("Z", $P14:$AO14)) + ISNUMBER(SEARCH("T", $P14:$AO14))) &gt; 0),")")),"")</f>
        <v>typeof(float), typeof(double), typeof(decimal), typeof(string)</v>
      </c>
      <c r="AW14" s="2" t="str" cm="1">
        <f t="array" ref="AW14">IFERROR(_xlfn.TEXTJOIN(", ",TRUE,CONCATENATE("typeof(",_xlfn._xlws.FILTER($P$4:$AO$4, ISTEXT($P14:$AO14)),")")),"")</f>
        <v>typeof(short), typeof(ushort), typeof(int), typeof(uint), typeof(long), typeof(ulong), typeof(bool), typeof(float), typeof(double), typeof(decimal), typeof(TimeSpan), typeof(string)</v>
      </c>
    </row>
    <row r="15" spans="2:49" x14ac:dyDescent="0.25">
      <c r="B15" s="84"/>
      <c r="C15" s="43" t="s">
        <v>182</v>
      </c>
      <c r="D15" s="46" t="s">
        <v>235</v>
      </c>
      <c r="E15" s="47" t="s">
        <v>55</v>
      </c>
      <c r="F15" s="47"/>
      <c r="G15" s="47"/>
      <c r="H15" s="47"/>
      <c r="I15" s="47"/>
      <c r="J15" s="47"/>
      <c r="K15" s="47"/>
      <c r="L15" s="47"/>
      <c r="M15" s="48" t="s">
        <v>82</v>
      </c>
      <c r="N15" s="48"/>
      <c r="O15" s="51"/>
      <c r="P15" s="53"/>
      <c r="Q15" s="53"/>
      <c r="R15" s="54" t="s">
        <v>33</v>
      </c>
      <c r="S15" s="54" t="s">
        <v>33</v>
      </c>
      <c r="T15" s="54" t="s">
        <v>33</v>
      </c>
      <c r="U15" s="54" t="s">
        <v>33</v>
      </c>
      <c r="V15" s="54" t="s">
        <v>33</v>
      </c>
      <c r="W15" s="54" t="s">
        <v>33</v>
      </c>
      <c r="X15" s="53" t="s">
        <v>33</v>
      </c>
      <c r="Y15" s="54" t="s">
        <v>85</v>
      </c>
      <c r="Z15" s="54" t="s">
        <v>85</v>
      </c>
      <c r="AA15" s="54" t="s">
        <v>85</v>
      </c>
      <c r="AB15" s="54"/>
      <c r="AC15" s="54"/>
      <c r="AD15" s="54"/>
      <c r="AE15" s="54"/>
      <c r="AF15" s="54" t="s">
        <v>33</v>
      </c>
      <c r="AG15" s="54"/>
      <c r="AH15" s="54" t="s">
        <v>85</v>
      </c>
      <c r="AI15" s="54"/>
      <c r="AJ15" s="55"/>
      <c r="AK15" s="55"/>
      <c r="AL15" s="55"/>
      <c r="AM15" s="55"/>
      <c r="AN15" s="55"/>
      <c r="AO15" s="55"/>
      <c r="AP15" s="54"/>
      <c r="AR15" s="2" t="str">
        <f t="shared" si="0"/>
        <v>public const string sql_int8 = "int8";</v>
      </c>
      <c r="AS15" s="20" t="e">
        <f t="shared" ref="AS15:AS19" ca="1" si="10">IF(AT15="","",CONCATENATE("new (",$C$3,".sql_",SUBSTITUTE(C15," ", "_"),", ",IF(E15="","null",CONCATENATE("""",E15,"""")),", ",IF(F15="","null",CONCATENATE("""",F15,"""")),", ",IF(I15="","null",CONCATENATE("""",I15,"""")),", ",IF(K15="","null",CONCATENATE("""",K15,"""")),", ",IF(H15="","null",CONCATENATE("""",H15,"""")),", ",IF(G15="", "null", G15),", ",IF(J15="", "null", J15),", ",IF(L15="", "null", L15),", ",IF(M15="Y", "true", "false"),", ",IF(N15="Y", "true", "false"),"), "))</f>
        <v>#N/A</v>
      </c>
      <c r="AT15" s="19" t="e">
        <f t="shared" ref="AT15:AT61" ca="1" si="11">IF(C15="","",CONCATENATE("new (",$C$3,".sql_",SUBSTITUTE(C15," ", "_"),", ",AU15,", [",AV15,"], [",AW15,"]),"))</f>
        <v>#N/A</v>
      </c>
      <c r="AU15" s="2" t="e" cm="1">
        <f t="array" ref="AU15">IF(C15="","",CONCATENATE("typeof(",INDEX($P$4:$AO$4,1,MATCH(TRUE,ISNUMBER(SEARCH("T",$P15:$AO15)),0)),")"))</f>
        <v>#N/A</v>
      </c>
      <c r="AV15" s="2" t="str" cm="1">
        <f t="array" ref="AV15">IFERROR(_xlfn.TEXTJOIN(", ",TRUE,CONCATENATE("typeof(",_xlfn._xlws.FILTER($P$4:$AO$4, (ISNUMBER(SEARCH("Z", $P15:$AO15)) + ISNUMBER(SEARCH("T", $P15:$AO15))) &gt; 0),")")),"")</f>
        <v>typeof(float), typeof(double), typeof(decimal), typeof(string)</v>
      </c>
      <c r="AW15" s="2" t="str" cm="1">
        <f t="array" ref="AW15">IFERROR(_xlfn.TEXTJOIN(", ",TRUE,CONCATENATE("typeof(",_xlfn._xlws.FILTER($P$4:$AO$4, ISTEXT($P15:$AO15)),")")),"")</f>
        <v>typeof(short), typeof(ushort), typeof(int), typeof(uint), typeof(long), typeof(ulong), typeof(bool), typeof(float), typeof(double), typeof(decimal), typeof(TimeSpan), typeof(string)</v>
      </c>
    </row>
    <row r="16" spans="2:49" x14ac:dyDescent="0.25">
      <c r="B16" s="84"/>
      <c r="C16" s="43" t="s">
        <v>183</v>
      </c>
      <c r="D16" s="46" t="s">
        <v>240</v>
      </c>
      <c r="E16" s="47"/>
      <c r="F16" s="47"/>
      <c r="G16" s="47"/>
      <c r="H16" s="47"/>
      <c r="I16" s="47"/>
      <c r="J16" s="47"/>
      <c r="K16" s="47"/>
      <c r="L16" s="47"/>
      <c r="M16" s="48"/>
      <c r="N16" s="48" t="s">
        <v>82</v>
      </c>
      <c r="O16" s="51"/>
      <c r="P16" s="54"/>
      <c r="Q16" s="54"/>
      <c r="R16" s="53"/>
      <c r="S16" s="54"/>
      <c r="T16" s="54"/>
      <c r="U16" s="54"/>
      <c r="V16" s="54"/>
      <c r="W16" s="54"/>
      <c r="X16" s="53" t="s">
        <v>33</v>
      </c>
      <c r="Y16" s="54" t="s">
        <v>85</v>
      </c>
      <c r="Z16" s="54" t="s">
        <v>85</v>
      </c>
      <c r="AA16" s="54" t="s">
        <v>85</v>
      </c>
      <c r="AB16" s="54"/>
      <c r="AC16" s="54"/>
      <c r="AD16" s="54"/>
      <c r="AE16" s="54"/>
      <c r="AF16" s="54"/>
      <c r="AG16" s="54"/>
      <c r="AH16" s="54" t="s">
        <v>85</v>
      </c>
      <c r="AI16" s="54"/>
      <c r="AJ16" s="55"/>
      <c r="AK16" s="55"/>
      <c r="AL16" s="55"/>
      <c r="AM16" s="55"/>
      <c r="AN16" s="55"/>
      <c r="AO16" s="55"/>
      <c r="AP16" s="54"/>
      <c r="AR16" s="2" t="str">
        <f t="shared" si="0"/>
        <v>public const string sql_bigserial = "bigserial";</v>
      </c>
      <c r="AS16" s="20" t="e">
        <f t="shared" ca="1" si="10"/>
        <v>#N/A</v>
      </c>
      <c r="AT16" s="19" t="e">
        <f t="shared" ca="1" si="11"/>
        <v>#N/A</v>
      </c>
      <c r="AU16" s="2" t="e" cm="1">
        <f t="array" ref="AU16">IF(C16="","",CONCATENATE("typeof(",INDEX($P$4:$AO$4,1,MATCH(TRUE,ISNUMBER(SEARCH("T",$P16:$AO16)),0)),")"))</f>
        <v>#N/A</v>
      </c>
      <c r="AV16" s="2" t="str" cm="1">
        <f t="array" ref="AV16">IFERROR(_xlfn.TEXTJOIN(", ",TRUE,CONCATENATE("typeof(",_xlfn._xlws.FILTER($P$4:$AO$4, (ISNUMBER(SEARCH("Z", $P16:$AO16)) + ISNUMBER(SEARCH("T", $P16:$AO16))) &gt; 0),")")),"")</f>
        <v>typeof(float), typeof(double), typeof(decimal), typeof(string)</v>
      </c>
      <c r="AW16" s="2" t="str" cm="1">
        <f t="array" ref="AW16">IFERROR(_xlfn.TEXTJOIN(", ",TRUE,CONCATENATE("typeof(",_xlfn._xlws.FILTER($P$4:$AO$4, ISTEXT($P16:$AO16)),")")),"")</f>
        <v>typeof(bool), typeof(float), typeof(double), typeof(decimal), typeof(string)</v>
      </c>
    </row>
    <row r="17" spans="2:49" x14ac:dyDescent="0.25">
      <c r="B17" s="84"/>
      <c r="C17" s="43" t="s">
        <v>184</v>
      </c>
      <c r="D17" s="46" t="s">
        <v>240</v>
      </c>
      <c r="E17" s="47" t="s">
        <v>183</v>
      </c>
      <c r="F17" s="47"/>
      <c r="G17" s="47"/>
      <c r="H17" s="47"/>
      <c r="I17" s="47"/>
      <c r="J17" s="47"/>
      <c r="K17" s="47"/>
      <c r="L17" s="47"/>
      <c r="M17" s="48"/>
      <c r="N17" s="48" t="s">
        <v>82</v>
      </c>
      <c r="O17" s="51"/>
      <c r="P17" s="54"/>
      <c r="Q17" s="54"/>
      <c r="R17" s="53"/>
      <c r="S17" s="53"/>
      <c r="T17" s="54"/>
      <c r="U17" s="54"/>
      <c r="V17" s="54"/>
      <c r="W17" s="54"/>
      <c r="X17" s="53" t="s">
        <v>33</v>
      </c>
      <c r="Y17" s="54" t="s">
        <v>85</v>
      </c>
      <c r="Z17" s="54" t="s">
        <v>85</v>
      </c>
      <c r="AA17" s="54" t="s">
        <v>85</v>
      </c>
      <c r="AB17" s="54"/>
      <c r="AC17" s="54"/>
      <c r="AD17" s="54"/>
      <c r="AE17" s="54"/>
      <c r="AF17" s="54"/>
      <c r="AG17" s="54"/>
      <c r="AH17" s="54" t="s">
        <v>85</v>
      </c>
      <c r="AI17" s="54"/>
      <c r="AJ17" s="55"/>
      <c r="AK17" s="55"/>
      <c r="AL17" s="55"/>
      <c r="AM17" s="55"/>
      <c r="AN17" s="55"/>
      <c r="AO17" s="55"/>
      <c r="AP17" s="54"/>
      <c r="AR17" s="2" t="str">
        <f t="shared" si="0"/>
        <v>public const string sql_serial8 = "serial8";</v>
      </c>
      <c r="AS17" s="20" t="e">
        <f t="shared" ca="1" si="10"/>
        <v>#N/A</v>
      </c>
      <c r="AT17" s="19" t="e">
        <f t="shared" ca="1" si="11"/>
        <v>#N/A</v>
      </c>
      <c r="AU17" s="2" t="e" cm="1">
        <f t="array" ref="AU17">IF(C17="","",CONCATENATE("typeof(",INDEX($P$4:$AO$4,1,MATCH(TRUE,ISNUMBER(SEARCH("T",$P17:$AO17)),0)),")"))</f>
        <v>#N/A</v>
      </c>
      <c r="AV17" s="2" t="str" cm="1">
        <f t="array" ref="AV17">IFERROR(_xlfn.TEXTJOIN(", ",TRUE,CONCATENATE("typeof(",_xlfn._xlws.FILTER($P$4:$AO$4, (ISNUMBER(SEARCH("Z", $P17:$AO17)) + ISNUMBER(SEARCH("T", $P17:$AO17))) &gt; 0),")")),"")</f>
        <v>typeof(float), typeof(double), typeof(decimal), typeof(string)</v>
      </c>
      <c r="AW17" s="2" t="str" cm="1">
        <f t="array" ref="AW17">IFERROR(_xlfn.TEXTJOIN(", ",TRUE,CONCATENATE("typeof(",_xlfn._xlws.FILTER($P$4:$AO$4, ISTEXT($P17:$AO17)),")")),"")</f>
        <v>typeof(bool), typeof(float), typeof(double), typeof(decimal), typeof(string)</v>
      </c>
    </row>
    <row r="18" spans="2:49" x14ac:dyDescent="0.25">
      <c r="B18" s="85" t="s">
        <v>11</v>
      </c>
      <c r="C18" s="43" t="s">
        <v>196</v>
      </c>
      <c r="D18" s="46" t="s">
        <v>236</v>
      </c>
      <c r="E18" s="47"/>
      <c r="F18" s="47"/>
      <c r="G18" s="47"/>
      <c r="H18" s="47"/>
      <c r="I18" s="47"/>
      <c r="J18" s="47"/>
      <c r="K18" s="47"/>
      <c r="L18" s="47"/>
      <c r="M18" s="48"/>
      <c r="N18" s="48"/>
      <c r="O18" s="51"/>
      <c r="P18" s="54"/>
      <c r="Q18" s="54"/>
      <c r="R18" s="54"/>
      <c r="S18" s="54"/>
      <c r="T18" s="54"/>
      <c r="U18" s="54"/>
      <c r="V18" s="54"/>
      <c r="W18" s="54"/>
      <c r="X18" s="53" t="s">
        <v>33</v>
      </c>
      <c r="Y18" s="54" t="s">
        <v>85</v>
      </c>
      <c r="Z18" s="53" t="s">
        <v>77</v>
      </c>
      <c r="AA18" s="54" t="s">
        <v>85</v>
      </c>
      <c r="AB18" s="54"/>
      <c r="AC18" s="54"/>
      <c r="AD18" s="54"/>
      <c r="AE18" s="54"/>
      <c r="AF18" s="54"/>
      <c r="AG18" s="54"/>
      <c r="AH18" s="54" t="s">
        <v>85</v>
      </c>
      <c r="AI18" s="54"/>
      <c r="AJ18" s="55"/>
      <c r="AK18" s="55"/>
      <c r="AL18" s="55"/>
      <c r="AM18" s="55"/>
      <c r="AN18" s="55"/>
      <c r="AO18" s="55"/>
      <c r="AP18" s="54"/>
      <c r="AR18" s="2" t="str">
        <f t="shared" si="0"/>
        <v>public const string sql_float4 = "float4";</v>
      </c>
      <c r="AS18" s="20" t="str">
        <f t="shared" ca="1" si="10"/>
        <v xml:space="preserve">new (PostgreSqlTypes.sql_float4, null, null, null, null, null, null, null, null, false, false), </v>
      </c>
      <c r="AT18" s="19" t="str">
        <f t="shared" ref="AT18:AT19" ca="1" si="12">IF(C18="","",CONCATENATE("new (",$C$3,".sql_",SUBSTITUTE(C18," ", "_"),", ",AU18,", [",AV18,"], [",AW18,"]),"))</f>
        <v>new (PostgreSqlTypes.sql_float4, typeof(double), [typeof(float), typeof(double), typeof(decimal), typeof(string)], [typeof(bool), typeof(float), typeof(double), typeof(decimal), typeof(string)]),</v>
      </c>
      <c r="AU18" s="2" t="str" cm="1">
        <f t="array" ref="AU18">IF(C18="","",CONCATENATE("typeof(",INDEX($P$4:$AO$4,1,MATCH(TRUE,ISNUMBER(SEARCH("T",$P18:$AO18)),0)),")"))</f>
        <v>typeof(double)</v>
      </c>
      <c r="AV18" s="2" t="str" cm="1">
        <f t="array" ref="AV18">IFERROR(_xlfn.TEXTJOIN(", ",TRUE,CONCATENATE("typeof(",_xlfn._xlws.FILTER($P$4:$AO$4, (ISNUMBER(SEARCH("Z", $P18:$AO18)) + ISNUMBER(SEARCH("T", $P18:$AO18))) &gt; 0),")")),"")</f>
        <v>typeof(float), typeof(double), typeof(decimal), typeof(string)</v>
      </c>
      <c r="AW18" s="2" t="str" cm="1">
        <f t="array" ref="AW18">IFERROR(_xlfn.TEXTJOIN(", ",TRUE,CONCATENATE("typeof(",_xlfn._xlws.FILTER($P$4:$AO$4, ISTEXT($P18:$AO18)),")")),"")</f>
        <v>typeof(bool), typeof(float), typeof(double), typeof(decimal), typeof(string)</v>
      </c>
    </row>
    <row r="19" spans="2:49" x14ac:dyDescent="0.25">
      <c r="B19" s="84"/>
      <c r="C19" s="43" t="s">
        <v>47</v>
      </c>
      <c r="D19" s="46" t="s">
        <v>236</v>
      </c>
      <c r="E19" s="47" t="s">
        <v>196</v>
      </c>
      <c r="F19" s="47"/>
      <c r="G19" s="47"/>
      <c r="H19" s="47"/>
      <c r="I19" s="47"/>
      <c r="J19" s="47"/>
      <c r="K19" s="47"/>
      <c r="L19" s="47"/>
      <c r="M19" s="48"/>
      <c r="N19" s="48"/>
      <c r="O19" s="51"/>
      <c r="P19" s="54"/>
      <c r="Q19" s="54"/>
      <c r="R19" s="54"/>
      <c r="S19" s="54"/>
      <c r="T19" s="54"/>
      <c r="U19" s="54"/>
      <c r="V19" s="54"/>
      <c r="W19" s="54"/>
      <c r="X19" s="53" t="s">
        <v>33</v>
      </c>
      <c r="Y19" s="54" t="s">
        <v>85</v>
      </c>
      <c r="Z19" s="54" t="s">
        <v>77</v>
      </c>
      <c r="AA19" s="54" t="s">
        <v>85</v>
      </c>
      <c r="AB19" s="54"/>
      <c r="AC19" s="54"/>
      <c r="AD19" s="54"/>
      <c r="AE19" s="54"/>
      <c r="AF19" s="54"/>
      <c r="AG19" s="54"/>
      <c r="AH19" s="54" t="s">
        <v>85</v>
      </c>
      <c r="AI19" s="54"/>
      <c r="AJ19" s="55"/>
      <c r="AK19" s="55"/>
      <c r="AL19" s="55"/>
      <c r="AM19" s="55"/>
      <c r="AN19" s="55"/>
      <c r="AO19" s="55"/>
      <c r="AP19" s="54"/>
      <c r="AR19" s="2" t="str">
        <f t="shared" si="0"/>
        <v>public const string sql_real = "real";</v>
      </c>
      <c r="AS19" s="20" t="str">
        <f t="shared" ca="1" si="10"/>
        <v xml:space="preserve">new (PostgreSqlTypes.sql_real, "float4", null, null, null, null, null, null, null, false, false), </v>
      </c>
      <c r="AT19" s="19" t="str">
        <f t="shared" ca="1" si="12"/>
        <v>new (PostgreSqlTypes.sql_real, typeof(double), [typeof(float), typeof(double), typeof(decimal), typeof(string)], [typeof(bool), typeof(float), typeof(double), typeof(decimal), typeof(string)]),</v>
      </c>
      <c r="AU19" s="2" t="str" cm="1">
        <f t="array" ref="AU19">IF(C19="","",CONCATENATE("typeof(",INDEX($P$4:$AO$4,1,MATCH(TRUE,ISNUMBER(SEARCH("T",$P19:$AO19)),0)),")"))</f>
        <v>typeof(double)</v>
      </c>
      <c r="AV19" s="2" t="str" cm="1">
        <f t="array" ref="AV19">IFERROR(_xlfn.TEXTJOIN(", ",TRUE,CONCATENATE("typeof(",_xlfn._xlws.FILTER($P$4:$AO$4, (ISNUMBER(SEARCH("Z", $P19:$AO19)) + ISNUMBER(SEARCH("T", $P19:$AO19))) &gt; 0),")")),"")</f>
        <v>typeof(float), typeof(double), typeof(decimal), typeof(string)</v>
      </c>
      <c r="AW19" s="2" t="str" cm="1">
        <f t="array" ref="AW19">IFERROR(_xlfn.TEXTJOIN(", ",TRUE,CONCATENATE("typeof(",_xlfn._xlws.FILTER($P$4:$AO$4, ISTEXT($P19:$AO19)),")")),"")</f>
        <v>typeof(bool), typeof(float), typeof(double), typeof(decimal), typeof(string)</v>
      </c>
    </row>
    <row r="20" spans="2:49" ht="13.5" customHeight="1" x14ac:dyDescent="0.25">
      <c r="B20" s="84"/>
      <c r="C20" s="43" t="s">
        <v>48</v>
      </c>
      <c r="D20" s="46" t="s">
        <v>237</v>
      </c>
      <c r="E20" s="47"/>
      <c r="F20" s="47"/>
      <c r="G20" s="47"/>
      <c r="H20" s="47"/>
      <c r="I20" s="47"/>
      <c r="J20" s="47"/>
      <c r="K20" s="47"/>
      <c r="L20" s="47"/>
      <c r="M20" s="48"/>
      <c r="N20" s="48"/>
      <c r="O20" s="51"/>
      <c r="P20" s="54"/>
      <c r="Q20" s="54"/>
      <c r="R20" s="54"/>
      <c r="S20" s="54"/>
      <c r="T20" s="54"/>
      <c r="U20" s="54"/>
      <c r="V20" s="54"/>
      <c r="W20" s="54"/>
      <c r="X20" s="53" t="s">
        <v>33</v>
      </c>
      <c r="Y20" s="54" t="s">
        <v>85</v>
      </c>
      <c r="Z20" s="54" t="s">
        <v>85</v>
      </c>
      <c r="AA20" s="53" t="s">
        <v>77</v>
      </c>
      <c r="AB20" s="54"/>
      <c r="AC20" s="54"/>
      <c r="AD20" s="54"/>
      <c r="AE20" s="54"/>
      <c r="AF20" s="54"/>
      <c r="AG20" s="54"/>
      <c r="AH20" s="54" t="s">
        <v>85</v>
      </c>
      <c r="AI20" s="54"/>
      <c r="AJ20" s="55"/>
      <c r="AK20" s="55"/>
      <c r="AL20" s="55"/>
      <c r="AM20" s="55"/>
      <c r="AN20" s="55"/>
      <c r="AO20" s="55"/>
      <c r="AP20" s="54"/>
      <c r="AR20" s="2" t="str">
        <f t="shared" si="0"/>
        <v>public const string sql_double_precision = "double precision";</v>
      </c>
      <c r="AS20" s="20" t="str">
        <f ca="1">IF(AT20="","",CONCATENATE("new (",$C$3,".sql_",SUBSTITUTE(C20," ", "_"),", ",IF(E20="","null",CONCATENATE("""",E20,"""")),", ",IF(F20="","null",CONCATENATE("""",F20,"""")),", ",IF(I20="","null",CONCATENATE("""",I20,"""")),", ",IF(K20="","null",CONCATENATE("""",K20,"""")),", ",IF(H20="","null",CONCATENATE("""",H20,"""")),", ",IF(G20="", "null", G20),", ",IF(J20="", "null", J20),", ",IF(L20="", "null", L20),", ",IF(M20="Y", "true", "false"),", ",IF(N20="Y", "true", "false"),"), "))</f>
        <v xml:space="preserve">new (PostgreSqlTypes.sql_double_precision, null, null, null, null, null, null, null, null, false, false), </v>
      </c>
      <c r="AT20" s="19" t="str">
        <f t="shared" ref="AT20:AT21" ca="1" si="13">IF(C20="","",CONCATENATE("new (",$C$3,".sql_",SUBSTITUTE(C20," ", "_"),", ",AU20,", [",AV20,"], [",AW20,"]),"))</f>
        <v>new (PostgreSqlTypes.sql_double_precision, typeof(decimal), [typeof(float), typeof(double), typeof(decimal), typeof(string)], [typeof(bool), typeof(float), typeof(double), typeof(decimal), typeof(string)]),</v>
      </c>
      <c r="AU20" s="2" t="str" cm="1">
        <f t="array" ref="AU20">IF(C20="","",CONCATENATE("typeof(",INDEX($P$4:$AO$4,1,MATCH(TRUE,ISNUMBER(SEARCH("T",$P20:$AO20)),0)),")"))</f>
        <v>typeof(decimal)</v>
      </c>
      <c r="AV20" s="2" t="str" cm="1">
        <f t="array" ref="AV20">IFERROR(_xlfn.TEXTJOIN(", ",TRUE,CONCATENATE("typeof(",_xlfn._xlws.FILTER($P$4:$AO$4, (ISNUMBER(SEARCH("Z", $P20:$AO20)) + ISNUMBER(SEARCH("T", $P20:$AO20))) &gt; 0),")")),"")</f>
        <v>typeof(float), typeof(double), typeof(decimal), typeof(string)</v>
      </c>
      <c r="AW20" s="2" t="str" cm="1">
        <f t="array" ref="AW20">IFERROR(_xlfn.TEXTJOIN(", ",TRUE,CONCATENATE("typeof(",_xlfn._xlws.FILTER($P$4:$AO$4, ISTEXT($P20:$AO20)),")")),"")</f>
        <v>typeof(bool), typeof(float), typeof(double), typeof(decimal), typeof(string)</v>
      </c>
    </row>
    <row r="21" spans="2:49" x14ac:dyDescent="0.25">
      <c r="B21" s="84"/>
      <c r="C21" s="43" t="s">
        <v>194</v>
      </c>
      <c r="D21" s="46" t="s">
        <v>237</v>
      </c>
      <c r="E21" s="47" t="s">
        <v>48</v>
      </c>
      <c r="F21" s="47"/>
      <c r="G21" s="47"/>
      <c r="H21" s="47"/>
      <c r="I21" s="47"/>
      <c r="J21" s="47"/>
      <c r="K21" s="47"/>
      <c r="L21" s="47"/>
      <c r="M21" s="48"/>
      <c r="N21" s="48"/>
      <c r="O21" s="51"/>
      <c r="P21" s="54"/>
      <c r="Q21" s="54"/>
      <c r="R21" s="54"/>
      <c r="S21" s="54"/>
      <c r="T21" s="54"/>
      <c r="U21" s="54"/>
      <c r="V21" s="54"/>
      <c r="W21" s="54"/>
      <c r="X21" s="53" t="s">
        <v>33</v>
      </c>
      <c r="Y21" s="54" t="s">
        <v>85</v>
      </c>
      <c r="Z21" s="54" t="s">
        <v>85</v>
      </c>
      <c r="AA21" s="53" t="s">
        <v>77</v>
      </c>
      <c r="AB21" s="54"/>
      <c r="AC21" s="54"/>
      <c r="AD21" s="54"/>
      <c r="AE21" s="54"/>
      <c r="AF21" s="54"/>
      <c r="AG21" s="54"/>
      <c r="AH21" s="54" t="s">
        <v>85</v>
      </c>
      <c r="AI21" s="54"/>
      <c r="AJ21" s="55"/>
      <c r="AK21" s="55"/>
      <c r="AL21" s="55"/>
      <c r="AM21" s="55"/>
      <c r="AN21" s="55"/>
      <c r="AO21" s="55"/>
      <c r="AP21" s="54"/>
      <c r="AR21" s="2" t="str">
        <f t="shared" si="0"/>
        <v>public const string sql_float8 = "float8";</v>
      </c>
      <c r="AS21" s="20" t="str">
        <f t="shared" ref="AS21" ca="1" si="14">IF(AT21="","",CONCATENATE("new (",$C$3,".sql_",SUBSTITUTE(C21," ", "_"),", ",IF(E21="","null",CONCATENATE("""",E21,"""")),", ",IF(F21="","null",CONCATENATE("""",F21,"""")),", ",IF(I21="","null",CONCATENATE("""",I21,"""")),", ",IF(K21="","null",CONCATENATE("""",K21,"""")),", ",IF(H21="","null",CONCATENATE("""",H21,"""")),", ",IF(G21="", "null", G21),", ",IF(J21="", "null", J21),", ",IF(L21="", "null", L21),", ",IF(M21="Y", "true", "false"),", ",IF(N21="Y", "true", "false"),"), "))</f>
        <v xml:space="preserve">new (PostgreSqlTypes.sql_float8, "double precision", null, null, null, null, null, null, null, false, false), </v>
      </c>
      <c r="AT21" s="19" t="str">
        <f t="shared" ca="1" si="13"/>
        <v>new (PostgreSqlTypes.sql_float8, typeof(decimal), [typeof(float), typeof(double), typeof(decimal), typeof(string)], [typeof(bool), typeof(float), typeof(double), typeof(decimal), typeof(string)]),</v>
      </c>
      <c r="AU21" s="2" t="str" cm="1">
        <f t="array" ref="AU21">IF(C21="","",CONCATENATE("typeof(",INDEX($P$4:$AO$4,1,MATCH(TRUE,ISNUMBER(SEARCH("T",$P21:$AO21)),0)),")"))</f>
        <v>typeof(decimal)</v>
      </c>
      <c r="AV21" s="2" t="str" cm="1">
        <f t="array" ref="AV21">IFERROR(_xlfn.TEXTJOIN(", ",TRUE,CONCATENATE("typeof(",_xlfn._xlws.FILTER($P$4:$AO$4, (ISNUMBER(SEARCH("Z", $P21:$AO21)) + ISNUMBER(SEARCH("T", $P21:$AO21))) &gt; 0),")")),"")</f>
        <v>typeof(float), typeof(double), typeof(decimal), typeof(string)</v>
      </c>
      <c r="AW21" s="2" t="str" cm="1">
        <f t="array" ref="AW21">IFERROR(_xlfn.TEXTJOIN(", ",TRUE,CONCATENATE("typeof(",_xlfn._xlws.FILTER($P$4:$AO$4, ISTEXT($P21:$AO21)),")")),"")</f>
        <v>typeof(bool), typeof(float), typeof(double), typeof(decimal), typeof(string)</v>
      </c>
    </row>
    <row r="22" spans="2:49" x14ac:dyDescent="0.25">
      <c r="B22" s="84"/>
      <c r="C22" s="43" t="s">
        <v>195</v>
      </c>
      <c r="D22" s="46"/>
      <c r="E22" s="47"/>
      <c r="F22" s="47"/>
      <c r="G22" s="47"/>
      <c r="H22" s="47"/>
      <c r="I22" s="47"/>
      <c r="J22" s="47"/>
      <c r="K22" s="47"/>
      <c r="L22" s="47"/>
      <c r="M22" s="48"/>
      <c r="N22" s="48"/>
      <c r="O22" s="51"/>
      <c r="P22" s="54"/>
      <c r="Q22" s="54"/>
      <c r="R22" s="54"/>
      <c r="S22" s="54"/>
      <c r="T22" s="54"/>
      <c r="U22" s="54"/>
      <c r="V22" s="54"/>
      <c r="W22" s="54"/>
      <c r="X22" s="53" t="s">
        <v>33</v>
      </c>
      <c r="Y22" s="54" t="s">
        <v>85</v>
      </c>
      <c r="Z22" s="54" t="s">
        <v>85</v>
      </c>
      <c r="AA22" s="53" t="s">
        <v>77</v>
      </c>
      <c r="AB22" s="54"/>
      <c r="AC22" s="54"/>
      <c r="AD22" s="54"/>
      <c r="AE22" s="54"/>
      <c r="AF22" s="54"/>
      <c r="AG22" s="54"/>
      <c r="AH22" s="54" t="s">
        <v>85</v>
      </c>
      <c r="AI22" s="54"/>
      <c r="AJ22" s="55"/>
      <c r="AK22" s="55"/>
      <c r="AL22" s="55"/>
      <c r="AM22" s="55"/>
      <c r="AN22" s="55"/>
      <c r="AO22" s="55"/>
      <c r="AP22" s="54"/>
      <c r="AR22" s="2" t="str">
        <f t="shared" si="0"/>
        <v>public const string sql_money = "money";</v>
      </c>
      <c r="AS22" s="20" t="str">
        <f t="shared" ref="AS22:AS61" ca="1" si="15">IF(AT22="","",CONCATENATE("new (",$C$3,".sql_",SUBSTITUTE(C22," ", "_"),", ",IF(E22="","null",CONCATENATE("""",E22,"""")),", ",IF(F22="","null",CONCATENATE("""",F22,"""")),", ",IF(I22="","null",CONCATENATE("""",I22,"""")),", ",IF(K22="","null",CONCATENATE("""",K22,"""")),", ",IF(H22="","null",CONCATENATE("""",H22,"""")),", ",IF(G22="", "null", G22),", ",IF(J22="", "null", J22),", ",IF(L22="", "null", L22),", ",IF(M22="Y", "true", "false"),", ",IF(N22="Y", "true", "false"),"), "))</f>
        <v xml:space="preserve">new (PostgreSqlTypes.sql_money, null, null, null, null, null, null, null, null, false, false), </v>
      </c>
      <c r="AT22" s="19" t="str">
        <f t="shared" ca="1" si="11"/>
        <v>new (PostgreSqlTypes.sql_money, typeof(decimal), [typeof(float), typeof(double), typeof(decimal), typeof(string)], [typeof(bool), typeof(float), typeof(double), typeof(decimal), typeof(string)]),</v>
      </c>
      <c r="AU22" s="2" t="str" cm="1">
        <f t="array" ref="AU22">IF(C22="","",CONCATENATE("typeof(",INDEX($P$4:$AO$4,1,MATCH(TRUE,ISNUMBER(SEARCH("T",$P22:$AO22)),0)),")"))</f>
        <v>typeof(decimal)</v>
      </c>
      <c r="AV22" s="2" t="str" cm="1">
        <f t="array" ref="AV22">IFERROR(_xlfn.TEXTJOIN(", ",TRUE,CONCATENATE("typeof(",_xlfn._xlws.FILTER($P$4:$AO$4, (ISNUMBER(SEARCH("Z", $P22:$AO22)) + ISNUMBER(SEARCH("T", $P22:$AO22))) &gt; 0),")")),"")</f>
        <v>typeof(float), typeof(double), typeof(decimal), typeof(string)</v>
      </c>
      <c r="AW22" s="2" t="str" cm="1">
        <f t="array" ref="AW22">IFERROR(_xlfn.TEXTJOIN(", ",TRUE,CONCATENATE("typeof(",_xlfn._xlws.FILTER($P$4:$AO$4, ISTEXT($P22:$AO22)),")")),"")</f>
        <v>typeof(bool), typeof(float), typeof(double), typeof(decimal), typeof(string)</v>
      </c>
    </row>
    <row r="23" spans="2:49" x14ac:dyDescent="0.25">
      <c r="B23" s="84"/>
      <c r="C23" s="43" t="s">
        <v>46</v>
      </c>
      <c r="D23" s="46" t="s">
        <v>241</v>
      </c>
      <c r="E23" s="47"/>
      <c r="F23" s="47"/>
      <c r="G23" s="47"/>
      <c r="H23" s="47"/>
      <c r="I23" s="47" t="s">
        <v>60</v>
      </c>
      <c r="J23" s="47">
        <v>12</v>
      </c>
      <c r="K23" s="47" t="s">
        <v>72</v>
      </c>
      <c r="L23" s="47">
        <v>2</v>
      </c>
      <c r="M23" s="48"/>
      <c r="N23" s="48"/>
      <c r="O23" s="51"/>
      <c r="P23" s="54"/>
      <c r="Q23" s="54"/>
      <c r="R23" s="54"/>
      <c r="S23" s="54"/>
      <c r="T23" s="54"/>
      <c r="U23" s="54"/>
      <c r="V23" s="54"/>
      <c r="W23" s="54"/>
      <c r="X23" s="53" t="s">
        <v>33</v>
      </c>
      <c r="Y23" s="54" t="s">
        <v>85</v>
      </c>
      <c r="Z23" s="54" t="s">
        <v>85</v>
      </c>
      <c r="AA23" s="53" t="s">
        <v>255</v>
      </c>
      <c r="AB23" s="54"/>
      <c r="AC23" s="54"/>
      <c r="AD23" s="54"/>
      <c r="AE23" s="54"/>
      <c r="AF23" s="54"/>
      <c r="AG23" s="54"/>
      <c r="AH23" s="54" t="s">
        <v>85</v>
      </c>
      <c r="AI23" s="54"/>
      <c r="AJ23" s="55"/>
      <c r="AK23" s="55"/>
      <c r="AL23" s="55"/>
      <c r="AM23" s="55"/>
      <c r="AN23" s="55"/>
      <c r="AO23" s="55"/>
      <c r="AP23" s="54"/>
      <c r="AR23" s="2" t="str">
        <f t="shared" si="0"/>
        <v>public const string sql_numeric = "numeric";</v>
      </c>
      <c r="AS23" s="20" t="str">
        <f t="shared" ca="1" si="15"/>
        <v xml:space="preserve">new (PostgreSqlTypes.sql_numeric, null, null, "numeric({0})", "numeric({0},{1})", null, null, 12, 2, false, false), </v>
      </c>
      <c r="AT23" s="19" t="str">
        <f t="shared" ca="1" si="11"/>
        <v>new (PostgreSqlTypes.sql_numeric, typeof(decimal), [typeof(float), typeof(double), typeof(decimal), typeof(string)], [typeof(bool), typeof(float), typeof(double), typeof(decimal), typeof(string)]),</v>
      </c>
      <c r="AU23" s="2" t="str" cm="1">
        <f t="array" ref="AU23">IF(C23="","",CONCATENATE("typeof(",INDEX($P$4:$AO$4,1,MATCH(TRUE,ISNUMBER(SEARCH("T",$P23:$AO23)),0)),")"))</f>
        <v>typeof(decimal)</v>
      </c>
      <c r="AV23" s="2" t="str" cm="1">
        <f t="array" ref="AV23">IFERROR(_xlfn.TEXTJOIN(", ",TRUE,CONCATENATE("typeof(",_xlfn._xlws.FILTER($P$4:$AO$4, (ISNUMBER(SEARCH("Z", $P23:$AO23)) + ISNUMBER(SEARCH("T", $P23:$AO23))) &gt; 0),")")),"")</f>
        <v>typeof(float), typeof(double), typeof(decimal), typeof(string)</v>
      </c>
      <c r="AW23" s="2" t="str" cm="1">
        <f t="array" ref="AW23">IFERROR(_xlfn.TEXTJOIN(", ",TRUE,CONCATENATE("typeof(",_xlfn._xlws.FILTER($P$4:$AO$4, ISTEXT($P23:$AO23)),")")),"")</f>
        <v>typeof(bool), typeof(float), typeof(double), typeof(decimal), typeof(string)</v>
      </c>
    </row>
    <row r="24" spans="2:49" x14ac:dyDescent="0.25">
      <c r="B24" s="84"/>
      <c r="C24" s="43" t="s">
        <v>14</v>
      </c>
      <c r="D24" s="46" t="s">
        <v>241</v>
      </c>
      <c r="E24" s="47" t="s">
        <v>46</v>
      </c>
      <c r="F24" s="47"/>
      <c r="G24" s="47"/>
      <c r="H24" s="47"/>
      <c r="I24" s="47" t="s">
        <v>65</v>
      </c>
      <c r="J24" s="47">
        <v>12</v>
      </c>
      <c r="K24" s="47" t="s">
        <v>69</v>
      </c>
      <c r="L24" s="47">
        <v>2</v>
      </c>
      <c r="M24" s="48"/>
      <c r="N24" s="48"/>
      <c r="O24" s="51"/>
      <c r="P24" s="54"/>
      <c r="Q24" s="54"/>
      <c r="R24" s="54"/>
      <c r="S24" s="54"/>
      <c r="T24" s="54"/>
      <c r="U24" s="54"/>
      <c r="V24" s="54"/>
      <c r="W24" s="54"/>
      <c r="X24" s="53" t="s">
        <v>33</v>
      </c>
      <c r="Y24" s="53" t="s">
        <v>255</v>
      </c>
      <c r="Z24" s="54" t="s">
        <v>85</v>
      </c>
      <c r="AA24" s="54" t="s">
        <v>85</v>
      </c>
      <c r="AB24" s="54"/>
      <c r="AC24" s="54"/>
      <c r="AD24" s="54"/>
      <c r="AE24" s="54"/>
      <c r="AF24" s="54"/>
      <c r="AG24" s="54"/>
      <c r="AH24" s="54" t="s">
        <v>85</v>
      </c>
      <c r="AI24" s="54"/>
      <c r="AJ24" s="55"/>
      <c r="AK24" s="55"/>
      <c r="AL24" s="55"/>
      <c r="AM24" s="55"/>
      <c r="AN24" s="55"/>
      <c r="AO24" s="55"/>
      <c r="AP24" s="54"/>
      <c r="AR24" s="2" t="str">
        <f t="shared" si="0"/>
        <v>public const string sql_decimal = "decimal";</v>
      </c>
      <c r="AS24" s="20" t="str">
        <f t="shared" ca="1" si="15"/>
        <v xml:space="preserve">new (PostgreSqlTypes.sql_decimal, "numeric", null, "decimal({0})", "decimal({0},{1})", null, null, 12, 2, false, false), </v>
      </c>
      <c r="AT24" s="19" t="str">
        <f t="shared" ca="1" si="11"/>
        <v>new (PostgreSqlTypes.sql_decimal, typeof(float), [typeof(float), typeof(double), typeof(decimal), typeof(string)], [typeof(bool), typeof(float), typeof(double), typeof(decimal), typeof(string)]),</v>
      </c>
      <c r="AU24" s="2" t="str" cm="1">
        <f t="array" ref="AU24">IF(C24="","",CONCATENATE("typeof(",INDEX($P$4:$AO$4,1,MATCH(TRUE,ISNUMBER(SEARCH("T",$P24:$AO24)),0)),")"))</f>
        <v>typeof(float)</v>
      </c>
      <c r="AV24" s="2" t="str" cm="1">
        <f t="array" ref="AV24">IFERROR(_xlfn.TEXTJOIN(", ",TRUE,CONCATENATE("typeof(",_xlfn._xlws.FILTER($P$4:$AO$4, (ISNUMBER(SEARCH("Z", $P24:$AO24)) + ISNUMBER(SEARCH("T", $P24:$AO24))) &gt; 0),")")),"")</f>
        <v>typeof(float), typeof(double), typeof(decimal), typeof(string)</v>
      </c>
      <c r="AW24" s="2" t="str" cm="1">
        <f t="array" ref="AW24">IFERROR(_xlfn.TEXTJOIN(", ",TRUE,CONCATENATE("typeof(",_xlfn._xlws.FILTER($P$4:$AO$4, ISTEXT($P24:$AO24)),")")),"")</f>
        <v>typeof(bool), typeof(float), typeof(double), typeof(decimal), typeof(string)</v>
      </c>
    </row>
    <row r="25" spans="2:49" ht="13.5" customHeight="1" x14ac:dyDescent="0.25">
      <c r="B25" s="85" t="s">
        <v>9</v>
      </c>
      <c r="C25" s="43" t="s">
        <v>4</v>
      </c>
      <c r="D25" s="46"/>
      <c r="E25" s="47"/>
      <c r="F25" s="47"/>
      <c r="G25" s="47"/>
      <c r="H25" s="47"/>
      <c r="I25" s="47"/>
      <c r="J25" s="47"/>
      <c r="K25" s="47"/>
      <c r="L25" s="47"/>
      <c r="M25" s="48"/>
      <c r="N25" s="48"/>
      <c r="O25" s="51"/>
      <c r="P25" s="54"/>
      <c r="Q25" s="54"/>
      <c r="R25" s="54"/>
      <c r="S25" s="54"/>
      <c r="T25" s="54"/>
      <c r="U25" s="54"/>
      <c r="V25" s="54"/>
      <c r="W25" s="54"/>
      <c r="X25" s="53" t="s">
        <v>255</v>
      </c>
      <c r="Y25" s="54"/>
      <c r="Z25" s="54"/>
      <c r="AA25" s="54"/>
      <c r="AB25" s="54"/>
      <c r="AC25" s="54"/>
      <c r="AD25" s="54"/>
      <c r="AE25" s="54"/>
      <c r="AF25" s="54"/>
      <c r="AG25" s="54"/>
      <c r="AH25" s="54" t="s">
        <v>85</v>
      </c>
      <c r="AI25" s="54"/>
      <c r="AJ25" s="55"/>
      <c r="AK25" s="55"/>
      <c r="AL25" s="55"/>
      <c r="AM25" s="55"/>
      <c r="AN25" s="55"/>
      <c r="AO25" s="55"/>
      <c r="AP25" s="54"/>
      <c r="AR25" s="2" t="str">
        <f t="shared" si="0"/>
        <v>public const string sql_bool = "bool";</v>
      </c>
      <c r="AS25" s="20" t="str">
        <f t="shared" ca="1" si="15"/>
        <v xml:space="preserve">new (PostgreSqlTypes.sql_bool, null, null, null, null, null, null, null, null, false, false), </v>
      </c>
      <c r="AT25" s="19" t="str">
        <f t="shared" ca="1" si="11"/>
        <v>new (PostgreSqlTypes.sql_bool, typeof(bool), [typeof(bool), typeof(string)], [typeof(bool), typeof(string)]),</v>
      </c>
      <c r="AU25" s="2" t="str" cm="1">
        <f t="array" ref="AU25">IF(C25="","",CONCATENATE("typeof(",INDEX($P$4:$AO$4,1,MATCH(TRUE,ISNUMBER(SEARCH("T",$P25:$AO25)),0)),")"))</f>
        <v>typeof(bool)</v>
      </c>
      <c r="AV25" s="2" t="str" cm="1">
        <f t="array" ref="AV25">IFERROR(_xlfn.TEXTJOIN(", ",TRUE,CONCATENATE("typeof(",_xlfn._xlws.FILTER($P$4:$AO$4, (ISNUMBER(SEARCH("Z", $P25:$AO25)) + ISNUMBER(SEARCH("T", $P25:$AO25))) &gt; 0),")")),"")</f>
        <v>typeof(bool), typeof(string)</v>
      </c>
      <c r="AW25" s="2" t="str" cm="1">
        <f t="array" ref="AW25">IFERROR(_xlfn.TEXTJOIN(", ",TRUE,CONCATENATE("typeof(",_xlfn._xlws.FILTER($P$4:$AO$4, ISTEXT($P25:$AO25)),")")),"")</f>
        <v>typeof(bool), typeof(string)</v>
      </c>
    </row>
    <row r="26" spans="2:49" x14ac:dyDescent="0.25">
      <c r="B26" s="86"/>
      <c r="C26" s="43" t="s">
        <v>10</v>
      </c>
      <c r="D26" s="46"/>
      <c r="E26" s="47"/>
      <c r="F26" s="47"/>
      <c r="G26" s="47"/>
      <c r="H26" s="47"/>
      <c r="I26" s="47"/>
      <c r="J26" s="47"/>
      <c r="K26" s="47"/>
      <c r="L26" s="47"/>
      <c r="M26" s="48"/>
      <c r="N26" s="48"/>
      <c r="O26" s="51"/>
      <c r="P26" s="54"/>
      <c r="Q26" s="54"/>
      <c r="R26" s="54"/>
      <c r="S26" s="54"/>
      <c r="T26" s="54"/>
      <c r="U26" s="54"/>
      <c r="V26" s="54"/>
      <c r="W26" s="54"/>
      <c r="X26" s="53" t="s">
        <v>77</v>
      </c>
      <c r="Y26" s="54"/>
      <c r="Z26" s="54"/>
      <c r="AA26" s="54"/>
      <c r="AB26" s="54"/>
      <c r="AC26" s="54"/>
      <c r="AD26" s="54"/>
      <c r="AE26" s="54"/>
      <c r="AF26" s="54"/>
      <c r="AG26" s="54"/>
      <c r="AH26" s="54" t="s">
        <v>85</v>
      </c>
      <c r="AI26" s="54"/>
      <c r="AJ26" s="55"/>
      <c r="AK26" s="55"/>
      <c r="AL26" s="55"/>
      <c r="AM26" s="55"/>
      <c r="AN26" s="55"/>
      <c r="AO26" s="55"/>
      <c r="AP26" s="54"/>
      <c r="AR26" s="2" t="str">
        <f t="shared" si="0"/>
        <v>public const string sql_boolean = "boolean";</v>
      </c>
      <c r="AS26" s="20" t="str">
        <f t="shared" ca="1" si="15"/>
        <v xml:space="preserve">new (PostgreSqlTypes.sql_boolean, null, null, null, null, null, null, null, null, false, false), </v>
      </c>
      <c r="AT26" s="19" t="str">
        <f t="shared" ca="1" si="11"/>
        <v>new (PostgreSqlTypes.sql_boolean, typeof(bool), [typeof(bool), typeof(string)], [typeof(bool), typeof(string)]),</v>
      </c>
      <c r="AU26" s="2" t="str" cm="1">
        <f t="array" ref="AU26">IF(C26="","",CONCATENATE("typeof(",INDEX($P$4:$AO$4,1,MATCH(TRUE,ISNUMBER(SEARCH("T",$P26:$AO26)),0)),")"))</f>
        <v>typeof(bool)</v>
      </c>
      <c r="AV26" s="2" t="str" cm="1">
        <f t="array" ref="AV26">IFERROR(_xlfn.TEXTJOIN(", ",TRUE,CONCATENATE("typeof(",_xlfn._xlws.FILTER($P$4:$AO$4, (ISNUMBER(SEARCH("Z", $P26:$AO26)) + ISNUMBER(SEARCH("T", $P26:$AO26))) &gt; 0),")")),"")</f>
        <v>typeof(bool), typeof(string)</v>
      </c>
      <c r="AW26" s="2" t="str" cm="1">
        <f t="array" ref="AW26">IFERROR(_xlfn.TEXTJOIN(", ",TRUE,CONCATENATE("typeof(",_xlfn._xlws.FILTER($P$4:$AO$4, ISTEXT($P26:$AO26)),")")),"")</f>
        <v>typeof(bool), typeof(string)</v>
      </c>
    </row>
    <row r="27" spans="2:49" ht="13.5" customHeight="1" x14ac:dyDescent="0.25">
      <c r="B27" s="85" t="s">
        <v>40</v>
      </c>
      <c r="C27" s="43" t="s">
        <v>93</v>
      </c>
      <c r="D27" s="49"/>
      <c r="E27" s="47"/>
      <c r="F27" s="47"/>
      <c r="G27" s="47"/>
      <c r="H27" s="47"/>
      <c r="I27" s="47"/>
      <c r="J27" s="47"/>
      <c r="K27" s="47"/>
      <c r="L27" s="47"/>
      <c r="M27" s="48"/>
      <c r="N27" s="48"/>
      <c r="O27" s="51"/>
      <c r="P27" s="54"/>
      <c r="Q27" s="54"/>
      <c r="R27" s="54"/>
      <c r="S27" s="54"/>
      <c r="T27" s="54"/>
      <c r="U27" s="54"/>
      <c r="V27" s="54"/>
      <c r="W27" s="54"/>
      <c r="X27" s="54"/>
      <c r="Y27" s="54"/>
      <c r="Z27" s="54"/>
      <c r="AA27" s="54"/>
      <c r="AB27" s="53" t="s">
        <v>255</v>
      </c>
      <c r="AC27" s="54" t="s">
        <v>85</v>
      </c>
      <c r="AD27" s="54"/>
      <c r="AE27" s="54"/>
      <c r="AF27" s="54"/>
      <c r="AG27" s="54"/>
      <c r="AH27" s="54" t="s">
        <v>85</v>
      </c>
      <c r="AI27" s="54"/>
      <c r="AJ27" s="55"/>
      <c r="AK27" s="55"/>
      <c r="AL27" s="55"/>
      <c r="AM27" s="55"/>
      <c r="AN27" s="55"/>
      <c r="AO27" s="55"/>
      <c r="AP27" s="54"/>
      <c r="AR27" s="2" t="str">
        <f t="shared" si="0"/>
        <v>public const string sql_date = "date";</v>
      </c>
      <c r="AS27" s="20" t="str">
        <f t="shared" ca="1" si="15"/>
        <v xml:space="preserve">new (PostgreSqlTypes.sql_date, null, null, null, null, null, null, null, null, false, false), </v>
      </c>
      <c r="AT27" s="19" t="str">
        <f t="shared" ca="1" si="11"/>
        <v>new (PostgreSqlTypes.sql_date, typeof(DateTime), [typeof(DateTime), typeof(DateTimeOffset), typeof(string)], [typeof(DateTime), typeof(DateTimeOffset), typeof(string)]),</v>
      </c>
      <c r="AU27" s="2" t="str" cm="1">
        <f t="array" ref="AU27">IF(C27="","",CONCATENATE("typeof(",INDEX($P$4:$AO$4,1,MATCH(TRUE,ISNUMBER(SEARCH("T",$P27:$AO27)),0)),")"))</f>
        <v>typeof(DateTime)</v>
      </c>
      <c r="AV27" s="2" t="str" cm="1">
        <f t="array" ref="AV27">IFERROR(_xlfn.TEXTJOIN(", ",TRUE,CONCATENATE("typeof(",_xlfn._xlws.FILTER($P$4:$AO$4, (ISNUMBER(SEARCH("Z", $P27:$AO27)) + ISNUMBER(SEARCH("T", $P27:$AO27))) &gt; 0),")")),"")</f>
        <v>typeof(DateTime), typeof(DateTimeOffset), typeof(string)</v>
      </c>
      <c r="AW27" s="2" t="str" cm="1">
        <f t="array" ref="AW27">IFERROR(_xlfn.TEXTJOIN(", ",TRUE,CONCATENATE("typeof(",_xlfn._xlws.FILTER($P$4:$AO$4, ISTEXT($P27:$AO27)),")")),"")</f>
        <v>typeof(DateTime), typeof(DateTimeOffset), typeof(string)</v>
      </c>
    </row>
    <row r="28" spans="2:49" ht="13.5" customHeight="1" x14ac:dyDescent="0.25">
      <c r="B28" s="84"/>
      <c r="C28" s="43" t="s">
        <v>197</v>
      </c>
      <c r="D28" s="49"/>
      <c r="E28" s="47"/>
      <c r="F28" s="47"/>
      <c r="G28" s="47"/>
      <c r="H28" s="47"/>
      <c r="I28" s="47"/>
      <c r="J28" s="47"/>
      <c r="K28" s="47"/>
      <c r="L28" s="47"/>
      <c r="M28" s="48"/>
      <c r="N28" s="48"/>
      <c r="O28" s="51"/>
      <c r="P28" s="54"/>
      <c r="Q28" s="54"/>
      <c r="R28" s="54"/>
      <c r="S28" s="54"/>
      <c r="T28" s="54"/>
      <c r="U28" s="54"/>
      <c r="V28" s="54"/>
      <c r="W28" s="54"/>
      <c r="X28" s="54"/>
      <c r="Y28" s="54"/>
      <c r="Z28" s="54"/>
      <c r="AA28" s="54"/>
      <c r="AB28" s="53"/>
      <c r="AC28" s="54"/>
      <c r="AD28" s="54"/>
      <c r="AE28" s="54"/>
      <c r="AF28" s="54"/>
      <c r="AG28" s="54"/>
      <c r="AH28" s="54"/>
      <c r="AI28" s="54"/>
      <c r="AJ28" s="55"/>
      <c r="AK28" s="55"/>
      <c r="AL28" s="55"/>
      <c r="AM28" s="55"/>
      <c r="AN28" s="55"/>
      <c r="AO28" s="55"/>
      <c r="AP28" s="54"/>
      <c r="AR28" s="2" t="str">
        <f t="shared" si="0"/>
        <v>public const string sql_interval = "interval";</v>
      </c>
      <c r="AS28" s="20"/>
      <c r="AT28" s="19"/>
    </row>
    <row r="29" spans="2:49" ht="13.5" customHeight="1" x14ac:dyDescent="0.25">
      <c r="B29" s="84"/>
      <c r="C29" s="43" t="s">
        <v>198</v>
      </c>
      <c r="D29" s="49"/>
      <c r="E29" s="47"/>
      <c r="F29" s="47"/>
      <c r="G29" s="47"/>
      <c r="H29" s="47"/>
      <c r="I29" s="47" t="s">
        <v>206</v>
      </c>
      <c r="J29" s="47"/>
      <c r="K29" s="47"/>
      <c r="L29" s="47"/>
      <c r="M29" s="48"/>
      <c r="N29" s="48"/>
      <c r="O29" s="51"/>
      <c r="P29" s="54"/>
      <c r="Q29" s="54"/>
      <c r="R29" s="54"/>
      <c r="S29" s="54"/>
      <c r="T29" s="54"/>
      <c r="U29" s="54"/>
      <c r="V29" s="54"/>
      <c r="W29" s="54"/>
      <c r="X29" s="54"/>
      <c r="Y29" s="54"/>
      <c r="Z29" s="54"/>
      <c r="AA29" s="54"/>
      <c r="AB29" s="53"/>
      <c r="AC29" s="54"/>
      <c r="AD29" s="54"/>
      <c r="AE29" s="54" t="s">
        <v>33</v>
      </c>
      <c r="AF29" s="54"/>
      <c r="AG29" s="54"/>
      <c r="AH29" s="54"/>
      <c r="AI29" s="54"/>
      <c r="AJ29" s="55"/>
      <c r="AK29" s="55"/>
      <c r="AL29" s="55"/>
      <c r="AM29" s="55"/>
      <c r="AN29" s="55"/>
      <c r="AO29" s="55"/>
      <c r="AP29" s="54"/>
      <c r="AR29" s="2" t="str">
        <f t="shared" si="0"/>
        <v>public const string sql_time_without_timezone = "time without timezone";</v>
      </c>
      <c r="AS29" s="20"/>
      <c r="AT29" s="19"/>
    </row>
    <row r="30" spans="2:49" ht="13.5" customHeight="1" x14ac:dyDescent="0.25">
      <c r="B30" s="84"/>
      <c r="C30" s="43" t="s">
        <v>92</v>
      </c>
      <c r="D30" s="49" t="s">
        <v>198</v>
      </c>
      <c r="E30" s="47"/>
      <c r="F30" s="47"/>
      <c r="G30" s="47"/>
      <c r="H30" s="47"/>
      <c r="I30" s="47" t="s">
        <v>146</v>
      </c>
      <c r="J30" s="47"/>
      <c r="K30" s="47"/>
      <c r="L30" s="47"/>
      <c r="M30" s="48"/>
      <c r="N30" s="48"/>
      <c r="O30" s="51"/>
      <c r="P30" s="54"/>
      <c r="Q30" s="54"/>
      <c r="R30" s="54"/>
      <c r="S30" s="54"/>
      <c r="T30" s="54"/>
      <c r="U30" s="54"/>
      <c r="V30" s="54"/>
      <c r="W30" s="54"/>
      <c r="X30" s="54"/>
      <c r="Y30" s="54"/>
      <c r="Z30" s="54"/>
      <c r="AA30" s="54"/>
      <c r="AB30" s="53"/>
      <c r="AC30" s="54"/>
      <c r="AD30" s="54"/>
      <c r="AE30" s="54" t="s">
        <v>32</v>
      </c>
      <c r="AF30" s="54"/>
      <c r="AG30" s="54"/>
      <c r="AH30" s="54"/>
      <c r="AI30" s="54"/>
      <c r="AJ30" s="55"/>
      <c r="AK30" s="55"/>
      <c r="AL30" s="55"/>
      <c r="AM30" s="55"/>
      <c r="AN30" s="55"/>
      <c r="AO30" s="55"/>
      <c r="AP30" s="54"/>
      <c r="AR30" s="2" t="str">
        <f t="shared" si="0"/>
        <v>public const string sql_time = "time";</v>
      </c>
      <c r="AS30" s="20"/>
      <c r="AT30" s="19"/>
    </row>
    <row r="31" spans="2:49" ht="13.5" customHeight="1" x14ac:dyDescent="0.25">
      <c r="B31" s="84"/>
      <c r="C31" s="43" t="s">
        <v>199</v>
      </c>
      <c r="D31" s="49"/>
      <c r="E31" s="47"/>
      <c r="F31" s="47"/>
      <c r="G31" s="47"/>
      <c r="H31" s="47"/>
      <c r="I31" s="47" t="s">
        <v>205</v>
      </c>
      <c r="J31" s="47"/>
      <c r="K31" s="47"/>
      <c r="L31" s="47"/>
      <c r="M31" s="48"/>
      <c r="N31" s="48"/>
      <c r="O31" s="51"/>
      <c r="P31" s="54"/>
      <c r="Q31" s="54"/>
      <c r="R31" s="54"/>
      <c r="S31" s="54"/>
      <c r="T31" s="54"/>
      <c r="U31" s="54"/>
      <c r="V31" s="54"/>
      <c r="W31" s="54"/>
      <c r="X31" s="54"/>
      <c r="Y31" s="54"/>
      <c r="Z31" s="54"/>
      <c r="AA31" s="54"/>
      <c r="AB31" s="53"/>
      <c r="AC31" s="54"/>
      <c r="AD31" s="54"/>
      <c r="AE31" s="54" t="s">
        <v>33</v>
      </c>
      <c r="AF31" s="54"/>
      <c r="AG31" s="54"/>
      <c r="AH31" s="54"/>
      <c r="AI31" s="54"/>
      <c r="AJ31" s="55"/>
      <c r="AK31" s="55"/>
      <c r="AL31" s="55"/>
      <c r="AM31" s="55"/>
      <c r="AN31" s="55"/>
      <c r="AO31" s="55"/>
      <c r="AP31" s="54"/>
      <c r="AR31" s="2" t="str">
        <f t="shared" si="0"/>
        <v>public const string sql_time_with_time_zone = "time with time zone";</v>
      </c>
      <c r="AS31" s="20"/>
      <c r="AT31" s="19"/>
    </row>
    <row r="32" spans="2:49" ht="13.5" customHeight="1" x14ac:dyDescent="0.25">
      <c r="B32" s="84"/>
      <c r="C32" s="43" t="s">
        <v>200</v>
      </c>
      <c r="D32" s="49" t="s">
        <v>199</v>
      </c>
      <c r="E32" s="47"/>
      <c r="F32" s="47"/>
      <c r="G32" s="47"/>
      <c r="H32" s="47"/>
      <c r="I32" s="47" t="s">
        <v>204</v>
      </c>
      <c r="J32" s="47"/>
      <c r="K32" s="47"/>
      <c r="L32" s="47"/>
      <c r="M32" s="48"/>
      <c r="N32" s="48"/>
      <c r="O32" s="51"/>
      <c r="P32" s="54"/>
      <c r="Q32" s="54"/>
      <c r="R32" s="54"/>
      <c r="S32" s="54"/>
      <c r="T32" s="54"/>
      <c r="U32" s="54"/>
      <c r="V32" s="54"/>
      <c r="W32" s="54"/>
      <c r="X32" s="54"/>
      <c r="Y32" s="54"/>
      <c r="Z32" s="54"/>
      <c r="AA32" s="54"/>
      <c r="AB32" s="53"/>
      <c r="AC32" s="54"/>
      <c r="AD32" s="54"/>
      <c r="AE32" s="54" t="s">
        <v>33</v>
      </c>
      <c r="AF32" s="54"/>
      <c r="AG32" s="54"/>
      <c r="AH32" s="54"/>
      <c r="AI32" s="54"/>
      <c r="AJ32" s="55"/>
      <c r="AK32" s="55"/>
      <c r="AL32" s="55"/>
      <c r="AM32" s="55"/>
      <c r="AN32" s="55"/>
      <c r="AO32" s="55"/>
      <c r="AP32" s="54"/>
      <c r="AR32" s="2" t="str">
        <f t="shared" si="0"/>
        <v>public const string sql_timetz = "timetz";</v>
      </c>
      <c r="AS32" s="20"/>
      <c r="AT32" s="19"/>
    </row>
    <row r="33" spans="2:49" x14ac:dyDescent="0.25">
      <c r="B33" s="84"/>
      <c r="C33" s="43" t="s">
        <v>201</v>
      </c>
      <c r="D33" s="49"/>
      <c r="E33" s="47"/>
      <c r="F33" s="47"/>
      <c r="G33" s="47"/>
      <c r="H33" s="47"/>
      <c r="I33" s="47" t="s">
        <v>207</v>
      </c>
      <c r="J33" s="47"/>
      <c r="K33" s="47"/>
      <c r="L33" s="47"/>
      <c r="M33" s="48"/>
      <c r="N33" s="48"/>
      <c r="O33" s="51"/>
      <c r="P33" s="54"/>
      <c r="Q33" s="54"/>
      <c r="R33" s="54"/>
      <c r="S33" s="54"/>
      <c r="T33" s="54"/>
      <c r="U33" s="54"/>
      <c r="V33" s="54"/>
      <c r="W33" s="54"/>
      <c r="X33" s="54"/>
      <c r="Y33" s="54"/>
      <c r="Z33" s="54"/>
      <c r="AA33" s="54"/>
      <c r="AB33" s="54" t="s">
        <v>85</v>
      </c>
      <c r="AC33" s="53" t="s">
        <v>255</v>
      </c>
      <c r="AD33" s="53"/>
      <c r="AE33" s="53" t="s">
        <v>33</v>
      </c>
      <c r="AF33" s="54"/>
      <c r="AG33" s="54"/>
      <c r="AH33" s="54" t="s">
        <v>85</v>
      </c>
      <c r="AI33" s="54"/>
      <c r="AJ33" s="55"/>
      <c r="AK33" s="55"/>
      <c r="AL33" s="55"/>
      <c r="AM33" s="55"/>
      <c r="AN33" s="55"/>
      <c r="AO33" s="55"/>
      <c r="AP33" s="54"/>
      <c r="AR33" s="2" t="str">
        <f t="shared" si="0"/>
        <v>public const string sql_timestamp_without_time_zone = "timestamp without time zone";</v>
      </c>
      <c r="AS33" s="20" t="str">
        <f t="shared" ca="1" si="15"/>
        <v xml:space="preserve">new (PostgreSqlTypes.sql_timestamp_without_time_zone, null, null, "timestamp ({0}) without time zone", null, null, null, null, null, false, false), </v>
      </c>
      <c r="AT33" s="19" t="str">
        <f t="shared" ca="1" si="11"/>
        <v>new (PostgreSqlTypes.sql_timestamp_without_time_zone, typeof(DateTimeOffset), [typeof(DateTime), typeof(DateTimeOffset), typeof(string)], [typeof(DateTime), typeof(DateTimeOffset), typeof(TimeOnly), typeof(string)]),</v>
      </c>
      <c r="AU33" s="2" t="str" cm="1">
        <f t="array" ref="AU33">IF(C33="","",CONCATENATE("typeof(",INDEX($P$4:$AO$4,1,MATCH(TRUE,ISNUMBER(SEARCH("T",$P33:$AO33)),0)),")"))</f>
        <v>typeof(DateTimeOffset)</v>
      </c>
      <c r="AV33" s="2" t="str" cm="1">
        <f t="array" ref="AV33">IFERROR(_xlfn.TEXTJOIN(", ",TRUE,CONCATENATE("typeof(",_xlfn._xlws.FILTER($P$4:$AO$4, (ISNUMBER(SEARCH("Z", $P33:$AO33)) + ISNUMBER(SEARCH("T", $P33:$AO33))) &gt; 0),")")),"")</f>
        <v>typeof(DateTime), typeof(DateTimeOffset), typeof(string)</v>
      </c>
      <c r="AW33" s="2" t="str" cm="1">
        <f t="array" ref="AW33">IFERROR(_xlfn.TEXTJOIN(", ",TRUE,CONCATENATE("typeof(",_xlfn._xlws.FILTER($P$4:$AO$4, ISTEXT($P33:$AO33)),")")),"")</f>
        <v>typeof(DateTime), typeof(DateTimeOffset), typeof(TimeOnly), typeof(string)</v>
      </c>
    </row>
    <row r="34" spans="2:49" x14ac:dyDescent="0.25">
      <c r="B34" s="84"/>
      <c r="C34" s="43" t="s">
        <v>91</v>
      </c>
      <c r="D34" s="46" t="s">
        <v>201</v>
      </c>
      <c r="E34" s="47"/>
      <c r="F34" s="47"/>
      <c r="G34" s="47"/>
      <c r="H34" s="47"/>
      <c r="I34" s="47" t="s">
        <v>128</v>
      </c>
      <c r="J34" s="47"/>
      <c r="K34" s="47"/>
      <c r="L34" s="47"/>
      <c r="M34" s="48"/>
      <c r="N34" s="48"/>
      <c r="O34" s="51"/>
      <c r="P34" s="54"/>
      <c r="Q34" s="54"/>
      <c r="R34" s="54"/>
      <c r="S34" s="54"/>
      <c r="T34" s="54"/>
      <c r="U34" s="54"/>
      <c r="V34" s="54"/>
      <c r="W34" s="54"/>
      <c r="X34" s="54"/>
      <c r="Y34" s="54"/>
      <c r="Z34" s="54"/>
      <c r="AA34" s="54"/>
      <c r="AB34" s="54" t="s">
        <v>85</v>
      </c>
      <c r="AC34" s="54" t="s">
        <v>85</v>
      </c>
      <c r="AD34" s="54"/>
      <c r="AE34" s="54" t="s">
        <v>33</v>
      </c>
      <c r="AF34" s="53"/>
      <c r="AG34" s="54"/>
      <c r="AH34" s="54" t="s">
        <v>85</v>
      </c>
      <c r="AI34" s="54"/>
      <c r="AJ34" s="55"/>
      <c r="AK34" s="55"/>
      <c r="AL34" s="55"/>
      <c r="AM34" s="55"/>
      <c r="AN34" s="55"/>
      <c r="AO34" s="55"/>
      <c r="AP34" s="54"/>
      <c r="AR34" s="2" t="str">
        <f t="shared" si="0"/>
        <v>public const string sql_timestamp = "timestamp";</v>
      </c>
      <c r="AS34" s="20" t="e">
        <f t="shared" ca="1" si="15"/>
        <v>#N/A</v>
      </c>
      <c r="AT34" s="19" t="e">
        <f t="shared" ca="1" si="11"/>
        <v>#N/A</v>
      </c>
      <c r="AU34" s="2" t="e" cm="1">
        <f t="array" ref="AU34">IF(C34="","",CONCATENATE("typeof(",INDEX($P$4:$AO$4,1,MATCH(TRUE,ISNUMBER(SEARCH("T",$P34:$AO34)),0)),")"))</f>
        <v>#N/A</v>
      </c>
      <c r="AV34" s="2" t="str" cm="1">
        <f t="array" ref="AV34">IFERROR(_xlfn.TEXTJOIN(", ",TRUE,CONCATENATE("typeof(",_xlfn._xlws.FILTER($P$4:$AO$4, (ISNUMBER(SEARCH("Z", $P34:$AO34)) + ISNUMBER(SEARCH("T", $P34:$AO34))) &gt; 0),")")),"")</f>
        <v>typeof(DateTime), typeof(DateTimeOffset), typeof(string)</v>
      </c>
      <c r="AW34" s="2" t="str" cm="1">
        <f t="array" ref="AW34">IFERROR(_xlfn.TEXTJOIN(", ",TRUE,CONCATENATE("typeof(",_xlfn._xlws.FILTER($P$4:$AO$4, ISTEXT($P34:$AO34)),")")),"")</f>
        <v>typeof(DateTime), typeof(DateTimeOffset), typeof(TimeOnly), typeof(string)</v>
      </c>
    </row>
    <row r="35" spans="2:49" x14ac:dyDescent="0.25">
      <c r="B35" s="84"/>
      <c r="C35" s="43" t="s">
        <v>202</v>
      </c>
      <c r="D35" s="46"/>
      <c r="E35" s="47"/>
      <c r="F35" s="47"/>
      <c r="G35" s="47"/>
      <c r="H35" s="47"/>
      <c r="I35" s="47" t="s">
        <v>208</v>
      </c>
      <c r="J35" s="47"/>
      <c r="K35" s="47"/>
      <c r="L35" s="47"/>
      <c r="M35" s="48"/>
      <c r="N35" s="48"/>
      <c r="O35" s="51"/>
      <c r="P35" s="54"/>
      <c r="Q35" s="54"/>
      <c r="R35" s="54"/>
      <c r="S35" s="54"/>
      <c r="T35" s="54"/>
      <c r="U35" s="54"/>
      <c r="V35" s="54"/>
      <c r="W35" s="54"/>
      <c r="X35" s="54"/>
      <c r="Y35" s="54"/>
      <c r="Z35" s="54"/>
      <c r="AA35" s="54"/>
      <c r="AB35" s="53" t="s">
        <v>85</v>
      </c>
      <c r="AC35" s="54" t="s">
        <v>85</v>
      </c>
      <c r="AD35" s="54" t="s">
        <v>255</v>
      </c>
      <c r="AE35" s="54" t="s">
        <v>33</v>
      </c>
      <c r="AF35" s="54"/>
      <c r="AG35" s="54"/>
      <c r="AH35" s="54" t="s">
        <v>85</v>
      </c>
      <c r="AI35" s="54"/>
      <c r="AJ35" s="55"/>
      <c r="AK35" s="55"/>
      <c r="AL35" s="55"/>
      <c r="AM35" s="55"/>
      <c r="AN35" s="55"/>
      <c r="AO35" s="55"/>
      <c r="AP35" s="54"/>
      <c r="AR35" s="2" t="str">
        <f t="shared" si="0"/>
        <v>public const string sql_timestamp_with_time_zone = "timestamp with time zone";</v>
      </c>
      <c r="AS35" s="20" t="str">
        <f t="shared" ca="1" si="15"/>
        <v xml:space="preserve">new (PostgreSqlTypes.sql_timestamp_with_time_zone, null, null, "timestamp ({0}) with time zone", null, null, null, null, null, false, false), </v>
      </c>
      <c r="AT35" s="19" t="str">
        <f t="shared" ca="1" si="11"/>
        <v>new (PostgreSqlTypes.sql_timestamp_with_time_zone, typeof(DateOnly), [typeof(DateTime), typeof(DateTimeOffset), typeof(DateOnly), typeof(string)], [typeof(DateTime), typeof(DateTimeOffset), typeof(DateOnly), typeof(TimeOnly), typeof(string)]),</v>
      </c>
      <c r="AU35" s="2" t="str" cm="1">
        <f t="array" ref="AU35">IF(C35="","",CONCATENATE("typeof(",INDEX($P$4:$AO$4,1,MATCH(TRUE,ISNUMBER(SEARCH("T",$P35:$AO35)),0)),")"))</f>
        <v>typeof(DateOnly)</v>
      </c>
      <c r="AV35" s="2" t="str" cm="1">
        <f t="array" ref="AV35">IFERROR(_xlfn.TEXTJOIN(", ",TRUE,CONCATENATE("typeof(",_xlfn._xlws.FILTER($P$4:$AO$4, (ISNUMBER(SEARCH("Z", $P35:$AO35)) + ISNUMBER(SEARCH("T", $P35:$AO35))) &gt; 0),")")),"")</f>
        <v>typeof(DateTime), typeof(DateTimeOffset), typeof(DateOnly), typeof(string)</v>
      </c>
      <c r="AW35" s="2" t="str" cm="1">
        <f t="array" ref="AW35">IFERROR(_xlfn.TEXTJOIN(", ",TRUE,CONCATENATE("typeof(",_xlfn._xlws.FILTER($P$4:$AO$4, ISTEXT($P35:$AO35)),")")),"")</f>
        <v>typeof(DateTime), typeof(DateTimeOffset), typeof(DateOnly), typeof(TimeOnly), typeof(string)</v>
      </c>
    </row>
    <row r="36" spans="2:49" x14ac:dyDescent="0.25">
      <c r="B36" s="86"/>
      <c r="C36" s="43" t="s">
        <v>203</v>
      </c>
      <c r="D36" s="46" t="s">
        <v>202</v>
      </c>
      <c r="E36" s="47"/>
      <c r="F36" s="47"/>
      <c r="G36" s="47"/>
      <c r="H36" s="47"/>
      <c r="I36" s="47" t="s">
        <v>209</v>
      </c>
      <c r="J36" s="47"/>
      <c r="K36" s="47"/>
      <c r="L36" s="47"/>
      <c r="M36" s="48"/>
      <c r="N36" s="48"/>
      <c r="O36" s="51"/>
      <c r="P36" s="54"/>
      <c r="Q36" s="54"/>
      <c r="R36" s="54" t="s">
        <v>85</v>
      </c>
      <c r="S36" s="54" t="s">
        <v>85</v>
      </c>
      <c r="T36" s="54" t="s">
        <v>85</v>
      </c>
      <c r="U36" s="54" t="s">
        <v>85</v>
      </c>
      <c r="V36" s="54" t="s">
        <v>85</v>
      </c>
      <c r="W36" s="54" t="s">
        <v>85</v>
      </c>
      <c r="X36" s="54"/>
      <c r="Y36" s="54" t="s">
        <v>85</v>
      </c>
      <c r="Z36" s="54" t="s">
        <v>85</v>
      </c>
      <c r="AA36" s="54" t="s">
        <v>85</v>
      </c>
      <c r="AB36" s="53" t="s">
        <v>77</v>
      </c>
      <c r="AC36" s="54" t="s">
        <v>85</v>
      </c>
      <c r="AD36" s="54"/>
      <c r="AE36" s="54" t="s">
        <v>33</v>
      </c>
      <c r="AF36" s="54"/>
      <c r="AG36" s="54"/>
      <c r="AH36" s="54" t="s">
        <v>85</v>
      </c>
      <c r="AI36" s="54"/>
      <c r="AJ36" s="55"/>
      <c r="AK36" s="55"/>
      <c r="AL36" s="55"/>
      <c r="AM36" s="55"/>
      <c r="AN36" s="55"/>
      <c r="AO36" s="55"/>
      <c r="AP36" s="54"/>
      <c r="AR36" s="2" t="str">
        <f t="shared" si="0"/>
        <v>public const string sql_timestamptz = "timestamptz";</v>
      </c>
      <c r="AS36" s="20" t="str">
        <f t="shared" ca="1" si="15"/>
        <v xml:space="preserve">new (PostgreSqlTypes.sql_timestamptz, null, null, "timestamptz({0})", null, null, null, null, null, false, false), </v>
      </c>
      <c r="AT36" s="19" t="str">
        <f t="shared" ca="1" si="11"/>
        <v>new (PostgreSqlTypes.sql_timestamptz, typeof(DateTime), [typeof(short), typeof(ushort), typeof(int), typeof(uint), typeof(long), typeof(ulong), typeof(float), typeof(double), typeof(decimal), typeof(DateTime), typeof(DateTimeOffset), typeof(string)], [typeof(short), typeof(ushort), typeof(int), typeof(uint), typeof(long), typeof(ulong), typeof(float), typeof(double), typeof(decimal), typeof(DateTime), typeof(DateTimeOffset), typeof(TimeOnly), typeof(string)]),</v>
      </c>
      <c r="AU36" s="2" t="str" cm="1">
        <f t="array" ref="AU36">IF(C36="","",CONCATENATE("typeof(",INDEX($P$4:$AO$4,1,MATCH(TRUE,ISNUMBER(SEARCH("T",$P36:$AO36)),0)),")"))</f>
        <v>typeof(DateTime)</v>
      </c>
      <c r="AV36" s="2" t="str" cm="1">
        <f t="array" ref="AV36">IFERROR(_xlfn.TEXTJOIN(", ",TRUE,CONCATENATE("typeof(",_xlfn._xlws.FILTER($P$4:$AO$4, (ISNUMBER(SEARCH("Z", $P36:$AO36)) + ISNUMBER(SEARCH("T", $P36:$AO36))) &gt; 0),")")),"")</f>
        <v>typeof(short), typeof(ushort), typeof(int), typeof(uint), typeof(long), typeof(ulong), typeof(float), typeof(double), typeof(decimal), typeof(DateTime), typeof(DateTimeOffset), typeof(string)</v>
      </c>
      <c r="AW36" s="2" t="str" cm="1">
        <f t="array" ref="AW36">IFERROR(_xlfn.TEXTJOIN(", ",TRUE,CONCATENATE("typeof(",_xlfn._xlws.FILTER($P$4:$AO$4, ISTEXT($P36:$AO36)),")")),"")</f>
        <v>typeof(short), typeof(ushort), typeof(int), typeof(uint), typeof(long), typeof(ulong), typeof(float), typeof(double), typeof(decimal), typeof(DateTime), typeof(DateTimeOffset), typeof(TimeOnly), typeof(string)</v>
      </c>
    </row>
    <row r="37" spans="2:49" ht="15" customHeight="1" x14ac:dyDescent="0.25">
      <c r="B37" s="85" t="s">
        <v>18</v>
      </c>
      <c r="C37" s="43" t="s">
        <v>52</v>
      </c>
      <c r="D37" s="46"/>
      <c r="E37" s="47"/>
      <c r="F37" s="47"/>
      <c r="G37" s="47"/>
      <c r="H37" s="47"/>
      <c r="I37" s="47" t="s">
        <v>56</v>
      </c>
      <c r="J37" s="47">
        <v>1</v>
      </c>
      <c r="K37" s="47"/>
      <c r="L37" s="47"/>
      <c r="M37" s="48"/>
      <c r="N37" s="48"/>
      <c r="O37" s="51"/>
      <c r="P37" s="54"/>
      <c r="Q37" s="54"/>
      <c r="R37" s="54"/>
      <c r="S37" s="54"/>
      <c r="T37" s="54"/>
      <c r="U37" s="54"/>
      <c r="V37" s="53"/>
      <c r="W37" s="54"/>
      <c r="X37" s="53"/>
      <c r="Y37" s="54"/>
      <c r="Z37" s="54"/>
      <c r="AA37" s="54"/>
      <c r="AB37" s="54"/>
      <c r="AC37" s="54"/>
      <c r="AD37" s="54"/>
      <c r="AE37" s="54"/>
      <c r="AF37" s="54"/>
      <c r="AG37" s="54" t="s">
        <v>85</v>
      </c>
      <c r="AH37" s="54" t="s">
        <v>85</v>
      </c>
      <c r="AI37" s="54"/>
      <c r="AJ37" s="55"/>
      <c r="AK37" s="55"/>
      <c r="AL37" s="55"/>
      <c r="AM37" s="55"/>
      <c r="AN37" s="55"/>
      <c r="AO37" s="55"/>
      <c r="AP37" s="54"/>
      <c r="AR37" s="2" t="str">
        <f t="shared" si="0"/>
        <v>public const string sql_bit = "bit";</v>
      </c>
      <c r="AS37" s="20" t="e">
        <f t="shared" ca="1" si="15"/>
        <v>#N/A</v>
      </c>
      <c r="AT37" s="19" t="e">
        <f t="shared" ca="1" si="11"/>
        <v>#N/A</v>
      </c>
      <c r="AU37" s="2" t="e" cm="1">
        <f t="array" ref="AU37">IF(C37="","",CONCATENATE("typeof(",INDEX($P$4:$AO$4,1,MATCH(TRUE,ISNUMBER(SEARCH("T",$P37:$AO37)),0)),")"))</f>
        <v>#N/A</v>
      </c>
      <c r="AV37" s="2" t="str" cm="1">
        <f t="array" ref="AV37">IFERROR(_xlfn.TEXTJOIN(", ",TRUE,CONCATENATE("typeof(",_xlfn._xlws.FILTER($P$4:$AO$4, (ISNUMBER(SEARCH("Z", $P37:$AO37)) + ISNUMBER(SEARCH("T", $P37:$AO37))) &gt; 0),")")),"")</f>
        <v>typeof(byte[]), typeof(string)</v>
      </c>
      <c r="AW37" s="2" t="str" cm="1">
        <f t="array" ref="AW37">IFERROR(_xlfn.TEXTJOIN(", ",TRUE,CONCATENATE("typeof(",_xlfn._xlws.FILTER($P$4:$AO$4, ISTEXT($P37:$AO37)),")")),"")</f>
        <v>typeof(byte[]), typeof(string)</v>
      </c>
    </row>
    <row r="38" spans="2:49" x14ac:dyDescent="0.25">
      <c r="B38" s="84"/>
      <c r="C38" s="43" t="s">
        <v>190</v>
      </c>
      <c r="D38" s="46"/>
      <c r="E38" s="47"/>
      <c r="F38" s="47"/>
      <c r="G38" s="47"/>
      <c r="H38" s="47"/>
      <c r="I38" s="47" t="s">
        <v>193</v>
      </c>
      <c r="J38" s="47">
        <v>63</v>
      </c>
      <c r="K38" s="47"/>
      <c r="L38" s="47"/>
      <c r="M38" s="48"/>
      <c r="N38" s="48"/>
      <c r="O38" s="51"/>
      <c r="P38" s="54"/>
      <c r="Q38" s="54"/>
      <c r="R38" s="54"/>
      <c r="S38" s="54"/>
      <c r="T38" s="54"/>
      <c r="U38" s="54"/>
      <c r="V38" s="53"/>
      <c r="W38" s="54"/>
      <c r="X38" s="53"/>
      <c r="Y38" s="54"/>
      <c r="Z38" s="54"/>
      <c r="AA38" s="54"/>
      <c r="AB38" s="54"/>
      <c r="AC38" s="54"/>
      <c r="AD38" s="54"/>
      <c r="AE38" s="54"/>
      <c r="AF38" s="54"/>
      <c r="AG38" s="54" t="s">
        <v>85</v>
      </c>
      <c r="AH38" s="54" t="s">
        <v>85</v>
      </c>
      <c r="AI38" s="54"/>
      <c r="AJ38" s="55"/>
      <c r="AK38" s="55"/>
      <c r="AL38" s="55"/>
      <c r="AM38" s="55"/>
      <c r="AN38" s="55"/>
      <c r="AO38" s="55"/>
      <c r="AP38" s="54"/>
      <c r="AR38" s="2" t="str">
        <f t="shared" si="0"/>
        <v>public const string sql_bit_varying = "bit varying";</v>
      </c>
      <c r="AS38" s="20" t="e">
        <f t="shared" ca="1" si="15"/>
        <v>#N/A</v>
      </c>
      <c r="AT38" s="19" t="e">
        <f t="shared" ca="1" si="11"/>
        <v>#N/A</v>
      </c>
      <c r="AU38" s="2" t="e" cm="1">
        <f t="array" ref="AU38">IF(C38="","",CONCATENATE("typeof(",INDEX($P$4:$AO$4,1,MATCH(TRUE,ISNUMBER(SEARCH("T",$P38:$AO38)),0)),")"))</f>
        <v>#N/A</v>
      </c>
      <c r="AV38" s="2" t="str" cm="1">
        <f t="array" ref="AV38">IFERROR(_xlfn.TEXTJOIN(", ",TRUE,CONCATENATE("typeof(",_xlfn._xlws.FILTER($P$4:$AO$4, (ISNUMBER(SEARCH("Z", $P38:$AO38)) + ISNUMBER(SEARCH("T", $P38:$AO38))) &gt; 0),")")),"")</f>
        <v>typeof(byte[]), typeof(string)</v>
      </c>
      <c r="AW38" s="2" t="str" cm="1">
        <f t="array" ref="AW38">IFERROR(_xlfn.TEXTJOIN(", ",TRUE,CONCATENATE("typeof(",_xlfn._xlws.FILTER($P$4:$AO$4, ISTEXT($P38:$AO38)),")")),"")</f>
        <v>typeof(byte[]), typeof(string)</v>
      </c>
    </row>
    <row r="39" spans="2:49" x14ac:dyDescent="0.25">
      <c r="B39" s="84"/>
      <c r="C39" s="43" t="s">
        <v>191</v>
      </c>
      <c r="D39" s="46"/>
      <c r="E39" s="47"/>
      <c r="F39" s="47"/>
      <c r="G39" s="47"/>
      <c r="H39" s="47"/>
      <c r="I39" s="47" t="s">
        <v>192</v>
      </c>
      <c r="J39" s="47">
        <v>63</v>
      </c>
      <c r="K39" s="47"/>
      <c r="L39" s="47"/>
      <c r="M39" s="48"/>
      <c r="N39" s="48"/>
      <c r="O39" s="51"/>
      <c r="P39" s="53"/>
      <c r="Q39" s="53"/>
      <c r="R39" s="53"/>
      <c r="S39" s="53"/>
      <c r="T39" s="53"/>
      <c r="U39" s="53"/>
      <c r="V39" s="53"/>
      <c r="W39" s="54"/>
      <c r="X39" s="54"/>
      <c r="Y39" s="54"/>
      <c r="Z39" s="54"/>
      <c r="AA39" s="54"/>
      <c r="AB39" s="54"/>
      <c r="AC39" s="54"/>
      <c r="AD39" s="54"/>
      <c r="AE39" s="54"/>
      <c r="AF39" s="54"/>
      <c r="AG39" s="54" t="s">
        <v>85</v>
      </c>
      <c r="AH39" s="54" t="s">
        <v>85</v>
      </c>
      <c r="AI39" s="54"/>
      <c r="AJ39" s="55"/>
      <c r="AK39" s="55"/>
      <c r="AL39" s="55"/>
      <c r="AM39" s="55"/>
      <c r="AN39" s="55"/>
      <c r="AO39" s="55"/>
      <c r="AP39" s="54"/>
      <c r="AR39" s="2" t="str">
        <f t="shared" si="0"/>
        <v>public const string sql_varbit = "varbit";</v>
      </c>
      <c r="AS39" s="20" t="e">
        <f t="shared" ca="1" si="15"/>
        <v>#N/A</v>
      </c>
      <c r="AT39" s="19" t="e">
        <f t="shared" ca="1" si="11"/>
        <v>#N/A</v>
      </c>
      <c r="AU39" s="2" t="e" cm="1">
        <f t="array" ref="AU39">IF(C39="","",CONCATENATE("typeof(",INDEX($P$4:$AO$4,1,MATCH(TRUE,ISNUMBER(SEARCH("T",$P39:$AO39)),0)),")"))</f>
        <v>#N/A</v>
      </c>
      <c r="AV39" s="2" t="str" cm="1">
        <f t="array" ref="AV39">IFERROR(_xlfn.TEXTJOIN(", ",TRUE,CONCATENATE("typeof(",_xlfn._xlws.FILTER($P$4:$AO$4, (ISNUMBER(SEARCH("Z", $P39:$AO39)) + ISNUMBER(SEARCH("T", $P39:$AO39))) &gt; 0),")")),"")</f>
        <v>typeof(byte[]), typeof(string)</v>
      </c>
      <c r="AW39" s="2" t="str" cm="1">
        <f t="array" ref="AW39">IFERROR(_xlfn.TEXTJOIN(", ",TRUE,CONCATENATE("typeof(",_xlfn._xlws.FILTER($P$4:$AO$4, ISTEXT($P39:$AO39)),")")),"")</f>
        <v>typeof(byte[]), typeof(string)</v>
      </c>
    </row>
    <row r="40" spans="2:49" ht="13.5" customHeight="1" x14ac:dyDescent="0.25">
      <c r="B40" s="84"/>
      <c r="C40" s="43" t="s">
        <v>210</v>
      </c>
      <c r="D40" s="46"/>
      <c r="E40" s="47"/>
      <c r="F40" s="47" t="s">
        <v>230</v>
      </c>
      <c r="G40" s="47"/>
      <c r="H40" s="47"/>
      <c r="I40" s="47"/>
      <c r="J40" s="47"/>
      <c r="K40" s="47"/>
      <c r="L40" s="47"/>
      <c r="M40" s="48"/>
      <c r="N40" s="48"/>
      <c r="O40" s="51"/>
      <c r="P40" s="54" t="s">
        <v>33</v>
      </c>
      <c r="Q40" s="54" t="s">
        <v>33</v>
      </c>
      <c r="R40" s="54" t="s">
        <v>33</v>
      </c>
      <c r="S40" s="54" t="s">
        <v>33</v>
      </c>
      <c r="T40" s="54" t="s">
        <v>33</v>
      </c>
      <c r="U40" s="54" t="s">
        <v>33</v>
      </c>
      <c r="V40" s="54" t="s">
        <v>33</v>
      </c>
      <c r="W40" s="54" t="s">
        <v>33</v>
      </c>
      <c r="X40" s="54" t="s">
        <v>33</v>
      </c>
      <c r="Y40" s="54" t="s">
        <v>33</v>
      </c>
      <c r="Z40" s="54" t="s">
        <v>33</v>
      </c>
      <c r="AA40" s="54" t="s">
        <v>33</v>
      </c>
      <c r="AB40" s="54" t="s">
        <v>33</v>
      </c>
      <c r="AC40" s="54" t="s">
        <v>33</v>
      </c>
      <c r="AD40" s="54" t="s">
        <v>33</v>
      </c>
      <c r="AE40" s="54" t="s">
        <v>33</v>
      </c>
      <c r="AF40" s="54" t="s">
        <v>33</v>
      </c>
      <c r="AG40" s="54"/>
      <c r="AH40" s="53" t="s">
        <v>256</v>
      </c>
      <c r="AI40" s="53" t="s">
        <v>33</v>
      </c>
      <c r="AJ40" s="54" t="s">
        <v>33</v>
      </c>
      <c r="AK40" s="54" t="s">
        <v>33</v>
      </c>
      <c r="AL40" s="54" t="s">
        <v>33</v>
      </c>
      <c r="AM40" s="54" t="s">
        <v>33</v>
      </c>
      <c r="AN40" s="54" t="s">
        <v>33</v>
      </c>
      <c r="AO40" s="54" t="s">
        <v>33</v>
      </c>
      <c r="AP40" s="54" t="s">
        <v>33</v>
      </c>
      <c r="AR40" s="2" t="str">
        <f t="shared" si="0"/>
        <v>public const string sql_character_varying = "character varying";</v>
      </c>
      <c r="AS40" s="20" t="str">
        <f t="shared" ca="1" si="15"/>
        <v xml:space="preserve">new (PostgreSqlTypes.sql_character_varying, null, "character varying({0})", null, null, null, null, null, null, false, false), </v>
      </c>
      <c r="AT40" s="19" t="str">
        <f t="shared" ca="1" si="11"/>
        <v>new (PostgreSqlTypes.sql_character_varying,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0" s="2" t="str" cm="1">
        <f t="array" ref="AU40">IF(C40="","",CONCATENATE("typeof(",INDEX($P$4:$AO$4,1,MATCH(TRUE,ISNUMBER(SEARCH("T",$P40:$AO40)),0)),")"))</f>
        <v>typeof(string)</v>
      </c>
      <c r="AV40" s="2" t="str" cm="1">
        <f t="array" ref="AV40">IFERROR(_xlfn.TEXTJOIN(", ",TRUE,CONCATENATE("typeof(",_xlfn._xlws.FILTER($P$4:$AO$4, (ISNUMBER(SEARCH("Z", $P40:$AO40)) + ISNUMBER(SEARCH("T", $P40:$AO40))) &gt; 0),")")),"")</f>
        <v>typeof(string)</v>
      </c>
      <c r="AW40" s="2" t="str" cm="1">
        <f t="array" ref="AW40">IFERROR(_xlfn.TEXTJOIN(", ",TRUE,CONCATENATE("typeof(",_xlfn._xlws.FILTER($P$4:$AO$4, ISTEXT($P40:$AO40)),")")),"")</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1" spans="2:49" x14ac:dyDescent="0.25">
      <c r="B41" s="84"/>
      <c r="C41" s="43" t="s">
        <v>43</v>
      </c>
      <c r="D41" s="46"/>
      <c r="E41" s="47" t="s">
        <v>210</v>
      </c>
      <c r="F41" s="47" t="s">
        <v>114</v>
      </c>
      <c r="G41" s="47"/>
      <c r="H41" s="47"/>
      <c r="I41" s="47"/>
      <c r="J41" s="47"/>
      <c r="K41" s="47"/>
      <c r="L41" s="47"/>
      <c r="M41" s="48"/>
      <c r="N41" s="48"/>
      <c r="O41" s="51"/>
      <c r="P41" s="54" t="s">
        <v>33</v>
      </c>
      <c r="Q41" s="54" t="s">
        <v>33</v>
      </c>
      <c r="R41" s="54" t="s">
        <v>33</v>
      </c>
      <c r="S41" s="54" t="s">
        <v>33</v>
      </c>
      <c r="T41" s="54" t="s">
        <v>33</v>
      </c>
      <c r="U41" s="54" t="s">
        <v>33</v>
      </c>
      <c r="V41" s="54" t="s">
        <v>33</v>
      </c>
      <c r="W41" s="54" t="s">
        <v>33</v>
      </c>
      <c r="X41" s="54" t="s">
        <v>33</v>
      </c>
      <c r="Y41" s="54" t="s">
        <v>33</v>
      </c>
      <c r="Z41" s="54" t="s">
        <v>33</v>
      </c>
      <c r="AA41" s="54" t="s">
        <v>33</v>
      </c>
      <c r="AB41" s="54" t="s">
        <v>33</v>
      </c>
      <c r="AC41" s="54" t="s">
        <v>33</v>
      </c>
      <c r="AD41" s="54" t="s">
        <v>33</v>
      </c>
      <c r="AE41" s="54" t="s">
        <v>33</v>
      </c>
      <c r="AF41" s="54" t="s">
        <v>33</v>
      </c>
      <c r="AG41" s="54"/>
      <c r="AH41" s="53" t="s">
        <v>255</v>
      </c>
      <c r="AI41" s="53" t="s">
        <v>33</v>
      </c>
      <c r="AJ41" s="54" t="s">
        <v>33</v>
      </c>
      <c r="AK41" s="54" t="s">
        <v>33</v>
      </c>
      <c r="AL41" s="54" t="s">
        <v>33</v>
      </c>
      <c r="AM41" s="54" t="s">
        <v>33</v>
      </c>
      <c r="AN41" s="54" t="s">
        <v>33</v>
      </c>
      <c r="AO41" s="54" t="s">
        <v>33</v>
      </c>
      <c r="AP41" s="54" t="s">
        <v>33</v>
      </c>
      <c r="AR41" s="2" t="str">
        <f t="shared" si="0"/>
        <v>public const string sql_varchar = "varchar";</v>
      </c>
      <c r="AS41" s="20" t="str">
        <f t="shared" ca="1" si="15"/>
        <v xml:space="preserve">new (PostgreSqlTypes.sql_varchar, "character varying", "varchar({0})", null, null, null, null, null, null, false, false), </v>
      </c>
      <c r="AT41" s="19" t="str">
        <f t="shared" ca="1" si="11"/>
        <v>new (PostgreSqlTypes.sql_varchar,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1" s="2" t="str" cm="1">
        <f t="array" ref="AU41">IF(C41="","",CONCATENATE("typeof(",INDEX($P$4:$AO$4,1,MATCH(TRUE,ISNUMBER(SEARCH("T",$P41:$AO41)),0)),")"))</f>
        <v>typeof(string)</v>
      </c>
      <c r="AV41" s="2" t="str" cm="1">
        <f t="array" ref="AV41">IFERROR(_xlfn.TEXTJOIN(", ",TRUE,CONCATENATE("typeof(",_xlfn._xlws.FILTER($P$4:$AO$4, (ISNUMBER(SEARCH("Z", $P41:$AO41)) + ISNUMBER(SEARCH("T", $P41:$AO41))) &gt; 0),")")),"")</f>
        <v>typeof(string)</v>
      </c>
      <c r="AW41" s="2" t="str" cm="1">
        <f t="array" ref="AW41">IFERROR(_xlfn.TEXTJOIN(", ",TRUE,CONCATENATE("typeof(",_xlfn._xlws.FILTER($P$4:$AO$4, ISTEXT($P41:$AO41)),")")),"")</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2" spans="2:49" x14ac:dyDescent="0.25">
      <c r="B42" s="84"/>
      <c r="C42" s="43" t="s">
        <v>211</v>
      </c>
      <c r="D42" s="46"/>
      <c r="E42" s="47"/>
      <c r="F42" s="47" t="s">
        <v>231</v>
      </c>
      <c r="G42" s="47"/>
      <c r="H42" s="47"/>
      <c r="I42" s="47"/>
      <c r="J42" s="47"/>
      <c r="K42" s="47"/>
      <c r="L42" s="47"/>
      <c r="M42" s="48"/>
      <c r="N42" s="48"/>
      <c r="O42" s="51"/>
      <c r="P42" s="54" t="s">
        <v>33</v>
      </c>
      <c r="Q42" s="54" t="s">
        <v>33</v>
      </c>
      <c r="R42" s="54" t="s">
        <v>33</v>
      </c>
      <c r="S42" s="54" t="s">
        <v>33</v>
      </c>
      <c r="T42" s="54" t="s">
        <v>33</v>
      </c>
      <c r="U42" s="54" t="s">
        <v>33</v>
      </c>
      <c r="V42" s="54" t="s">
        <v>33</v>
      </c>
      <c r="W42" s="54" t="s">
        <v>33</v>
      </c>
      <c r="X42" s="54" t="s">
        <v>33</v>
      </c>
      <c r="Y42" s="54" t="s">
        <v>33</v>
      </c>
      <c r="Z42" s="54" t="s">
        <v>33</v>
      </c>
      <c r="AA42" s="54" t="s">
        <v>33</v>
      </c>
      <c r="AB42" s="54" t="s">
        <v>33</v>
      </c>
      <c r="AC42" s="54" t="s">
        <v>33</v>
      </c>
      <c r="AD42" s="54" t="s">
        <v>33</v>
      </c>
      <c r="AE42" s="54" t="s">
        <v>33</v>
      </c>
      <c r="AF42" s="54" t="s">
        <v>33</v>
      </c>
      <c r="AG42" s="54"/>
      <c r="AH42" s="53" t="s">
        <v>256</v>
      </c>
      <c r="AI42" s="53" t="s">
        <v>33</v>
      </c>
      <c r="AJ42" s="54" t="s">
        <v>33</v>
      </c>
      <c r="AK42" s="54" t="s">
        <v>33</v>
      </c>
      <c r="AL42" s="54" t="s">
        <v>33</v>
      </c>
      <c r="AM42" s="54" t="s">
        <v>33</v>
      </c>
      <c r="AN42" s="54" t="s">
        <v>33</v>
      </c>
      <c r="AO42" s="54" t="s">
        <v>33</v>
      </c>
      <c r="AP42" s="54" t="s">
        <v>33</v>
      </c>
      <c r="AR42" s="2" t="str">
        <f t="shared" si="0"/>
        <v>public const string sql_character = "character";</v>
      </c>
      <c r="AS42" s="20" t="str">
        <f t="shared" ca="1" si="15"/>
        <v xml:space="preserve">new (PostgreSqlTypes.sql_character, null, "character({0})", null, null, null, null, null, null, false, false), </v>
      </c>
      <c r="AT42" s="19" t="str">
        <f t="shared" ca="1" si="11"/>
        <v>new (PostgreSqlTypes.sql_character,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2" s="2" t="str" cm="1">
        <f t="array" ref="AU42">IF(C42="","",CONCATENATE("typeof(",INDEX($P$4:$AO$4,1,MATCH(TRUE,ISNUMBER(SEARCH("T",$P42:$AO42)),0)),")"))</f>
        <v>typeof(string)</v>
      </c>
      <c r="AV42" s="2" t="str" cm="1">
        <f t="array" ref="AV42">IFERROR(_xlfn.TEXTJOIN(", ",TRUE,CONCATENATE("typeof(",_xlfn._xlws.FILTER($P$4:$AO$4, (ISNUMBER(SEARCH("Z", $P42:$AO42)) + ISNUMBER(SEARCH("T", $P42:$AO42))) &gt; 0),")")),"")</f>
        <v>typeof(string)</v>
      </c>
      <c r="AW42" s="2" t="str" cm="1">
        <f t="array" ref="AW42">IFERROR(_xlfn.TEXTJOIN(", ",TRUE,CONCATENATE("typeof(",_xlfn._xlws.FILTER($P$4:$AO$4, ISTEXT($P42:$AO42)),")")),"")</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3" spans="2:49" x14ac:dyDescent="0.25">
      <c r="B43" s="84"/>
      <c r="C43" s="43" t="s">
        <v>95</v>
      </c>
      <c r="D43" s="46"/>
      <c r="E43" s="47" t="s">
        <v>211</v>
      </c>
      <c r="F43" s="47" t="s">
        <v>113</v>
      </c>
      <c r="G43" s="47"/>
      <c r="H43" s="47"/>
      <c r="I43" s="47"/>
      <c r="J43" s="47"/>
      <c r="K43" s="47"/>
      <c r="L43" s="47"/>
      <c r="M43" s="48"/>
      <c r="N43" s="48"/>
      <c r="O43" s="51"/>
      <c r="P43" s="54" t="s">
        <v>33</v>
      </c>
      <c r="Q43" s="54" t="s">
        <v>33</v>
      </c>
      <c r="R43" s="54" t="s">
        <v>33</v>
      </c>
      <c r="S43" s="54" t="s">
        <v>33</v>
      </c>
      <c r="T43" s="54" t="s">
        <v>33</v>
      </c>
      <c r="U43" s="54" t="s">
        <v>33</v>
      </c>
      <c r="V43" s="54" t="s">
        <v>33</v>
      </c>
      <c r="W43" s="54" t="s">
        <v>33</v>
      </c>
      <c r="X43" s="54" t="s">
        <v>33</v>
      </c>
      <c r="Y43" s="54" t="s">
        <v>33</v>
      </c>
      <c r="Z43" s="54" t="s">
        <v>33</v>
      </c>
      <c r="AA43" s="54" t="s">
        <v>33</v>
      </c>
      <c r="AB43" s="54" t="s">
        <v>33</v>
      </c>
      <c r="AC43" s="54" t="s">
        <v>33</v>
      </c>
      <c r="AD43" s="54" t="s">
        <v>33</v>
      </c>
      <c r="AE43" s="54" t="s">
        <v>33</v>
      </c>
      <c r="AF43" s="54" t="s">
        <v>33</v>
      </c>
      <c r="AG43" s="54"/>
      <c r="AH43" s="53" t="s">
        <v>256</v>
      </c>
      <c r="AI43" s="53" t="s">
        <v>33</v>
      </c>
      <c r="AJ43" s="54" t="s">
        <v>33</v>
      </c>
      <c r="AK43" s="54" t="s">
        <v>33</v>
      </c>
      <c r="AL43" s="54" t="s">
        <v>33</v>
      </c>
      <c r="AM43" s="54" t="s">
        <v>33</v>
      </c>
      <c r="AN43" s="54" t="s">
        <v>33</v>
      </c>
      <c r="AO43" s="54" t="s">
        <v>33</v>
      </c>
      <c r="AP43" s="54" t="s">
        <v>33</v>
      </c>
      <c r="AR43" s="2" t="str">
        <f t="shared" si="0"/>
        <v>public const string sql_char = "char";</v>
      </c>
      <c r="AS43" s="20" t="str">
        <f t="shared" ca="1" si="15"/>
        <v xml:space="preserve">new (PostgreSqlTypes.sql_char, "character", "char({0})", null, null, null, null, null, null, false, false), </v>
      </c>
      <c r="AT43" s="19" t="str">
        <f t="shared" ca="1" si="11"/>
        <v>new (PostgreSqlTypes.sql_char, typeof(string), [typeof(string)], [typeof(sbyte),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c r="AU43" s="2" t="str" cm="1">
        <f t="array" ref="AU43">IF(C43="","",CONCATENATE("typeof(",INDEX($P$4:$AO$4,1,MATCH(TRUE,ISNUMBER(SEARCH("T",$P43:$AO43)),0)),")"))</f>
        <v>typeof(string)</v>
      </c>
      <c r="AV43" s="2" t="str" cm="1">
        <f t="array" ref="AV43">IFERROR(_xlfn.TEXTJOIN(", ",TRUE,CONCATENATE("typeof(",_xlfn._xlws.FILTER($P$4:$AO$4, (ISNUMBER(SEARCH("Z", $P43:$AO43)) + ISNUMBER(SEARCH("T", $P43:$AO43))) &gt; 0),")")),"")</f>
        <v>typeof(string)</v>
      </c>
      <c r="AW43" s="2" t="str" cm="1">
        <f t="array" ref="AW43">IFERROR(_xlfn.TEXTJOIN(", ",TRUE,CONCATENATE("typeof(",_xlfn._xlws.FILTER($P$4:$AO$4, ISTEXT($P43:$AO43)),")")),"")</f>
        <v>typeof(sbyte), typeof(byte), typeof(short), typeof(ushort), typeof(int), typeof(uint), typeof(long), typeof(ulong), typeof(bool), typeof(float), typeof(double), typeof(decimal), typeof(DateTime), typeof(DateTimeOffset), typeof(DateOnly), typeof(TimeOnly), typeof(TimeSpan), typeof(string), typeof(Guid), typeof(IDictionary&lt;,&gt;), typeof(Dictionary&lt;,&gt;), typeof(IEnumerable&lt;&gt;), typeof(ICollection&lt;&gt;), typeof(List&lt;&gt;), typeof(object[])</v>
      </c>
    </row>
    <row r="44" spans="2:49" x14ac:dyDescent="0.25">
      <c r="B44" s="84"/>
      <c r="C44" s="43" t="s">
        <v>242</v>
      </c>
      <c r="D44" s="46" t="s">
        <v>243</v>
      </c>
      <c r="E44" s="47"/>
      <c r="F44" s="47" t="s">
        <v>245</v>
      </c>
      <c r="G44" s="47"/>
      <c r="H44" s="47"/>
      <c r="I44" s="47"/>
      <c r="J44" s="47"/>
      <c r="K44" s="47"/>
      <c r="L44" s="47"/>
      <c r="M44" s="48"/>
      <c r="N44" s="48"/>
      <c r="O44" s="51"/>
      <c r="P44" s="54" t="s">
        <v>33</v>
      </c>
      <c r="Q44" s="54" t="s">
        <v>33</v>
      </c>
      <c r="R44" s="54" t="s">
        <v>33</v>
      </c>
      <c r="S44" s="54" t="s">
        <v>33</v>
      </c>
      <c r="T44" s="54" t="s">
        <v>33</v>
      </c>
      <c r="U44" s="54" t="s">
        <v>33</v>
      </c>
      <c r="V44" s="54" t="s">
        <v>33</v>
      </c>
      <c r="W44" s="54" t="s">
        <v>33</v>
      </c>
      <c r="X44" s="54" t="s">
        <v>33</v>
      </c>
      <c r="Y44" s="54" t="s">
        <v>33</v>
      </c>
      <c r="Z44" s="54" t="s">
        <v>33</v>
      </c>
      <c r="AA44" s="54" t="s">
        <v>33</v>
      </c>
      <c r="AB44" s="54" t="s">
        <v>33</v>
      </c>
      <c r="AC44" s="54" t="s">
        <v>33</v>
      </c>
      <c r="AD44" s="54" t="s">
        <v>33</v>
      </c>
      <c r="AE44" s="54" t="s">
        <v>33</v>
      </c>
      <c r="AF44" s="54" t="s">
        <v>33</v>
      </c>
      <c r="AG44" s="54"/>
      <c r="AH44" s="53" t="s">
        <v>256</v>
      </c>
      <c r="AI44" s="53" t="s">
        <v>33</v>
      </c>
      <c r="AJ44" s="54" t="s">
        <v>33</v>
      </c>
      <c r="AK44" s="54" t="s">
        <v>33</v>
      </c>
      <c r="AL44" s="54" t="s">
        <v>33</v>
      </c>
      <c r="AM44" s="54" t="s">
        <v>33</v>
      </c>
      <c r="AN44" s="54" t="s">
        <v>33</v>
      </c>
      <c r="AO44" s="54" t="s">
        <v>33</v>
      </c>
      <c r="AP44" s="54" t="s">
        <v>33</v>
      </c>
      <c r="AR44" s="2" t="str">
        <f t="shared" si="0"/>
        <v>public const string sql_bpchar = "bpchar";</v>
      </c>
      <c r="AS44" s="20"/>
      <c r="AT44" s="19"/>
    </row>
    <row r="45" spans="2:49" x14ac:dyDescent="0.25">
      <c r="B45" s="84"/>
      <c r="C45" s="43" t="s">
        <v>96</v>
      </c>
      <c r="D45" s="46" t="s">
        <v>244</v>
      </c>
      <c r="E45" s="47"/>
      <c r="F45" s="47"/>
      <c r="G45" s="47"/>
      <c r="H45" s="47"/>
      <c r="I45" s="47"/>
      <c r="J45" s="47"/>
      <c r="K45" s="47"/>
      <c r="L45" s="47"/>
      <c r="M45" s="48"/>
      <c r="N45" s="48"/>
      <c r="O45" s="51"/>
      <c r="P45" s="54" t="s">
        <v>33</v>
      </c>
      <c r="Q45" s="54" t="s">
        <v>33</v>
      </c>
      <c r="R45" s="54" t="s">
        <v>33</v>
      </c>
      <c r="S45" s="54" t="s">
        <v>33</v>
      </c>
      <c r="T45" s="54" t="s">
        <v>33</v>
      </c>
      <c r="U45" s="54" t="s">
        <v>33</v>
      </c>
      <c r="V45" s="54" t="s">
        <v>33</v>
      </c>
      <c r="W45" s="54" t="s">
        <v>33</v>
      </c>
      <c r="X45" s="54" t="s">
        <v>33</v>
      </c>
      <c r="Y45" s="54" t="s">
        <v>33</v>
      </c>
      <c r="Z45" s="54" t="s">
        <v>33</v>
      </c>
      <c r="AA45" s="54" t="s">
        <v>33</v>
      </c>
      <c r="AB45" s="54" t="s">
        <v>33</v>
      </c>
      <c r="AC45" s="54" t="s">
        <v>33</v>
      </c>
      <c r="AD45" s="54" t="s">
        <v>33</v>
      </c>
      <c r="AE45" s="54" t="s">
        <v>33</v>
      </c>
      <c r="AF45" s="54" t="s">
        <v>33</v>
      </c>
      <c r="AG45" s="54"/>
      <c r="AH45" s="53" t="s">
        <v>385</v>
      </c>
      <c r="AI45" s="53" t="s">
        <v>33</v>
      </c>
      <c r="AJ45" s="54" t="s">
        <v>33</v>
      </c>
      <c r="AK45" s="54" t="s">
        <v>33</v>
      </c>
      <c r="AL45" s="54" t="s">
        <v>33</v>
      </c>
      <c r="AM45" s="54" t="s">
        <v>33</v>
      </c>
      <c r="AN45" s="54" t="s">
        <v>33</v>
      </c>
      <c r="AO45" s="54" t="s">
        <v>33</v>
      </c>
      <c r="AP45" s="54" t="s">
        <v>33</v>
      </c>
      <c r="AR45" s="2" t="str">
        <f t="shared" si="0"/>
        <v>public const string sql_text = "text";</v>
      </c>
      <c r="AS45" s="20"/>
      <c r="AT45" s="19"/>
    </row>
    <row r="46" spans="2:49" x14ac:dyDescent="0.25">
      <c r="B46" s="84"/>
      <c r="C46" s="43" t="s">
        <v>246</v>
      </c>
      <c r="D46" s="46" t="s">
        <v>247</v>
      </c>
      <c r="E46" s="47"/>
      <c r="F46" s="47"/>
      <c r="G46" s="47"/>
      <c r="H46" s="47"/>
      <c r="I46" s="47"/>
      <c r="J46" s="47"/>
      <c r="K46" s="47"/>
      <c r="L46" s="47"/>
      <c r="M46" s="48"/>
      <c r="N46" s="48"/>
      <c r="O46" s="51"/>
      <c r="P46" s="54"/>
      <c r="Q46" s="54"/>
      <c r="R46" s="54"/>
      <c r="S46" s="54"/>
      <c r="T46" s="54"/>
      <c r="U46" s="54"/>
      <c r="V46" s="54"/>
      <c r="W46" s="54"/>
      <c r="X46" s="54"/>
      <c r="Y46" s="54"/>
      <c r="Z46" s="54"/>
      <c r="AA46" s="54"/>
      <c r="AB46" s="54"/>
      <c r="AC46" s="54"/>
      <c r="AD46" s="54"/>
      <c r="AE46" s="54"/>
      <c r="AF46" s="54"/>
      <c r="AG46" s="54"/>
      <c r="AH46" s="53" t="s">
        <v>85</v>
      </c>
      <c r="AI46" s="53"/>
      <c r="AJ46" s="54"/>
      <c r="AK46" s="54"/>
      <c r="AL46" s="54"/>
      <c r="AM46" s="54"/>
      <c r="AN46" s="54"/>
      <c r="AO46" s="54"/>
      <c r="AP46" s="54"/>
      <c r="AR46" s="2" t="str">
        <f t="shared" si="0"/>
        <v>public const string sql_name = "name";</v>
      </c>
      <c r="AS46" s="20"/>
      <c r="AT46" s="19"/>
    </row>
    <row r="47" spans="2:49" x14ac:dyDescent="0.25">
      <c r="B47" s="84"/>
      <c r="C47" s="43" t="s">
        <v>212</v>
      </c>
      <c r="D47" s="46"/>
      <c r="E47" s="47"/>
      <c r="F47" s="47"/>
      <c r="G47" s="47"/>
      <c r="H47" s="47"/>
      <c r="I47" s="47"/>
      <c r="J47" s="47"/>
      <c r="K47" s="47"/>
      <c r="L47" s="47"/>
      <c r="M47" s="48"/>
      <c r="N47" s="48"/>
      <c r="O47" s="51"/>
      <c r="P47" s="54"/>
      <c r="Q47" s="54"/>
      <c r="R47" s="54"/>
      <c r="S47" s="54"/>
      <c r="T47" s="54"/>
      <c r="U47" s="54"/>
      <c r="V47" s="54"/>
      <c r="W47" s="54"/>
      <c r="X47" s="54"/>
      <c r="Y47" s="54"/>
      <c r="Z47" s="54"/>
      <c r="AA47" s="54"/>
      <c r="AB47" s="54"/>
      <c r="AC47" s="54"/>
      <c r="AD47" s="54"/>
      <c r="AE47" s="54"/>
      <c r="AF47" s="54"/>
      <c r="AG47" s="54"/>
      <c r="AH47" s="53" t="s">
        <v>85</v>
      </c>
      <c r="AI47" s="54" t="s">
        <v>255</v>
      </c>
      <c r="AJ47" s="56"/>
      <c r="AK47" s="56"/>
      <c r="AL47" s="56"/>
      <c r="AM47" s="56"/>
      <c r="AN47" s="56"/>
      <c r="AO47" s="56"/>
      <c r="AP47" s="56"/>
      <c r="AR47" s="2" t="str">
        <f t="shared" si="0"/>
        <v>public const string sql_uuid = "uuid";</v>
      </c>
      <c r="AS47" s="20" t="str">
        <f t="shared" ca="1" si="15"/>
        <v xml:space="preserve">new (PostgreSqlTypes.sql_uuid, null, null, null, null, null, null, null, null, false, false), </v>
      </c>
      <c r="AT47" s="19" t="str">
        <f t="shared" ca="1" si="11"/>
        <v>new (PostgreSqlTypes.sql_uuid, typeof(Guid), [typeof(string), typeof(Guid)], [typeof(string), typeof(Guid)]),</v>
      </c>
      <c r="AU47" s="2" t="str" cm="1">
        <f t="array" ref="AU47">IF(C47="","",CONCATENATE("typeof(",INDEX($P$4:$AO$4,1,MATCH(TRUE,ISNUMBER(SEARCH("T",$P47:$AO47)),0)),")"))</f>
        <v>typeof(Guid)</v>
      </c>
      <c r="AV47" s="2" t="str" cm="1">
        <f t="array" ref="AV47">IFERROR(_xlfn.TEXTJOIN(", ",TRUE,CONCATENATE("typeof(",_xlfn._xlws.FILTER($P$4:$AO$4, (ISNUMBER(SEARCH("Z", $P47:$AO47)) + ISNUMBER(SEARCH("T", $P47:$AO47))) &gt; 0),")")),"")</f>
        <v>typeof(string), typeof(Guid)</v>
      </c>
      <c r="AW47" s="2" t="str" cm="1">
        <f t="array" ref="AW47">IFERROR(_xlfn.TEXTJOIN(", ",TRUE,CONCATENATE("typeof(",_xlfn._xlws.FILTER($P$4:$AO$4, ISTEXT($P47:$AO47)),")")),"")</f>
        <v>typeof(string), typeof(Guid)</v>
      </c>
    </row>
    <row r="48" spans="2:49" x14ac:dyDescent="0.25">
      <c r="B48" s="84"/>
      <c r="C48" s="43" t="s">
        <v>111</v>
      </c>
      <c r="D48" s="46"/>
      <c r="E48" s="47"/>
      <c r="F48" s="47"/>
      <c r="G48" s="47"/>
      <c r="H48" s="47"/>
      <c r="I48" s="47"/>
      <c r="J48" s="47"/>
      <c r="K48" s="47"/>
      <c r="L48" s="47"/>
      <c r="M48" s="48"/>
      <c r="N48" s="48"/>
      <c r="O48" s="51"/>
      <c r="P48" s="54"/>
      <c r="Q48" s="54"/>
      <c r="R48" s="54"/>
      <c r="S48" s="54"/>
      <c r="T48" s="54"/>
      <c r="U48" s="54"/>
      <c r="V48" s="54"/>
      <c r="W48" s="54"/>
      <c r="X48" s="54"/>
      <c r="Y48" s="54"/>
      <c r="Z48" s="54"/>
      <c r="AA48" s="54"/>
      <c r="AB48" s="54"/>
      <c r="AC48" s="54"/>
      <c r="AD48" s="54"/>
      <c r="AE48" s="54"/>
      <c r="AF48" s="54"/>
      <c r="AG48" s="54"/>
      <c r="AH48" s="53" t="s">
        <v>256</v>
      </c>
      <c r="AI48" s="53" t="s">
        <v>33</v>
      </c>
      <c r="AJ48" s="54" t="s">
        <v>33</v>
      </c>
      <c r="AK48" s="54" t="s">
        <v>33</v>
      </c>
      <c r="AL48" s="54" t="s">
        <v>33</v>
      </c>
      <c r="AM48" s="54" t="s">
        <v>33</v>
      </c>
      <c r="AN48" s="54" t="s">
        <v>33</v>
      </c>
      <c r="AO48" s="54" t="s">
        <v>33</v>
      </c>
      <c r="AP48" s="54" t="s">
        <v>33</v>
      </c>
      <c r="AR48" s="2" t="str">
        <f t="shared" si="0"/>
        <v>public const string sql_json = "json";</v>
      </c>
      <c r="AS48" s="20" t="str">
        <f t="shared" ca="1" si="15"/>
        <v xml:space="preserve">new (PostgreSqlTypes.sql_json, null, null, null, null, null, null, null, null, false, false), </v>
      </c>
      <c r="AT48" s="19" t="str">
        <f t="shared" ca="1" si="11"/>
        <v>new (PostgreSqlTypes.sql_json, typeof(string), [typeof(string)], [typeof(string), typeof(Guid), typeof(IDictionary&lt;,&gt;), typeof(Dictionary&lt;,&gt;), typeof(IEnumerable&lt;&gt;), typeof(ICollection&lt;&gt;), typeof(List&lt;&gt;), typeof(object[])]),</v>
      </c>
      <c r="AU48" s="2" t="str" cm="1">
        <f t="array" ref="AU48">IF(C48="","",CONCATENATE("typeof(",INDEX($P$4:$AO$4,1,MATCH(TRUE,ISNUMBER(SEARCH("T",$P48:$AO48)),0)),")"))</f>
        <v>typeof(string)</v>
      </c>
      <c r="AV48" s="2" t="str" cm="1">
        <f t="array" ref="AV48">IFERROR(_xlfn.TEXTJOIN(", ",TRUE,CONCATENATE("typeof(",_xlfn._xlws.FILTER($P$4:$AO$4, (ISNUMBER(SEARCH("Z", $P48:$AO48)) + ISNUMBER(SEARCH("T", $P48:$AO48))) &gt; 0),")")),"")</f>
        <v>typeof(string)</v>
      </c>
      <c r="AW48" s="2" t="str" cm="1">
        <f t="array" ref="AW48">IFERROR(_xlfn.TEXTJOIN(", ",TRUE,CONCATENATE("typeof(",_xlfn._xlws.FILTER($P$4:$AO$4, ISTEXT($P48:$AO48)),")")),"")</f>
        <v>typeof(string), typeof(Guid), typeof(IDictionary&lt;,&gt;), typeof(Dictionary&lt;,&gt;), typeof(IEnumerable&lt;&gt;), typeof(ICollection&lt;&gt;), typeof(List&lt;&gt;), typeof(object[])</v>
      </c>
    </row>
    <row r="49" spans="2:49" x14ac:dyDescent="0.25">
      <c r="B49" s="84"/>
      <c r="C49" s="43" t="s">
        <v>228</v>
      </c>
      <c r="D49" s="46"/>
      <c r="E49" s="47"/>
      <c r="F49" s="47"/>
      <c r="G49" s="47"/>
      <c r="H49" s="47"/>
      <c r="I49" s="47"/>
      <c r="J49" s="47"/>
      <c r="K49" s="47"/>
      <c r="L49" s="47"/>
      <c r="M49" s="48"/>
      <c r="N49" s="48"/>
      <c r="O49" s="51"/>
      <c r="P49" s="54"/>
      <c r="Q49" s="54"/>
      <c r="R49" s="54"/>
      <c r="S49" s="54"/>
      <c r="T49" s="54"/>
      <c r="U49" s="54"/>
      <c r="V49" s="54"/>
      <c r="W49" s="54"/>
      <c r="X49" s="54"/>
      <c r="Y49" s="54"/>
      <c r="Z49" s="54"/>
      <c r="AA49" s="54"/>
      <c r="AB49" s="54"/>
      <c r="AC49" s="54"/>
      <c r="AD49" s="54"/>
      <c r="AE49" s="54"/>
      <c r="AF49" s="54"/>
      <c r="AG49" s="54"/>
      <c r="AH49" s="53" t="s">
        <v>256</v>
      </c>
      <c r="AI49" s="53" t="s">
        <v>33</v>
      </c>
      <c r="AJ49" s="54" t="s">
        <v>32</v>
      </c>
      <c r="AK49" s="54" t="s">
        <v>32</v>
      </c>
      <c r="AL49" s="54" t="s">
        <v>32</v>
      </c>
      <c r="AM49" s="54" t="s">
        <v>32</v>
      </c>
      <c r="AN49" s="54" t="s">
        <v>32</v>
      </c>
      <c r="AO49" s="54" t="s">
        <v>32</v>
      </c>
      <c r="AP49" s="54" t="s">
        <v>32</v>
      </c>
      <c r="AR49" s="2" t="str">
        <f t="shared" si="0"/>
        <v>public const string sql_jsonb = "jsonb";</v>
      </c>
      <c r="AS49" s="20" t="str">
        <f t="shared" ca="1" si="15"/>
        <v xml:space="preserve">new (PostgreSqlTypes.sql_jsonb, null, null, null, null, null, null, null, null, false, false), </v>
      </c>
      <c r="AT49" s="19" t="str">
        <f t="shared" ca="1" si="11"/>
        <v>new (PostgreSqlTypes.sql_jsonb, typeof(string), [typeof(string)], [typeof(string), typeof(Guid), typeof(IDictionary&lt;,&gt;), typeof(Dictionary&lt;,&gt;), typeof(IEnumerable&lt;&gt;), typeof(ICollection&lt;&gt;), typeof(List&lt;&gt;), typeof(object[])]),</v>
      </c>
      <c r="AU49" s="2" t="str" cm="1">
        <f t="array" ref="AU49">IF(C49="","",CONCATENATE("typeof(",INDEX($P$4:$AO$4,1,MATCH(TRUE,ISNUMBER(SEARCH("T",$P49:$AO49)),0)),")"))</f>
        <v>typeof(string)</v>
      </c>
      <c r="AV49" s="2" t="str" cm="1">
        <f t="array" ref="AV49">IFERROR(_xlfn.TEXTJOIN(", ",TRUE,CONCATENATE("typeof(",_xlfn._xlws.FILTER($P$4:$AO$4, (ISNUMBER(SEARCH("Z", $P49:$AO49)) + ISNUMBER(SEARCH("T", $P49:$AO49))) &gt; 0),")")),"")</f>
        <v>typeof(string)</v>
      </c>
      <c r="AW49" s="2" t="str" cm="1">
        <f t="array" ref="AW49">IFERROR(_xlfn.TEXTJOIN(", ",TRUE,CONCATENATE("typeof(",_xlfn._xlws.FILTER($P$4:$AO$4, ISTEXT($P49:$AO49)),")")),"")</f>
        <v>typeof(string), typeof(Guid), typeof(IDictionary&lt;,&gt;), typeof(Dictionary&lt;,&gt;), typeof(IEnumerable&lt;&gt;), typeof(ICollection&lt;&gt;), typeof(List&lt;&gt;), typeof(object[])</v>
      </c>
    </row>
    <row r="50" spans="2:49" x14ac:dyDescent="0.25">
      <c r="B50" s="84"/>
      <c r="C50" s="43" t="s">
        <v>285</v>
      </c>
      <c r="D50" s="46"/>
      <c r="E50" s="47"/>
      <c r="F50" s="47"/>
      <c r="G50" s="47"/>
      <c r="H50" s="47"/>
      <c r="I50" s="47"/>
      <c r="J50" s="47"/>
      <c r="K50" s="47"/>
      <c r="L50" s="47"/>
      <c r="M50" s="48"/>
      <c r="N50" s="48"/>
      <c r="O50" s="51"/>
      <c r="P50" s="54"/>
      <c r="Q50" s="54"/>
      <c r="R50" s="54"/>
      <c r="S50" s="54"/>
      <c r="T50" s="54"/>
      <c r="U50" s="54"/>
      <c r="V50" s="54"/>
      <c r="W50" s="54"/>
      <c r="X50" s="54"/>
      <c r="Y50" s="54"/>
      <c r="Z50" s="54"/>
      <c r="AA50" s="54"/>
      <c r="AB50" s="54"/>
      <c r="AC50" s="54"/>
      <c r="AD50" s="54"/>
      <c r="AE50" s="54"/>
      <c r="AF50" s="54"/>
      <c r="AG50" s="54"/>
      <c r="AH50" s="53" t="s">
        <v>77</v>
      </c>
      <c r="AI50" s="54"/>
      <c r="AJ50" s="55"/>
      <c r="AK50" s="55"/>
      <c r="AL50" s="55"/>
      <c r="AM50" s="55"/>
      <c r="AN50" s="55"/>
      <c r="AO50" s="55"/>
      <c r="AP50" s="54"/>
      <c r="AR50" s="2" t="str">
        <f t="shared" si="0"/>
        <v>public const string sql_jsonpath = "jsonpath";</v>
      </c>
      <c r="AS50" s="20" t="str">
        <f t="shared" ca="1" si="15"/>
        <v xml:space="preserve">new (PostgreSqlTypes.sql_jsonpath, null, null, null, null, null, null, null, null, false, false), </v>
      </c>
      <c r="AT50" s="19" t="str">
        <f t="shared" ca="1" si="11"/>
        <v>new (PostgreSqlTypes.sql_jsonpath, typeof(string), [typeof(string)], [typeof(string)]),</v>
      </c>
      <c r="AU50" s="2" t="str" cm="1">
        <f t="array" ref="AU50">IF(C50="","",CONCATENATE("typeof(",INDEX($P$4:$AO$4,1,MATCH(TRUE,ISNUMBER(SEARCH("T",$P50:$AO50)),0)),")"))</f>
        <v>typeof(string)</v>
      </c>
      <c r="AV50" s="2" t="str" cm="1">
        <f t="array" ref="AV50">IFERROR(_xlfn.TEXTJOIN(", ",TRUE,CONCATENATE("typeof(",_xlfn._xlws.FILTER($P$4:$AO$4, (ISNUMBER(SEARCH("Z", $P50:$AO50)) + ISNUMBER(SEARCH("T", $P50:$AO50))) &gt; 0),")")),"")</f>
        <v>typeof(string)</v>
      </c>
      <c r="AW50" s="2" t="str" cm="1">
        <f t="array" ref="AW50">IFERROR(_xlfn.TEXTJOIN(", ",TRUE,CONCATENATE("typeof(",_xlfn._xlws.FILTER($P$4:$AO$4, ISTEXT($P50:$AO50)),")")),"")</f>
        <v>typeof(string)</v>
      </c>
    </row>
    <row r="51" spans="2:49" x14ac:dyDescent="0.25">
      <c r="B51" s="86"/>
      <c r="C51" s="43" t="s">
        <v>229</v>
      </c>
      <c r="D51" s="46"/>
      <c r="E51" s="47"/>
      <c r="F51" s="47"/>
      <c r="G51" s="47"/>
      <c r="H51" s="47"/>
      <c r="I51" s="47"/>
      <c r="J51" s="47"/>
      <c r="K51" s="47"/>
      <c r="L51" s="47"/>
      <c r="M51" s="48"/>
      <c r="N51" s="48"/>
      <c r="O51" s="51"/>
      <c r="P51" s="54"/>
      <c r="Q51" s="54"/>
      <c r="R51" s="54"/>
      <c r="S51" s="54"/>
      <c r="T51" s="54"/>
      <c r="U51" s="54"/>
      <c r="V51" s="54"/>
      <c r="W51" s="54"/>
      <c r="X51" s="54"/>
      <c r="Y51" s="54"/>
      <c r="Z51" s="54"/>
      <c r="AA51" s="54"/>
      <c r="AB51" s="54"/>
      <c r="AC51" s="54"/>
      <c r="AD51" s="54"/>
      <c r="AE51" s="54"/>
      <c r="AF51" s="54"/>
      <c r="AG51" s="54"/>
      <c r="AH51" s="53" t="s">
        <v>77</v>
      </c>
      <c r="AI51" s="54"/>
      <c r="AJ51" s="54" t="s">
        <v>33</v>
      </c>
      <c r="AK51" s="54" t="s">
        <v>33</v>
      </c>
      <c r="AL51" s="54" t="s">
        <v>33</v>
      </c>
      <c r="AM51" s="54" t="s">
        <v>33</v>
      </c>
      <c r="AN51" s="54" t="s">
        <v>33</v>
      </c>
      <c r="AO51" s="54" t="s">
        <v>33</v>
      </c>
      <c r="AP51" s="54" t="s">
        <v>33</v>
      </c>
      <c r="AR51" s="2" t="str">
        <f t="shared" si="0"/>
        <v>public const string sql_xml = "xml";</v>
      </c>
      <c r="AS51" s="20" t="str">
        <f t="shared" ca="1" si="15"/>
        <v xml:space="preserve">new (PostgreSqlTypes.sql_xml, null, null, null, null, null, null, null, null, false, false), </v>
      </c>
      <c r="AT51" s="19" t="str">
        <f t="shared" ca="1" si="11"/>
        <v>new (PostgreSqlTypes.sql_xml, typeof(string), [typeof(string)], [typeof(string), typeof(IDictionary&lt;,&gt;), typeof(Dictionary&lt;,&gt;), typeof(IEnumerable&lt;&gt;), typeof(ICollection&lt;&gt;), typeof(List&lt;&gt;), typeof(object[])]),</v>
      </c>
      <c r="AU51" s="2" t="str" cm="1">
        <f t="array" ref="AU51">IF(C51="","",CONCATENATE("typeof(",INDEX($P$4:$AO$4,1,MATCH(TRUE,ISNUMBER(SEARCH("T",$P51:$AO51)),0)),")"))</f>
        <v>typeof(string)</v>
      </c>
      <c r="AV51" s="2" t="str" cm="1">
        <f t="array" ref="AV51">IFERROR(_xlfn.TEXTJOIN(", ",TRUE,CONCATENATE("typeof(",_xlfn._xlws.FILTER($P$4:$AO$4, (ISNUMBER(SEARCH("Z", $P51:$AO51)) + ISNUMBER(SEARCH("T", $P51:$AO51))) &gt; 0),")")),"")</f>
        <v>typeof(string)</v>
      </c>
      <c r="AW51" s="2" t="str" cm="1">
        <f t="array" ref="AW51">IFERROR(_xlfn.TEXTJOIN(", ",TRUE,CONCATENATE("typeof(",_xlfn._xlws.FILTER($P$4:$AO$4, ISTEXT($P51:$AO51)),")")),"")</f>
        <v>typeof(string), typeof(IDictionary&lt;,&gt;), typeof(Dictionary&lt;,&gt;), typeof(IEnumerable&lt;&gt;), typeof(ICollection&lt;&gt;), typeof(List&lt;&gt;), typeof(object[])</v>
      </c>
    </row>
    <row r="52" spans="2:49" ht="15" customHeight="1" x14ac:dyDescent="0.25">
      <c r="B52" s="64" t="s">
        <v>100</v>
      </c>
      <c r="C52" s="43" t="s">
        <v>213</v>
      </c>
      <c r="D52" s="46"/>
      <c r="E52" s="47"/>
      <c r="F52" s="47"/>
      <c r="G52" s="47"/>
      <c r="H52" s="47"/>
      <c r="I52" s="47"/>
      <c r="J52" s="47"/>
      <c r="K52" s="47"/>
      <c r="L52" s="47"/>
      <c r="M52" s="48"/>
      <c r="N52" s="48"/>
      <c r="O52" s="51"/>
      <c r="P52" s="54"/>
      <c r="Q52" s="54"/>
      <c r="R52" s="54"/>
      <c r="S52" s="54"/>
      <c r="T52" s="54"/>
      <c r="U52" s="54"/>
      <c r="V52" s="54"/>
      <c r="W52" s="54"/>
      <c r="X52" s="54"/>
      <c r="Y52" s="54"/>
      <c r="Z52" s="54"/>
      <c r="AA52" s="54"/>
      <c r="AB52" s="54"/>
      <c r="AC52" s="54"/>
      <c r="AD52" s="54"/>
      <c r="AE52" s="54"/>
      <c r="AF52" s="54"/>
      <c r="AG52" s="53" t="s">
        <v>77</v>
      </c>
      <c r="AH52" s="54"/>
      <c r="AI52" s="54"/>
      <c r="AJ52" s="55"/>
      <c r="AK52" s="55"/>
      <c r="AL52" s="55"/>
      <c r="AM52" s="55"/>
      <c r="AN52" s="55"/>
      <c r="AO52" s="55"/>
      <c r="AP52" s="54"/>
      <c r="AR52" s="2" t="str">
        <f t="shared" si="0"/>
        <v>public const string sql_bytea = "bytea";</v>
      </c>
      <c r="AS52" s="20" t="str">
        <f t="shared" ca="1" si="15"/>
        <v xml:space="preserve">new (PostgreSqlTypes.sql_bytea, null, null, null, null, null, null, null, null, false, false), </v>
      </c>
      <c r="AT52" s="19" t="str">
        <f t="shared" ca="1" si="11"/>
        <v>new (PostgreSqlTypes.sql_bytea, typeof(byte[]), [typeof(byte[])], [typeof(byte[])]),</v>
      </c>
      <c r="AU52" s="2" t="str" cm="1">
        <f t="array" ref="AU52">IF(C52="","",CONCATENATE("typeof(",INDEX($P$4:$AO$4,1,MATCH(TRUE,ISNUMBER(SEARCH("T",$P52:$AO52)),0)),")"))</f>
        <v>typeof(byte[])</v>
      </c>
      <c r="AV52" s="2" t="str" cm="1">
        <f t="array" ref="AV52">IFERROR(_xlfn.TEXTJOIN(", ",TRUE,CONCATENATE("typeof(",_xlfn._xlws.FILTER($P$4:$AO$4, (ISNUMBER(SEARCH("Z", $P52:$AO52)) + ISNUMBER(SEARCH("T", $P52:$AO52))) &gt; 0),")")),"")</f>
        <v>typeof(byte[])</v>
      </c>
      <c r="AW52" s="2" t="str" cm="1">
        <f t="array" ref="AW52">IFERROR(_xlfn.TEXTJOIN(", ",TRUE,CONCATENATE("typeof(",_xlfn._xlws.FILTER($P$4:$AO$4, ISTEXT($P52:$AO52)),")")),"")</f>
        <v>typeof(byte[])</v>
      </c>
    </row>
    <row r="53" spans="2:49" ht="15" customHeight="1" x14ac:dyDescent="0.25">
      <c r="B53" s="85" t="s">
        <v>110</v>
      </c>
      <c r="C53" s="43" t="s">
        <v>214</v>
      </c>
      <c r="D53" s="46"/>
      <c r="E53" s="47"/>
      <c r="F53" s="47"/>
      <c r="G53" s="47"/>
      <c r="H53" s="47"/>
      <c r="I53" s="47"/>
      <c r="J53" s="47"/>
      <c r="K53" s="47"/>
      <c r="L53" s="47"/>
      <c r="M53" s="47"/>
      <c r="N53" s="47"/>
      <c r="O53" s="52"/>
      <c r="P53" s="54"/>
      <c r="Q53" s="54"/>
      <c r="R53" s="54"/>
      <c r="S53" s="54"/>
      <c r="T53" s="54"/>
      <c r="U53" s="54"/>
      <c r="V53" s="54"/>
      <c r="W53" s="54"/>
      <c r="X53" s="54"/>
      <c r="Y53" s="54"/>
      <c r="Z53" s="54"/>
      <c r="AA53" s="54"/>
      <c r="AB53" s="54"/>
      <c r="AC53" s="54"/>
      <c r="AD53" s="54"/>
      <c r="AE53" s="54"/>
      <c r="AF53" s="54"/>
      <c r="AG53" s="54"/>
      <c r="AH53" s="53" t="s">
        <v>77</v>
      </c>
      <c r="AI53" s="54"/>
      <c r="AJ53" s="55"/>
      <c r="AK53" s="55"/>
      <c r="AL53" s="55"/>
      <c r="AM53" s="55"/>
      <c r="AN53" s="55"/>
      <c r="AO53" s="55"/>
      <c r="AP53" s="54"/>
      <c r="AR53" s="2" t="str">
        <f t="shared" si="0"/>
        <v>public const string sql_box = "box";</v>
      </c>
      <c r="AS53" s="20" t="str">
        <f t="shared" ca="1" si="15"/>
        <v xml:space="preserve">new (PostgreSqlTypes.sql_box, null, null, null, null, null, null, null, null, false, false), </v>
      </c>
      <c r="AT53" s="19" t="str">
        <f t="shared" ca="1" si="11"/>
        <v>new (PostgreSqlTypes.sql_box, typeof(string), [typeof(string)], [typeof(string)]),</v>
      </c>
      <c r="AU53" s="2" t="str" cm="1">
        <f t="array" ref="AU53">IF(C53="","",CONCATENATE("typeof(",INDEX($P$4:$AO$4,1,MATCH(TRUE,ISNUMBER(SEARCH("T",$P53:$AO53)),0)),")"))</f>
        <v>typeof(string)</v>
      </c>
      <c r="AV53" s="2" t="str" cm="1">
        <f t="array" ref="AV53">IFERROR(_xlfn.TEXTJOIN(", ",TRUE,CONCATENATE("typeof(",_xlfn._xlws.FILTER($P$4:$AO$4, (ISNUMBER(SEARCH("Z", $P53:$AO53)) + ISNUMBER(SEARCH("T", $P53:$AO53))) &gt; 0),")")),"")</f>
        <v>typeof(string)</v>
      </c>
      <c r="AW53" s="2" t="str" cm="1">
        <f t="array" ref="AW53">IFERROR(_xlfn.TEXTJOIN(", ",TRUE,CONCATENATE("typeof(",_xlfn._xlws.FILTER($P$4:$AO$4, ISTEXT($P53:$AO53)),")")),"")</f>
        <v>typeof(string)</v>
      </c>
    </row>
    <row r="54" spans="2:49" x14ac:dyDescent="0.25">
      <c r="B54" s="84"/>
      <c r="C54" s="43" t="s">
        <v>215</v>
      </c>
      <c r="D54" s="46"/>
      <c r="E54" s="47"/>
      <c r="F54" s="47"/>
      <c r="G54" s="47"/>
      <c r="H54" s="47"/>
      <c r="I54" s="47"/>
      <c r="J54" s="47"/>
      <c r="K54" s="47"/>
      <c r="L54" s="47"/>
      <c r="M54" s="47"/>
      <c r="N54" s="47"/>
      <c r="O54" s="52"/>
      <c r="P54" s="54"/>
      <c r="Q54" s="54"/>
      <c r="R54" s="54"/>
      <c r="S54" s="54"/>
      <c r="T54" s="54"/>
      <c r="U54" s="54"/>
      <c r="V54" s="54"/>
      <c r="W54" s="54"/>
      <c r="X54" s="54"/>
      <c r="Y54" s="54"/>
      <c r="Z54" s="54"/>
      <c r="AA54" s="54"/>
      <c r="AB54" s="54"/>
      <c r="AC54" s="54"/>
      <c r="AD54" s="54"/>
      <c r="AE54" s="54"/>
      <c r="AF54" s="54"/>
      <c r="AG54" s="54"/>
      <c r="AH54" s="53" t="s">
        <v>77</v>
      </c>
      <c r="AI54" s="54"/>
      <c r="AJ54" s="55"/>
      <c r="AK54" s="55"/>
      <c r="AL54" s="55"/>
      <c r="AM54" s="55"/>
      <c r="AN54" s="55"/>
      <c r="AO54" s="55"/>
      <c r="AP54" s="54"/>
      <c r="AR54" s="2" t="str">
        <f t="shared" si="0"/>
        <v>public const string sql_circle = "circle";</v>
      </c>
      <c r="AS54" s="20" t="str">
        <f t="shared" ca="1" si="15"/>
        <v xml:space="preserve">new (PostgreSqlTypes.sql_circle, null, null, null, null, null, null, null, null, false, false), </v>
      </c>
      <c r="AT54" s="19" t="str">
        <f t="shared" ca="1" si="11"/>
        <v>new (PostgreSqlTypes.sql_circle, typeof(string), [typeof(string)], [typeof(string)]),</v>
      </c>
      <c r="AU54" s="2" t="str" cm="1">
        <f t="array" ref="AU54">IF(C54="","",CONCATENATE("typeof(",INDEX($P$4:$AO$4,1,MATCH(TRUE,ISNUMBER(SEARCH("T",$P54:$AO54)),0)),")"))</f>
        <v>typeof(string)</v>
      </c>
      <c r="AV54" s="2" t="str" cm="1">
        <f t="array" ref="AV54">IFERROR(_xlfn.TEXTJOIN(", ",TRUE,CONCATENATE("typeof(",_xlfn._xlws.FILTER($P$4:$AO$4, (ISNUMBER(SEARCH("Z", $P54:$AO54)) + ISNUMBER(SEARCH("T", $P54:$AO54))) &gt; 0),")")),"")</f>
        <v>typeof(string)</v>
      </c>
      <c r="AW54" s="2" t="str" cm="1">
        <f t="array" ref="AW54">IFERROR(_xlfn.TEXTJOIN(", ",TRUE,CONCATENATE("typeof(",_xlfn._xlws.FILTER($P$4:$AO$4, ISTEXT($P54:$AO54)),")")),"")</f>
        <v>typeof(string)</v>
      </c>
    </row>
    <row r="55" spans="2:49" x14ac:dyDescent="0.25">
      <c r="B55" s="84"/>
      <c r="C55" s="43" t="s">
        <v>218</v>
      </c>
      <c r="D55" s="46"/>
      <c r="E55" s="47"/>
      <c r="F55" s="47"/>
      <c r="G55" s="47"/>
      <c r="H55" s="47"/>
      <c r="I55" s="47"/>
      <c r="J55" s="47"/>
      <c r="K55" s="47"/>
      <c r="L55" s="47"/>
      <c r="M55" s="47"/>
      <c r="N55" s="47"/>
      <c r="O55" s="52"/>
      <c r="P55" s="54"/>
      <c r="Q55" s="54"/>
      <c r="R55" s="54"/>
      <c r="S55" s="54"/>
      <c r="T55" s="54"/>
      <c r="U55" s="54"/>
      <c r="V55" s="54"/>
      <c r="W55" s="54"/>
      <c r="X55" s="54"/>
      <c r="Y55" s="54"/>
      <c r="Z55" s="54"/>
      <c r="AA55" s="54"/>
      <c r="AB55" s="54"/>
      <c r="AC55" s="54"/>
      <c r="AD55" s="54"/>
      <c r="AE55" s="54"/>
      <c r="AF55" s="54"/>
      <c r="AG55" s="54"/>
      <c r="AH55" s="53" t="s">
        <v>77</v>
      </c>
      <c r="AI55" s="54"/>
      <c r="AJ55" s="55"/>
      <c r="AK55" s="55"/>
      <c r="AL55" s="55"/>
      <c r="AM55" s="55"/>
      <c r="AN55" s="55"/>
      <c r="AO55" s="55"/>
      <c r="AP55" s="54"/>
      <c r="AR55" s="2" t="str">
        <f t="shared" si="0"/>
        <v>public const string sql_geography = "geography";</v>
      </c>
      <c r="AS55" s="20" t="str">
        <f t="shared" ca="1" si="15"/>
        <v xml:space="preserve">new (PostgreSqlTypes.sql_geography, null, null, null, null, null, null, null, null, false, false), </v>
      </c>
      <c r="AT55" s="19" t="str">
        <f t="shared" ca="1" si="11"/>
        <v>new (PostgreSqlTypes.sql_geography, typeof(string), [typeof(string)], [typeof(string)]),</v>
      </c>
      <c r="AU55" s="2" t="str" cm="1">
        <f t="array" ref="AU55">IF(C55="","",CONCATENATE("typeof(",INDEX($P$4:$AO$4,1,MATCH(TRUE,ISNUMBER(SEARCH("T",$P55:$AO55)),0)),")"))</f>
        <v>typeof(string)</v>
      </c>
      <c r="AV55" s="2" t="str" cm="1">
        <f t="array" ref="AV55">IFERROR(_xlfn.TEXTJOIN(", ",TRUE,CONCATENATE("typeof(",_xlfn._xlws.FILTER($P$4:$AO$4, (ISNUMBER(SEARCH("Z", $P55:$AO55)) + ISNUMBER(SEARCH("T", $P55:$AO55))) &gt; 0),")")),"")</f>
        <v>typeof(string)</v>
      </c>
      <c r="AW55" s="2" t="str" cm="1">
        <f t="array" ref="AW55">IFERROR(_xlfn.TEXTJOIN(", ",TRUE,CONCATENATE("typeof(",_xlfn._xlws.FILTER($P$4:$AO$4, ISTEXT($P55:$AO55)),")")),"")</f>
        <v>typeof(string)</v>
      </c>
    </row>
    <row r="56" spans="2:49" x14ac:dyDescent="0.25">
      <c r="B56" s="84"/>
      <c r="C56" s="43" t="s">
        <v>101</v>
      </c>
      <c r="D56" s="46"/>
      <c r="E56" s="47"/>
      <c r="F56" s="47"/>
      <c r="G56" s="47"/>
      <c r="H56" s="47"/>
      <c r="I56" s="47"/>
      <c r="J56" s="47"/>
      <c r="K56" s="47"/>
      <c r="L56" s="47"/>
      <c r="M56" s="47"/>
      <c r="N56" s="47"/>
      <c r="O56" s="52"/>
      <c r="P56" s="54"/>
      <c r="Q56" s="54"/>
      <c r="R56" s="54"/>
      <c r="S56" s="54"/>
      <c r="T56" s="54"/>
      <c r="U56" s="54"/>
      <c r="V56" s="54"/>
      <c r="W56" s="54"/>
      <c r="X56" s="54"/>
      <c r="Y56" s="54"/>
      <c r="Z56" s="54"/>
      <c r="AA56" s="54"/>
      <c r="AB56" s="54"/>
      <c r="AC56" s="54"/>
      <c r="AD56" s="54"/>
      <c r="AE56" s="54"/>
      <c r="AF56" s="54"/>
      <c r="AG56" s="54"/>
      <c r="AH56" s="53" t="s">
        <v>77</v>
      </c>
      <c r="AI56" s="54"/>
      <c r="AJ56" s="55"/>
      <c r="AK56" s="55"/>
      <c r="AL56" s="55"/>
      <c r="AM56" s="55"/>
      <c r="AN56" s="55"/>
      <c r="AO56" s="55"/>
      <c r="AP56" s="54"/>
      <c r="AR56" s="2" t="str">
        <f t="shared" si="0"/>
        <v>public const string sql_geometry = "geometry";</v>
      </c>
      <c r="AS56" s="20" t="str">
        <f t="shared" ca="1" si="15"/>
        <v xml:space="preserve">new (PostgreSqlTypes.sql_geometry, null, null, null, null, null, null, null, null, false, false), </v>
      </c>
      <c r="AT56" s="19" t="str">
        <f t="shared" ca="1" si="11"/>
        <v>new (PostgreSqlTypes.sql_geometry, typeof(string), [typeof(string)], [typeof(string)]),</v>
      </c>
      <c r="AU56" s="2" t="str" cm="1">
        <f t="array" ref="AU56">IF(C56="","",CONCATENATE("typeof(",INDEX($P$4:$AO$4,1,MATCH(TRUE,ISNUMBER(SEARCH("T",$P56:$AO56)),0)),")"))</f>
        <v>typeof(string)</v>
      </c>
      <c r="AV56" s="2" t="str" cm="1">
        <f t="array" ref="AV56">IFERROR(_xlfn.TEXTJOIN(", ",TRUE,CONCATENATE("typeof(",_xlfn._xlws.FILTER($P$4:$AO$4, (ISNUMBER(SEARCH("Z", $P56:$AO56)) + ISNUMBER(SEARCH("T", $P56:$AO56))) &gt; 0),")")),"")</f>
        <v>typeof(string)</v>
      </c>
      <c r="AW56" s="2" t="str" cm="1">
        <f t="array" ref="AW56">IFERROR(_xlfn.TEXTJOIN(", ",TRUE,CONCATENATE("typeof(",_xlfn._xlws.FILTER($P$4:$AO$4, ISTEXT($P56:$AO56)),")")),"")</f>
        <v>typeof(string)</v>
      </c>
    </row>
    <row r="57" spans="2:49" x14ac:dyDescent="0.25">
      <c r="B57" s="84"/>
      <c r="C57" s="43" t="s">
        <v>216</v>
      </c>
      <c r="D57" s="46"/>
      <c r="E57" s="47"/>
      <c r="F57" s="47"/>
      <c r="G57" s="47"/>
      <c r="H57" s="47"/>
      <c r="I57" s="47"/>
      <c r="J57" s="47"/>
      <c r="K57" s="47"/>
      <c r="L57" s="47"/>
      <c r="M57" s="47"/>
      <c r="N57" s="47"/>
      <c r="O57" s="52"/>
      <c r="P57" s="54"/>
      <c r="Q57" s="54"/>
      <c r="R57" s="54"/>
      <c r="S57" s="54"/>
      <c r="T57" s="54"/>
      <c r="U57" s="54"/>
      <c r="V57" s="54"/>
      <c r="W57" s="54"/>
      <c r="X57" s="54"/>
      <c r="Y57" s="54"/>
      <c r="Z57" s="54"/>
      <c r="AA57" s="54"/>
      <c r="AB57" s="54"/>
      <c r="AC57" s="54"/>
      <c r="AD57" s="54"/>
      <c r="AE57" s="54"/>
      <c r="AF57" s="54"/>
      <c r="AG57" s="54"/>
      <c r="AH57" s="53" t="s">
        <v>77</v>
      </c>
      <c r="AI57" s="54"/>
      <c r="AJ57" s="55"/>
      <c r="AK57" s="55"/>
      <c r="AL57" s="55"/>
      <c r="AM57" s="55"/>
      <c r="AN57" s="55"/>
      <c r="AO57" s="55"/>
      <c r="AP57" s="54"/>
      <c r="AR57" s="2" t="str">
        <f t="shared" si="0"/>
        <v>public const string sql_line = "line";</v>
      </c>
      <c r="AS57" s="20" t="str">
        <f t="shared" ca="1" si="15"/>
        <v xml:space="preserve">new (PostgreSqlTypes.sql_line, null, null, null, null, null, null, null, null, false, false), </v>
      </c>
      <c r="AT57" s="19" t="str">
        <f t="shared" ca="1" si="11"/>
        <v>new (PostgreSqlTypes.sql_line, typeof(string), [typeof(string)], [typeof(string)]),</v>
      </c>
      <c r="AU57" s="2" t="str" cm="1">
        <f t="array" ref="AU57">IF(C57="","",CONCATENATE("typeof(",INDEX($P$4:$AO$4,1,MATCH(TRUE,ISNUMBER(SEARCH("T",$P57:$AO57)),0)),")"))</f>
        <v>typeof(string)</v>
      </c>
      <c r="AV57" s="2" t="str" cm="1">
        <f t="array" ref="AV57">IFERROR(_xlfn.TEXTJOIN(", ",TRUE,CONCATENATE("typeof(",_xlfn._xlws.FILTER($P$4:$AO$4, (ISNUMBER(SEARCH("Z", $P57:$AO57)) + ISNUMBER(SEARCH("T", $P57:$AO57))) &gt; 0),")")),"")</f>
        <v>typeof(string)</v>
      </c>
      <c r="AW57" s="2" t="str" cm="1">
        <f t="array" ref="AW57">IFERROR(_xlfn.TEXTJOIN(", ",TRUE,CONCATENATE("typeof(",_xlfn._xlws.FILTER($P$4:$AO$4, ISTEXT($P57:$AO57)),")")),"")</f>
        <v>typeof(string)</v>
      </c>
    </row>
    <row r="58" spans="2:49" x14ac:dyDescent="0.25">
      <c r="B58" s="84"/>
      <c r="C58" s="43" t="s">
        <v>276</v>
      </c>
      <c r="D58" s="46"/>
      <c r="E58" s="47"/>
      <c r="F58" s="47"/>
      <c r="G58" s="47"/>
      <c r="H58" s="47"/>
      <c r="I58" s="47"/>
      <c r="J58" s="47"/>
      <c r="K58" s="47"/>
      <c r="L58" s="47"/>
      <c r="M58" s="47"/>
      <c r="N58" s="47"/>
      <c r="O58" s="52"/>
      <c r="P58" s="54"/>
      <c r="Q58" s="54"/>
      <c r="R58" s="54"/>
      <c r="S58" s="54"/>
      <c r="T58" s="54"/>
      <c r="U58" s="54"/>
      <c r="V58" s="54"/>
      <c r="W58" s="54"/>
      <c r="X58" s="54"/>
      <c r="Y58" s="54"/>
      <c r="Z58" s="54"/>
      <c r="AA58" s="54"/>
      <c r="AB58" s="54"/>
      <c r="AC58" s="54"/>
      <c r="AD58" s="54"/>
      <c r="AE58" s="54"/>
      <c r="AF58" s="54"/>
      <c r="AG58" s="54"/>
      <c r="AH58" s="53" t="s">
        <v>77</v>
      </c>
      <c r="AI58" s="54"/>
      <c r="AJ58" s="55"/>
      <c r="AK58" s="55"/>
      <c r="AL58" s="55"/>
      <c r="AM58" s="55"/>
      <c r="AN58" s="55"/>
      <c r="AO58" s="55"/>
      <c r="AP58" s="54"/>
      <c r="AR58" s="2" t="str">
        <f t="shared" si="0"/>
        <v>public const string sql_lseg = "lseg";</v>
      </c>
      <c r="AS58" s="20" t="str">
        <f t="shared" ca="1" si="15"/>
        <v xml:space="preserve">new (PostgreSqlTypes.sql_lseg, null, null, null, null, null, null, null, null, false, false), </v>
      </c>
      <c r="AT58" s="19" t="str">
        <f t="shared" ca="1" si="11"/>
        <v>new (PostgreSqlTypes.sql_lseg, typeof(string), [typeof(string)], [typeof(string)]),</v>
      </c>
      <c r="AU58" s="2" t="str" cm="1">
        <f t="array" ref="AU58">IF(C58="","",CONCATENATE("typeof(",INDEX($P$4:$AO$4,1,MATCH(TRUE,ISNUMBER(SEARCH("T",$P58:$AO58)),0)),")"))</f>
        <v>typeof(string)</v>
      </c>
      <c r="AV58" s="2" t="str" cm="1">
        <f t="array" ref="AV58">IFERROR(_xlfn.TEXTJOIN(", ",TRUE,CONCATENATE("typeof(",_xlfn._xlws.FILTER($P$4:$AO$4, (ISNUMBER(SEARCH("Z", $P58:$AO58)) + ISNUMBER(SEARCH("T", $P58:$AO58))) &gt; 0),")")),"")</f>
        <v>typeof(string)</v>
      </c>
      <c r="AW58" s="2" t="str" cm="1">
        <f t="array" ref="AW58">IFERROR(_xlfn.TEXTJOIN(", ",TRUE,CONCATENATE("typeof(",_xlfn._xlws.FILTER($P$4:$AO$4, ISTEXT($P58:$AO58)),")")),"")</f>
        <v>typeof(string)</v>
      </c>
    </row>
    <row r="59" spans="2:49" x14ac:dyDescent="0.25">
      <c r="B59" s="84"/>
      <c r="C59" s="43" t="s">
        <v>217</v>
      </c>
      <c r="D59" s="46"/>
      <c r="E59" s="47"/>
      <c r="F59" s="47"/>
      <c r="G59" s="47"/>
      <c r="H59" s="47"/>
      <c r="I59" s="47"/>
      <c r="J59" s="47"/>
      <c r="K59" s="47"/>
      <c r="L59" s="47"/>
      <c r="M59" s="47"/>
      <c r="N59" s="47"/>
      <c r="O59" s="52"/>
      <c r="P59" s="54"/>
      <c r="Q59" s="54"/>
      <c r="R59" s="54"/>
      <c r="S59" s="54"/>
      <c r="T59" s="54"/>
      <c r="U59" s="54"/>
      <c r="V59" s="54"/>
      <c r="W59" s="54"/>
      <c r="X59" s="54"/>
      <c r="Y59" s="54"/>
      <c r="Z59" s="54"/>
      <c r="AA59" s="54"/>
      <c r="AB59" s="54"/>
      <c r="AC59" s="54"/>
      <c r="AD59" s="54"/>
      <c r="AE59" s="54"/>
      <c r="AF59" s="54"/>
      <c r="AG59" s="54"/>
      <c r="AH59" s="53" t="s">
        <v>77</v>
      </c>
      <c r="AI59" s="54"/>
      <c r="AJ59" s="55"/>
      <c r="AK59" s="55"/>
      <c r="AL59" s="55"/>
      <c r="AM59" s="55"/>
      <c r="AN59" s="55"/>
      <c r="AO59" s="55"/>
      <c r="AP59" s="54"/>
      <c r="AR59" s="2" t="str">
        <f t="shared" si="0"/>
        <v>public const string sql_path = "path";</v>
      </c>
      <c r="AS59" s="20" t="str">
        <f t="shared" ca="1" si="15"/>
        <v xml:space="preserve">new (PostgreSqlTypes.sql_path, null, null, null, null, null, null, null, null, false, false), </v>
      </c>
      <c r="AT59" s="19" t="str">
        <f t="shared" ca="1" si="11"/>
        <v>new (PostgreSqlTypes.sql_path, typeof(string), [typeof(string)], [typeof(string)]),</v>
      </c>
      <c r="AU59" s="2" t="str" cm="1">
        <f t="array" ref="AU59">IF(C59="","",CONCATENATE("typeof(",INDEX($P$4:$AO$4,1,MATCH(TRUE,ISNUMBER(SEARCH("T",$P59:$AO59)),0)),")"))</f>
        <v>typeof(string)</v>
      </c>
      <c r="AV59" s="2" t="str" cm="1">
        <f t="array" ref="AV59">IFERROR(_xlfn.TEXTJOIN(", ",TRUE,CONCATENATE("typeof(",_xlfn._xlws.FILTER($P$4:$AO$4, (ISNUMBER(SEARCH("Z", $P59:$AO59)) + ISNUMBER(SEARCH("T", $P59:$AO59))) &gt; 0),")")),"")</f>
        <v>typeof(string)</v>
      </c>
      <c r="AW59" s="2" t="str" cm="1">
        <f t="array" ref="AW59">IFERROR(_xlfn.TEXTJOIN(", ",TRUE,CONCATENATE("typeof(",_xlfn._xlws.FILTER($P$4:$AO$4, ISTEXT($P59:$AO59)),")")),"")</f>
        <v>typeof(string)</v>
      </c>
    </row>
    <row r="60" spans="2:49" x14ac:dyDescent="0.25">
      <c r="B60" s="84"/>
      <c r="C60" s="43" t="s">
        <v>102</v>
      </c>
      <c r="D60" s="46"/>
      <c r="E60" s="47"/>
      <c r="F60" s="47"/>
      <c r="G60" s="47"/>
      <c r="H60" s="47"/>
      <c r="I60" s="47"/>
      <c r="J60" s="47"/>
      <c r="K60" s="47"/>
      <c r="L60" s="47"/>
      <c r="M60" s="47"/>
      <c r="N60" s="47"/>
      <c r="O60" s="52"/>
      <c r="P60" s="54"/>
      <c r="Q60" s="54"/>
      <c r="R60" s="54"/>
      <c r="S60" s="54"/>
      <c r="T60" s="54"/>
      <c r="U60" s="54"/>
      <c r="V60" s="54"/>
      <c r="W60" s="54"/>
      <c r="X60" s="54"/>
      <c r="Y60" s="54"/>
      <c r="Z60" s="54"/>
      <c r="AA60" s="54"/>
      <c r="AB60" s="54"/>
      <c r="AC60" s="54"/>
      <c r="AD60" s="54"/>
      <c r="AE60" s="54"/>
      <c r="AF60" s="54"/>
      <c r="AG60" s="54"/>
      <c r="AH60" s="53" t="s">
        <v>77</v>
      </c>
      <c r="AI60" s="54"/>
      <c r="AJ60" s="55"/>
      <c r="AK60" s="55"/>
      <c r="AL60" s="55"/>
      <c r="AM60" s="55"/>
      <c r="AN60" s="55"/>
      <c r="AO60" s="55"/>
      <c r="AP60" s="54"/>
      <c r="AR60" s="2" t="str">
        <f t="shared" si="0"/>
        <v>public const string sql_point = "point";</v>
      </c>
      <c r="AS60" s="20" t="str">
        <f t="shared" ca="1" si="15"/>
        <v xml:space="preserve">new (PostgreSqlTypes.sql_point, null, null, null, null, null, null, null, null, false, false), </v>
      </c>
      <c r="AT60" s="19" t="str">
        <f t="shared" ca="1" si="11"/>
        <v>new (PostgreSqlTypes.sql_point, typeof(string), [typeof(string)], [typeof(string)]),</v>
      </c>
      <c r="AU60" s="2" t="str" cm="1">
        <f t="array" ref="AU60">IF(C60="","",CONCATENATE("typeof(",INDEX($P$4:$AO$4,1,MATCH(TRUE,ISNUMBER(SEARCH("T",$P60:$AO60)),0)),")"))</f>
        <v>typeof(string)</v>
      </c>
      <c r="AV60" s="2" t="str" cm="1">
        <f t="array" ref="AV60">IFERROR(_xlfn.TEXTJOIN(", ",TRUE,CONCATENATE("typeof(",_xlfn._xlws.FILTER($P$4:$AO$4, (ISNUMBER(SEARCH("Z", $P60:$AO60)) + ISNUMBER(SEARCH("T", $P60:$AO60))) &gt; 0),")")),"")</f>
        <v>typeof(string)</v>
      </c>
      <c r="AW60" s="2" t="str" cm="1">
        <f t="array" ref="AW60">IFERROR(_xlfn.TEXTJOIN(", ",TRUE,CONCATENATE("typeof(",_xlfn._xlws.FILTER($P$4:$AO$4, ISTEXT($P60:$AO60)),")")),"")</f>
        <v>typeof(string)</v>
      </c>
    </row>
    <row r="61" spans="2:49" x14ac:dyDescent="0.25">
      <c r="B61" s="86"/>
      <c r="C61" s="43" t="s">
        <v>104</v>
      </c>
      <c r="D61" s="46"/>
      <c r="E61" s="47"/>
      <c r="F61" s="47"/>
      <c r="G61" s="47"/>
      <c r="H61" s="47"/>
      <c r="I61" s="47"/>
      <c r="J61" s="47"/>
      <c r="K61" s="47"/>
      <c r="L61" s="47"/>
      <c r="M61" s="47"/>
      <c r="N61" s="47"/>
      <c r="O61" s="52"/>
      <c r="P61" s="54"/>
      <c r="Q61" s="54"/>
      <c r="R61" s="54"/>
      <c r="S61" s="54"/>
      <c r="T61" s="54"/>
      <c r="U61" s="54"/>
      <c r="V61" s="54"/>
      <c r="W61" s="54"/>
      <c r="X61" s="54"/>
      <c r="Y61" s="54"/>
      <c r="Z61" s="54"/>
      <c r="AA61" s="54"/>
      <c r="AB61" s="54"/>
      <c r="AC61" s="54"/>
      <c r="AD61" s="54"/>
      <c r="AE61" s="54"/>
      <c r="AF61" s="54"/>
      <c r="AG61" s="54"/>
      <c r="AH61" s="53" t="s">
        <v>77</v>
      </c>
      <c r="AI61" s="54"/>
      <c r="AJ61" s="55"/>
      <c r="AK61" s="55"/>
      <c r="AL61" s="55"/>
      <c r="AM61" s="55"/>
      <c r="AN61" s="55"/>
      <c r="AO61" s="55"/>
      <c r="AP61" s="54"/>
      <c r="AR61" s="2" t="str">
        <f t="shared" si="0"/>
        <v>public const string sql_polygon = "polygon";</v>
      </c>
      <c r="AS61" s="20" t="str">
        <f t="shared" ca="1" si="15"/>
        <v xml:space="preserve">new (PostgreSqlTypes.sql_polygon, null, null, null, null, null, null, null, null, false, false), </v>
      </c>
      <c r="AT61" s="19" t="str">
        <f t="shared" ca="1" si="11"/>
        <v>new (PostgreSqlTypes.sql_polygon, typeof(string), [typeof(string)], [typeof(string)]),</v>
      </c>
      <c r="AU61" s="2" t="str" cm="1">
        <f t="array" ref="AU61">IF(C61="","",CONCATENATE("typeof(",INDEX($P$4:$AO$4,1,MATCH(TRUE,ISNUMBER(SEARCH("T",$P61:$AO61)),0)),")"))</f>
        <v>typeof(string)</v>
      </c>
      <c r="AV61" s="2" t="str" cm="1">
        <f t="array" ref="AV61">IFERROR(_xlfn.TEXTJOIN(", ",TRUE,CONCATENATE("typeof(",_xlfn._xlws.FILTER($P$4:$AO$4, (ISNUMBER(SEARCH("Z", $P61:$AO61)) + ISNUMBER(SEARCH("T", $P61:$AO61))) &gt; 0),")")),"")</f>
        <v>typeof(string)</v>
      </c>
      <c r="AW61" s="2" t="str" cm="1">
        <f t="array" ref="AW61">IFERROR(_xlfn.TEXTJOIN(", ",TRUE,CONCATENATE("typeof(",_xlfn._xlws.FILTER($P$4:$AO$4, ISTEXT($P61:$AO61)),")")),"")</f>
        <v>typeof(string)</v>
      </c>
    </row>
    <row r="62" spans="2:49" ht="15" customHeight="1" x14ac:dyDescent="0.25">
      <c r="B62" s="85" t="s">
        <v>275</v>
      </c>
      <c r="C62" s="43" t="s">
        <v>274</v>
      </c>
      <c r="D62" s="46"/>
      <c r="E62" s="47"/>
      <c r="F62" s="47"/>
      <c r="G62" s="47"/>
      <c r="H62" s="47"/>
      <c r="I62" s="47"/>
      <c r="J62" s="47"/>
      <c r="K62" s="47"/>
      <c r="L62" s="47"/>
      <c r="M62" s="47"/>
      <c r="N62" s="47"/>
      <c r="O62" s="52"/>
      <c r="P62" s="54"/>
      <c r="Q62" s="54"/>
      <c r="R62" s="54"/>
      <c r="S62" s="54"/>
      <c r="T62" s="54"/>
      <c r="U62" s="54"/>
      <c r="V62" s="54"/>
      <c r="W62" s="54"/>
      <c r="X62" s="54"/>
      <c r="Y62" s="54"/>
      <c r="Z62" s="54"/>
      <c r="AA62" s="54"/>
      <c r="AB62" s="54"/>
      <c r="AC62" s="54"/>
      <c r="AD62" s="54"/>
      <c r="AE62" s="54"/>
      <c r="AF62" s="54"/>
      <c r="AG62" s="54"/>
      <c r="AH62" s="53" t="s">
        <v>77</v>
      </c>
      <c r="AI62" s="54"/>
      <c r="AJ62" s="55"/>
      <c r="AK62" s="55"/>
      <c r="AL62" s="55"/>
      <c r="AM62" s="55"/>
      <c r="AN62" s="55"/>
      <c r="AO62" s="55"/>
      <c r="AP62" s="54"/>
      <c r="AR62" s="2" t="str">
        <f t="shared" si="0"/>
        <v>public const string sql_datemultirange = "datemultirange";</v>
      </c>
      <c r="AS62" s="20" t="str">
        <f t="shared" ref="AS62:AS73" ca="1" si="16">IF(AT62="","",CONCATENATE("new (",$C$3,".sql_",SUBSTITUTE(C62," ", "_"),", ",IF(E62="","null",CONCATENATE("""",E62,"""")),", ",IF(F62="","null",CONCATENATE("""",F62,"""")),", ",IF(I62="","null",CONCATENATE("""",I62,"""")),", ",IF(K62="","null",CONCATENATE("""",K62,"""")),", ",IF(H62="","null",CONCATENATE("""",H62,"""")),", ",IF(G62="", "null", G62),", ",IF(J62="", "null", J62),", ",IF(L62="", "null", L62),", ",IF(M62="Y", "true", "false"),", ",IF(N62="Y", "true", "false"),"), "))</f>
        <v xml:space="preserve">new (PostgreSqlTypes.sql_datemultirange, null, null, null, null, null, null, null, null, false, false), </v>
      </c>
      <c r="AT62" s="19" t="str">
        <f t="shared" ref="AT62:AT73" ca="1" si="17">IF(C62="","",CONCATENATE("new (",$C$3,".sql_",SUBSTITUTE(C62," ", "_"),", ",AU62,", [",AV62,"], [",AW62,"]),"))</f>
        <v>new (PostgreSqlTypes.sql_datemultirange, typeof(string), [typeof(string)], [typeof(string)]),</v>
      </c>
      <c r="AU62" s="2" t="str" cm="1">
        <f t="array" ref="AU62">IF(C62="","",CONCATENATE("typeof(",INDEX($P$4:$AO$4,1,MATCH(TRUE,ISNUMBER(SEARCH("T",$P62:$AO62)),0)),")"))</f>
        <v>typeof(string)</v>
      </c>
      <c r="AV62" s="2" t="str" cm="1">
        <f t="array" ref="AV62">IFERROR(_xlfn.TEXTJOIN(", ",TRUE,CONCATENATE("typeof(",_xlfn._xlws.FILTER($P$4:$AO$4, (ISNUMBER(SEARCH("Z", $P62:$AO62)) + ISNUMBER(SEARCH("T", $P62:$AO62))) &gt; 0),")")),"")</f>
        <v>typeof(string)</v>
      </c>
      <c r="AW62" s="2" t="str" cm="1">
        <f t="array" ref="AW62">IFERROR(_xlfn.TEXTJOIN(", ",TRUE,CONCATENATE("typeof(",_xlfn._xlws.FILTER($P$4:$AO$4, ISTEXT($P62:$AO62)),")")),"")</f>
        <v>typeof(string)</v>
      </c>
    </row>
    <row r="63" spans="2:49" x14ac:dyDescent="0.25">
      <c r="B63" s="84"/>
      <c r="C63" s="43" t="s">
        <v>273</v>
      </c>
      <c r="D63" s="46"/>
      <c r="E63" s="47"/>
      <c r="F63" s="47"/>
      <c r="G63" s="47"/>
      <c r="H63" s="47"/>
      <c r="I63" s="47"/>
      <c r="J63" s="47"/>
      <c r="K63" s="47"/>
      <c r="L63" s="47"/>
      <c r="M63" s="47"/>
      <c r="N63" s="47"/>
      <c r="O63" s="52"/>
      <c r="P63" s="54"/>
      <c r="Q63" s="54"/>
      <c r="R63" s="54"/>
      <c r="S63" s="54"/>
      <c r="T63" s="54"/>
      <c r="U63" s="54"/>
      <c r="V63" s="54"/>
      <c r="W63" s="54"/>
      <c r="X63" s="54"/>
      <c r="Y63" s="54"/>
      <c r="Z63" s="54"/>
      <c r="AA63" s="54"/>
      <c r="AB63" s="54"/>
      <c r="AC63" s="54"/>
      <c r="AD63" s="54"/>
      <c r="AE63" s="54"/>
      <c r="AF63" s="54"/>
      <c r="AG63" s="54"/>
      <c r="AH63" s="53" t="s">
        <v>77</v>
      </c>
      <c r="AI63" s="54"/>
      <c r="AJ63" s="55"/>
      <c r="AK63" s="55"/>
      <c r="AL63" s="55"/>
      <c r="AM63" s="55"/>
      <c r="AN63" s="55"/>
      <c r="AO63" s="55"/>
      <c r="AP63" s="54"/>
      <c r="AR63" s="2" t="str">
        <f t="shared" si="0"/>
        <v>public const string sql_daterange = "daterange";</v>
      </c>
      <c r="AS63" s="20" t="str">
        <f t="shared" ca="1" si="16"/>
        <v xml:space="preserve">new (PostgreSqlTypes.sql_daterange, null, null, null, null, null, null, null, null, false, false), </v>
      </c>
      <c r="AT63" s="19" t="str">
        <f t="shared" ca="1" si="17"/>
        <v>new (PostgreSqlTypes.sql_daterange, typeof(string), [typeof(string)], [typeof(string)]),</v>
      </c>
      <c r="AU63" s="2" t="str" cm="1">
        <f t="array" ref="AU63">IF(C63="","",CONCATENATE("typeof(",INDEX($P$4:$AO$4,1,MATCH(TRUE,ISNUMBER(SEARCH("T",$P63:$AO63)),0)),")"))</f>
        <v>typeof(string)</v>
      </c>
      <c r="AV63" s="2" t="str" cm="1">
        <f t="array" ref="AV63">IFERROR(_xlfn.TEXTJOIN(", ",TRUE,CONCATENATE("typeof(",_xlfn._xlws.FILTER($P$4:$AO$4, (ISNUMBER(SEARCH("Z", $P63:$AO63)) + ISNUMBER(SEARCH("T", $P63:$AO63))) &gt; 0),")")),"")</f>
        <v>typeof(string)</v>
      </c>
      <c r="AW63" s="2" t="str" cm="1">
        <f t="array" ref="AW63">IFERROR(_xlfn.TEXTJOIN(", ",TRUE,CONCATENATE("typeof(",_xlfn._xlws.FILTER($P$4:$AO$4, ISTEXT($P63:$AO63)),")")),"")</f>
        <v>typeof(string)</v>
      </c>
    </row>
    <row r="64" spans="2:49" x14ac:dyDescent="0.25">
      <c r="B64" s="84"/>
      <c r="C64" s="43" t="s">
        <v>264</v>
      </c>
      <c r="D64" s="46"/>
      <c r="E64" s="47"/>
      <c r="F64" s="47"/>
      <c r="G64" s="47"/>
      <c r="H64" s="47"/>
      <c r="I64" s="47"/>
      <c r="J64" s="47"/>
      <c r="K64" s="47"/>
      <c r="L64" s="47"/>
      <c r="M64" s="47"/>
      <c r="N64" s="47"/>
      <c r="O64" s="52"/>
      <c r="P64" s="54"/>
      <c r="Q64" s="54"/>
      <c r="R64" s="54"/>
      <c r="S64" s="54"/>
      <c r="T64" s="54"/>
      <c r="U64" s="54"/>
      <c r="V64" s="54"/>
      <c r="W64" s="54"/>
      <c r="X64" s="54"/>
      <c r="Y64" s="54"/>
      <c r="Z64" s="54"/>
      <c r="AA64" s="54"/>
      <c r="AB64" s="54"/>
      <c r="AC64" s="54"/>
      <c r="AD64" s="54"/>
      <c r="AE64" s="54"/>
      <c r="AF64" s="54"/>
      <c r="AG64" s="54"/>
      <c r="AH64" s="53" t="s">
        <v>77</v>
      </c>
      <c r="AI64" s="54"/>
      <c r="AJ64" s="55"/>
      <c r="AK64" s="55"/>
      <c r="AL64" s="55"/>
      <c r="AM64" s="55"/>
      <c r="AN64" s="55"/>
      <c r="AO64" s="55"/>
      <c r="AP64" s="54"/>
      <c r="AR64" s="2" t="str">
        <f t="shared" si="0"/>
        <v>public const string sql_int4multirange = "int4multirange";</v>
      </c>
      <c r="AS64" s="20" t="str">
        <f t="shared" ca="1" si="16"/>
        <v xml:space="preserve">new (PostgreSqlTypes.sql_int4multirange, null, null, null, null, null, null, null, null, false, false), </v>
      </c>
      <c r="AT64" s="19" t="str">
        <f t="shared" ca="1" si="17"/>
        <v>new (PostgreSqlTypes.sql_int4multirange, typeof(string), [typeof(string)], [typeof(string)]),</v>
      </c>
      <c r="AU64" s="2" t="str" cm="1">
        <f t="array" ref="AU64">IF(C64="","",CONCATENATE("typeof(",INDEX($P$4:$AO$4,1,MATCH(TRUE,ISNUMBER(SEARCH("T",$P64:$AO64)),0)),")"))</f>
        <v>typeof(string)</v>
      </c>
      <c r="AV64" s="2" t="str" cm="1">
        <f t="array" ref="AV64">IFERROR(_xlfn.TEXTJOIN(", ",TRUE,CONCATENATE("typeof(",_xlfn._xlws.FILTER($P$4:$AO$4, (ISNUMBER(SEARCH("Z", $P64:$AO64)) + ISNUMBER(SEARCH("T", $P64:$AO64))) &gt; 0),")")),"")</f>
        <v>typeof(string)</v>
      </c>
      <c r="AW64" s="2" t="str" cm="1">
        <f t="array" ref="AW64">IFERROR(_xlfn.TEXTJOIN(", ",TRUE,CONCATENATE("typeof(",_xlfn._xlws.FILTER($P$4:$AO$4, ISTEXT($P64:$AO64)),")")),"")</f>
        <v>typeof(string)</v>
      </c>
    </row>
    <row r="65" spans="2:49" x14ac:dyDescent="0.25">
      <c r="B65" s="84"/>
      <c r="C65" s="43" t="s">
        <v>263</v>
      </c>
      <c r="D65" s="46"/>
      <c r="E65" s="47"/>
      <c r="F65" s="47"/>
      <c r="G65" s="47"/>
      <c r="H65" s="47"/>
      <c r="I65" s="47"/>
      <c r="J65" s="47"/>
      <c r="K65" s="47"/>
      <c r="L65" s="47"/>
      <c r="M65" s="47"/>
      <c r="N65" s="47"/>
      <c r="O65" s="52"/>
      <c r="P65" s="54"/>
      <c r="Q65" s="54"/>
      <c r="R65" s="54"/>
      <c r="S65" s="54"/>
      <c r="T65" s="54"/>
      <c r="U65" s="54"/>
      <c r="V65" s="54"/>
      <c r="W65" s="54"/>
      <c r="X65" s="54"/>
      <c r="Y65" s="54"/>
      <c r="Z65" s="54"/>
      <c r="AA65" s="54"/>
      <c r="AB65" s="54"/>
      <c r="AC65" s="54"/>
      <c r="AD65" s="54"/>
      <c r="AE65" s="54"/>
      <c r="AF65" s="54"/>
      <c r="AG65" s="54"/>
      <c r="AH65" s="53" t="s">
        <v>77</v>
      </c>
      <c r="AI65" s="54"/>
      <c r="AJ65" s="55"/>
      <c r="AK65" s="55"/>
      <c r="AL65" s="55"/>
      <c r="AM65" s="55"/>
      <c r="AN65" s="55"/>
      <c r="AO65" s="55"/>
      <c r="AP65" s="54"/>
      <c r="AR65" s="2" t="str">
        <f t="shared" si="0"/>
        <v>public const string sql_int4range = "int4range";</v>
      </c>
      <c r="AS65" s="20" t="str">
        <f t="shared" ca="1" si="16"/>
        <v xml:space="preserve">new (PostgreSqlTypes.sql_int4range, null, null, null, null, null, null, null, null, false, false), </v>
      </c>
      <c r="AT65" s="19" t="str">
        <f t="shared" ca="1" si="17"/>
        <v>new (PostgreSqlTypes.sql_int4range, typeof(string), [typeof(string)], [typeof(string)]),</v>
      </c>
      <c r="AU65" s="2" t="str" cm="1">
        <f t="array" ref="AU65">IF(C65="","",CONCATENATE("typeof(",INDEX($P$4:$AO$4,1,MATCH(TRUE,ISNUMBER(SEARCH("T",$P65:$AO65)),0)),")"))</f>
        <v>typeof(string)</v>
      </c>
      <c r="AV65" s="2" t="str" cm="1">
        <f t="array" ref="AV65">IFERROR(_xlfn.TEXTJOIN(", ",TRUE,CONCATENATE("typeof(",_xlfn._xlws.FILTER($P$4:$AO$4, (ISNUMBER(SEARCH("Z", $P65:$AO65)) + ISNUMBER(SEARCH("T", $P65:$AO65))) &gt; 0),")")),"")</f>
        <v>typeof(string)</v>
      </c>
      <c r="AW65" s="2" t="str" cm="1">
        <f t="array" ref="AW65">IFERROR(_xlfn.TEXTJOIN(", ",TRUE,CONCATENATE("typeof(",_xlfn._xlws.FILTER($P$4:$AO$4, ISTEXT($P65:$AO65)),")")),"")</f>
        <v>typeof(string)</v>
      </c>
    </row>
    <row r="66" spans="2:49" x14ac:dyDescent="0.25">
      <c r="B66" s="84"/>
      <c r="C66" s="43" t="s">
        <v>266</v>
      </c>
      <c r="D66" s="46"/>
      <c r="E66" s="47"/>
      <c r="F66" s="47"/>
      <c r="G66" s="47"/>
      <c r="H66" s="47"/>
      <c r="I66" s="47"/>
      <c r="J66" s="47"/>
      <c r="K66" s="47"/>
      <c r="L66" s="47"/>
      <c r="M66" s="47"/>
      <c r="N66" s="47"/>
      <c r="O66" s="52"/>
      <c r="P66" s="54"/>
      <c r="Q66" s="54"/>
      <c r="R66" s="54"/>
      <c r="S66" s="54"/>
      <c r="T66" s="54"/>
      <c r="U66" s="54"/>
      <c r="V66" s="54"/>
      <c r="W66" s="54"/>
      <c r="X66" s="54"/>
      <c r="Y66" s="54"/>
      <c r="Z66" s="54"/>
      <c r="AA66" s="54"/>
      <c r="AB66" s="54"/>
      <c r="AC66" s="54"/>
      <c r="AD66" s="54"/>
      <c r="AE66" s="54"/>
      <c r="AF66" s="54"/>
      <c r="AG66" s="54"/>
      <c r="AH66" s="53" t="s">
        <v>77</v>
      </c>
      <c r="AI66" s="54"/>
      <c r="AJ66" s="55"/>
      <c r="AK66" s="55"/>
      <c r="AL66" s="55"/>
      <c r="AM66" s="55"/>
      <c r="AN66" s="55"/>
      <c r="AO66" s="55"/>
      <c r="AP66" s="54"/>
      <c r="AR66" s="2" t="str">
        <f t="shared" si="0"/>
        <v>public const string sql_int8multirange = "int8multirange";</v>
      </c>
      <c r="AS66" s="20"/>
      <c r="AT66" s="19"/>
    </row>
    <row r="67" spans="2:49" x14ac:dyDescent="0.25">
      <c r="B67" s="84"/>
      <c r="C67" s="43" t="s">
        <v>265</v>
      </c>
      <c r="D67" s="46"/>
      <c r="E67" s="47"/>
      <c r="F67" s="47"/>
      <c r="G67" s="47"/>
      <c r="H67" s="47"/>
      <c r="I67" s="47"/>
      <c r="J67" s="47"/>
      <c r="K67" s="47"/>
      <c r="L67" s="47"/>
      <c r="M67" s="47"/>
      <c r="N67" s="47"/>
      <c r="O67" s="52"/>
      <c r="P67" s="54"/>
      <c r="Q67" s="54"/>
      <c r="R67" s="54"/>
      <c r="S67" s="54"/>
      <c r="T67" s="54"/>
      <c r="U67" s="54"/>
      <c r="V67" s="54"/>
      <c r="W67" s="54"/>
      <c r="X67" s="54"/>
      <c r="Y67" s="54"/>
      <c r="Z67" s="54"/>
      <c r="AA67" s="54"/>
      <c r="AB67" s="54"/>
      <c r="AC67" s="54"/>
      <c r="AD67" s="54"/>
      <c r="AE67" s="54"/>
      <c r="AF67" s="54"/>
      <c r="AG67" s="54"/>
      <c r="AH67" s="53" t="s">
        <v>77</v>
      </c>
      <c r="AI67" s="54"/>
      <c r="AJ67" s="55"/>
      <c r="AK67" s="55"/>
      <c r="AL67" s="55"/>
      <c r="AM67" s="55"/>
      <c r="AN67" s="55"/>
      <c r="AO67" s="55"/>
      <c r="AP67" s="54"/>
      <c r="AR67" s="2" t="str">
        <f t="shared" si="0"/>
        <v>public const string sql_int8range = "int8range";</v>
      </c>
      <c r="AS67" s="20"/>
      <c r="AT67" s="19"/>
    </row>
    <row r="68" spans="2:49" x14ac:dyDescent="0.25">
      <c r="B68" s="84"/>
      <c r="C68" s="43" t="s">
        <v>268</v>
      </c>
      <c r="D68" s="46"/>
      <c r="E68" s="47"/>
      <c r="F68" s="47"/>
      <c r="G68" s="47"/>
      <c r="H68" s="47"/>
      <c r="I68" s="47"/>
      <c r="J68" s="47"/>
      <c r="K68" s="47"/>
      <c r="L68" s="47"/>
      <c r="M68" s="47"/>
      <c r="N68" s="47"/>
      <c r="O68" s="52"/>
      <c r="P68" s="54"/>
      <c r="Q68" s="54"/>
      <c r="R68" s="54"/>
      <c r="S68" s="54"/>
      <c r="T68" s="54"/>
      <c r="U68" s="54"/>
      <c r="V68" s="54"/>
      <c r="W68" s="54"/>
      <c r="X68" s="54"/>
      <c r="Y68" s="54"/>
      <c r="Z68" s="54"/>
      <c r="AA68" s="54"/>
      <c r="AB68" s="54"/>
      <c r="AC68" s="54"/>
      <c r="AD68" s="54"/>
      <c r="AE68" s="54"/>
      <c r="AF68" s="54"/>
      <c r="AG68" s="54"/>
      <c r="AH68" s="53" t="s">
        <v>77</v>
      </c>
      <c r="AI68" s="54"/>
      <c r="AJ68" s="55"/>
      <c r="AK68" s="55"/>
      <c r="AL68" s="55"/>
      <c r="AM68" s="55"/>
      <c r="AN68" s="55"/>
      <c r="AO68" s="55"/>
      <c r="AP68" s="54"/>
      <c r="AR68" s="2" t="str">
        <f t="shared" si="0"/>
        <v>public const string sql_nummultirange = "nummultirange";</v>
      </c>
      <c r="AS68" s="20"/>
      <c r="AT68" s="19"/>
    </row>
    <row r="69" spans="2:49" x14ac:dyDescent="0.25">
      <c r="B69" s="84"/>
      <c r="C69" s="43" t="s">
        <v>267</v>
      </c>
      <c r="D69" s="46"/>
      <c r="E69" s="47"/>
      <c r="F69" s="47"/>
      <c r="G69" s="47"/>
      <c r="H69" s="47"/>
      <c r="I69" s="47"/>
      <c r="J69" s="47"/>
      <c r="K69" s="47"/>
      <c r="L69" s="47"/>
      <c r="M69" s="47"/>
      <c r="N69" s="47"/>
      <c r="O69" s="52"/>
      <c r="P69" s="54"/>
      <c r="Q69" s="54"/>
      <c r="R69" s="54"/>
      <c r="S69" s="54"/>
      <c r="T69" s="54"/>
      <c r="U69" s="54"/>
      <c r="V69" s="54"/>
      <c r="W69" s="54"/>
      <c r="X69" s="54"/>
      <c r="Y69" s="54"/>
      <c r="Z69" s="54"/>
      <c r="AA69" s="54"/>
      <c r="AB69" s="54"/>
      <c r="AC69" s="54"/>
      <c r="AD69" s="54"/>
      <c r="AE69" s="54"/>
      <c r="AF69" s="54"/>
      <c r="AG69" s="54"/>
      <c r="AH69" s="53" t="s">
        <v>77</v>
      </c>
      <c r="AI69" s="54"/>
      <c r="AJ69" s="55"/>
      <c r="AK69" s="55"/>
      <c r="AL69" s="55"/>
      <c r="AM69" s="55"/>
      <c r="AN69" s="55"/>
      <c r="AO69" s="55"/>
      <c r="AP69" s="54"/>
      <c r="AR69" s="2" t="str">
        <f t="shared" ref="AR69:AR101" si="18">IF(C69="","",CONCATENATE("public const string sql_",SUBSTITUTE(C69," ", "_")," = """,C69,""";"))</f>
        <v>public const string sql_numrange = "numrange";</v>
      </c>
      <c r="AS69" s="20" t="str">
        <f t="shared" ca="1" si="16"/>
        <v xml:space="preserve">new (PostgreSqlTypes.sql_numrange, null, null, null, null, null, null, null, null, false, false), </v>
      </c>
      <c r="AT69" s="19" t="str">
        <f t="shared" ca="1" si="17"/>
        <v>new (PostgreSqlTypes.sql_numrange, typeof(string), [typeof(string)], [typeof(string)]),</v>
      </c>
      <c r="AU69" s="2" t="str" cm="1">
        <f t="array" ref="AU69">IF(C69="","",CONCATENATE("typeof(",INDEX($P$4:$AO$4,1,MATCH(TRUE,ISNUMBER(SEARCH("T",$P69:$AO69)),0)),")"))</f>
        <v>typeof(string)</v>
      </c>
      <c r="AV69" s="2" t="str" cm="1">
        <f t="array" ref="AV69">IFERROR(_xlfn.TEXTJOIN(", ",TRUE,CONCATENATE("typeof(",_xlfn._xlws.FILTER($P$4:$AO$4, (ISNUMBER(SEARCH("Z", $P69:$AO69)) + ISNUMBER(SEARCH("T", $P69:$AO69))) &gt; 0),")")),"")</f>
        <v>typeof(string)</v>
      </c>
      <c r="AW69" s="2" t="str" cm="1">
        <f t="array" ref="AW69">IFERROR(_xlfn.TEXTJOIN(", ",TRUE,CONCATENATE("typeof(",_xlfn._xlws.FILTER($P$4:$AO$4, ISTEXT($P69:$AO69)),")")),"")</f>
        <v>typeof(string)</v>
      </c>
    </row>
    <row r="70" spans="2:49" x14ac:dyDescent="0.25">
      <c r="B70" s="84"/>
      <c r="C70" s="43" t="s">
        <v>270</v>
      </c>
      <c r="D70" s="46"/>
      <c r="E70" s="47"/>
      <c r="F70" s="47"/>
      <c r="G70" s="47"/>
      <c r="H70" s="47"/>
      <c r="I70" s="47"/>
      <c r="J70" s="47"/>
      <c r="K70" s="47"/>
      <c r="L70" s="47"/>
      <c r="M70" s="47"/>
      <c r="N70" s="47"/>
      <c r="O70" s="52"/>
      <c r="P70" s="54"/>
      <c r="Q70" s="54"/>
      <c r="R70" s="54"/>
      <c r="S70" s="54"/>
      <c r="T70" s="54"/>
      <c r="U70" s="54"/>
      <c r="V70" s="54"/>
      <c r="W70" s="54"/>
      <c r="X70" s="54"/>
      <c r="Y70" s="54"/>
      <c r="Z70" s="54"/>
      <c r="AA70" s="54"/>
      <c r="AB70" s="54"/>
      <c r="AC70" s="54"/>
      <c r="AD70" s="54"/>
      <c r="AE70" s="54"/>
      <c r="AF70" s="54"/>
      <c r="AG70" s="54"/>
      <c r="AH70" s="53" t="s">
        <v>77</v>
      </c>
      <c r="AI70" s="54"/>
      <c r="AJ70" s="55"/>
      <c r="AK70" s="55"/>
      <c r="AL70" s="55"/>
      <c r="AM70" s="55"/>
      <c r="AN70" s="55"/>
      <c r="AO70" s="55"/>
      <c r="AP70" s="54"/>
      <c r="AR70" s="2" t="str">
        <f t="shared" si="18"/>
        <v>public const string sql_tsmultirange = "tsmultirange";</v>
      </c>
      <c r="AS70" s="20" t="str">
        <f t="shared" ca="1" si="16"/>
        <v xml:space="preserve">new (PostgreSqlTypes.sql_tsmultirange, null, null, null, null, null, null, null, null, false, false), </v>
      </c>
      <c r="AT70" s="19" t="str">
        <f t="shared" ca="1" si="17"/>
        <v>new (PostgreSqlTypes.sql_tsmultirange, typeof(string), [typeof(string)], [typeof(string)]),</v>
      </c>
      <c r="AU70" s="2" t="str" cm="1">
        <f t="array" ref="AU70">IF(C70="","",CONCATENATE("typeof(",INDEX($P$4:$AO$4,1,MATCH(TRUE,ISNUMBER(SEARCH("T",$P70:$AO70)),0)),")"))</f>
        <v>typeof(string)</v>
      </c>
      <c r="AV70" s="2" t="str" cm="1">
        <f t="array" ref="AV70">IFERROR(_xlfn.TEXTJOIN(", ",TRUE,CONCATENATE("typeof(",_xlfn._xlws.FILTER($P$4:$AO$4, (ISNUMBER(SEARCH("Z", $P70:$AO70)) + ISNUMBER(SEARCH("T", $P70:$AO70))) &gt; 0),")")),"")</f>
        <v>typeof(string)</v>
      </c>
      <c r="AW70" s="2" t="str" cm="1">
        <f t="array" ref="AW70">IFERROR(_xlfn.TEXTJOIN(", ",TRUE,CONCATENATE("typeof(",_xlfn._xlws.FILTER($P$4:$AO$4, ISTEXT($P70:$AO70)),")")),"")</f>
        <v>typeof(string)</v>
      </c>
    </row>
    <row r="71" spans="2:49" x14ac:dyDescent="0.25">
      <c r="B71" s="84"/>
      <c r="C71" s="43" t="s">
        <v>269</v>
      </c>
      <c r="D71" s="46"/>
      <c r="E71" s="47"/>
      <c r="F71" s="47"/>
      <c r="G71" s="47"/>
      <c r="H71" s="47"/>
      <c r="I71" s="47"/>
      <c r="J71" s="47"/>
      <c r="K71" s="47"/>
      <c r="L71" s="47"/>
      <c r="M71" s="47"/>
      <c r="N71" s="47"/>
      <c r="O71" s="52"/>
      <c r="P71" s="54"/>
      <c r="Q71" s="54"/>
      <c r="R71" s="54"/>
      <c r="S71" s="54"/>
      <c r="T71" s="54"/>
      <c r="U71" s="54"/>
      <c r="V71" s="54"/>
      <c r="W71" s="54"/>
      <c r="X71" s="54"/>
      <c r="Y71" s="54"/>
      <c r="Z71" s="54"/>
      <c r="AA71" s="54"/>
      <c r="AB71" s="54"/>
      <c r="AC71" s="54"/>
      <c r="AD71" s="54"/>
      <c r="AE71" s="54"/>
      <c r="AF71" s="54"/>
      <c r="AG71" s="54"/>
      <c r="AH71" s="53" t="s">
        <v>77</v>
      </c>
      <c r="AI71" s="54"/>
      <c r="AJ71" s="55"/>
      <c r="AK71" s="55"/>
      <c r="AL71" s="55"/>
      <c r="AM71" s="55"/>
      <c r="AN71" s="55"/>
      <c r="AO71" s="55"/>
      <c r="AP71" s="54"/>
      <c r="AR71" s="2" t="str">
        <f t="shared" si="18"/>
        <v>public const string sql_tsrange = "tsrange";</v>
      </c>
      <c r="AS71" s="20" t="str">
        <f t="shared" ca="1" si="16"/>
        <v xml:space="preserve">new (PostgreSqlTypes.sql_tsrange, null, null, null, null, null, null, null, null, false, false), </v>
      </c>
      <c r="AT71" s="19" t="str">
        <f t="shared" ca="1" si="17"/>
        <v>new (PostgreSqlTypes.sql_tsrange, typeof(string), [typeof(string)], [typeof(string)]),</v>
      </c>
      <c r="AU71" s="2" t="str" cm="1">
        <f t="array" ref="AU71">IF(C71="","",CONCATENATE("typeof(",INDEX($P$4:$AO$4,1,MATCH(TRUE,ISNUMBER(SEARCH("T",$P71:$AO71)),0)),")"))</f>
        <v>typeof(string)</v>
      </c>
      <c r="AV71" s="2" t="str" cm="1">
        <f t="array" ref="AV71">IFERROR(_xlfn.TEXTJOIN(", ",TRUE,CONCATENATE("typeof(",_xlfn._xlws.FILTER($P$4:$AO$4, (ISNUMBER(SEARCH("Z", $P71:$AO71)) + ISNUMBER(SEARCH("T", $P71:$AO71))) &gt; 0),")")),"")</f>
        <v>typeof(string)</v>
      </c>
      <c r="AW71" s="2" t="str" cm="1">
        <f t="array" ref="AW71">IFERROR(_xlfn.TEXTJOIN(", ",TRUE,CONCATENATE("typeof(",_xlfn._xlws.FILTER($P$4:$AO$4, ISTEXT($P71:$AO71)),")")),"")</f>
        <v>typeof(string)</v>
      </c>
    </row>
    <row r="72" spans="2:49" x14ac:dyDescent="0.25">
      <c r="B72" s="84"/>
      <c r="C72" s="43" t="s">
        <v>272</v>
      </c>
      <c r="D72" s="46"/>
      <c r="E72" s="47"/>
      <c r="F72" s="47"/>
      <c r="G72" s="47"/>
      <c r="H72" s="47"/>
      <c r="I72" s="47"/>
      <c r="J72" s="47"/>
      <c r="K72" s="47"/>
      <c r="L72" s="47"/>
      <c r="M72" s="47"/>
      <c r="N72" s="47"/>
      <c r="O72" s="52"/>
      <c r="P72" s="54"/>
      <c r="Q72" s="54"/>
      <c r="R72" s="54"/>
      <c r="S72" s="54"/>
      <c r="T72" s="54"/>
      <c r="U72" s="54"/>
      <c r="V72" s="54"/>
      <c r="W72" s="54"/>
      <c r="X72" s="54"/>
      <c r="Y72" s="54"/>
      <c r="Z72" s="54"/>
      <c r="AA72" s="54"/>
      <c r="AB72" s="54"/>
      <c r="AC72" s="54"/>
      <c r="AD72" s="54"/>
      <c r="AE72" s="54"/>
      <c r="AF72" s="54"/>
      <c r="AG72" s="54"/>
      <c r="AH72" s="53" t="s">
        <v>77</v>
      </c>
      <c r="AI72" s="54"/>
      <c r="AJ72" s="55"/>
      <c r="AK72" s="55"/>
      <c r="AL72" s="55"/>
      <c r="AM72" s="55"/>
      <c r="AN72" s="55"/>
      <c r="AO72" s="55"/>
      <c r="AP72" s="54"/>
      <c r="AR72" s="2" t="str">
        <f t="shared" si="18"/>
        <v>public const string sql_tstzmultirange = "tstzmultirange";</v>
      </c>
      <c r="AS72" s="20" t="str">
        <f t="shared" ca="1" si="16"/>
        <v xml:space="preserve">new (PostgreSqlTypes.sql_tstzmultirange, null, null, null, null, null, null, null, null, false, false), </v>
      </c>
      <c r="AT72" s="19" t="str">
        <f t="shared" ca="1" si="17"/>
        <v>new (PostgreSqlTypes.sql_tstzmultirange, typeof(string), [typeof(string)], [typeof(string)]),</v>
      </c>
      <c r="AU72" s="2" t="str" cm="1">
        <f t="array" ref="AU72">IF(C72="","",CONCATENATE("typeof(",INDEX($P$4:$AO$4,1,MATCH(TRUE,ISNUMBER(SEARCH("T",$P72:$AO72)),0)),")"))</f>
        <v>typeof(string)</v>
      </c>
      <c r="AV72" s="2" t="str" cm="1">
        <f t="array" ref="AV72">IFERROR(_xlfn.TEXTJOIN(", ",TRUE,CONCATENATE("typeof(",_xlfn._xlws.FILTER($P$4:$AO$4, (ISNUMBER(SEARCH("Z", $P72:$AO72)) + ISNUMBER(SEARCH("T", $P72:$AO72))) &gt; 0),")")),"")</f>
        <v>typeof(string)</v>
      </c>
      <c r="AW72" s="2" t="str" cm="1">
        <f t="array" ref="AW72">IFERROR(_xlfn.TEXTJOIN(", ",TRUE,CONCATENATE("typeof(",_xlfn._xlws.FILTER($P$4:$AO$4, ISTEXT($P72:$AO72)),")")),"")</f>
        <v>typeof(string)</v>
      </c>
    </row>
    <row r="73" spans="2:49" x14ac:dyDescent="0.25">
      <c r="B73" s="86"/>
      <c r="C73" s="43" t="s">
        <v>271</v>
      </c>
      <c r="D73" s="46"/>
      <c r="E73" s="47"/>
      <c r="F73" s="47"/>
      <c r="G73" s="47"/>
      <c r="H73" s="47"/>
      <c r="I73" s="47"/>
      <c r="J73" s="47"/>
      <c r="K73" s="47"/>
      <c r="L73" s="47"/>
      <c r="M73" s="47"/>
      <c r="N73" s="47"/>
      <c r="O73" s="52"/>
      <c r="P73" s="54"/>
      <c r="Q73" s="54"/>
      <c r="R73" s="54"/>
      <c r="S73" s="54"/>
      <c r="T73" s="54"/>
      <c r="U73" s="54"/>
      <c r="V73" s="54"/>
      <c r="W73" s="54"/>
      <c r="X73" s="54"/>
      <c r="Y73" s="54"/>
      <c r="Z73" s="54"/>
      <c r="AA73" s="54"/>
      <c r="AB73" s="54"/>
      <c r="AC73" s="54"/>
      <c r="AD73" s="54"/>
      <c r="AE73" s="54"/>
      <c r="AF73" s="54"/>
      <c r="AG73" s="54"/>
      <c r="AH73" s="53" t="s">
        <v>77</v>
      </c>
      <c r="AI73" s="54"/>
      <c r="AJ73" s="55"/>
      <c r="AK73" s="55"/>
      <c r="AL73" s="55"/>
      <c r="AM73" s="55"/>
      <c r="AN73" s="55"/>
      <c r="AO73" s="55"/>
      <c r="AP73" s="54"/>
      <c r="AR73" s="2" t="str">
        <f t="shared" si="18"/>
        <v>public const string sql_tstzrange = "tstzrange";</v>
      </c>
      <c r="AS73" s="20" t="str">
        <f t="shared" ca="1" si="16"/>
        <v xml:space="preserve">new (PostgreSqlTypes.sql_tstzrange, null, null, null, null, null, null, null, null, false, false), </v>
      </c>
      <c r="AT73" s="19" t="str">
        <f t="shared" ca="1" si="17"/>
        <v>new (PostgreSqlTypes.sql_tstzrange, typeof(string), [typeof(string)], [typeof(string)]),</v>
      </c>
      <c r="AU73" s="2" t="str" cm="1">
        <f t="array" ref="AU73">IF(C73="","",CONCATENATE("typeof(",INDEX($P$4:$AO$4,1,MATCH(TRUE,ISNUMBER(SEARCH("T",$P73:$AO73)),0)),")"))</f>
        <v>typeof(string)</v>
      </c>
      <c r="AV73" s="2" t="str" cm="1">
        <f t="array" ref="AV73">IFERROR(_xlfn.TEXTJOIN(", ",TRUE,CONCATENATE("typeof(",_xlfn._xlws.FILTER($P$4:$AO$4, (ISNUMBER(SEARCH("Z", $P73:$AO73)) + ISNUMBER(SEARCH("T", $P73:$AO73))) &gt; 0),")")),"")</f>
        <v>typeof(string)</v>
      </c>
      <c r="AW73" s="2" t="str" cm="1">
        <f t="array" ref="AW73">IFERROR(_xlfn.TEXTJOIN(", ",TRUE,CONCATENATE("typeof(",_xlfn._xlws.FILTER($P$4:$AO$4, ISTEXT($P73:$AO73)),")")),"")</f>
        <v>typeof(string)</v>
      </c>
    </row>
    <row r="74" spans="2:49" ht="15" customHeight="1" x14ac:dyDescent="0.25">
      <c r="B74" s="85" t="s">
        <v>112</v>
      </c>
      <c r="C74" s="43" t="s">
        <v>219</v>
      </c>
      <c r="D74" s="46"/>
      <c r="E74" s="47"/>
      <c r="F74" s="47"/>
      <c r="G74" s="47"/>
      <c r="H74" s="47"/>
      <c r="I74" s="47"/>
      <c r="J74" s="47"/>
      <c r="K74" s="47"/>
      <c r="L74" s="47"/>
      <c r="M74" s="47"/>
      <c r="N74" s="47"/>
      <c r="O74" s="52"/>
      <c r="P74" s="54"/>
      <c r="Q74" s="54"/>
      <c r="R74" s="54"/>
      <c r="S74" s="54"/>
      <c r="T74" s="54"/>
      <c r="U74" s="54"/>
      <c r="V74" s="54"/>
      <c r="W74" s="54"/>
      <c r="X74" s="54"/>
      <c r="Y74" s="54"/>
      <c r="Z74" s="54"/>
      <c r="AA74" s="54"/>
      <c r="AB74" s="54"/>
      <c r="AC74" s="54"/>
      <c r="AD74" s="54"/>
      <c r="AE74" s="54"/>
      <c r="AF74" s="54"/>
      <c r="AG74" s="54"/>
      <c r="AH74" s="53" t="s">
        <v>77</v>
      </c>
      <c r="AI74" s="54"/>
      <c r="AJ74" s="55"/>
      <c r="AK74" s="55"/>
      <c r="AL74" s="55"/>
      <c r="AM74" s="55"/>
      <c r="AN74" s="55"/>
      <c r="AO74" s="55"/>
      <c r="AP74" s="54"/>
      <c r="AR74" s="2" t="str">
        <f t="shared" si="18"/>
        <v>public const string sql_cidr = "cidr";</v>
      </c>
      <c r="AS74" s="20" t="str">
        <f t="shared" ref="AS74:AS93" ca="1" si="19">IF(AT74="","",CONCATENATE("new (",$C$3,".sql_",SUBSTITUTE(C74," ", "_"),", ",IF(E74="","null",CONCATENATE("""",E74,"""")),", ",IF(F74="","null",CONCATENATE("""",F74,"""")),", ",IF(I74="","null",CONCATENATE("""",I74,"""")),", ",IF(K74="","null",CONCATENATE("""",K74,"""")),", ",IF(H74="","null",CONCATENATE("""",H74,"""")),", ",IF(G74="", "null", G74),", ",IF(J74="", "null", J74),", ",IF(L74="", "null", L74),", ",IF(M74="Y", "true", "false"),", ",IF(N74="Y", "true", "false"),"), "))</f>
        <v xml:space="preserve">new (PostgreSqlTypes.sql_cidr, null, null, null, null, null, null, null, null, false, false), </v>
      </c>
      <c r="AT74" s="19" t="str">
        <f t="shared" ref="AT74:AT93" ca="1" si="20">IF(C74="","",CONCATENATE("new (",$C$3,".sql_",SUBSTITUTE(C74," ", "_"),", ",AU74,", [",AV74,"], [",AW74,"]),"))</f>
        <v>new (PostgreSqlTypes.sql_cidr, typeof(string), [typeof(string)], [typeof(string)]),</v>
      </c>
      <c r="AU74" s="2" t="str" cm="1">
        <f t="array" ref="AU74">IF(C74="","",CONCATENATE("typeof(",INDEX($P$4:$AO$4,1,MATCH(TRUE,ISNUMBER(SEARCH("T",$P74:$AO74)),0)),")"))</f>
        <v>typeof(string)</v>
      </c>
      <c r="AV74" s="2" t="str" cm="1">
        <f t="array" ref="AV74">IFERROR(_xlfn.TEXTJOIN(", ",TRUE,CONCATENATE("typeof(",_xlfn._xlws.FILTER($P$4:$AO$4, (ISNUMBER(SEARCH("Z", $P74:$AO74)) + ISNUMBER(SEARCH("T", $P74:$AO74))) &gt; 0),")")),"")</f>
        <v>typeof(string)</v>
      </c>
      <c r="AW74" s="2" t="str" cm="1">
        <f t="array" ref="AW74">IFERROR(_xlfn.TEXTJOIN(", ",TRUE,CONCATENATE("typeof(",_xlfn._xlws.FILTER($P$4:$AO$4, ISTEXT($P74:$AO74)),")")),"")</f>
        <v>typeof(string)</v>
      </c>
    </row>
    <row r="75" spans="2:49" ht="15" customHeight="1" x14ac:dyDescent="0.25">
      <c r="B75" s="84"/>
      <c r="C75" s="43" t="s">
        <v>293</v>
      </c>
      <c r="D75" s="46"/>
      <c r="E75" s="47"/>
      <c r="F75" s="47"/>
      <c r="G75" s="47"/>
      <c r="H75" s="47"/>
      <c r="I75" s="47"/>
      <c r="J75" s="47"/>
      <c r="K75" s="47"/>
      <c r="L75" s="47"/>
      <c r="M75" s="47"/>
      <c r="N75" s="47"/>
      <c r="O75" s="52"/>
      <c r="P75" s="54"/>
      <c r="Q75" s="54"/>
      <c r="R75" s="54"/>
      <c r="S75" s="54"/>
      <c r="T75" s="54"/>
      <c r="U75" s="54"/>
      <c r="V75" s="54"/>
      <c r="W75" s="54"/>
      <c r="X75" s="54"/>
      <c r="Y75" s="54"/>
      <c r="Z75" s="54"/>
      <c r="AA75" s="54"/>
      <c r="AB75" s="54"/>
      <c r="AC75" s="54"/>
      <c r="AD75" s="54"/>
      <c r="AE75" s="54"/>
      <c r="AF75" s="54"/>
      <c r="AG75" s="54"/>
      <c r="AH75" s="53" t="s">
        <v>77</v>
      </c>
      <c r="AI75" s="54"/>
      <c r="AJ75" s="55"/>
      <c r="AK75" s="55"/>
      <c r="AL75" s="55"/>
      <c r="AM75" s="55"/>
      <c r="AN75" s="55"/>
      <c r="AO75" s="55"/>
      <c r="AP75" s="54"/>
      <c r="AR75" s="2" t="str">
        <f t="shared" si="18"/>
        <v>public const string sql_citext = "citext";</v>
      </c>
      <c r="AS75" s="20"/>
      <c r="AT75" s="19"/>
    </row>
    <row r="76" spans="2:49" ht="15" customHeight="1" x14ac:dyDescent="0.25">
      <c r="B76" s="84"/>
      <c r="C76" s="43" t="s">
        <v>297</v>
      </c>
      <c r="D76" s="46"/>
      <c r="E76" s="47"/>
      <c r="F76" s="47"/>
      <c r="G76" s="47"/>
      <c r="H76" s="47"/>
      <c r="I76" s="47"/>
      <c r="J76" s="47"/>
      <c r="K76" s="47"/>
      <c r="L76" s="47"/>
      <c r="M76" s="47"/>
      <c r="N76" s="47"/>
      <c r="O76" s="52"/>
      <c r="P76" s="54"/>
      <c r="Q76" s="54"/>
      <c r="R76" s="54"/>
      <c r="S76" s="54"/>
      <c r="T76" s="54"/>
      <c r="U76" s="54"/>
      <c r="V76" s="54"/>
      <c r="W76" s="54"/>
      <c r="X76" s="54"/>
      <c r="Y76" s="54"/>
      <c r="Z76" s="54"/>
      <c r="AA76" s="54"/>
      <c r="AB76" s="54"/>
      <c r="AC76" s="54"/>
      <c r="AD76" s="54"/>
      <c r="AE76" s="54"/>
      <c r="AF76" s="54"/>
      <c r="AG76" s="54"/>
      <c r="AH76" s="53" t="s">
        <v>77</v>
      </c>
      <c r="AI76" s="54"/>
      <c r="AJ76" s="55"/>
      <c r="AK76" s="55"/>
      <c r="AL76" s="55"/>
      <c r="AM76" s="55"/>
      <c r="AN76" s="55"/>
      <c r="AO76" s="55"/>
      <c r="AP76" s="54"/>
      <c r="AR76" s="2" t="str">
        <f t="shared" si="18"/>
        <v>public const string sql_hstore = "hstore";</v>
      </c>
      <c r="AS76" s="20"/>
      <c r="AT76" s="19"/>
    </row>
    <row r="77" spans="2:49" ht="15" customHeight="1" x14ac:dyDescent="0.25">
      <c r="B77" s="84"/>
      <c r="C77" s="43" t="s">
        <v>220</v>
      </c>
      <c r="D77" s="46"/>
      <c r="E77" s="47"/>
      <c r="F77" s="47"/>
      <c r="G77" s="47"/>
      <c r="H77" s="47"/>
      <c r="I77" s="47"/>
      <c r="J77" s="47"/>
      <c r="K77" s="47"/>
      <c r="L77" s="47"/>
      <c r="M77" s="47"/>
      <c r="N77" s="47"/>
      <c r="O77" s="52"/>
      <c r="P77" s="54"/>
      <c r="Q77" s="54"/>
      <c r="R77" s="54"/>
      <c r="S77" s="54"/>
      <c r="T77" s="54"/>
      <c r="U77" s="54"/>
      <c r="V77" s="54"/>
      <c r="W77" s="54"/>
      <c r="X77" s="54"/>
      <c r="Y77" s="54"/>
      <c r="Z77" s="54"/>
      <c r="AA77" s="54"/>
      <c r="AB77" s="54"/>
      <c r="AC77" s="54"/>
      <c r="AD77" s="54"/>
      <c r="AE77" s="54"/>
      <c r="AF77" s="54"/>
      <c r="AG77" s="54"/>
      <c r="AH77" s="53" t="s">
        <v>77</v>
      </c>
      <c r="AI77" s="54"/>
      <c r="AJ77" s="55"/>
      <c r="AK77" s="55"/>
      <c r="AL77" s="55"/>
      <c r="AM77" s="55"/>
      <c r="AN77" s="55"/>
      <c r="AO77" s="55"/>
      <c r="AP77" s="54"/>
      <c r="AR77" s="2" t="str">
        <f t="shared" si="18"/>
        <v>public const string sql_inet = "inet";</v>
      </c>
      <c r="AS77" s="20"/>
      <c r="AT77" s="19"/>
    </row>
    <row r="78" spans="2:49" ht="15" customHeight="1" x14ac:dyDescent="0.25">
      <c r="B78" s="84"/>
      <c r="C78" s="43" t="s">
        <v>288</v>
      </c>
      <c r="D78" s="46"/>
      <c r="E78" s="47"/>
      <c r="F78" s="47"/>
      <c r="G78" s="47"/>
      <c r="H78" s="47"/>
      <c r="I78" s="47"/>
      <c r="J78" s="47"/>
      <c r="K78" s="47"/>
      <c r="L78" s="47"/>
      <c r="M78" s="47"/>
      <c r="N78" s="47"/>
      <c r="O78" s="52"/>
      <c r="P78" s="54"/>
      <c r="Q78" s="54"/>
      <c r="R78" s="54"/>
      <c r="S78" s="54"/>
      <c r="T78" s="54"/>
      <c r="U78" s="54"/>
      <c r="V78" s="54"/>
      <c r="W78" s="54"/>
      <c r="X78" s="54"/>
      <c r="Y78" s="54"/>
      <c r="Z78" s="54"/>
      <c r="AA78" s="54"/>
      <c r="AB78" s="54"/>
      <c r="AC78" s="54"/>
      <c r="AD78" s="54"/>
      <c r="AE78" s="54"/>
      <c r="AF78" s="54"/>
      <c r="AG78" s="54"/>
      <c r="AH78" s="53" t="s">
        <v>77</v>
      </c>
      <c r="AI78" s="54"/>
      <c r="AJ78" s="55"/>
      <c r="AK78" s="55"/>
      <c r="AL78" s="55"/>
      <c r="AM78" s="55"/>
      <c r="AN78" s="55"/>
      <c r="AO78" s="55"/>
      <c r="AP78" s="54"/>
      <c r="AR78" s="2" t="str">
        <f t="shared" si="18"/>
        <v>public const string sql_int2vector = "int2vector";</v>
      </c>
      <c r="AS78" s="20"/>
      <c r="AT78" s="19"/>
    </row>
    <row r="79" spans="2:49" ht="15" customHeight="1" x14ac:dyDescent="0.25">
      <c r="B79" s="84"/>
      <c r="C79" s="43" t="s">
        <v>294</v>
      </c>
      <c r="D79" s="46"/>
      <c r="E79" s="47"/>
      <c r="F79" s="47"/>
      <c r="G79" s="47"/>
      <c r="H79" s="47"/>
      <c r="I79" s="47"/>
      <c r="J79" s="47"/>
      <c r="K79" s="47"/>
      <c r="L79" s="47"/>
      <c r="M79" s="47"/>
      <c r="N79" s="47"/>
      <c r="O79" s="52"/>
      <c r="P79" s="54"/>
      <c r="Q79" s="54"/>
      <c r="R79" s="54"/>
      <c r="S79" s="54"/>
      <c r="T79" s="54"/>
      <c r="U79" s="54"/>
      <c r="V79" s="54"/>
      <c r="W79" s="54"/>
      <c r="X79" s="54"/>
      <c r="Y79" s="54"/>
      <c r="Z79" s="54"/>
      <c r="AA79" s="54"/>
      <c r="AB79" s="54"/>
      <c r="AC79" s="54"/>
      <c r="AD79" s="54"/>
      <c r="AE79" s="54"/>
      <c r="AF79" s="54"/>
      <c r="AG79" s="54"/>
      <c r="AH79" s="53" t="s">
        <v>77</v>
      </c>
      <c r="AI79" s="54"/>
      <c r="AJ79" s="55"/>
      <c r="AK79" s="55"/>
      <c r="AL79" s="55"/>
      <c r="AM79" s="55"/>
      <c r="AN79" s="55"/>
      <c r="AO79" s="55"/>
      <c r="AP79" s="54"/>
      <c r="AR79" s="2" t="str">
        <f t="shared" si="18"/>
        <v>public const string sql_lquery = "lquery";</v>
      </c>
      <c r="AS79" s="20"/>
      <c r="AT79" s="19"/>
    </row>
    <row r="80" spans="2:49" ht="15" customHeight="1" x14ac:dyDescent="0.25">
      <c r="B80" s="84"/>
      <c r="C80" s="43" t="s">
        <v>295</v>
      </c>
      <c r="D80" s="46"/>
      <c r="E80" s="47"/>
      <c r="F80" s="47"/>
      <c r="G80" s="47"/>
      <c r="H80" s="47"/>
      <c r="I80" s="47"/>
      <c r="J80" s="47"/>
      <c r="K80" s="47"/>
      <c r="L80" s="47"/>
      <c r="M80" s="47"/>
      <c r="N80" s="47"/>
      <c r="O80" s="52"/>
      <c r="P80" s="54"/>
      <c r="Q80" s="54"/>
      <c r="R80" s="54"/>
      <c r="S80" s="54"/>
      <c r="T80" s="54"/>
      <c r="U80" s="54"/>
      <c r="V80" s="54"/>
      <c r="W80" s="54"/>
      <c r="X80" s="54"/>
      <c r="Y80" s="54"/>
      <c r="Z80" s="54"/>
      <c r="AA80" s="54"/>
      <c r="AB80" s="54"/>
      <c r="AC80" s="54"/>
      <c r="AD80" s="54"/>
      <c r="AE80" s="54"/>
      <c r="AF80" s="54"/>
      <c r="AG80" s="54"/>
      <c r="AH80" s="53" t="s">
        <v>77</v>
      </c>
      <c r="AI80" s="54"/>
      <c r="AJ80" s="55"/>
      <c r="AK80" s="55"/>
      <c r="AL80" s="55"/>
      <c r="AM80" s="55"/>
      <c r="AN80" s="55"/>
      <c r="AO80" s="55"/>
      <c r="AP80" s="54"/>
      <c r="AR80" s="2" t="str">
        <f t="shared" si="18"/>
        <v>public const string sql_ltree = "ltree";</v>
      </c>
      <c r="AS80" s="20"/>
      <c r="AT80" s="19"/>
    </row>
    <row r="81" spans="2:49" ht="15" customHeight="1" x14ac:dyDescent="0.25">
      <c r="B81" s="84"/>
      <c r="C81" s="43" t="s">
        <v>296</v>
      </c>
      <c r="D81" s="46"/>
      <c r="E81" s="47"/>
      <c r="F81" s="47"/>
      <c r="G81" s="47"/>
      <c r="H81" s="47"/>
      <c r="I81" s="47"/>
      <c r="J81" s="47"/>
      <c r="K81" s="47"/>
      <c r="L81" s="47"/>
      <c r="M81" s="47"/>
      <c r="N81" s="47"/>
      <c r="O81" s="52"/>
      <c r="P81" s="54"/>
      <c r="Q81" s="54"/>
      <c r="R81" s="54"/>
      <c r="S81" s="54"/>
      <c r="T81" s="54"/>
      <c r="U81" s="54"/>
      <c r="V81" s="54"/>
      <c r="W81" s="54"/>
      <c r="X81" s="54"/>
      <c r="Y81" s="54"/>
      <c r="Z81" s="54"/>
      <c r="AA81" s="54"/>
      <c r="AB81" s="54"/>
      <c r="AC81" s="54"/>
      <c r="AD81" s="54"/>
      <c r="AE81" s="54"/>
      <c r="AF81" s="54"/>
      <c r="AG81" s="54"/>
      <c r="AH81" s="53" t="s">
        <v>77</v>
      </c>
      <c r="AI81" s="54"/>
      <c r="AJ81" s="55"/>
      <c r="AK81" s="55"/>
      <c r="AL81" s="55"/>
      <c r="AM81" s="55"/>
      <c r="AN81" s="55"/>
      <c r="AO81" s="55"/>
      <c r="AP81" s="54"/>
      <c r="AR81" s="2" t="str">
        <f t="shared" si="18"/>
        <v>public const string sql_ltxtquery = "ltxtquery";</v>
      </c>
      <c r="AS81" s="20"/>
      <c r="AT81" s="19"/>
    </row>
    <row r="82" spans="2:49" ht="15" customHeight="1" x14ac:dyDescent="0.25">
      <c r="B82" s="84"/>
      <c r="C82" s="43" t="s">
        <v>221</v>
      </c>
      <c r="D82" s="46"/>
      <c r="E82" s="47"/>
      <c r="F82" s="47"/>
      <c r="G82" s="47"/>
      <c r="H82" s="47"/>
      <c r="I82" s="47"/>
      <c r="J82" s="47"/>
      <c r="K82" s="47"/>
      <c r="L82" s="47"/>
      <c r="M82" s="47"/>
      <c r="N82" s="47"/>
      <c r="O82" s="52"/>
      <c r="P82" s="54"/>
      <c r="Q82" s="54"/>
      <c r="R82" s="54"/>
      <c r="S82" s="54"/>
      <c r="T82" s="54"/>
      <c r="U82" s="54"/>
      <c r="V82" s="54"/>
      <c r="W82" s="54"/>
      <c r="X82" s="54"/>
      <c r="Y82" s="54"/>
      <c r="Z82" s="54"/>
      <c r="AA82" s="54"/>
      <c r="AB82" s="54"/>
      <c r="AC82" s="54"/>
      <c r="AD82" s="54"/>
      <c r="AE82" s="54"/>
      <c r="AF82" s="54"/>
      <c r="AG82" s="54"/>
      <c r="AH82" s="53" t="s">
        <v>77</v>
      </c>
      <c r="AI82" s="54"/>
      <c r="AJ82" s="55"/>
      <c r="AK82" s="55"/>
      <c r="AL82" s="55"/>
      <c r="AM82" s="55"/>
      <c r="AN82" s="55"/>
      <c r="AO82" s="55"/>
      <c r="AP82" s="54"/>
      <c r="AR82" s="2" t="str">
        <f t="shared" si="18"/>
        <v>public const string sql_macaddr = "macaddr";</v>
      </c>
      <c r="AS82" s="20"/>
      <c r="AT82" s="19"/>
    </row>
    <row r="83" spans="2:49" ht="15" customHeight="1" x14ac:dyDescent="0.25">
      <c r="B83" s="84"/>
      <c r="C83" s="43" t="s">
        <v>222</v>
      </c>
      <c r="D83" s="46"/>
      <c r="E83" s="47"/>
      <c r="F83" s="47"/>
      <c r="G83" s="47"/>
      <c r="H83" s="47"/>
      <c r="I83" s="47"/>
      <c r="J83" s="47"/>
      <c r="K83" s="47"/>
      <c r="L83" s="47"/>
      <c r="M83" s="47"/>
      <c r="N83" s="47"/>
      <c r="O83" s="52"/>
      <c r="P83" s="54"/>
      <c r="Q83" s="54"/>
      <c r="R83" s="54"/>
      <c r="S83" s="54"/>
      <c r="T83" s="54"/>
      <c r="U83" s="54"/>
      <c r="V83" s="54"/>
      <c r="W83" s="54"/>
      <c r="X83" s="54"/>
      <c r="Y83" s="54"/>
      <c r="Z83" s="54"/>
      <c r="AA83" s="54"/>
      <c r="AB83" s="54"/>
      <c r="AC83" s="54"/>
      <c r="AD83" s="54"/>
      <c r="AE83" s="54"/>
      <c r="AF83" s="54"/>
      <c r="AG83" s="54"/>
      <c r="AH83" s="53" t="s">
        <v>77</v>
      </c>
      <c r="AI83" s="54"/>
      <c r="AJ83" s="55"/>
      <c r="AK83" s="55"/>
      <c r="AL83" s="55"/>
      <c r="AM83" s="55"/>
      <c r="AN83" s="55"/>
      <c r="AO83" s="55"/>
      <c r="AP83" s="54"/>
      <c r="AR83" s="2" t="str">
        <f t="shared" si="18"/>
        <v>public const string sql_macaddr8 = "macaddr8";</v>
      </c>
      <c r="AS83" s="20"/>
      <c r="AT83" s="19"/>
    </row>
    <row r="84" spans="2:49" ht="15" customHeight="1" x14ac:dyDescent="0.25">
      <c r="B84" s="84"/>
      <c r="C84" s="43" t="s">
        <v>277</v>
      </c>
      <c r="D84" s="46"/>
      <c r="E84" s="47"/>
      <c r="F84" s="47"/>
      <c r="G84" s="47"/>
      <c r="H84" s="47"/>
      <c r="I84" s="47"/>
      <c r="J84" s="47"/>
      <c r="K84" s="47"/>
      <c r="L84" s="47"/>
      <c r="M84" s="47"/>
      <c r="N84" s="47"/>
      <c r="O84" s="52"/>
      <c r="P84" s="54"/>
      <c r="Q84" s="54"/>
      <c r="R84" s="54"/>
      <c r="S84" s="54"/>
      <c r="T84" s="54"/>
      <c r="U84" s="54"/>
      <c r="V84" s="54"/>
      <c r="W84" s="54"/>
      <c r="X84" s="54"/>
      <c r="Y84" s="54"/>
      <c r="Z84" s="54"/>
      <c r="AA84" s="54"/>
      <c r="AB84" s="54"/>
      <c r="AC84" s="54"/>
      <c r="AD84" s="54"/>
      <c r="AE84" s="54"/>
      <c r="AF84" s="54"/>
      <c r="AG84" s="54"/>
      <c r="AH84" s="53" t="s">
        <v>77</v>
      </c>
      <c r="AI84" s="54"/>
      <c r="AJ84" s="55"/>
      <c r="AK84" s="55"/>
      <c r="AL84" s="55"/>
      <c r="AM84" s="55"/>
      <c r="AN84" s="55"/>
      <c r="AO84" s="55"/>
      <c r="AP84" s="54"/>
      <c r="AR84" s="2" t="str">
        <f t="shared" si="18"/>
        <v>public const string sql_oid = "oid";</v>
      </c>
      <c r="AS84" s="20"/>
      <c r="AT84" s="19"/>
    </row>
    <row r="85" spans="2:49" ht="15" customHeight="1" x14ac:dyDescent="0.25">
      <c r="B85" s="84"/>
      <c r="C85" s="43" t="s">
        <v>287</v>
      </c>
      <c r="D85" s="46"/>
      <c r="E85" s="47"/>
      <c r="F85" s="47"/>
      <c r="G85" s="47"/>
      <c r="H85" s="47"/>
      <c r="I85" s="47"/>
      <c r="J85" s="47"/>
      <c r="K85" s="47"/>
      <c r="L85" s="47"/>
      <c r="M85" s="47"/>
      <c r="N85" s="47"/>
      <c r="O85" s="52"/>
      <c r="P85" s="54"/>
      <c r="Q85" s="54"/>
      <c r="R85" s="54"/>
      <c r="S85" s="54"/>
      <c r="T85" s="54"/>
      <c r="U85" s="54"/>
      <c r="V85" s="54"/>
      <c r="W85" s="54"/>
      <c r="X85" s="54"/>
      <c r="Y85" s="54"/>
      <c r="Z85" s="54"/>
      <c r="AA85" s="54"/>
      <c r="AB85" s="54"/>
      <c r="AC85" s="54"/>
      <c r="AD85" s="54"/>
      <c r="AE85" s="54"/>
      <c r="AF85" s="54"/>
      <c r="AG85" s="54"/>
      <c r="AH85" s="53" t="s">
        <v>77</v>
      </c>
      <c r="AI85" s="54"/>
      <c r="AJ85" s="55"/>
      <c r="AK85" s="55"/>
      <c r="AL85" s="55"/>
      <c r="AM85" s="55"/>
      <c r="AN85" s="55"/>
      <c r="AO85" s="55"/>
      <c r="AP85" s="54"/>
      <c r="AR85" s="2" t="str">
        <f t="shared" si="18"/>
        <v>public const string sql_oidvector = "oidvector";</v>
      </c>
      <c r="AS85" s="20"/>
      <c r="AT85" s="19"/>
    </row>
    <row r="86" spans="2:49" ht="15" customHeight="1" x14ac:dyDescent="0.25">
      <c r="B86" s="84"/>
      <c r="C86" s="43" t="s">
        <v>223</v>
      </c>
      <c r="D86" s="46"/>
      <c r="E86" s="47"/>
      <c r="F86" s="47"/>
      <c r="G86" s="47"/>
      <c r="H86" s="47"/>
      <c r="I86" s="47"/>
      <c r="J86" s="47"/>
      <c r="K86" s="47"/>
      <c r="L86" s="47"/>
      <c r="M86" s="47"/>
      <c r="N86" s="47"/>
      <c r="O86" s="52"/>
      <c r="P86" s="54"/>
      <c r="Q86" s="54"/>
      <c r="R86" s="54"/>
      <c r="S86" s="54"/>
      <c r="T86" s="54"/>
      <c r="U86" s="54"/>
      <c r="V86" s="54"/>
      <c r="W86" s="54"/>
      <c r="X86" s="54"/>
      <c r="Y86" s="54"/>
      <c r="Z86" s="54"/>
      <c r="AA86" s="54"/>
      <c r="AB86" s="54"/>
      <c r="AC86" s="54"/>
      <c r="AD86" s="54"/>
      <c r="AE86" s="54"/>
      <c r="AF86" s="54"/>
      <c r="AG86" s="54"/>
      <c r="AH86" s="53" t="s">
        <v>77</v>
      </c>
      <c r="AI86" s="54"/>
      <c r="AJ86" s="55"/>
      <c r="AK86" s="55"/>
      <c r="AL86" s="55"/>
      <c r="AM86" s="55"/>
      <c r="AN86" s="55"/>
      <c r="AO86" s="55"/>
      <c r="AP86" s="54"/>
      <c r="AR86" s="2" t="str">
        <f t="shared" si="18"/>
        <v>public const string sql_pg_lsn = "pg_lsn";</v>
      </c>
      <c r="AS86" s="20"/>
      <c r="AT86" s="19"/>
    </row>
    <row r="87" spans="2:49" ht="15" customHeight="1" x14ac:dyDescent="0.25">
      <c r="B87" s="84"/>
      <c r="C87" s="43" t="s">
        <v>224</v>
      </c>
      <c r="D87" s="46"/>
      <c r="E87" s="47"/>
      <c r="F87" s="47"/>
      <c r="G87" s="47"/>
      <c r="H87" s="47"/>
      <c r="I87" s="47"/>
      <c r="J87" s="47"/>
      <c r="K87" s="47"/>
      <c r="L87" s="47"/>
      <c r="M87" s="47"/>
      <c r="N87" s="47"/>
      <c r="O87" s="52"/>
      <c r="P87" s="54"/>
      <c r="Q87" s="54"/>
      <c r="R87" s="54"/>
      <c r="S87" s="54"/>
      <c r="T87" s="54"/>
      <c r="U87" s="54"/>
      <c r="V87" s="54"/>
      <c r="W87" s="54"/>
      <c r="X87" s="54"/>
      <c r="Y87" s="54"/>
      <c r="Z87" s="54"/>
      <c r="AA87" s="54"/>
      <c r="AB87" s="54"/>
      <c r="AC87" s="54"/>
      <c r="AD87" s="54"/>
      <c r="AE87" s="54"/>
      <c r="AF87" s="54"/>
      <c r="AG87" s="54"/>
      <c r="AH87" s="53" t="s">
        <v>77</v>
      </c>
      <c r="AI87" s="54"/>
      <c r="AJ87" s="55"/>
      <c r="AK87" s="55"/>
      <c r="AL87" s="55"/>
      <c r="AM87" s="55"/>
      <c r="AN87" s="55"/>
      <c r="AO87" s="55"/>
      <c r="AP87" s="54"/>
      <c r="AR87" s="2" t="str">
        <f t="shared" si="18"/>
        <v>public const string sql_pg_snapshot = "pg_snapshot";</v>
      </c>
      <c r="AS87" s="20"/>
      <c r="AT87" s="19"/>
    </row>
    <row r="88" spans="2:49" ht="15" customHeight="1" x14ac:dyDescent="0.25">
      <c r="B88" s="84"/>
      <c r="C88" s="43" t="s">
        <v>286</v>
      </c>
      <c r="D88" s="46"/>
      <c r="E88" s="47"/>
      <c r="F88" s="47"/>
      <c r="G88" s="47"/>
      <c r="H88" s="47"/>
      <c r="I88" s="47"/>
      <c r="J88" s="47"/>
      <c r="K88" s="47"/>
      <c r="L88" s="47"/>
      <c r="M88" s="47"/>
      <c r="N88" s="47"/>
      <c r="O88" s="52"/>
      <c r="P88" s="54"/>
      <c r="Q88" s="54"/>
      <c r="R88" s="54"/>
      <c r="S88" s="54"/>
      <c r="T88" s="54"/>
      <c r="U88" s="54"/>
      <c r="V88" s="54"/>
      <c r="W88" s="54"/>
      <c r="X88" s="54"/>
      <c r="Y88" s="54"/>
      <c r="Z88" s="54"/>
      <c r="AA88" s="54"/>
      <c r="AB88" s="54"/>
      <c r="AC88" s="54"/>
      <c r="AD88" s="54"/>
      <c r="AE88" s="54"/>
      <c r="AF88" s="54"/>
      <c r="AG88" s="54"/>
      <c r="AH88" s="53" t="s">
        <v>77</v>
      </c>
      <c r="AI88" s="54"/>
      <c r="AJ88" s="55"/>
      <c r="AK88" s="55"/>
      <c r="AL88" s="55"/>
      <c r="AM88" s="55"/>
      <c r="AN88" s="55"/>
      <c r="AO88" s="55"/>
      <c r="AP88" s="54"/>
      <c r="AR88" s="2" t="str">
        <f t="shared" si="18"/>
        <v>public const string sql_refcursor = "refcursor";</v>
      </c>
      <c r="AS88" s="20"/>
      <c r="AT88" s="19"/>
    </row>
    <row r="89" spans="2:49" ht="15" customHeight="1" x14ac:dyDescent="0.25">
      <c r="B89" s="84"/>
      <c r="C89" s="43" t="s">
        <v>278</v>
      </c>
      <c r="D89" s="46"/>
      <c r="E89" s="47"/>
      <c r="F89" s="47"/>
      <c r="G89" s="47"/>
      <c r="H89" s="47"/>
      <c r="I89" s="47"/>
      <c r="J89" s="47"/>
      <c r="K89" s="47"/>
      <c r="L89" s="47"/>
      <c r="M89" s="47"/>
      <c r="N89" s="47"/>
      <c r="O89" s="52"/>
      <c r="P89" s="54"/>
      <c r="Q89" s="54"/>
      <c r="R89" s="54"/>
      <c r="S89" s="54"/>
      <c r="T89" s="54"/>
      <c r="U89" s="54"/>
      <c r="V89" s="54"/>
      <c r="W89" s="54"/>
      <c r="X89" s="54"/>
      <c r="Y89" s="54"/>
      <c r="Z89" s="54"/>
      <c r="AA89" s="54"/>
      <c r="AB89" s="54"/>
      <c r="AC89" s="54"/>
      <c r="AD89" s="54"/>
      <c r="AE89" s="54"/>
      <c r="AF89" s="54"/>
      <c r="AG89" s="54"/>
      <c r="AH89" s="53" t="s">
        <v>77</v>
      </c>
      <c r="AI89" s="54"/>
      <c r="AJ89" s="55"/>
      <c r="AK89" s="55"/>
      <c r="AL89" s="55"/>
      <c r="AM89" s="55"/>
      <c r="AN89" s="55"/>
      <c r="AO89" s="55"/>
      <c r="AP89" s="54"/>
      <c r="AR89" s="2" t="str">
        <f t="shared" si="18"/>
        <v>public const string sql_regclass = "regclass";</v>
      </c>
      <c r="AS89" s="20"/>
      <c r="AT89" s="19"/>
    </row>
    <row r="90" spans="2:49" ht="15" customHeight="1" x14ac:dyDescent="0.25">
      <c r="B90" s="84"/>
      <c r="C90" s="43" t="s">
        <v>279</v>
      </c>
      <c r="D90" s="46"/>
      <c r="E90" s="47"/>
      <c r="F90" s="47"/>
      <c r="G90" s="47"/>
      <c r="H90" s="47"/>
      <c r="I90" s="47"/>
      <c r="J90" s="47"/>
      <c r="K90" s="47"/>
      <c r="L90" s="47"/>
      <c r="M90" s="47"/>
      <c r="N90" s="47"/>
      <c r="O90" s="52"/>
      <c r="P90" s="54"/>
      <c r="Q90" s="54"/>
      <c r="R90" s="54"/>
      <c r="S90" s="54"/>
      <c r="T90" s="54"/>
      <c r="U90" s="54"/>
      <c r="V90" s="54"/>
      <c r="W90" s="54"/>
      <c r="X90" s="54"/>
      <c r="Y90" s="54"/>
      <c r="Z90" s="54"/>
      <c r="AA90" s="54"/>
      <c r="AB90" s="54"/>
      <c r="AC90" s="54"/>
      <c r="AD90" s="54"/>
      <c r="AE90" s="54"/>
      <c r="AF90" s="54"/>
      <c r="AG90" s="54"/>
      <c r="AH90" s="53" t="s">
        <v>77</v>
      </c>
      <c r="AI90" s="54"/>
      <c r="AJ90" s="55"/>
      <c r="AK90" s="55"/>
      <c r="AL90" s="55"/>
      <c r="AM90" s="55"/>
      <c r="AN90" s="55"/>
      <c r="AO90" s="55"/>
      <c r="AP90" s="54"/>
      <c r="AR90" s="2" t="str">
        <f t="shared" si="18"/>
        <v>public const string sql_regcollation = "regcollation";</v>
      </c>
      <c r="AS90" s="20"/>
      <c r="AT90" s="19"/>
    </row>
    <row r="91" spans="2:49" ht="15" customHeight="1" x14ac:dyDescent="0.25">
      <c r="B91" s="84"/>
      <c r="C91" s="43" t="s">
        <v>280</v>
      </c>
      <c r="D91" s="46"/>
      <c r="E91" s="47"/>
      <c r="F91" s="47"/>
      <c r="G91" s="47"/>
      <c r="H91" s="47"/>
      <c r="I91" s="47"/>
      <c r="J91" s="47"/>
      <c r="K91" s="47"/>
      <c r="L91" s="47"/>
      <c r="M91" s="47"/>
      <c r="N91" s="47"/>
      <c r="O91" s="52"/>
      <c r="P91" s="54"/>
      <c r="Q91" s="54"/>
      <c r="R91" s="54"/>
      <c r="S91" s="54"/>
      <c r="T91" s="54"/>
      <c r="U91" s="54"/>
      <c r="V91" s="54"/>
      <c r="W91" s="54"/>
      <c r="X91" s="54"/>
      <c r="Y91" s="54"/>
      <c r="Z91" s="54"/>
      <c r="AA91" s="54"/>
      <c r="AB91" s="54"/>
      <c r="AC91" s="54"/>
      <c r="AD91" s="54"/>
      <c r="AE91" s="54"/>
      <c r="AF91" s="54"/>
      <c r="AG91" s="54"/>
      <c r="AH91" s="53" t="s">
        <v>77</v>
      </c>
      <c r="AI91" s="54"/>
      <c r="AJ91" s="55"/>
      <c r="AK91" s="55"/>
      <c r="AL91" s="55"/>
      <c r="AM91" s="55"/>
      <c r="AN91" s="55"/>
      <c r="AO91" s="55"/>
      <c r="AP91" s="54"/>
      <c r="AR91" s="2" t="str">
        <f t="shared" si="18"/>
        <v>public const string sql_regconfig = "regconfig";</v>
      </c>
      <c r="AS91" s="20"/>
      <c r="AT91" s="19"/>
    </row>
    <row r="92" spans="2:49" ht="15" customHeight="1" x14ac:dyDescent="0.25">
      <c r="B92" s="84"/>
      <c r="C92" s="43" t="s">
        <v>281</v>
      </c>
      <c r="D92" s="46"/>
      <c r="E92" s="47"/>
      <c r="F92" s="47"/>
      <c r="G92" s="47"/>
      <c r="H92" s="47"/>
      <c r="I92" s="47"/>
      <c r="J92" s="47"/>
      <c r="K92" s="47"/>
      <c r="L92" s="47"/>
      <c r="M92" s="47"/>
      <c r="N92" s="47"/>
      <c r="O92" s="52"/>
      <c r="P92" s="54"/>
      <c r="Q92" s="54"/>
      <c r="R92" s="54"/>
      <c r="S92" s="54"/>
      <c r="T92" s="54"/>
      <c r="U92" s="54"/>
      <c r="V92" s="54"/>
      <c r="W92" s="54"/>
      <c r="X92" s="54"/>
      <c r="Y92" s="54"/>
      <c r="Z92" s="54"/>
      <c r="AA92" s="54"/>
      <c r="AB92" s="54"/>
      <c r="AC92" s="54"/>
      <c r="AD92" s="54"/>
      <c r="AE92" s="54"/>
      <c r="AF92" s="54"/>
      <c r="AG92" s="54"/>
      <c r="AH92" s="53" t="s">
        <v>77</v>
      </c>
      <c r="AI92" s="54"/>
      <c r="AJ92" s="55"/>
      <c r="AK92" s="55"/>
      <c r="AL92" s="55"/>
      <c r="AM92" s="55"/>
      <c r="AN92" s="55"/>
      <c r="AO92" s="55"/>
      <c r="AP92" s="54"/>
      <c r="AR92" s="2" t="str">
        <f t="shared" si="18"/>
        <v>public const string sql_regdictionary = "regdictionary";</v>
      </c>
      <c r="AS92" s="20"/>
      <c r="AT92" s="19"/>
    </row>
    <row r="93" spans="2:49" x14ac:dyDescent="0.25">
      <c r="B93" s="84"/>
      <c r="C93" s="43" t="s">
        <v>282</v>
      </c>
      <c r="D93" s="46"/>
      <c r="E93" s="47"/>
      <c r="F93" s="47"/>
      <c r="G93" s="47"/>
      <c r="H93" s="47"/>
      <c r="I93" s="47"/>
      <c r="J93" s="47"/>
      <c r="K93" s="47"/>
      <c r="L93" s="47"/>
      <c r="M93" s="47"/>
      <c r="N93" s="47"/>
      <c r="O93" s="52"/>
      <c r="P93" s="54"/>
      <c r="Q93" s="54"/>
      <c r="R93" s="54"/>
      <c r="S93" s="54"/>
      <c r="T93" s="54"/>
      <c r="U93" s="54"/>
      <c r="V93" s="54"/>
      <c r="W93" s="54"/>
      <c r="X93" s="54"/>
      <c r="Y93" s="54"/>
      <c r="Z93" s="54"/>
      <c r="AA93" s="54"/>
      <c r="AB93" s="54"/>
      <c r="AC93" s="54"/>
      <c r="AD93" s="54"/>
      <c r="AE93" s="54"/>
      <c r="AF93" s="54"/>
      <c r="AG93" s="54"/>
      <c r="AH93" s="53" t="s">
        <v>77</v>
      </c>
      <c r="AI93" s="54"/>
      <c r="AJ93" s="55"/>
      <c r="AK93" s="55"/>
      <c r="AL93" s="55"/>
      <c r="AM93" s="55"/>
      <c r="AN93" s="55"/>
      <c r="AO93" s="55"/>
      <c r="AP93" s="54"/>
      <c r="AR93" s="2" t="str">
        <f t="shared" si="18"/>
        <v>public const string sql_regnamespace = "regnamespace";</v>
      </c>
      <c r="AS93" s="20" t="str">
        <f t="shared" ca="1" si="19"/>
        <v xml:space="preserve">new (PostgreSqlTypes.sql_regnamespace, null, null, null, null, null, null, null, null, false, false), </v>
      </c>
      <c r="AT93" s="19" t="str">
        <f t="shared" ca="1" si="20"/>
        <v>new (PostgreSqlTypes.sql_regnamespace, typeof(string), [typeof(string)], [typeof(string)]),</v>
      </c>
      <c r="AU93" s="2" t="str" cm="1">
        <f t="array" ref="AU93">IF(C93="","",CONCATENATE("typeof(",INDEX($P$4:$AO$4,1,MATCH(TRUE,ISNUMBER(SEARCH("T",$P93:$AO93)),0)),")"))</f>
        <v>typeof(string)</v>
      </c>
      <c r="AV93" s="2" t="str" cm="1">
        <f t="array" ref="AV93">IFERROR(_xlfn.TEXTJOIN(", ",TRUE,CONCATENATE("typeof(",_xlfn._xlws.FILTER($P$4:$AO$4, (ISNUMBER(SEARCH("Z", $P93:$AO93)) + ISNUMBER(SEARCH("T", $P93:$AO93))) &gt; 0),")")),"")</f>
        <v>typeof(string)</v>
      </c>
      <c r="AW93" s="2" t="str" cm="1">
        <f t="array" ref="AW93">IFERROR(_xlfn.TEXTJOIN(", ",TRUE,CONCATENATE("typeof(",_xlfn._xlws.FILTER($P$4:$AO$4, ISTEXT($P93:$AO93)),")")),"")</f>
        <v>typeof(string)</v>
      </c>
    </row>
    <row r="94" spans="2:49" x14ac:dyDescent="0.25">
      <c r="B94" s="84"/>
      <c r="C94" s="43" t="s">
        <v>283</v>
      </c>
      <c r="D94" s="46"/>
      <c r="E94" s="47"/>
      <c r="F94" s="47"/>
      <c r="G94" s="47"/>
      <c r="H94" s="47"/>
      <c r="I94" s="47"/>
      <c r="J94" s="47"/>
      <c r="K94" s="47"/>
      <c r="L94" s="47"/>
      <c r="M94" s="47"/>
      <c r="N94" s="47"/>
      <c r="O94" s="52"/>
      <c r="P94" s="54"/>
      <c r="Q94" s="54"/>
      <c r="R94" s="54"/>
      <c r="S94" s="54"/>
      <c r="T94" s="54"/>
      <c r="U94" s="54"/>
      <c r="V94" s="54"/>
      <c r="W94" s="54"/>
      <c r="X94" s="54"/>
      <c r="Y94" s="54"/>
      <c r="Z94" s="54"/>
      <c r="AA94" s="54"/>
      <c r="AB94" s="54"/>
      <c r="AC94" s="54"/>
      <c r="AD94" s="54"/>
      <c r="AE94" s="54"/>
      <c r="AF94" s="54"/>
      <c r="AG94" s="54"/>
      <c r="AH94" s="53" t="s">
        <v>77</v>
      </c>
      <c r="AI94" s="54"/>
      <c r="AJ94" s="55"/>
      <c r="AK94" s="55"/>
      <c r="AL94" s="55"/>
      <c r="AM94" s="55"/>
      <c r="AN94" s="55"/>
      <c r="AO94" s="55"/>
      <c r="AP94" s="54"/>
      <c r="AR94" s="2" t="str">
        <f t="shared" si="18"/>
        <v>public const string sql_regrole = "regrole";</v>
      </c>
      <c r="AS94" s="20"/>
      <c r="AT94" s="19"/>
    </row>
    <row r="95" spans="2:49" x14ac:dyDescent="0.25">
      <c r="B95" s="84"/>
      <c r="C95" s="43" t="s">
        <v>284</v>
      </c>
      <c r="D95" s="46"/>
      <c r="E95" s="47"/>
      <c r="F95" s="47"/>
      <c r="G95" s="47"/>
      <c r="H95" s="47"/>
      <c r="I95" s="47"/>
      <c r="J95" s="47"/>
      <c r="K95" s="47"/>
      <c r="L95" s="47"/>
      <c r="M95" s="47"/>
      <c r="N95" s="47"/>
      <c r="O95" s="52"/>
      <c r="P95" s="54"/>
      <c r="Q95" s="54"/>
      <c r="R95" s="54"/>
      <c r="S95" s="54"/>
      <c r="T95" s="54"/>
      <c r="U95" s="54"/>
      <c r="V95" s="54"/>
      <c r="W95" s="54"/>
      <c r="X95" s="54"/>
      <c r="Y95" s="54"/>
      <c r="Z95" s="54"/>
      <c r="AA95" s="54"/>
      <c r="AB95" s="54"/>
      <c r="AC95" s="54"/>
      <c r="AD95" s="54"/>
      <c r="AE95" s="54"/>
      <c r="AF95" s="54"/>
      <c r="AG95" s="54"/>
      <c r="AH95" s="53" t="s">
        <v>77</v>
      </c>
      <c r="AI95" s="54"/>
      <c r="AJ95" s="55"/>
      <c r="AK95" s="55"/>
      <c r="AL95" s="55"/>
      <c r="AM95" s="55"/>
      <c r="AN95" s="55"/>
      <c r="AO95" s="55"/>
      <c r="AP95" s="54"/>
      <c r="AR95" s="2" t="str">
        <f t="shared" si="18"/>
        <v>public const string sql_regtype = "regtype";</v>
      </c>
      <c r="AS95" s="20"/>
      <c r="AT95" s="19"/>
    </row>
    <row r="96" spans="2:49" x14ac:dyDescent="0.25">
      <c r="B96" s="84"/>
      <c r="C96" s="43" t="s">
        <v>291</v>
      </c>
      <c r="D96" s="46"/>
      <c r="E96" s="47"/>
      <c r="F96" s="47"/>
      <c r="G96" s="47"/>
      <c r="H96" s="47"/>
      <c r="I96" s="47"/>
      <c r="J96" s="47"/>
      <c r="K96" s="47"/>
      <c r="L96" s="47"/>
      <c r="M96" s="47"/>
      <c r="N96" s="47"/>
      <c r="O96" s="52"/>
      <c r="P96" s="54"/>
      <c r="Q96" s="54"/>
      <c r="R96" s="54"/>
      <c r="S96" s="54"/>
      <c r="T96" s="54"/>
      <c r="U96" s="54"/>
      <c r="V96" s="54"/>
      <c r="W96" s="54"/>
      <c r="X96" s="54"/>
      <c r="Y96" s="54"/>
      <c r="Z96" s="54"/>
      <c r="AA96" s="54"/>
      <c r="AB96" s="54"/>
      <c r="AC96" s="54"/>
      <c r="AD96" s="54"/>
      <c r="AE96" s="54"/>
      <c r="AF96" s="54"/>
      <c r="AG96" s="54"/>
      <c r="AH96" s="53" t="s">
        <v>77</v>
      </c>
      <c r="AI96" s="54"/>
      <c r="AJ96" s="55"/>
      <c r="AK96" s="55"/>
      <c r="AL96" s="55"/>
      <c r="AM96" s="55"/>
      <c r="AN96" s="55"/>
      <c r="AO96" s="55"/>
      <c r="AP96" s="54"/>
      <c r="AR96" s="2" t="str">
        <f t="shared" si="18"/>
        <v>public const string sql_tid = "tid";</v>
      </c>
      <c r="AS96" s="20"/>
      <c r="AT96" s="19"/>
    </row>
    <row r="97" spans="2:46" x14ac:dyDescent="0.25">
      <c r="B97" s="84"/>
      <c r="C97" s="43" t="s">
        <v>225</v>
      </c>
      <c r="D97" s="46"/>
      <c r="E97" s="47"/>
      <c r="F97" s="47"/>
      <c r="G97" s="47"/>
      <c r="H97" s="47"/>
      <c r="I97" s="47"/>
      <c r="J97" s="47"/>
      <c r="K97" s="47"/>
      <c r="L97" s="47"/>
      <c r="M97" s="47"/>
      <c r="N97" s="47"/>
      <c r="O97" s="52"/>
      <c r="P97" s="54"/>
      <c r="Q97" s="54"/>
      <c r="R97" s="54"/>
      <c r="S97" s="54"/>
      <c r="T97" s="54"/>
      <c r="U97" s="54"/>
      <c r="V97" s="54"/>
      <c r="W97" s="54"/>
      <c r="X97" s="54"/>
      <c r="Y97" s="54"/>
      <c r="Z97" s="54"/>
      <c r="AA97" s="54"/>
      <c r="AB97" s="54"/>
      <c r="AC97" s="54"/>
      <c r="AD97" s="54"/>
      <c r="AE97" s="54"/>
      <c r="AF97" s="54"/>
      <c r="AG97" s="54"/>
      <c r="AH97" s="53" t="s">
        <v>77</v>
      </c>
      <c r="AI97" s="54"/>
      <c r="AJ97" s="55"/>
      <c r="AK97" s="55"/>
      <c r="AL97" s="55"/>
      <c r="AM97" s="55"/>
      <c r="AN97" s="55"/>
      <c r="AO97" s="55"/>
      <c r="AP97" s="54"/>
      <c r="AR97" s="2" t="str">
        <f t="shared" si="18"/>
        <v>public const string sql_tsquery = "tsquery";</v>
      </c>
      <c r="AS97" s="20"/>
      <c r="AT97" s="19"/>
    </row>
    <row r="98" spans="2:46" x14ac:dyDescent="0.25">
      <c r="B98" s="84"/>
      <c r="C98" s="43" t="s">
        <v>226</v>
      </c>
      <c r="D98" s="46"/>
      <c r="E98" s="47"/>
      <c r="F98" s="47"/>
      <c r="G98" s="47"/>
      <c r="H98" s="47"/>
      <c r="I98" s="47"/>
      <c r="J98" s="47"/>
      <c r="K98" s="47"/>
      <c r="L98" s="47"/>
      <c r="M98" s="47"/>
      <c r="N98" s="47"/>
      <c r="O98" s="52"/>
      <c r="P98" s="54"/>
      <c r="Q98" s="54"/>
      <c r="R98" s="54"/>
      <c r="S98" s="54"/>
      <c r="T98" s="54"/>
      <c r="U98" s="54"/>
      <c r="V98" s="54"/>
      <c r="W98" s="54"/>
      <c r="X98" s="54"/>
      <c r="Y98" s="54"/>
      <c r="Z98" s="54"/>
      <c r="AA98" s="54"/>
      <c r="AB98" s="54"/>
      <c r="AC98" s="54"/>
      <c r="AD98" s="54"/>
      <c r="AE98" s="54"/>
      <c r="AF98" s="54"/>
      <c r="AG98" s="54"/>
      <c r="AH98" s="53" t="s">
        <v>77</v>
      </c>
      <c r="AI98" s="54"/>
      <c r="AJ98" s="55"/>
      <c r="AK98" s="55"/>
      <c r="AL98" s="55"/>
      <c r="AM98" s="55"/>
      <c r="AN98" s="55"/>
      <c r="AO98" s="55"/>
      <c r="AP98" s="54"/>
      <c r="AR98" s="2" t="str">
        <f t="shared" si="18"/>
        <v>public const string sql_tsvector = "tsvector";</v>
      </c>
      <c r="AS98" s="20"/>
      <c r="AT98" s="19"/>
    </row>
    <row r="99" spans="2:46" x14ac:dyDescent="0.25">
      <c r="B99" s="84"/>
      <c r="C99" s="43" t="s">
        <v>227</v>
      </c>
      <c r="D99" s="46"/>
      <c r="E99" s="47"/>
      <c r="F99" s="47"/>
      <c r="G99" s="47"/>
      <c r="H99" s="47"/>
      <c r="I99" s="47"/>
      <c r="J99" s="47"/>
      <c r="K99" s="47"/>
      <c r="L99" s="47"/>
      <c r="M99" s="47"/>
      <c r="N99" s="47"/>
      <c r="O99" s="52"/>
      <c r="P99" s="54"/>
      <c r="Q99" s="54"/>
      <c r="R99" s="54"/>
      <c r="S99" s="54"/>
      <c r="T99" s="54"/>
      <c r="U99" s="54"/>
      <c r="V99" s="54"/>
      <c r="W99" s="54"/>
      <c r="X99" s="54"/>
      <c r="Y99" s="54"/>
      <c r="Z99" s="54"/>
      <c r="AA99" s="54"/>
      <c r="AB99" s="54"/>
      <c r="AC99" s="54"/>
      <c r="AD99" s="54"/>
      <c r="AE99" s="54"/>
      <c r="AF99" s="54"/>
      <c r="AG99" s="54"/>
      <c r="AH99" s="53" t="s">
        <v>77</v>
      </c>
      <c r="AI99" s="54"/>
      <c r="AJ99" s="55"/>
      <c r="AK99" s="55"/>
      <c r="AL99" s="55"/>
      <c r="AM99" s="55"/>
      <c r="AN99" s="55"/>
      <c r="AO99" s="55"/>
      <c r="AP99" s="54"/>
      <c r="AR99" s="2" t="str">
        <f t="shared" si="18"/>
        <v>public const string sql_txid_snapshot = "txid_snapshot";</v>
      </c>
      <c r="AS99" s="20"/>
      <c r="AT99" s="19"/>
    </row>
    <row r="100" spans="2:46" x14ac:dyDescent="0.25">
      <c r="B100" s="84"/>
      <c r="C100" s="43" t="s">
        <v>289</v>
      </c>
      <c r="D100" s="46"/>
      <c r="E100" s="47"/>
      <c r="F100" s="47"/>
      <c r="G100" s="47"/>
      <c r="H100" s="47"/>
      <c r="I100" s="47"/>
      <c r="J100" s="47"/>
      <c r="K100" s="47"/>
      <c r="L100" s="47"/>
      <c r="M100" s="47"/>
      <c r="N100" s="47"/>
      <c r="O100" s="52"/>
      <c r="P100" s="54"/>
      <c r="Q100" s="54"/>
      <c r="R100" s="54"/>
      <c r="S100" s="54"/>
      <c r="T100" s="54"/>
      <c r="U100" s="54"/>
      <c r="V100" s="54"/>
      <c r="W100" s="54"/>
      <c r="X100" s="54"/>
      <c r="Y100" s="54"/>
      <c r="Z100" s="54"/>
      <c r="AA100" s="54"/>
      <c r="AB100" s="54"/>
      <c r="AC100" s="54"/>
      <c r="AD100" s="54"/>
      <c r="AE100" s="54"/>
      <c r="AF100" s="54"/>
      <c r="AG100" s="54"/>
      <c r="AH100" s="53" t="s">
        <v>77</v>
      </c>
      <c r="AI100" s="54"/>
      <c r="AJ100" s="55"/>
      <c r="AK100" s="55"/>
      <c r="AL100" s="55"/>
      <c r="AM100" s="55"/>
      <c r="AN100" s="55"/>
      <c r="AO100" s="55"/>
      <c r="AP100" s="54"/>
      <c r="AR100" s="2" t="str">
        <f t="shared" si="18"/>
        <v>public const string sql_xid = "xid";</v>
      </c>
      <c r="AS100" s="20"/>
      <c r="AT100" s="19"/>
    </row>
    <row r="101" spans="2:46" x14ac:dyDescent="0.25">
      <c r="B101" s="86"/>
      <c r="C101" s="43" t="s">
        <v>290</v>
      </c>
      <c r="D101" s="46"/>
      <c r="E101" s="47"/>
      <c r="F101" s="47"/>
      <c r="G101" s="47"/>
      <c r="H101" s="47"/>
      <c r="I101" s="47"/>
      <c r="J101" s="47"/>
      <c r="K101" s="47"/>
      <c r="L101" s="47"/>
      <c r="M101" s="47"/>
      <c r="N101" s="47"/>
      <c r="O101" s="52"/>
      <c r="P101" s="54"/>
      <c r="Q101" s="54"/>
      <c r="R101" s="54"/>
      <c r="S101" s="54"/>
      <c r="T101" s="54"/>
      <c r="U101" s="54"/>
      <c r="V101" s="54"/>
      <c r="W101" s="54"/>
      <c r="X101" s="54"/>
      <c r="Y101" s="54"/>
      <c r="Z101" s="54"/>
      <c r="AA101" s="54"/>
      <c r="AB101" s="54"/>
      <c r="AC101" s="54"/>
      <c r="AD101" s="54"/>
      <c r="AE101" s="54"/>
      <c r="AF101" s="54"/>
      <c r="AG101" s="54"/>
      <c r="AH101" s="53" t="s">
        <v>77</v>
      </c>
      <c r="AI101" s="54"/>
      <c r="AJ101" s="55"/>
      <c r="AK101" s="55"/>
      <c r="AL101" s="55"/>
      <c r="AM101" s="55"/>
      <c r="AN101" s="55"/>
      <c r="AO101" s="55"/>
      <c r="AP101" s="54"/>
      <c r="AR101" s="2" t="str">
        <f t="shared" si="18"/>
        <v>public const string sql_xid8 = "xid8";</v>
      </c>
      <c r="AS101" s="20"/>
      <c r="AT101" s="19"/>
    </row>
    <row r="102" spans="2:46" x14ac:dyDescent="0.25">
      <c r="B102" s="17"/>
      <c r="P102" s="7"/>
      <c r="Q102" s="7"/>
      <c r="R102" s="7"/>
      <c r="S102" s="7"/>
      <c r="T102" s="7"/>
      <c r="U102" s="7"/>
      <c r="V102" s="7"/>
      <c r="W102" s="7"/>
      <c r="X102" s="7"/>
      <c r="Y102" s="7"/>
      <c r="Z102" s="7"/>
      <c r="AA102" s="7"/>
      <c r="AB102" s="7"/>
      <c r="AC102" s="7"/>
      <c r="AD102" s="7"/>
      <c r="AE102" s="7"/>
      <c r="AF102" s="7"/>
      <c r="AH102" s="1"/>
      <c r="AI102" s="7"/>
      <c r="AR102" s="2" t="s">
        <v>292</v>
      </c>
      <c r="AS102" s="2" t="s">
        <v>158</v>
      </c>
      <c r="AT102" s="2" t="s">
        <v>158</v>
      </c>
    </row>
    <row r="103" spans="2:46" x14ac:dyDescent="0.25">
      <c r="B103" s="17"/>
      <c r="P103" s="7"/>
      <c r="Q103" s="7"/>
      <c r="R103" s="7"/>
      <c r="S103" s="7"/>
      <c r="T103" s="7"/>
      <c r="U103" s="7"/>
      <c r="V103" s="7"/>
      <c r="W103" s="7"/>
      <c r="X103" s="7"/>
      <c r="Y103" s="7"/>
      <c r="Z103" s="7"/>
      <c r="AA103" s="7"/>
      <c r="AB103" s="7"/>
      <c r="AC103" s="7"/>
      <c r="AD103" s="7"/>
      <c r="AE103" s="7"/>
      <c r="AF103" s="7"/>
      <c r="AH103" s="1"/>
      <c r="AI103" s="7"/>
    </row>
    <row r="104" spans="2:46" x14ac:dyDescent="0.25">
      <c r="B104" s="17"/>
      <c r="P104" s="7"/>
      <c r="Q104" s="7"/>
      <c r="R104" s="7"/>
      <c r="S104" s="7"/>
      <c r="T104" s="7"/>
      <c r="U104" s="7"/>
      <c r="V104" s="7"/>
      <c r="W104" s="7"/>
      <c r="X104" s="7"/>
      <c r="Y104" s="7"/>
      <c r="Z104" s="7"/>
      <c r="AA104" s="7"/>
      <c r="AB104" s="7"/>
      <c r="AC104" s="7"/>
      <c r="AD104" s="7"/>
      <c r="AE104" s="7"/>
      <c r="AF104" s="7"/>
      <c r="AH104" s="1"/>
      <c r="AI104" s="7"/>
    </row>
    <row r="105" spans="2:46" x14ac:dyDescent="0.25">
      <c r="B105" s="17"/>
      <c r="P105" s="7"/>
      <c r="Q105" s="7"/>
      <c r="R105" s="7"/>
      <c r="S105" s="7"/>
      <c r="T105" s="7"/>
      <c r="U105" s="7"/>
      <c r="V105" s="7"/>
      <c r="W105" s="7"/>
      <c r="X105" s="7"/>
      <c r="Y105" s="7"/>
      <c r="Z105" s="7"/>
      <c r="AA105" s="7"/>
      <c r="AB105" s="7"/>
      <c r="AC105" s="7"/>
      <c r="AD105" s="7"/>
      <c r="AE105" s="7"/>
      <c r="AF105" s="7"/>
      <c r="AH105" s="1"/>
      <c r="AI105" s="7"/>
    </row>
    <row r="106" spans="2:46" x14ac:dyDescent="0.25">
      <c r="B106" s="17"/>
      <c r="P106" s="7"/>
      <c r="Q106" s="7"/>
      <c r="R106" s="7"/>
      <c r="S106" s="7"/>
      <c r="T106" s="7"/>
      <c r="U106" s="7"/>
      <c r="V106" s="7"/>
      <c r="W106" s="7"/>
      <c r="X106" s="7"/>
      <c r="Y106" s="7"/>
      <c r="Z106" s="7"/>
      <c r="AA106" s="7"/>
      <c r="AB106" s="7"/>
      <c r="AC106" s="7"/>
      <c r="AD106" s="7"/>
      <c r="AE106" s="7"/>
      <c r="AF106" s="7"/>
      <c r="AH106" s="1"/>
      <c r="AI106" s="7"/>
    </row>
    <row r="107" spans="2:46" x14ac:dyDescent="0.25">
      <c r="B107" s="17"/>
      <c r="O107" s="25" t="s">
        <v>253</v>
      </c>
      <c r="P107" s="14" t="str" cm="1">
        <f t="array" aca="1" ref="P107" ca="1">CONCATENATE($C$3,".sql_",SUBSTITUTE(INDEX($C$5:$C$101,MATCH(TRUE,ISNUMBER(SEARCH("R",P$5:P$101)),0),1)," ", "_"))</f>
        <v>PostgreSqlTypes.sql_smallint</v>
      </c>
      <c r="Q107" s="14" t="str" cm="1">
        <f t="array" aca="1" ref="Q107" ca="1">CONCATENATE($C$3,".sql_",SUBSTITUTE(INDEX($C$5:$C$101,MATCH(TRUE,ISNUMBER(SEARCH("R",Q$5:Q$101)),0),1)," ", "_"))</f>
        <v>PostgreSqlTypes.sql_smallint</v>
      </c>
      <c r="R107" s="14" t="str" cm="1">
        <f t="array" aca="1" ref="R107" ca="1">CONCATENATE($C$3,".sql_",SUBSTITUTE(INDEX($C$5:$C$101,MATCH(TRUE,ISNUMBER(SEARCH("R",R$5:R$101)),0),1)," ", "_"))</f>
        <v>PostgreSqlTypes.sql_smallint</v>
      </c>
      <c r="S107" s="14" t="str" cm="1">
        <f t="array" aca="1" ref="S107" ca="1">CONCATENATE($C$3,".sql_",SUBSTITUTE(INDEX($C$5:$C$101,MATCH(TRUE,ISNUMBER(SEARCH("R",S$5:S$101)),0),1)," ", "_"))</f>
        <v>PostgreSqlTypes.sql_smallint</v>
      </c>
      <c r="T107" s="14" t="str" cm="1">
        <f t="array" aca="1" ref="T107" ca="1">CONCATENATE($C$3,".sql_",SUBSTITUTE(INDEX($C$5:$C$101,MATCH(TRUE,ISNUMBER(SEARCH("R",T$5:T$101)),0),1)," ", "_"))</f>
        <v>PostgreSqlTypes.sql_integer</v>
      </c>
      <c r="U107" s="14" t="e" cm="1">
        <f t="array" aca="1" ref="U107" ca="1">CONCATENATE($C$3,".sql_",SUBSTITUTE(INDEX($C$5:$C$101,MATCH(TRUE,ISNUMBER(SEARCH("R",U$5:U$101)),0),1)," ", "_"))</f>
        <v>#N/A</v>
      </c>
      <c r="V107" s="14" t="str" cm="1">
        <f t="array" aca="1" ref="V107" ca="1">CONCATENATE($C$3,".sql_",SUBSTITUTE(INDEX($C$5:$C$101,MATCH(TRUE,ISNUMBER(SEARCH("R",V$5:V$101)),0),1)," ", "_"))</f>
        <v>PostgreSqlTypes.sql_integer</v>
      </c>
      <c r="W107" s="14" t="e" cm="1">
        <f t="array" aca="1" ref="W107" ca="1">CONCATENATE($C$3,".sql_",SUBSTITUTE(INDEX($C$5:$C$101,MATCH(TRUE,ISNUMBER(SEARCH("R",W$5:W$101)),0),1)," ", "_"))</f>
        <v>#N/A</v>
      </c>
      <c r="X107" s="14" t="str" cm="1">
        <f t="array" aca="1" ref="X107" ca="1">CONCATENATE($C$3,".sql_",SUBSTITUTE(INDEX($C$5:$C$101,MATCH(TRUE,ISNUMBER(SEARCH("R",X$5:X$101)),0),1)," ", "_"))</f>
        <v>PostgreSqlTypes.sql_bool</v>
      </c>
      <c r="Y107" s="14" t="str" cm="1">
        <f t="array" aca="1" ref="Y107" ca="1">CONCATENATE($C$3,".sql_",SUBSTITUTE(INDEX($C$5:$C$101,MATCH(TRUE,ISNUMBER(SEARCH("R",Y$5:Y$101)),0),1)," ", "_"))</f>
        <v>PostgreSqlTypes.sql_decimal</v>
      </c>
      <c r="Z107" s="14" t="e" cm="1">
        <f t="array" aca="1" ref="Z107" ca="1">CONCATENATE($C$3,".sql_",SUBSTITUTE(INDEX($C$5:$C$101,MATCH(TRUE,ISNUMBER(SEARCH("R",Z$5:Z$101)),0),1)," ", "_"))</f>
        <v>#N/A</v>
      </c>
      <c r="AA107" s="14" t="str" cm="1">
        <f t="array" aca="1" ref="AA107" ca="1">CONCATENATE($C$3,".sql_",SUBSTITUTE(INDEX($C$5:$C$101,MATCH(TRUE,ISNUMBER(SEARCH("R",AA$5:AA$101)),0),1)," ", "_"))</f>
        <v>PostgreSqlTypes.sql_numeric</v>
      </c>
      <c r="AB107" s="14" t="str" cm="1">
        <f t="array" aca="1" ref="AB107" ca="1">CONCATENATE($C$3,".sql_",SUBSTITUTE(INDEX($C$5:$C$101,MATCH(TRUE,ISNUMBER(SEARCH("R",AB$5:AB$101)),0),1)," ", "_"))</f>
        <v>PostgreSqlTypes.sql_date</v>
      </c>
      <c r="AC107" s="14" t="str" cm="1">
        <f t="array" aca="1" ref="AC107" ca="1">CONCATENATE($C$3,".sql_",SUBSTITUTE(INDEX($C$5:$C$101,MATCH(TRUE,ISNUMBER(SEARCH("R",AC$5:AC$101)),0),1)," ", "_"))</f>
        <v>PostgreSqlTypes.sql_timestamp_without_time_zone</v>
      </c>
      <c r="AD107" s="14" t="str" cm="1">
        <f t="array" aca="1" ref="AD107" ca="1">CONCATENATE($C$3,".sql_",SUBSTITUTE(INDEX($C$5:$C$101,MATCH(TRUE,ISNUMBER(SEARCH("R",AD$5:AD$101)),0),1)," ", "_"))</f>
        <v>PostgreSqlTypes.sql_timestamp_with_time_zone</v>
      </c>
      <c r="AE107" s="14" t="str" cm="1">
        <f t="array" aca="1" ref="AE107" ca="1">CONCATENATE($C$3,".sql_",SUBSTITUTE(INDEX($C$5:$C$101,MATCH(TRUE,ISNUMBER(SEARCH("R",AE$5:AE$101)),0),1)," ", "_"))</f>
        <v>PostgreSqlTypes.sql_time</v>
      </c>
      <c r="AF107" s="14" t="str" cm="1">
        <f t="array" aca="1" ref="AF107" ca="1">CONCATENATE($C$3,".sql_",SUBSTITUTE(INDEX($C$5:$C$101,MATCH(TRUE,ISNUMBER(SEARCH("R",AF$5:AF$101)),0),1)," ", "_"))</f>
        <v>PostgreSqlTypes.sql_bigint</v>
      </c>
      <c r="AG107" s="14" t="e" cm="1">
        <f t="array" aca="1" ref="AG107" ca="1">CONCATENATE($C$3,".sql_",SUBSTITUTE(INDEX($C$5:$C$101,MATCH(TRUE,ISNUMBER(SEARCH("R",AG$5:AG$101)),0),1)," ", "_"))</f>
        <v>#N/A</v>
      </c>
      <c r="AH107" s="14" t="str" cm="1">
        <f t="array" aca="1" ref="AH107" ca="1">CONCATENATE($C$3,".sql_",SUBSTITUTE(INDEX($C$5:$C$101,MATCH(TRUE,ISNUMBER(SEARCH("R",AH$5:AH$101)),0),1)," ", "_"))</f>
        <v>PostgreSqlTypes.sql_varchar</v>
      </c>
      <c r="AI107" s="14" t="str" cm="1">
        <f t="array" aca="1" ref="AI107" ca="1">CONCATENATE($C$3,".sql_",SUBSTITUTE(INDEX($C$5:$C$101,MATCH(TRUE,ISNUMBER(SEARCH("R",AI$5:AI$101)),0),1)," ", "_"))</f>
        <v>PostgreSqlTypes.sql_uuid</v>
      </c>
      <c r="AJ107" s="14" t="str" cm="1">
        <f t="array" aca="1" ref="AJ107" ca="1">CONCATENATE($C$3,".sql_",SUBSTITUTE(INDEX($C$5:$C$101,MATCH(TRUE,ISNUMBER(SEARCH("R",AJ$5:AJ$101)),0),1)," ", "_"))</f>
        <v>PostgreSqlTypes.sql_jsonb</v>
      </c>
      <c r="AK107" s="14" t="str" cm="1">
        <f t="array" aca="1" ref="AK107" ca="1">CONCATENATE($C$3,".sql_",SUBSTITUTE(INDEX($C$5:$C$101,MATCH(TRUE,ISNUMBER(SEARCH("R",AK$5:AK$101)),0),1)," ", "_"))</f>
        <v>PostgreSqlTypes.sql_jsonb</v>
      </c>
      <c r="AL107" s="14" t="str" cm="1">
        <f t="array" aca="1" ref="AL107" ca="1">CONCATENATE($C$3,".sql_",SUBSTITUTE(INDEX($C$5:$C$101,MATCH(TRUE,ISNUMBER(SEARCH("R",AL$5:AL$101)),0),1)," ", "_"))</f>
        <v>PostgreSqlTypes.sql_jsonb</v>
      </c>
      <c r="AM107" s="14" t="str" cm="1">
        <f t="array" aca="1" ref="AM107" ca="1">CONCATENATE($C$3,".sql_",SUBSTITUTE(INDEX($C$5:$C$101,MATCH(TRUE,ISNUMBER(SEARCH("R",AM$5:AM$101)),0),1)," ", "_"))</f>
        <v>PostgreSqlTypes.sql_jsonb</v>
      </c>
      <c r="AN107" s="14" t="str" cm="1">
        <f t="array" aca="1" ref="AN107" ca="1">CONCATENATE($C$3,".sql_",SUBSTITUTE(INDEX($C$5:$C$101,MATCH(TRUE,ISNUMBER(SEARCH("R",AN$5:AN$101)),0),1)," ", "_"))</f>
        <v>PostgreSqlTypes.sql_jsonb</v>
      </c>
      <c r="AO107" s="14" t="str" cm="1">
        <f t="array" aca="1" ref="AO107" ca="1">CONCATENATE($C$3,".sql_",SUBSTITUTE(INDEX($C$5:$C$101,MATCH(TRUE,ISNUMBER(SEARCH("R",AO$5:AO$101)),0),1)," ", "_"))</f>
        <v>PostgreSqlTypes.sql_jsonb</v>
      </c>
      <c r="AP107" s="14" t="str" cm="1">
        <f t="array" aca="1" ref="AP107" ca="1">CONCATENATE($C$3,".sql_",SUBSTITUTE(INDEX($C$5:$C$101,MATCH(TRUE,ISNUMBER(SEARCH("R",AP$5:AP$101)),0),1)," ", "_"))</f>
        <v>PostgreSqlTypes.sql_jsonb</v>
      </c>
    </row>
    <row r="108" spans="2:46" x14ac:dyDescent="0.25">
      <c r="B108" s="17"/>
      <c r="O108" s="25" t="s">
        <v>258</v>
      </c>
      <c r="P108" s="14" t="str" cm="1">
        <f t="array" aca="1" ref="P108" ca="1">IFERROR(CONCATENATE($C$3,".sql_",SUBSTITUTE(INDEX($C$5:$C$101,MATCH(TRUE,ISNUMBER(SEARCH("A",P$5:P$101)),0),1)," ","_")),"")</f>
        <v>PostgreSqlTypes.sql_smallserial</v>
      </c>
      <c r="Q108" s="14" t="str" cm="1">
        <f t="array" aca="1" ref="Q108" ca="1">IFERROR(CONCATENATE($C$3,".sql_",SUBSTITUTE(INDEX($C$5:$C$101,MATCH(TRUE,ISNUMBER(SEARCH("A",Q$5:Q$101)),0),1)," ","_")),"")</f>
        <v>PostgreSqlTypes.sql_smallserial</v>
      </c>
      <c r="R108" s="14" t="str" cm="1">
        <f t="array" aca="1" ref="R108" ca="1">IFERROR(CONCATENATE($C$3,".sql_",SUBSTITUTE(INDEX($C$5:$C$101,MATCH(TRUE,ISNUMBER(SEARCH("A",R$5:R$101)),0),1)," ","_")),"")</f>
        <v>PostgreSqlTypes.sql_smallserial</v>
      </c>
      <c r="S108" s="14" t="str" cm="1">
        <f t="array" aca="1" ref="S108" ca="1">IFERROR(CONCATENATE($C$3,".sql_",SUBSTITUTE(INDEX($C$5:$C$101,MATCH(TRUE,ISNUMBER(SEARCH("A",S$5:S$101)),0),1)," ","_")),"")</f>
        <v>PostgreSqlTypes.sql_smallserial</v>
      </c>
      <c r="T108" s="14" t="str" cm="1">
        <f t="array" aca="1" ref="T108" ca="1">IFERROR(CONCATENATE($C$3,".sql_",SUBSTITUTE(INDEX($C$5:$C$101,MATCH(TRUE,ISNUMBER(SEARCH("A",T$5:T$101)),0),1)," ","_")),"")</f>
        <v>PostgreSqlTypes.sql_serial</v>
      </c>
      <c r="U108" s="14" t="str" cm="1">
        <f t="array" aca="1" ref="U108" ca="1">IFERROR(CONCATENATE($C$3,".sql_",SUBSTITUTE(INDEX($C$5:$C$101,MATCH(TRUE,ISNUMBER(SEARCH("A",U$5:U$101)),0),1)," ","_")),"")</f>
        <v>PostgreSqlTypes.sql_serial</v>
      </c>
      <c r="V108" s="14" t="str" cm="1">
        <f t="array" aca="1" ref="V108" ca="1">IFERROR(CONCATENATE($C$3,".sql_",SUBSTITUTE(INDEX($C$5:$C$101,MATCH(TRUE,ISNUMBER(SEARCH("A",V$5:V$101)),0),1)," ","_")),"")</f>
        <v/>
      </c>
      <c r="W108" s="14" t="str" cm="1">
        <f t="array" aca="1" ref="W108" ca="1">IFERROR(CONCATENATE($C$3,".sql_",SUBSTITUTE(INDEX($C$5:$C$101,MATCH(TRUE,ISNUMBER(SEARCH("A",W$5:W$101)),0),1)," ","_")),"")</f>
        <v/>
      </c>
      <c r="X108" s="14" t="str" cm="1">
        <f t="array" aca="1" ref="X108" ca="1">IFERROR(CONCATENATE($C$3,".sql_",SUBSTITUTE(INDEX($C$5:$C$101,MATCH(TRUE,ISNUMBER(SEARCH("A",X$5:X$101)),0),1)," ","_")),"")</f>
        <v/>
      </c>
      <c r="Y108" s="14" t="str" cm="1">
        <f t="array" aca="1" ref="Y108" ca="1">IFERROR(CONCATENATE($C$3,".sql_",SUBSTITUTE(INDEX($C$5:$C$101,MATCH(TRUE,ISNUMBER(SEARCH("A",Y$5:Y$101)),0),1)," ","_")),"")</f>
        <v/>
      </c>
      <c r="Z108" s="14" t="str" cm="1">
        <f t="array" aca="1" ref="Z108" ca="1">IFERROR(CONCATENATE($C$3,".sql_",SUBSTITUTE(INDEX($C$5:$C$101,MATCH(TRUE,ISNUMBER(SEARCH("A",Z$5:Z$101)),0),1)," ","_")),"")</f>
        <v/>
      </c>
      <c r="AA108" s="14" t="str" cm="1">
        <f t="array" aca="1" ref="AA108" ca="1">IFERROR(CONCATENATE($C$3,".sql_",SUBSTITUTE(INDEX($C$5:$C$101,MATCH(TRUE,ISNUMBER(SEARCH("A",AA$5:AA$101)),0),1)," ","_")),"")</f>
        <v/>
      </c>
      <c r="AB108" s="14" t="str" cm="1">
        <f t="array" aca="1" ref="AB108" ca="1">IFERROR(CONCATENATE($C$3,".sql_",SUBSTITUTE(INDEX($C$5:$C$101,MATCH(TRUE,ISNUMBER(SEARCH("A",AB$5:AB$101)),0),1)," ","_")),"")</f>
        <v/>
      </c>
      <c r="AC108" s="14" t="str" cm="1">
        <f t="array" aca="1" ref="AC108" ca="1">IFERROR(CONCATENATE($C$3,".sql_",SUBSTITUTE(INDEX($C$5:$C$101,MATCH(TRUE,ISNUMBER(SEARCH("A",AC$5:AC$101)),0),1)," ","_")),"")</f>
        <v/>
      </c>
      <c r="AD108" s="14" t="str" cm="1">
        <f t="array" aca="1" ref="AD108" ca="1">IFERROR(CONCATENATE($C$3,".sql_",SUBSTITUTE(INDEX($C$5:$C$101,MATCH(TRUE,ISNUMBER(SEARCH("A",AD$5:AD$101)),0),1)," ","_")),"")</f>
        <v/>
      </c>
      <c r="AE108" s="14" t="str" cm="1">
        <f t="array" aca="1" ref="AE108" ca="1">IFERROR(CONCATENATE($C$3,".sql_",SUBSTITUTE(INDEX($C$5:$C$101,MATCH(TRUE,ISNUMBER(SEARCH("A",AE$5:AE$101)),0),1)," ","_")),"")</f>
        <v/>
      </c>
      <c r="AF108" s="14" t="str" cm="1">
        <f t="array" aca="1" ref="AF108" ca="1">IFERROR(CONCATENATE($C$3,".sql_",SUBSTITUTE(INDEX($C$5:$C$101,MATCH(TRUE,ISNUMBER(SEARCH("A",AF$5:AF$101)),0),1)," ","_")),"")</f>
        <v/>
      </c>
      <c r="AG108" s="14" t="str" cm="1">
        <f t="array" aca="1" ref="AG108" ca="1">IFERROR(CONCATENATE($C$3,".sql_",SUBSTITUTE(INDEX($C$5:$C$101,MATCH(TRUE,ISNUMBER(SEARCH("A",AG$5:AG$101)),0),1)," ","_")),"")</f>
        <v/>
      </c>
      <c r="AH108" s="14" t="str" cm="1">
        <f t="array" aca="1" ref="AH108" ca="1">IFERROR(CONCATENATE($C$3,".sql_",SUBSTITUTE(INDEX($C$5:$C$101,MATCH(TRUE,ISNUMBER(SEARCH("A",AH$5:AH$101)),0),1)," ","_")),"")</f>
        <v/>
      </c>
      <c r="AI108" s="14" t="str" cm="1">
        <f t="array" aca="1" ref="AI108" ca="1">IFERROR(CONCATENATE($C$3,".sql_",SUBSTITUTE(INDEX($C$5:$C$101,MATCH(TRUE,ISNUMBER(SEARCH("A",AI$5:AI$101)),0),1)," ","_")),"")</f>
        <v/>
      </c>
      <c r="AJ108" s="14" t="str" cm="1">
        <f t="array" aca="1" ref="AJ108" ca="1">IFERROR(CONCATENATE($C$3,".sql_",SUBSTITUTE(INDEX($C$5:$C$101,MATCH(TRUE,ISNUMBER(SEARCH("A",AJ$5:AJ$101)),0),1)," ","_")),"")</f>
        <v/>
      </c>
      <c r="AK108" s="14" t="str" cm="1">
        <f t="array" aca="1" ref="AK108" ca="1">IFERROR(CONCATENATE($C$3,".sql_",SUBSTITUTE(INDEX($C$5:$C$101,MATCH(TRUE,ISNUMBER(SEARCH("A",AK$5:AK$101)),0),1)," ","_")),"")</f>
        <v/>
      </c>
      <c r="AL108" s="14" t="str" cm="1">
        <f t="array" aca="1" ref="AL108" ca="1">IFERROR(CONCATENATE($C$3,".sql_",SUBSTITUTE(INDEX($C$5:$C$101,MATCH(TRUE,ISNUMBER(SEARCH("A",AL$5:AL$101)),0),1)," ","_")),"")</f>
        <v/>
      </c>
      <c r="AM108" s="14" t="str" cm="1">
        <f t="array" aca="1" ref="AM108" ca="1">IFERROR(CONCATENATE($C$3,".sql_",SUBSTITUTE(INDEX($C$5:$C$101,MATCH(TRUE,ISNUMBER(SEARCH("A",AM$5:AM$101)),0),1)," ","_")),"")</f>
        <v/>
      </c>
      <c r="AN108" s="14" t="str" cm="1">
        <f t="array" aca="1" ref="AN108" ca="1">IFERROR(CONCATENATE($C$3,".sql_",SUBSTITUTE(INDEX($C$5:$C$101,MATCH(TRUE,ISNUMBER(SEARCH("A",AN$5:AN$101)),0),1)," ","_")),"")</f>
        <v/>
      </c>
      <c r="AO108" s="14" t="str" cm="1">
        <f t="array" aca="1" ref="AO108" ca="1">IFERROR(CONCATENATE($C$3,".sql_",SUBSTITUTE(INDEX($C$5:$C$101,MATCH(TRUE,ISNUMBER(SEARCH("A",AO$5:AO$101)),0),1)," ","_")),"")</f>
        <v/>
      </c>
      <c r="AP108" s="14" t="str" cm="1">
        <f t="array" aca="1" ref="AP108" ca="1">IFERROR(CONCATENATE($C$3,".sql_",SUBSTITUTE(INDEX($C$5:$C$101,MATCH(TRUE,ISNUMBER(SEARCH("A",AP$5:AP$101)),0),1)," ","_")),"")</f>
        <v/>
      </c>
    </row>
    <row r="109" spans="2:46" x14ac:dyDescent="0.25">
      <c r="B109" s="17"/>
      <c r="O109" s="25" t="s">
        <v>259</v>
      </c>
      <c r="P109" s="14" t="str" cm="1">
        <f t="array" aca="1" ref="P109" ca="1">IFERROR(CONCATENATE($C$3,".sql_",SUBSTITUTE(INDEX($C$5:$C$101,MATCH(TRUE,ISNUMBER(SEARCH("M",P$5:P$101)),0),1)," ","_")),"")</f>
        <v/>
      </c>
      <c r="Q109" s="14" t="str" cm="1">
        <f t="array" aca="1" ref="Q109" ca="1">IFERROR(CONCATENATE($C$3,".sql_",SUBSTITUTE(INDEX($C$5:$C$101,MATCH(TRUE,ISNUMBER(SEARCH("M",Q$5:Q$101)),0),1)," ","_")),"")</f>
        <v/>
      </c>
      <c r="R109" s="14" t="str" cm="1">
        <f t="array" aca="1" ref="R109" ca="1">IFERROR(CONCATENATE($C$3,".sql_",SUBSTITUTE(INDEX($C$5:$C$101,MATCH(TRUE,ISNUMBER(SEARCH("M",R$5:R$101)),0),1)," ","_")),"")</f>
        <v/>
      </c>
      <c r="S109" s="14" t="str" cm="1">
        <f t="array" aca="1" ref="S109" ca="1">IFERROR(CONCATENATE($C$3,".sql_",SUBSTITUTE(INDEX($C$5:$C$101,MATCH(TRUE,ISNUMBER(SEARCH("M",S$5:S$101)),0),1)," ","_")),"")</f>
        <v/>
      </c>
      <c r="T109" s="14" t="str" cm="1">
        <f t="array" aca="1" ref="T109" ca="1">IFERROR(CONCATENATE($C$3,".sql_",SUBSTITUTE(INDEX($C$5:$C$101,MATCH(TRUE,ISNUMBER(SEARCH("M",T$5:T$101)),0),1)," ","_")),"")</f>
        <v/>
      </c>
      <c r="U109" s="14" t="str" cm="1">
        <f t="array" aca="1" ref="U109" ca="1">IFERROR(CONCATENATE($C$3,".sql_",SUBSTITUTE(INDEX($C$5:$C$101,MATCH(TRUE,ISNUMBER(SEARCH("M",U$5:U$101)),0),1)," ","_")),"")</f>
        <v/>
      </c>
      <c r="V109" s="14" t="str" cm="1">
        <f t="array" aca="1" ref="V109" ca="1">IFERROR(CONCATENATE($C$3,".sql_",SUBSTITUTE(INDEX($C$5:$C$101,MATCH(TRUE,ISNUMBER(SEARCH("M",V$5:V$101)),0),1)," ","_")),"")</f>
        <v/>
      </c>
      <c r="W109" s="14" t="str" cm="1">
        <f t="array" aca="1" ref="W109" ca="1">IFERROR(CONCATENATE($C$3,".sql_",SUBSTITUTE(INDEX($C$5:$C$101,MATCH(TRUE,ISNUMBER(SEARCH("M",W$5:W$101)),0),1)," ","_")),"")</f>
        <v/>
      </c>
      <c r="X109" s="14" t="str" cm="1">
        <f t="array" aca="1" ref="X109" ca="1">IFERROR(CONCATENATE($C$3,".sql_",SUBSTITUTE(INDEX($C$5:$C$101,MATCH(TRUE,ISNUMBER(SEARCH("M",X$5:X$101)),0),1)," ","_")),"")</f>
        <v/>
      </c>
      <c r="Y109" s="14" t="str" cm="1">
        <f t="array" aca="1" ref="Y109" ca="1">IFERROR(CONCATENATE($C$3,".sql_",SUBSTITUTE(INDEX($C$5:$C$101,MATCH(TRUE,ISNUMBER(SEARCH("M",Y$5:Y$101)),0),1)," ","_")),"")</f>
        <v/>
      </c>
      <c r="Z109" s="14" t="str" cm="1">
        <f t="array" aca="1" ref="Z109" ca="1">IFERROR(CONCATENATE($C$3,".sql_",SUBSTITUTE(INDEX($C$5:$C$101,MATCH(TRUE,ISNUMBER(SEARCH("M",Z$5:Z$101)),0),1)," ","_")),"")</f>
        <v/>
      </c>
      <c r="AA109" s="14" t="str" cm="1">
        <f t="array" aca="1" ref="AA109" ca="1">IFERROR(CONCATENATE($C$3,".sql_",SUBSTITUTE(INDEX($C$5:$C$101,MATCH(TRUE,ISNUMBER(SEARCH("M",AA$5:AA$101)),0),1)," ","_")),"")</f>
        <v/>
      </c>
      <c r="AB109" s="14" t="str" cm="1">
        <f t="array" aca="1" ref="AB109" ca="1">IFERROR(CONCATENATE($C$3,".sql_",SUBSTITUTE(INDEX($C$5:$C$101,MATCH(TRUE,ISNUMBER(SEARCH("M",AB$5:AB$101)),0),1)," ","_")),"")</f>
        <v/>
      </c>
      <c r="AC109" s="14" t="str" cm="1">
        <f t="array" aca="1" ref="AC109" ca="1">IFERROR(CONCATENATE($C$3,".sql_",SUBSTITUTE(INDEX($C$5:$C$101,MATCH(TRUE,ISNUMBER(SEARCH("M",AC$5:AC$101)),0),1)," ","_")),"")</f>
        <v/>
      </c>
      <c r="AD109" s="14" t="str" cm="1">
        <f t="array" aca="1" ref="AD109" ca="1">IFERROR(CONCATENATE($C$3,".sql_",SUBSTITUTE(INDEX($C$5:$C$101,MATCH(TRUE,ISNUMBER(SEARCH("M",AD$5:AD$101)),0),1)," ","_")),"")</f>
        <v/>
      </c>
      <c r="AE109" s="14" t="str" cm="1">
        <f t="array" aca="1" ref="AE109" ca="1">IFERROR(CONCATENATE($C$3,".sql_",SUBSTITUTE(INDEX($C$5:$C$101,MATCH(TRUE,ISNUMBER(SEARCH("M",AE$5:AE$101)),0),1)," ","_")),"")</f>
        <v/>
      </c>
      <c r="AF109" s="14" t="str" cm="1">
        <f t="array" aca="1" ref="AF109" ca="1">IFERROR(CONCATENATE($C$3,".sql_",SUBSTITUTE(INDEX($C$5:$C$101,MATCH(TRUE,ISNUMBER(SEARCH("M",AF$5:AF$101)),0),1)," ","_")),"")</f>
        <v/>
      </c>
      <c r="AG109" s="14" t="str" cm="1">
        <f t="array" aca="1" ref="AG109" ca="1">IFERROR(CONCATENATE($C$3,".sql_",SUBSTITUTE(INDEX($C$5:$C$101,MATCH(TRUE,ISNUMBER(SEARCH("M",AG$5:AG$101)),0),1)," ","_")),"")</f>
        <v/>
      </c>
      <c r="AH109" s="14" t="str" cm="1">
        <f t="array" aca="1" ref="AH109" ca="1">IFERROR(CONCATENATE($C$3,".sql_",SUBSTITUTE(INDEX($C$5:$C$101,MATCH(TRUE,ISNUMBER(SEARCH("M",AH$5:AH$101)),0),1)," ","_")),"")</f>
        <v>PostgreSqlTypes.sql_text</v>
      </c>
      <c r="AI109" s="14" t="str" cm="1">
        <f t="array" aca="1" ref="AI109" ca="1">IFERROR(CONCATENATE($C$3,".sql_",SUBSTITUTE(INDEX($C$5:$C$101,MATCH(TRUE,ISNUMBER(SEARCH("M",AI$5:AI$101)),0),1)," ","_")),"")</f>
        <v/>
      </c>
      <c r="AJ109" s="14" t="str" cm="1">
        <f t="array" aca="1" ref="AJ109" ca="1">IFERROR(CONCATENATE($C$3,".sql_",SUBSTITUTE(INDEX($C$5:$C$101,MATCH(TRUE,ISNUMBER(SEARCH("M",AJ$5:AJ$101)),0),1)," ","_")),"")</f>
        <v/>
      </c>
      <c r="AK109" s="14" t="str" cm="1">
        <f t="array" aca="1" ref="AK109" ca="1">IFERROR(CONCATENATE($C$3,".sql_",SUBSTITUTE(INDEX($C$5:$C$101,MATCH(TRUE,ISNUMBER(SEARCH("M",AK$5:AK$101)),0),1)," ","_")),"")</f>
        <v/>
      </c>
      <c r="AL109" s="14" t="str" cm="1">
        <f t="array" aca="1" ref="AL109" ca="1">IFERROR(CONCATENATE($C$3,".sql_",SUBSTITUTE(INDEX($C$5:$C$101,MATCH(TRUE,ISNUMBER(SEARCH("M",AL$5:AL$101)),0),1)," ","_")),"")</f>
        <v/>
      </c>
      <c r="AM109" s="14" t="str" cm="1">
        <f t="array" aca="1" ref="AM109" ca="1">IFERROR(CONCATENATE($C$3,".sql_",SUBSTITUTE(INDEX($C$5:$C$101,MATCH(TRUE,ISNUMBER(SEARCH("M",AM$5:AM$101)),0),1)," ","_")),"")</f>
        <v/>
      </c>
      <c r="AN109" s="14" t="str" cm="1">
        <f t="array" aca="1" ref="AN109" ca="1">IFERROR(CONCATENATE($C$3,".sql_",SUBSTITUTE(INDEX($C$5:$C$101,MATCH(TRUE,ISNUMBER(SEARCH("M",AN$5:AN$101)),0),1)," ","_")),"")</f>
        <v/>
      </c>
      <c r="AO109" s="14" t="str" cm="1">
        <f t="array" aca="1" ref="AO109" ca="1">IFERROR(CONCATENATE($C$3,".sql_",SUBSTITUTE(INDEX($C$5:$C$101,MATCH(TRUE,ISNUMBER(SEARCH("M",AO$5:AO$101)),0),1)," ","_")),"")</f>
        <v/>
      </c>
      <c r="AP109" s="14" t="str" cm="1">
        <f t="array" aca="1" ref="AP109" ca="1">IFERROR(CONCATENATE($C$3,".sql_",SUBSTITUTE(INDEX($C$5:$C$101,MATCH(TRUE,ISNUMBER(SEARCH("M",AP$5:AP$101)),0),1)," ","_")),"")</f>
        <v/>
      </c>
    </row>
    <row r="110" spans="2:46" x14ac:dyDescent="0.25">
      <c r="O110" s="25" t="s">
        <v>361</v>
      </c>
      <c r="P110" s="14" t="str" cm="1">
        <f t="array" aca="1" ref="P110" ca="1">IFERROR(_xlfn.TEXTJOIN(", ",TRUE,CONCATENATE($C$3,".sql_",SUBSTITUTE(_xlfn._xlws.FILTER($C$5:$C$101, ISNUMBER(SEARCH("S", P$5:P$101))+ISNUMBER(SEARCH("R", P$5:P$101))+ISNUMBER(SEARCH("M", P$5:P$101))+ISNUMBER(SEARCH("A", P$5:P$101)))," ","_"))),"")</f>
        <v>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Q110" s="14" t="str" cm="1">
        <f t="array" aca="1" ref="Q110" ca="1">IFERROR(_xlfn.TEXTJOIN(", ",TRUE,CONCATENATE($C$3,".sql_",SUBSTITUTE(_xlfn._xlws.FILTER($C$5:$C$101, ISNUMBER(SEARCH("S", Q$5:Q$101))+ISNUMBER(SEARCH("R", Q$5:Q$101))+ISNUMBER(SEARCH("M", Q$5:Q$101))+ISNUMBER(SEARCH("A", Q$5:Q$101)))," ","_"))),"")</f>
        <v>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R110" s="14" t="str" cm="1">
        <f t="array" aca="1" ref="R110" ca="1">IFERROR(_xlfn.TEXTJOIN(", ",TRUE,CONCATENATE($C$3,".sql_",SUBSTITUTE(_xlfn._xlws.FILTER($C$5:$C$101, ISNUMBER(SEARCH("S", R$5:R$101))+ISNUMBER(SEARCH("R", R$5:R$101))+ISNUMBER(SEARCH("M", R$5:R$101))+ISNUMBER(SEARCH("A", R$5:R$101))),"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PostgreSqlTypes.sql_character_varying, PostgreSqlTypes.sql_varchar, PostgreSqlTypes.sql_character, PostgreSqlTypes.sql_char, PostgreSqlTypes.sql_bpchar, PostgreSqlTypes.sql_text</v>
      </c>
      <c r="S110" s="14" t="str" cm="1">
        <f t="array" aca="1" ref="S110" ca="1">IFERROR(_xlfn.TEXTJOIN(", ",TRUE,CONCATENATE($C$3,".sql_",SUBSTITUTE(_xlfn._xlws.FILTER($C$5:$C$101, ISNUMBER(SEARCH("S", S$5:S$101))+ISNUMBER(SEARCH("R", S$5:S$101))+ISNUMBER(SEARCH("M", S$5:S$101))+ISNUMBER(SEARCH("A", S$5:S$101))),"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PostgreSqlTypes.sql_character_varying, PostgreSqlTypes.sql_varchar, PostgreSqlTypes.sql_character, PostgreSqlTypes.sql_char, PostgreSqlTypes.sql_bpchar, PostgreSqlTypes.sql_text</v>
      </c>
      <c r="T110" s="14" t="str" cm="1">
        <f t="array" aca="1" ref="T110" ca="1">IFERROR(_xlfn.TEXTJOIN(", ",TRUE,CONCATENATE($C$3,".sql_",SUBSTITUTE(_xlfn._xlws.FILTER($C$5:$C$101, ISNUMBER(SEARCH("S", T$5:T$101))+ISNUMBER(SEARCH("R", T$5:T$101))+ISNUMBER(SEARCH("M", T$5:T$101))+ISNUMBER(SEARCH("A", T$5:T$101)))," ","_"))),"")</f>
        <v>PostgreSqlTypes.sql_integer, PostgreSqlTypes.sql_serial, PostgreSqlTypes.sql_bigint, PostgreSqlTypes.sql_int8, PostgreSqlTypes.sql_character_varying, PostgreSqlTypes.sql_varchar, PostgreSqlTypes.sql_character, PostgreSqlTypes.sql_char, PostgreSqlTypes.sql_bpchar, PostgreSqlTypes.sql_text</v>
      </c>
      <c r="U110" s="14" t="str" cm="1">
        <f t="array" aca="1" ref="U110" ca="1">IFERROR(_xlfn.TEXTJOIN(", ",TRUE,CONCATENATE($C$3,".sql_",SUBSTITUTE(_xlfn._xlws.FILTER($C$5:$C$101, ISNUMBER(SEARCH("S", U$5:U$101))+ISNUMBER(SEARCH("R", U$5:U$101))+ISNUMBER(SEARCH("M", U$5:U$101))+ISNUMBER(SEARCH("A", U$5:U$101)))," ","_"))),"")</f>
        <v>PostgreSqlTypes.sql_integer, PostgreSqlTypes.sql_int, PostgreSqlTypes.sql_int4, PostgreSqlTypes.sql_serial, PostgreSqlTypes.sql_bigint, PostgreSqlTypes.sql_int8, PostgreSqlTypes.sql_character_varying, PostgreSqlTypes.sql_varchar, PostgreSqlTypes.sql_character, PostgreSqlTypes.sql_char, PostgreSqlTypes.sql_bpchar, PostgreSqlTypes.sql_text</v>
      </c>
      <c r="V110" s="14" t="str" cm="1">
        <f t="array" aca="1" ref="V110" ca="1">IFERROR(_xlfn.TEXTJOIN(", ",TRUE,CONCATENATE($C$3,".sql_",SUBSTITUTE(_xlfn._xlws.FILTER($C$5:$C$101, ISNUMBER(SEARCH("S", V$5:V$101))+ISNUMBER(SEARCH("R", V$5:V$101))+ISNUMBER(SEARCH("M", V$5:V$101))+ISNUMBER(SEARCH("A", V$5:V$101)))," ","_"))),"")</f>
        <v>PostgreSqlTypes.sql_integer, PostgreSqlTypes.sql_bigint, PostgreSqlTypes.sql_int8, PostgreSqlTypes.sql_character_varying, PostgreSqlTypes.sql_varchar, PostgreSqlTypes.sql_character, PostgreSqlTypes.sql_char, PostgreSqlTypes.sql_bpchar, PostgreSqlTypes.sql_text</v>
      </c>
      <c r="W110" s="14" t="str" cm="1">
        <f t="array" aca="1" ref="W110" ca="1">IFERROR(_xlfn.TEXTJOIN(", ",TRUE,CONCATENATE($C$3,".sql_",SUBSTITUTE(_xlfn._xlws.FILTER($C$5:$C$101, ISNUMBER(SEARCH("S", W$5:W$101))+ISNUMBER(SEARCH("R", W$5:W$101))+ISNUMBER(SEARCH("M", W$5:W$101))+ISNUMBER(SEARCH("A", W$5:W$101)))," ","_"))),"")</f>
        <v>PostgreSqlTypes.sql_integer, PostgreSqlTypes.sql_int, PostgreSqlTypes.sql_int4, PostgreSqlTypes.sql_bigint, PostgreSqlTypes.sql_int8, PostgreSqlTypes.sql_character_varying, PostgreSqlTypes.sql_varchar, PostgreSqlTypes.sql_character, PostgreSqlTypes.sql_char, PostgreSqlTypes.sql_bpchar, PostgreSqlTypes.sql_text</v>
      </c>
      <c r="X110" s="14" t="str" cm="1">
        <f t="array" aca="1" ref="X110" ca="1">IFERROR(_xlfn.TEXTJOIN(", ",TRUE,CONCATENATE($C$3,".sql_",SUBSTITUTE(_xlfn._xlws.FILTER($C$5:$C$101, ISNUMBER(SEARCH("S", X$5:X$101))+ISNUMBER(SEARCH("R", X$5:X$101))+ISNUMBER(SEARCH("M", X$5:X$101))+ISNUMBER(SEARCH("A", X$5:X$101))),"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PostgreSqlTypes.sql_character_varying, PostgreSqlTypes.sql_varchar, PostgreSqlTypes.sql_character, PostgreSqlTypes.sql_char, PostgreSqlTypes.sql_bpchar, PostgreSqlTypes.sql_text</v>
      </c>
      <c r="Y110" s="14" t="str" cm="1">
        <f t="array" aca="1" ref="Y110" ca="1">IFERROR(_xlfn.TEXTJOIN(", ",TRUE,CONCATENATE($C$3,".sql_",SUBSTITUTE(_xlfn._xlws.FILTER($C$5:$C$101, ISNUMBER(SEARCH("S", Y$5:Y$101))+ISNUMBER(SEARCH("R", Y$5:Y$101))+ISNUMBER(SEARCH("M", Y$5:Y$101))+ISNUMBER(SEARCH("A", Y$5:Y$101)))," ","_"))),"")</f>
        <v>PostgreSqlTypes.sql_decimal, PostgreSqlTypes.sql_character_varying, PostgreSqlTypes.sql_varchar, PostgreSqlTypes.sql_character, PostgreSqlTypes.sql_char, PostgreSqlTypes.sql_bpchar, PostgreSqlTypes.sql_text</v>
      </c>
      <c r="Z110" s="14" t="str" cm="1">
        <f t="array" aca="1" ref="Z110" ca="1">IFERROR(_xlfn.TEXTJOIN(", ",TRUE,CONCATENATE($C$3,".sql_",SUBSTITUTE(_xlfn._xlws.FILTER($C$5:$C$101, ISNUMBER(SEARCH("S", Z$5:Z$101))+ISNUMBER(SEARCH("R", Z$5:Z$101))+ISNUMBER(SEARCH("M", Z$5:Z$101))+ISNUMBER(SEARCH("A", Z$5:Z$101)))," ","_"))),"")</f>
        <v>PostgreSqlTypes.sql_character_varying, PostgreSqlTypes.sql_varchar, PostgreSqlTypes.sql_character, PostgreSqlTypes.sql_char, PostgreSqlTypes.sql_bpchar, PostgreSqlTypes.sql_text</v>
      </c>
      <c r="AA110" s="14" t="str" cm="1">
        <f t="array" aca="1" ref="AA110" ca="1">IFERROR(_xlfn.TEXTJOIN(", ",TRUE,CONCATENATE($C$3,".sql_",SUBSTITUTE(_xlfn._xlws.FILTER($C$5:$C$101, ISNUMBER(SEARCH("S", AA$5:AA$101))+ISNUMBER(SEARCH("R", AA$5:AA$101))+ISNUMBER(SEARCH("M", AA$5:AA$101))+ISNUMBER(SEARCH("A", AA$5:AA$101)))," ","_"))),"")</f>
        <v>PostgreSqlTypes.sql_numeric, PostgreSqlTypes.sql_character_varying, PostgreSqlTypes.sql_varchar, PostgreSqlTypes.sql_character, PostgreSqlTypes.sql_char, PostgreSqlTypes.sql_bpchar, PostgreSqlTypes.sql_text</v>
      </c>
      <c r="AB110" s="14" t="str" cm="1">
        <f t="array" aca="1" ref="AB110" ca="1">IFERROR(_xlfn.TEXTJOIN(", ",TRUE,CONCATENATE($C$3,".sql_",SUBSTITUTE(_xlfn._xlws.FILTER($C$5:$C$101, ISNUMBER(SEARCH("S", AB$5:AB$101))+ISNUMBER(SEARCH("R", AB$5:AB$101))+ISNUMBER(SEARCH("M", AB$5:AB$101))+ISNUMBER(SEARCH("A", AB$5:AB$101)))," ","_"))),"")</f>
        <v>PostgreSqlTypes.sql_date, PostgreSqlTypes.sql_character_varying, PostgreSqlTypes.sql_varchar, PostgreSqlTypes.sql_character, PostgreSqlTypes.sql_char, PostgreSqlTypes.sql_bpchar, PostgreSqlTypes.sql_text</v>
      </c>
      <c r="AC110" s="14" t="str" cm="1">
        <f t="array" aca="1" ref="AC110" ca="1">IFERROR(_xlfn.TEXTJOIN(", ",TRUE,CONCATENATE($C$3,".sql_",SUBSTITUTE(_xlfn._xlws.FILTER($C$5:$C$101, ISNUMBER(SEARCH("S", AC$5:AC$101))+ISNUMBER(SEARCH("R", AC$5:AC$101))+ISNUMBER(SEARCH("M", AC$5:AC$101))+ISNUMBER(SEARCH("A", AC$5:AC$101)))," ","_"))),"")</f>
        <v>PostgreSqlTypes.sql_timestamp_without_time_zone, PostgreSqlTypes.sql_character_varying, PostgreSqlTypes.sql_varchar, PostgreSqlTypes.sql_character, PostgreSqlTypes.sql_char, PostgreSqlTypes.sql_bpchar, PostgreSqlTypes.sql_text</v>
      </c>
      <c r="AD110" s="14" t="str" cm="1">
        <f t="array" aca="1" ref="AD110" ca="1">IFERROR(_xlfn.TEXTJOIN(", ",TRUE,CONCATENATE($C$3,".sql_",SUBSTITUTE(_xlfn._xlws.FILTER($C$5:$C$101, ISNUMBER(SEARCH("S", AD$5:AD$101))+ISNUMBER(SEARCH("R", AD$5:AD$101))+ISNUMBER(SEARCH("M", AD$5:AD$101))+ISNUMBER(SEARCH("A", AD$5:AD$101)))," ","_"))),"")</f>
        <v>PostgreSqlTypes.sql_timestamp_with_time_zone, PostgreSqlTypes.sql_character_varying, PostgreSqlTypes.sql_varchar, PostgreSqlTypes.sql_character, PostgreSqlTypes.sql_char, PostgreSqlTypes.sql_bpchar, PostgreSqlTypes.sql_text</v>
      </c>
      <c r="AE110" s="14" t="str" cm="1">
        <f t="array" aca="1" ref="AE110" ca="1">IFERROR(_xlfn.TEXTJOIN(", ",TRUE,CONCATENATE($C$3,".sql_",SUBSTITUTE(_xlfn._xlws.FILTER($C$5:$C$101, ISNUMBER(SEARCH("S", AE$5:AE$101))+ISNUMBER(SEARCH("R", AE$5:AE$101))+ISNUMBER(SEARCH("M", AE$5:AE$101))+ISNUMBER(SEARCH("A", AE$5:AE$101)))," ","_"))),"")</f>
        <v>PostgreSqlTypes.sql_time_without_timezone, PostgreSqlTypes.sql_time, PostgreSqlTypes.sql_time_with_time_zone, PostgreSqlTypes.sql_timetz,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F110" s="14" t="str" cm="1">
        <f t="array" aca="1" ref="AF110" ca="1">IFERROR(_xlfn.TEXTJOIN(", ",TRUE,CONCATENATE($C$3,".sql_",SUBSTITUTE(_xlfn._xlws.FILTER($C$5:$C$101, ISNUMBER(SEARCH("S", AF$5:AF$101))+ISNUMBER(SEARCH("R", AF$5:AF$101))+ISNUMBER(SEARCH("M", AF$5:AF$101))+ISNUMBER(SEARCH("A", AF$5:AF$101)))," ","_"))),"")</f>
        <v>PostgreSqlTypes.sql_int2, PostgreSqlTypes.sql_integer, PostgreSqlTypes.sql_int, PostgreSqlTypes.sql_int4, PostgreSqlTypes.sql_bigint, PostgreSqlTypes.sql_int8, PostgreSqlTypes.sql_character_varying, PostgreSqlTypes.sql_varchar, PostgreSqlTypes.sql_character, PostgreSqlTypes.sql_char, PostgreSqlTypes.sql_bpchar, PostgreSqlTypes.sql_text</v>
      </c>
      <c r="AG110" s="14" t="str" cm="1">
        <f t="array" aca="1" ref="AG110" ca="1">IFERROR(_xlfn.TEXTJOIN(", ",TRUE,CONCATENATE($C$3,".sql_",SUBSTITUTE(_xlfn._xlws.FILTER($C$5:$C$101, ISNUMBER(SEARCH("S", AG$5:AG$101))+ISNUMBER(SEARCH("R", AG$5:AG$101))+ISNUMBER(SEARCH("M", AG$5:AG$101))+ISNUMBER(SEARCH("A", AG$5:AG$101)))," ","_"))),"")</f>
        <v/>
      </c>
      <c r="AH110" s="14" t="str" cm="1">
        <f t="array" aca="1" ref="AH110" ca="1">IFERROR(_xlfn.TEXTJOIN(", ",TRUE,CONCATENATE($C$3,".sql_",SUBSTITUTE(_xlfn._xlws.FILTER($C$5:$C$101, ISNUMBER(SEARCH("S", AH$5:AH$101))+ISNUMBER(SEARCH("R", AH$5:AH$101))+ISNUMBER(SEARCH("M", AH$5:AH$101))+ISNUMBER(SEARCH("A", AH$5:AH$101)))," ","_"))),"")</f>
        <v>PostgreSqlTypes.sql_character_varying, PostgreSqlTypes.sql_varchar, PostgreSqlTypes.sql_character, PostgreSqlTypes.sql_char, PostgreSqlTypes.sql_bpchar, PostgreSqlTypes.sql_text, PostgreSqlTypes.sql_json, PostgreSqlTypes.sql_jsonb</v>
      </c>
      <c r="AI110" s="14" t="str" cm="1">
        <f t="array" aca="1" ref="AI110" ca="1">IFERROR(_xlfn.TEXTJOIN(", ",TRUE,CONCATENATE($C$3,".sql_",SUBSTITUTE(_xlfn._xlws.FILTER($C$5:$C$101, ISNUMBER(SEARCH("S", AI$5:AI$101))+ISNUMBER(SEARCH("R", AI$5:AI$101))+ISNUMBER(SEARCH("M", AI$5:AI$101))+ISNUMBER(SEARCH("A", AI$5:AI$101)))," ","_"))),"")</f>
        <v>PostgreSqlTypes.sql_character_varying, PostgreSqlTypes.sql_varchar, PostgreSqlTypes.sql_character, PostgreSqlTypes.sql_char, PostgreSqlTypes.sql_bpchar, PostgreSqlTypes.sql_text, PostgreSqlTypes.sql_uuid, PostgreSqlTypes.sql_json, PostgreSqlTypes.sql_jsonb</v>
      </c>
      <c r="AJ110" s="14" t="str" cm="1">
        <f t="array" aca="1" ref="AJ110" ca="1">IFERROR(_xlfn.TEXTJOIN(", ",TRUE,CONCATENATE($C$3,".sql_",SUBSTITUTE(_xlfn._xlws.FILTER($C$5:$C$101, ISNUMBER(SEARCH("S", AJ$5:AJ$101))+ISNUMBER(SEARCH("R", AJ$5:AJ$101))+ISNUMBER(SEARCH("M", AJ$5:AJ$101))+ISNUMBER(SEARCH("A", AJ$5:AJ$101)))," ","_"))),"")</f>
        <v>PostgreSqlTypes.sql_character_varying, PostgreSqlTypes.sql_varchar, PostgreSqlTypes.sql_character, PostgreSqlTypes.sql_char, PostgreSqlTypes.sql_bpchar, PostgreSqlTypes.sql_text, PostgreSqlTypes.sql_json, PostgreSqlTypes.sql_jsonb, PostgreSqlTypes.sql_xml</v>
      </c>
      <c r="AK110" s="14" t="str" cm="1">
        <f t="array" aca="1" ref="AK110" ca="1">IFERROR(_xlfn.TEXTJOIN(", ",TRUE,CONCATENATE($C$3,".sql_",SUBSTITUTE(_xlfn._xlws.FILTER($C$5:$C$101, ISNUMBER(SEARCH("S", AK$5:AK$101))+ISNUMBER(SEARCH("R", AK$5:AK$101))+ISNUMBER(SEARCH("M", AK$5:AK$101))+ISNUMBER(SEARCH("A", AK$5:AK$101)))," ","_"))),"")</f>
        <v>PostgreSqlTypes.sql_character_varying, PostgreSqlTypes.sql_varchar, PostgreSqlTypes.sql_character, PostgreSqlTypes.sql_char, PostgreSqlTypes.sql_bpchar, PostgreSqlTypes.sql_text, PostgreSqlTypes.sql_json, PostgreSqlTypes.sql_jsonb, PostgreSqlTypes.sql_xml</v>
      </c>
      <c r="AL110" s="14" t="str" cm="1">
        <f t="array" aca="1" ref="AL110" ca="1">IFERROR(_xlfn.TEXTJOIN(", ",TRUE,CONCATENATE($C$3,".sql_",SUBSTITUTE(_xlfn._xlws.FILTER($C$5:$C$101, ISNUMBER(SEARCH("S", AL$5:AL$101))+ISNUMBER(SEARCH("R", AL$5:AL$101))+ISNUMBER(SEARCH("M", AL$5:AL$101))+ISNUMBER(SEARCH("A", AL$5:AL$101)))," ","_"))),"")</f>
        <v>PostgreSqlTypes.sql_character_varying, PostgreSqlTypes.sql_varchar, PostgreSqlTypes.sql_character, PostgreSqlTypes.sql_char, PostgreSqlTypes.sql_bpchar, PostgreSqlTypes.sql_text, PostgreSqlTypes.sql_json, PostgreSqlTypes.sql_jsonb, PostgreSqlTypes.sql_xml</v>
      </c>
      <c r="AM110" s="14" t="str" cm="1">
        <f t="array" aca="1" ref="AM110" ca="1">IFERROR(_xlfn.TEXTJOIN(", ",TRUE,CONCATENATE($C$3,".sql_",SUBSTITUTE(_xlfn._xlws.FILTER($C$5:$C$101, ISNUMBER(SEARCH("S", AM$5:AM$101))+ISNUMBER(SEARCH("R", AM$5:AM$101))+ISNUMBER(SEARCH("M", AM$5:AM$101))+ISNUMBER(SEARCH("A", AM$5:AM$101)))," ","_"))),"")</f>
        <v>PostgreSqlTypes.sql_character_varying, PostgreSqlTypes.sql_varchar, PostgreSqlTypes.sql_character, PostgreSqlTypes.sql_char, PostgreSqlTypes.sql_bpchar, PostgreSqlTypes.sql_text, PostgreSqlTypes.sql_json, PostgreSqlTypes.sql_jsonb, PostgreSqlTypes.sql_xml</v>
      </c>
      <c r="AN110" s="14" t="str" cm="1">
        <f t="array" aca="1" ref="AN110" ca="1">IFERROR(_xlfn.TEXTJOIN(", ",TRUE,CONCATENATE($C$3,".sql_",SUBSTITUTE(_xlfn._xlws.FILTER($C$5:$C$101, ISNUMBER(SEARCH("S", AN$5:AN$101))+ISNUMBER(SEARCH("R", AN$5:AN$101))+ISNUMBER(SEARCH("M", AN$5:AN$101))+ISNUMBER(SEARCH("A", AN$5:AN$101)))," ","_"))),"")</f>
        <v>PostgreSqlTypes.sql_character_varying, PostgreSqlTypes.sql_varchar, PostgreSqlTypes.sql_character, PostgreSqlTypes.sql_char, PostgreSqlTypes.sql_bpchar, PostgreSqlTypes.sql_text, PostgreSqlTypes.sql_json, PostgreSqlTypes.sql_jsonb, PostgreSqlTypes.sql_xml</v>
      </c>
      <c r="AO110" s="14" t="str" cm="1">
        <f t="array" aca="1" ref="AO110" ca="1">IFERROR(_xlfn.TEXTJOIN(", ",TRUE,CONCATENATE($C$3,".sql_",SUBSTITUTE(_xlfn._xlws.FILTER($C$5:$C$101, ISNUMBER(SEARCH("S", AO$5:AO$101))+ISNUMBER(SEARCH("R", AO$5:AO$101))+ISNUMBER(SEARCH("M", AO$5:AO$101))+ISNUMBER(SEARCH("A", AO$5:AO$101)))," ","_"))),"")</f>
        <v>PostgreSqlTypes.sql_character_varying, PostgreSqlTypes.sql_varchar, PostgreSqlTypes.sql_character, PostgreSqlTypes.sql_char, PostgreSqlTypes.sql_bpchar, PostgreSqlTypes.sql_text, PostgreSqlTypes.sql_json, PostgreSqlTypes.sql_jsonb, PostgreSqlTypes.sql_xml</v>
      </c>
      <c r="AP110" s="14" t="str" cm="1">
        <f t="array" aca="1" ref="AP110" ca="1">IFERROR(_xlfn.TEXTJOIN(", ",TRUE,CONCATENATE($C$3,".sql_",SUBSTITUTE(_xlfn._xlws.FILTER($C$5:$C$101, ISNUMBER(SEARCH("S", AP$5:AP$101))+ISNUMBER(SEARCH("R", AP$5:AP$101))+ISNUMBER(SEARCH("M", AP$5:AP$101))+ISNUMBER(SEARCH("A", AP$5:AP$101)))," ","_"))),"")</f>
        <v>PostgreSqlTypes.sql_character_varying, PostgreSqlTypes.sql_varchar, PostgreSqlTypes.sql_character, PostgreSqlTypes.sql_char, PostgreSqlTypes.sql_bpchar, PostgreSqlTypes.sql_text, PostgreSqlTypes.sql_json, PostgreSqlTypes.sql_jsonb, PostgreSqlTypes.sql_xml</v>
      </c>
    </row>
    <row r="111" spans="2:46" x14ac:dyDescent="0.25">
      <c r="O111" s="25" t="s">
        <v>260</v>
      </c>
      <c r="P111" s="14" t="str" cm="1">
        <f t="array" aca="1" ref="P111" ca="1">IFERROR(_xlfn.TEXTJOIN(", ",TRUE,CONCATENATE($C$3,".sql_",SUBSTITUTE(_xlfn._xlws.FILTER($C$5:$C$101, ISTEXT(P$5:P$101))," ","_"))),"")</f>
        <v>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Q111" s="14" t="str" cm="1">
        <f t="array" aca="1" ref="Q111" ca="1">IFERROR(_xlfn.TEXTJOIN(", ",TRUE,CONCATENATE($C$3,".sql_",SUBSTITUTE(_xlfn._xlws.FILTER($C$5:$C$101, ISTEXT(Q$5:Q$101))," ","_"))),"")</f>
        <v>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R111" s="14" t="str" cm="1">
        <f t="array" aca="1" ref="R111" ca="1">IFERROR(_xlfn.TEXTJOIN(", ",TRUE,CONCATENATE($C$3,".sql_",SUBSTITUTE(_xlfn._xlws.FILTER($C$5:$C$101, ISTEXT(R$5:R$101)),"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S111" s="14" t="str" cm="1">
        <f t="array" aca="1" ref="S111" ca="1">IFERROR(_xlfn.TEXTJOIN(", ",TRUE,CONCATENATE($C$3,".sql_",SUBSTITUTE(_xlfn._xlws.FILTER($C$5:$C$101, ISTEXT(S$5:S$101)),"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T111" s="14" t="str" cm="1">
        <f t="array" aca="1" ref="T111" ca="1">IFERROR(_xlfn.TEXTJOIN(", ",TRUE,CONCATENATE($C$3,".sql_",SUBSTITUTE(_xlfn._xlws.FILTER($C$5:$C$101, ISTEXT(T$5:T$101)),"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U111" s="14" t="str" cm="1">
        <f t="array" aca="1" ref="U111" ca="1">IFERROR(_xlfn.TEXTJOIN(", ",TRUE,CONCATENATE($C$3,".sql_",SUBSTITUTE(_xlfn._xlws.FILTER($C$5:$C$101, ISTEXT(U$5:U$101))," ","_"))),"")</f>
        <v>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V111" s="14" t="str" cm="1">
        <f t="array" aca="1" ref="V111" ca="1">IFERROR(_xlfn.TEXTJOIN(", ",TRUE,CONCATENATE($C$3,".sql_",SUBSTITUTE(_xlfn._xlws.FILTER($C$5:$C$101, ISTEXT(V$5:V$101))," ","_"))),"")</f>
        <v>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W111" s="14" t="str" cm="1">
        <f t="array" aca="1" ref="W111" ca="1">IFERROR(_xlfn.TEXTJOIN(", ",TRUE,CONCATENATE($C$3,".sql_",SUBSTITUTE(_xlfn._xlws.FILTER($C$5:$C$101, ISTEXT(W$5:W$101))," ","_"))),"")</f>
        <v>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X111" s="14" t="str" cm="1">
        <f t="array" aca="1" ref="X111" ca="1">IFERROR(_xlfn.TEXTJOIN(", ",TRUE,CONCATENATE($C$3,".sql_",SUBSTITUTE(_xlfn._xlws.FILTER($C$5:$C$101, ISTEXT(X$5:X$101)),"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PostgreSqlTypes.sql_boolean, PostgreSqlTypes.sql_character_varying, PostgreSqlTypes.sql_varchar, PostgreSqlTypes.sql_character, PostgreSqlTypes.sql_char, PostgreSqlTypes.sql_bpchar, PostgreSqlTypes.sql_text</v>
      </c>
      <c r="Y111" s="14" t="str" cm="1">
        <f t="array" aca="1" ref="Y111" ca="1">IFERROR(_xlfn.TEXTJOIN(", ",TRUE,CONCATENATE($C$3,".sql_",SUBSTITUTE(_xlfn._xlws.FILTER($C$5:$C$101, ISTEXT(Y$5:Y$101)),"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PostgreSqlTypes.sql_timestamptz, PostgreSqlTypes.sql_character_varying, PostgreSqlTypes.sql_varchar, PostgreSqlTypes.sql_character, PostgreSqlTypes.sql_char, PostgreSqlTypes.sql_bpchar, PostgreSqlTypes.sql_text</v>
      </c>
      <c r="Z111" s="14" t="str" cm="1">
        <f t="array" aca="1" ref="Z111" ca="1">IFERROR(_xlfn.TEXTJOIN(", ",TRUE,CONCATENATE($C$3,".sql_",SUBSTITUTE(_xlfn._xlws.FILTER($C$5:$C$101, ISTEXT(Z$5:Z$101)),"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PostgreSqlTypes.sql_timestamptz, PostgreSqlTypes.sql_character_varying, PostgreSqlTypes.sql_varchar, PostgreSqlTypes.sql_character, PostgreSqlTypes.sql_char, PostgreSqlTypes.sql_bpchar, PostgreSqlTypes.sql_text</v>
      </c>
      <c r="AA111" s="14" t="str" cm="1">
        <f t="array" aca="1" ref="AA111" ca="1">IFERROR(_xlfn.TEXTJOIN(", ",TRUE,CONCATENATE($C$3,".sql_",SUBSTITUTE(_xlfn._xlws.FILTER($C$5:$C$101, ISTEXT(AA$5:AA$101)),"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PostgreSqlTypes.sql_timestamptz, PostgreSqlTypes.sql_character_varying, PostgreSqlTypes.sql_varchar, PostgreSqlTypes.sql_character, PostgreSqlTypes.sql_char, PostgreSqlTypes.sql_bpchar, PostgreSqlTypes.sql_text</v>
      </c>
      <c r="AB111" s="14" t="str" cm="1">
        <f t="array" aca="1" ref="AB111" ca="1">IFERROR(_xlfn.TEXTJOIN(", ",TRUE,CONCATENATE($C$3,".sql_",SUBSTITUTE(_xlfn._xlws.FILTER($C$5:$C$101, ISTEXT(AB$5:AB$101))," ","_"))),"")</f>
        <v>PostgreSqlTypes.sql_date,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C111" s="14" t="str" cm="1">
        <f t="array" aca="1" ref="AC111" ca="1">IFERROR(_xlfn.TEXTJOIN(", ",TRUE,CONCATENATE($C$3,".sql_",SUBSTITUTE(_xlfn._xlws.FILTER($C$5:$C$101, ISTEXT(AC$5:AC$101))," ","_"))),"")</f>
        <v>PostgreSqlTypes.sql_date,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D111" s="14" t="str" cm="1">
        <f t="array" aca="1" ref="AD111" ca="1">IFERROR(_xlfn.TEXTJOIN(", ",TRUE,CONCATENATE($C$3,".sql_",SUBSTITUTE(_xlfn._xlws.FILTER($C$5:$C$101, ISTEXT(AD$5:AD$101))," ","_"))),"")</f>
        <v>PostgreSqlTypes.sql_timestamp_with_time_zone, PostgreSqlTypes.sql_character_varying, PostgreSqlTypes.sql_varchar, PostgreSqlTypes.sql_character, PostgreSqlTypes.sql_char, PostgreSqlTypes.sql_bpchar, PostgreSqlTypes.sql_text</v>
      </c>
      <c r="AE111" s="14" t="str" cm="1">
        <f t="array" aca="1" ref="AE111" ca="1">IFERROR(_xlfn.TEXTJOIN(", ",TRUE,CONCATENATE($C$3,".sql_",SUBSTITUTE(_xlfn._xlws.FILTER($C$5:$C$101, ISTEXT(AE$5:AE$101))," ","_"))),"")</f>
        <v>PostgreSqlTypes.sql_time_without_timezone, PostgreSqlTypes.sql_time, PostgreSqlTypes.sql_time_with_time_zone, PostgreSqlTypes.sql_timetz,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F111" s="14" t="str" cm="1">
        <f t="array" aca="1" ref="AF111" ca="1">IFERROR(_xlfn.TEXTJOIN(", ",TRUE,CONCATENATE($C$3,".sql_",SUBSTITUTE(_xlfn._xlws.FILTER($C$5:$C$101, ISTEXT(AF$5:AF$101))," ","_"))),"")</f>
        <v>PostgreSqlTypes.sql_int2, PostgreSqlTypes.sql_integer, PostgreSqlTypes.sql_int, PostgreSqlTypes.sql_int4, PostgreSqlTypes.sql_bigint, PostgreSqlTypes.sql_int8, PostgreSqlTypes.sql_character_varying, PostgreSqlTypes.sql_varchar, PostgreSqlTypes.sql_character, PostgreSqlTypes.sql_char, PostgreSqlTypes.sql_bpchar, PostgreSqlTypes.sql_text</v>
      </c>
      <c r="AG111" s="14" t="str" cm="1">
        <f t="array" aca="1" ref="AG111" ca="1">IFERROR(_xlfn.TEXTJOIN(", ",TRUE,CONCATENATE($C$3,".sql_",SUBSTITUTE(_xlfn._xlws.FILTER($C$5:$C$101, ISTEXT(AG$5:AG$101))," ","_"))),"")</f>
        <v>PostgreSqlTypes.sql_bit, PostgreSqlTypes.sql_bit_varying, PostgreSqlTypes.sql_varbit, PostgreSqlTypes.sql_bytea</v>
      </c>
      <c r="AH111" s="14" t="str" cm="1">
        <f t="array" aca="1" ref="AH111" ca="1">IFERROR(_xlfn.TEXTJOIN(", ",TRUE,CONCATENATE($C$3,".sql_",SUBSTITUTE(_xlfn._xlws.FILTER($C$5:$C$101, ISTEXT(AH$5:AH$101))," ","_"))),"")</f>
        <v>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PostgreSqlTypes.sql_boolean, PostgreSqlTypes.sql_date, PostgreSqlTypes.sql_timestamp_without_time_zone, PostgreSqlTypes.sql_timestamp, PostgreSqlTypes.sql_timestamp_with_time_zone, PostgreSqlTypes.sql_timestamptz, PostgreSqlTypes.sql_bit, PostgreSqlTypes.sql_bit_varying, PostgreSqlTypes.sql_varbit, PostgreSqlTypes.sql_character_varying, PostgreSqlTypes.sql_varchar, PostgreSqlTypes.sql_character, PostgreSqlTypes.sql_char, PostgreSqlTypes.sql_bpchar, PostgreSqlTypes.sql_text, PostgreSqlTypes.sql_name, PostgreSqlTypes.sql_uuid, PostgreSqlTypes.sql_json, PostgreSqlTypes.sql_jsonb, PostgreSqlTypes.sql_jsonpath, PostgreSqlTypes.sql_xml, PostgreSqlTypes.sql_box, PostgreSqlTypes.sql_circle, PostgreSqlTypes.sql_geography, PostgreSqlTypes.sql_geometry, PostgreSqlTypes.sql_line, PostgreSqlTypes.sql_lseg, PostgreSqlTypes.sql_path, PostgreSqlTypes.sql_point, PostgreSqlTypes.sql_polygon, PostgreSqlTypes.sql_datemultirange, PostgreSqlTypes.sql_daterange, PostgreSqlTypes.sql_int4multirange, PostgreSqlTypes.sql_int4range, PostgreSqlTypes.sql_int8multirange, PostgreSqlTypes.sql_int8range, PostgreSqlTypes.sql_nummultirange, PostgreSqlTypes.sql_numrange, PostgreSqlTypes.sql_tsmultirange, PostgreSqlTypes.sql_tsrange, PostgreSqlTypes.sql_tstzmultirange, PostgreSqlTypes.sql_tstzrange, PostgreSqlTypes.sql_cidr, PostgreSqlTypes.sql_citext, PostgreSqlTypes.sql_hstore, PostgreSqlTypes.sql_inet, PostgreSqlTypes.sql_int2vector, PostgreSqlTypes.sql_lquery, PostgreSqlTypes.sql_ltree, PostgreSqlTypes.sql_ltxtquery, PostgreSqlTypes.sql_macaddr, PostgreSqlTypes.sql_macaddr8, PostgreSqlTypes.sql_oid, PostgreSqlTypes.sql_oidvector, PostgreSqlTypes.sql_pg_lsn, PostgreSqlTypes.sql_pg_snapshot, PostgreSqlTypes.sql_refcursor, PostgreSqlTypes.sql_regclass, PostgreSqlTypes.sql_regcollation, PostgreSqlTypes.sql_regconfig, PostgreSqlTypes.sql_regdictionary, PostgreSqlTypes.sql_regnamespace, PostgreSqlTypes.sql_regrole, PostgreSqlTypes.sql_regtype, PostgreSqlTypes.sql_tid, PostgreSqlTypes.sql_tsquery, PostgreSqlTypes.sql_tsvector, PostgreSqlTypes.sql_txid_snapshot, PostgreSqlTypes.sql_xid, PostgreSqlTypes.sql_xid8</v>
      </c>
      <c r="AI111" s="14" t="str" cm="1">
        <f t="array" aca="1" ref="AI111" ca="1">IFERROR(_xlfn.TEXTJOIN(", ",TRUE,CONCATENATE($C$3,".sql_",SUBSTITUTE(_xlfn._xlws.FILTER($C$5:$C$101, ISTEXT(AI$5:AI$101))," ","_"))),"")</f>
        <v>PostgreSqlTypes.sql_character_varying, PostgreSqlTypes.sql_varchar, PostgreSqlTypes.sql_character, PostgreSqlTypes.sql_char, PostgreSqlTypes.sql_bpchar, PostgreSqlTypes.sql_text, PostgreSqlTypes.sql_uuid, PostgreSqlTypes.sql_json, PostgreSqlTypes.sql_jsonb</v>
      </c>
      <c r="AJ111" s="14" t="str" cm="1">
        <f t="array" aca="1" ref="AJ111" ca="1">IFERROR(_xlfn.TEXTJOIN(", ",TRUE,CONCATENATE($C$3,".sql_",SUBSTITUTE(_xlfn._xlws.FILTER($C$5:$C$101, ISTEXT(AJ$5:AJ$101))," ","_"))),"")</f>
        <v>PostgreSqlTypes.sql_character_varying, PostgreSqlTypes.sql_varchar, PostgreSqlTypes.sql_character, PostgreSqlTypes.sql_char, PostgreSqlTypes.sql_bpchar, PostgreSqlTypes.sql_text, PostgreSqlTypes.sql_json, PostgreSqlTypes.sql_jsonb, PostgreSqlTypes.sql_xml</v>
      </c>
      <c r="AK111" s="14" t="str" cm="1">
        <f t="array" aca="1" ref="AK111" ca="1">IFERROR(_xlfn.TEXTJOIN(", ",TRUE,CONCATENATE($C$3,".sql_",SUBSTITUTE(_xlfn._xlws.FILTER($C$5:$C$101, ISTEXT(AK$5:AK$101))," ","_"))),"")</f>
        <v>PostgreSqlTypes.sql_character_varying, PostgreSqlTypes.sql_varchar, PostgreSqlTypes.sql_character, PostgreSqlTypes.sql_char, PostgreSqlTypes.sql_bpchar, PostgreSqlTypes.sql_text, PostgreSqlTypes.sql_json, PostgreSqlTypes.sql_jsonb, PostgreSqlTypes.sql_xml</v>
      </c>
      <c r="AL111" s="14" t="str" cm="1">
        <f t="array" aca="1" ref="AL111" ca="1">IFERROR(_xlfn.TEXTJOIN(", ",TRUE,CONCATENATE($C$3,".sql_",SUBSTITUTE(_xlfn._xlws.FILTER($C$5:$C$101, ISTEXT(AL$5:AL$101))," ","_"))),"")</f>
        <v>PostgreSqlTypes.sql_character_varying, PostgreSqlTypes.sql_varchar, PostgreSqlTypes.sql_character, PostgreSqlTypes.sql_char, PostgreSqlTypes.sql_bpchar, PostgreSqlTypes.sql_text, PostgreSqlTypes.sql_json, PostgreSqlTypes.sql_jsonb, PostgreSqlTypes.sql_xml</v>
      </c>
      <c r="AM111" s="14" t="str" cm="1">
        <f t="array" aca="1" ref="AM111" ca="1">IFERROR(_xlfn.TEXTJOIN(", ",TRUE,CONCATENATE($C$3,".sql_",SUBSTITUTE(_xlfn._xlws.FILTER($C$5:$C$101, ISTEXT(AM$5:AM$101))," ","_"))),"")</f>
        <v>PostgreSqlTypes.sql_character_varying, PostgreSqlTypes.sql_varchar, PostgreSqlTypes.sql_character, PostgreSqlTypes.sql_char, PostgreSqlTypes.sql_bpchar, PostgreSqlTypes.sql_text, PostgreSqlTypes.sql_json, PostgreSqlTypes.sql_jsonb, PostgreSqlTypes.sql_xml</v>
      </c>
      <c r="AN111" s="14" t="str" cm="1">
        <f t="array" aca="1" ref="AN111" ca="1">IFERROR(_xlfn.TEXTJOIN(", ",TRUE,CONCATENATE($C$3,".sql_",SUBSTITUTE(_xlfn._xlws.FILTER($C$5:$C$101, ISTEXT(AN$5:AN$101))," ","_"))),"")</f>
        <v>PostgreSqlTypes.sql_character_varying, PostgreSqlTypes.sql_varchar, PostgreSqlTypes.sql_character, PostgreSqlTypes.sql_char, PostgreSqlTypes.sql_bpchar, PostgreSqlTypes.sql_text, PostgreSqlTypes.sql_json, PostgreSqlTypes.sql_jsonb, PostgreSqlTypes.sql_xml</v>
      </c>
      <c r="AO111" s="14" t="str" cm="1">
        <f t="array" aca="1" ref="AO111" ca="1">IFERROR(_xlfn.TEXTJOIN(", ",TRUE,CONCATENATE($C$3,".sql_",SUBSTITUTE(_xlfn._xlws.FILTER($C$5:$C$101, ISTEXT(AO$5:AO$101))," ","_"))),"")</f>
        <v>PostgreSqlTypes.sql_character_varying, PostgreSqlTypes.sql_varchar, PostgreSqlTypes.sql_character, PostgreSqlTypes.sql_char, PostgreSqlTypes.sql_bpchar, PostgreSqlTypes.sql_text, PostgreSqlTypes.sql_json, PostgreSqlTypes.sql_jsonb, PostgreSqlTypes.sql_xml</v>
      </c>
      <c r="AP111" s="14" t="str" cm="1">
        <f t="array" aca="1" ref="AP111" ca="1">IFERROR(_xlfn.TEXTJOIN(", ",TRUE,CONCATENATE($C$3,".sql_",SUBSTITUTE(_xlfn._xlws.FILTER($C$5:$C$101, ISTEXT(AP$5:AP$101))," ","_"))),"")</f>
        <v>PostgreSqlTypes.sql_character_varying, PostgreSqlTypes.sql_varchar, PostgreSqlTypes.sql_character, PostgreSqlTypes.sql_char, PostgreSqlTypes.sql_bpchar, PostgreSqlTypes.sql_text, PostgreSqlTypes.sql_json, PostgreSqlTypes.sql_jsonb, PostgreSqlTypes.sql_xml</v>
      </c>
    </row>
    <row r="112" spans="2:46" x14ac:dyDescent="0.25">
      <c r="O112" s="62" t="s">
        <v>181</v>
      </c>
      <c r="P112" s="26" t="str">
        <f t="shared" ref="P112:AP112" ca="1" si="21">CONCATENATE("new (typeof(",P$4,"), ",P$107,", ",IF(P$108="","null",P$108),", ",IF(P$109="","null",P$109),", [",P$110,"]",", [",P$111,"]),")</f>
        <v>new (typeof(sbyte), PostgreSqlTypes.sql_smallint, PostgreSqlTypes.sql_smallserial, null, [PostgreSqlTypes.sql_smallint, PostgreSqlTypes.sql_int2, PostgreSqlTypes.sql_smallserial, PostgreSqlTypes.sql_serial2,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Q112" s="26" t="str">
        <f t="shared" ca="1" si="21"/>
        <v>new (typeof(byte), PostgreSqlTypes.sql_smallint, PostgreSqlTypes.sql_smallserial, null, [PostgreSqlTypes.sql_smallint, PostgreSqlTypes.sql_int2, PostgreSqlTypes.sql_smallserial, PostgreSqlTypes.sql_serial2,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PostgreSqlTypes.sql_character_varying, PostgreSqlTypes.sql_varchar, PostgreSqlTypes.sql_character, PostgreSqlTypes.sql_char, PostgreSqlTypes.sql_bpchar, PostgreSqlTypes.sql_text]),</v>
      </c>
      <c r="R112" s="26" t="str">
        <f t="shared" ca="1" si="21"/>
        <v>new (typeof(short), PostgreSqlTypes.sql_smallint, PostgreSqlTypes.sql_smallserial, null,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S112" s="26" t="str">
        <f t="shared" ca="1" si="21"/>
        <v>new (typeof(ushort), PostgreSqlTypes.sql_smallint, PostgreSqlTypes.sql_smallserial, null,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T112" s="26" t="str">
        <f t="shared" ca="1" si="21"/>
        <v>new (typeof(int), PostgreSqlTypes.sql_integer, PostgreSqlTypes.sql_serial, null, [PostgreSqlTypes.sql_integer, PostgreSqlTypes.sql_serial, PostgreSqlTypes.sql_bigint, PostgreSqlTypes.sql_int8,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U112" s="26" t="e">
        <f t="shared" ca="1" si="21"/>
        <v>#N/A</v>
      </c>
      <c r="V112" s="26" t="str">
        <f t="shared" ca="1" si="21"/>
        <v>new (typeof(long), PostgreSqlTypes.sql_integer, null, null, [PostgreSqlTypes.sql_integer, PostgreSqlTypes.sql_bigint, PostgreSqlTypes.sql_int8, PostgreSqlTypes.sql_character_varying, PostgreSqlTypes.sql_varchar, PostgreSqlTypes.sql_character, PostgreSqlTypes.sql_char, PostgreSqlTypes.sql_bpchar, PostgreSqlTypes.sql_text], [PostgreSqlTypes.sql_smallint, PostgreSqlTypes.sql_int2, PostgreSqlTypes.sql_smallserial, PostgreSqlTypes.sql_serial2, PostgreSqlTypes.sql_integer, PostgreSqlTypes.sql_int, PostgreSqlTypes.sql_int4, PostgreSqlTypes.sql_serial, PostgreSqlTypes.sql_serial4, PostgreSqlTypes.sql_bigint, PostgreSqlTypes.sql_int8, PostgreSqlTypes.sql_timestamptz, PostgreSqlTypes.sql_character_varying, PostgreSqlTypes.sql_varchar, PostgreSqlTypes.sql_character, PostgreSqlTypes.sql_char, PostgreSqlTypes.sql_bpchar, PostgreSqlTypes.sql_text]),</v>
      </c>
      <c r="W112" s="26" t="e">
        <f t="shared" ca="1" si="21"/>
        <v>#N/A</v>
      </c>
      <c r="X112" s="26" t="str">
        <f t="shared" ca="1" si="21"/>
        <v>new (typeof(bool), PostgreSqlTypes.sql_bool, null, null, [PostgreSqlTypes.sql_smallint,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PostgreSqlTypes.sql_character_varying, PostgreSqlTypes.sql_varchar, PostgreSqlTypes.sql_character, PostgreSqlTypes.sql_char, PostgreSqlTypes.sql_bpchar, PostgreSqlTypes.sql_text], [PostgreSqlTypes.sql_smallint,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PostgreSqlTypes.sql_boolean, PostgreSqlTypes.sql_character_varying, PostgreSqlTypes.sql_varchar, PostgreSqlTypes.sql_character, PostgreSqlTypes.sql_char, PostgreSqlTypes.sql_bpchar, PostgreSqlTypes.sql_text]),</v>
      </c>
      <c r="Y112" s="26" t="str">
        <f t="shared" ca="1" si="21"/>
        <v>new (typeof(float), PostgreSqlTypes.sql_decimal, null, null, [PostgreSqlTypes.sql_decimal, PostgreSqlTypes.sql_character_varying, PostgreSqlTypes.sql_varchar, PostgreSqlTypes.sql_character, PostgreSqlTypes.sql_char, PostgreSqlTypes.sql_bpchar, PostgreSqlTypes.sql_text], [PostgreSqlTypes.sql_smallint,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PostgreSqlTypes.sql_timestamptz, PostgreSqlTypes.sql_character_varying, PostgreSqlTypes.sql_varchar, PostgreSqlTypes.sql_character, PostgreSqlTypes.sql_char, PostgreSqlTypes.sql_bpchar, PostgreSqlTypes.sql_text]),</v>
      </c>
      <c r="Z112" s="26" t="e">
        <f t="shared" ca="1" si="21"/>
        <v>#N/A</v>
      </c>
      <c r="AA112" s="26" t="str">
        <f t="shared" ca="1" si="21"/>
        <v>new (typeof(decimal), PostgreSqlTypes.sql_numeric, null, null, [PostgreSqlTypes.sql_numeric, PostgreSqlTypes.sql_character_varying, PostgreSqlTypes.sql_varchar, PostgreSqlTypes.sql_character, PostgreSqlTypes.sql_char, PostgreSqlTypes.sql_bpchar, PostgreSqlTypes.sql_text], [PostgreSqlTypes.sql_smallint,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PostgreSqlTypes.sql_timestamptz, PostgreSqlTypes.sql_character_varying, PostgreSqlTypes.sql_varchar, PostgreSqlTypes.sql_character, PostgreSqlTypes.sql_char, PostgreSqlTypes.sql_bpchar, PostgreSqlTypes.sql_text]),</v>
      </c>
      <c r="AB112" s="26" t="str">
        <f t="shared" ca="1" si="21"/>
        <v>new (typeof(DateTime), PostgreSqlTypes.sql_date, null, null, [PostgreSqlTypes.sql_date, PostgreSqlTypes.sql_character_varying, PostgreSqlTypes.sql_varchar, PostgreSqlTypes.sql_character, PostgreSqlTypes.sql_char, PostgreSqlTypes.sql_bpchar, PostgreSqlTypes.sql_text], [PostgreSqlTypes.sql_date,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C112" s="26" t="str">
        <f t="shared" ca="1" si="21"/>
        <v>new (typeof(DateTimeOffset), PostgreSqlTypes.sql_timestamp_without_time_zone, null, null, [PostgreSqlTypes.sql_timestamp_without_time_zone, PostgreSqlTypes.sql_character_varying, PostgreSqlTypes.sql_varchar, PostgreSqlTypes.sql_character, PostgreSqlTypes.sql_char, PostgreSqlTypes.sql_bpchar, PostgreSqlTypes.sql_text], [PostgreSqlTypes.sql_date,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D112" s="26" t="str">
        <f t="shared" ca="1" si="21"/>
        <v>new (typeof(DateOnly), PostgreSqlTypes.sql_timestamp_with_time_zone, null, null, [PostgreSqlTypes.sql_timestamp_with_time_zone, PostgreSqlTypes.sql_character_varying, PostgreSqlTypes.sql_varchar, PostgreSqlTypes.sql_character, PostgreSqlTypes.sql_char, PostgreSqlTypes.sql_bpchar, PostgreSqlTypes.sql_text], [PostgreSqlTypes.sql_timestamp_with_time_zone, PostgreSqlTypes.sql_character_varying, PostgreSqlTypes.sql_varchar, PostgreSqlTypes.sql_character, PostgreSqlTypes.sql_char, PostgreSqlTypes.sql_bpchar, PostgreSqlTypes.sql_text]),</v>
      </c>
      <c r="AE112" s="26" t="str">
        <f t="shared" ca="1" si="21"/>
        <v>new (typeof(TimeOnly), PostgreSqlTypes.sql_time, null, null, [PostgreSqlTypes.sql_time_without_timezone, PostgreSqlTypes.sql_time, PostgreSqlTypes.sql_time_with_time_zone, PostgreSqlTypes.sql_timetz,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 [PostgreSqlTypes.sql_time_without_timezone, PostgreSqlTypes.sql_time, PostgreSqlTypes.sql_time_with_time_zone, PostgreSqlTypes.sql_timetz, PostgreSqlTypes.sql_timestamp_without_time_zone, PostgreSqlTypes.sql_timestamp, PostgreSqlTypes.sql_timestamp_with_time_zone, PostgreSqlTypes.sql_timestamptz, PostgreSqlTypes.sql_character_varying, PostgreSqlTypes.sql_varchar, PostgreSqlTypes.sql_character, PostgreSqlTypes.sql_char, PostgreSqlTypes.sql_bpchar, PostgreSqlTypes.sql_text]),</v>
      </c>
      <c r="AF112" s="26" t="str">
        <f t="shared" ca="1" si="21"/>
        <v>new (typeof(TimeSpan), PostgreSqlTypes.sql_bigint, null, null, [PostgreSqlTypes.sql_int2, PostgreSqlTypes.sql_integer, PostgreSqlTypes.sql_int, PostgreSqlTypes.sql_int4, PostgreSqlTypes.sql_bigint, PostgreSqlTypes.sql_int8, PostgreSqlTypes.sql_character_varying, PostgreSqlTypes.sql_varchar, PostgreSqlTypes.sql_character, PostgreSqlTypes.sql_char, PostgreSqlTypes.sql_bpchar, PostgreSqlTypes.sql_text], [PostgreSqlTypes.sql_int2, PostgreSqlTypes.sql_integer, PostgreSqlTypes.sql_int, PostgreSqlTypes.sql_int4, PostgreSqlTypes.sql_bigint, PostgreSqlTypes.sql_int8, PostgreSqlTypes.sql_character_varying, PostgreSqlTypes.sql_varchar, PostgreSqlTypes.sql_character, PostgreSqlTypes.sql_char, PostgreSqlTypes.sql_bpchar, PostgreSqlTypes.sql_text]),</v>
      </c>
      <c r="AG112" s="26" t="e">
        <f t="shared" ca="1" si="21"/>
        <v>#N/A</v>
      </c>
      <c r="AH112" s="26" t="str">
        <f t="shared" ca="1" si="21"/>
        <v>new (typeof(string), PostgreSqlTypes.sql_varchar, null, PostgreSqlTypes.sql_text, [PostgreSqlTypes.sql_character_varying, PostgreSqlTypes.sql_varchar, PostgreSqlTypes.sql_character, PostgreSqlTypes.sql_char, PostgreSqlTypes.sql_bpchar, PostgreSqlTypes.sql_text, PostgreSqlTypes.sql_json, PostgreSqlTypes.sql_jsonb], [PostgreSqlTypes.sql_smallint, PostgreSqlTypes.sql_int2, PostgreSqlTypes.sql_smallserial, PostgreSqlTypes.sql_integer, PostgreSqlTypes.sql_int, PostgreSqlTypes.sql_int4, PostgreSqlTypes.sql_bigint, PostgreSqlTypes.sql_int8, PostgreSqlTypes.sql_bigserial, PostgreSqlTypes.sql_serial8, PostgreSqlTypes.sql_float4, PostgreSqlTypes.sql_real, PostgreSqlTypes.sql_double_precision, PostgreSqlTypes.sql_float8, PostgreSqlTypes.sql_money, PostgreSqlTypes.sql_numeric, PostgreSqlTypes.sql_decimal, PostgreSqlTypes.sql_bool, PostgreSqlTypes.sql_boolean, PostgreSqlTypes.sql_date, PostgreSqlTypes.sql_timestamp_without_time_zone, PostgreSqlTypes.sql_timestamp, PostgreSqlTypes.sql_timestamp_with_time_zone, PostgreSqlTypes.sql_timestamptz, PostgreSqlTypes.sql_bit, PostgreSqlTypes.sql_bit_varying, PostgreSqlTypes.sql_varbit, PostgreSqlTypes.sql_character_varying, PostgreSqlTypes.sql_varchar, PostgreSqlTypes.sql_character, PostgreSqlTypes.sql_char, PostgreSqlTypes.sql_bpchar, PostgreSqlTypes.sql_text, PostgreSqlTypes.sql_name, PostgreSqlTypes.sql_uuid, PostgreSqlTypes.sql_json, PostgreSqlTypes.sql_jsonb, PostgreSqlTypes.sql_jsonpath, PostgreSqlTypes.sql_xml, PostgreSqlTypes.sql_box, PostgreSqlTypes.sql_circle, PostgreSqlTypes.sql_geography, PostgreSqlTypes.sql_geometry, PostgreSqlTypes.sql_line, PostgreSqlTypes.sql_lseg, PostgreSqlTypes.sql_path, PostgreSqlTypes.sql_point, PostgreSqlTypes.sql_polygon, PostgreSqlTypes.sql_datemultirange, PostgreSqlTypes.sql_daterange, PostgreSqlTypes.sql_int4multirange, PostgreSqlTypes.sql_int4range, PostgreSqlTypes.sql_int8multirange, PostgreSqlTypes.sql_int8range, PostgreSqlTypes.sql_nummultirange, PostgreSqlTypes.sql_numrange, PostgreSqlTypes.sql_tsmultirange, PostgreSqlTypes.sql_tsrange, PostgreSqlTypes.sql_tstzmultirange, PostgreSqlTypes.sql_tstzrange, PostgreSqlTypes.sql_cidr, PostgreSqlTypes.sql_citext, PostgreSqlTypes.sql_hstore, PostgreSqlTypes.sql_inet, PostgreSqlTypes.sql_int2vector, PostgreSqlTypes.sql_lquery, PostgreSqlTypes.sql_ltree, PostgreSqlTypes.sql_ltxtquery, PostgreSqlTypes.sql_macaddr, PostgreSqlTypes.sql_macaddr8, PostgreSqlTypes.sql_oid, PostgreSqlTypes.sql_oidvector, PostgreSqlTypes.sql_pg_lsn, PostgreSqlTypes.sql_pg_snapshot, PostgreSqlTypes.sql_refcursor, PostgreSqlTypes.sql_regclass, PostgreSqlTypes.sql_regcollation, PostgreSqlTypes.sql_regconfig, PostgreSqlTypes.sql_regdictionary, PostgreSqlTypes.sql_regnamespace, PostgreSqlTypes.sql_regrole, PostgreSqlTypes.sql_regtype, PostgreSqlTypes.sql_tid, PostgreSqlTypes.sql_tsquery, PostgreSqlTypes.sql_tsvector, PostgreSqlTypes.sql_txid_snapshot, PostgreSqlTypes.sql_xid, PostgreSqlTypes.sql_xid8]),</v>
      </c>
      <c r="AI112" s="26" t="str">
        <f t="shared" ca="1" si="21"/>
        <v>new (typeof(Guid), PostgreSqlTypes.sql_uuid, null, null, [PostgreSqlTypes.sql_character_varying, PostgreSqlTypes.sql_varchar, PostgreSqlTypes.sql_character, PostgreSqlTypes.sql_char, PostgreSqlTypes.sql_bpchar, PostgreSqlTypes.sql_text, PostgreSqlTypes.sql_uuid, PostgreSqlTypes.sql_json, PostgreSqlTypes.sql_jsonb], [PostgreSqlTypes.sql_character_varying, PostgreSqlTypes.sql_varchar, PostgreSqlTypes.sql_character, PostgreSqlTypes.sql_char, PostgreSqlTypes.sql_bpchar, PostgreSqlTypes.sql_text, PostgreSqlTypes.sql_uuid, PostgreSqlTypes.sql_json, PostgreSqlTypes.sql_jsonb]),</v>
      </c>
      <c r="AJ112" s="26" t="str">
        <f t="shared" ca="1" si="21"/>
        <v>new (typeof(IDictionary&lt;,&gt;),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K112" s="26" t="str">
        <f t="shared" ca="1" si="21"/>
        <v>new (typeof(Dictionary&lt;,&gt;),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L112" s="26" t="str">
        <f t="shared" ca="1" si="21"/>
        <v>new (typeof(IEnumerable&lt;&gt;),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M112" s="26" t="str">
        <f t="shared" ca="1" si="21"/>
        <v>new (typeof(ICollection&lt;&gt;),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N112" s="26" t="str">
        <f t="shared" ca="1" si="21"/>
        <v>new (typeof(List&lt;&gt;),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O112" s="26" t="str">
        <f t="shared" ca="1" si="21"/>
        <v>new (typeof(object[]),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P112" s="26" t="str">
        <f t="shared" ca="1" si="21"/>
        <v>new (typeof(object), PostgreSqlTypes.sql_jsonb, null, null, [PostgreSqlTypes.sql_character_varying, PostgreSqlTypes.sql_varchar, PostgreSqlTypes.sql_character, PostgreSqlTypes.sql_char, PostgreSqlTypes.sql_bpchar, PostgreSqlTypes.sql_text, PostgreSqlTypes.sql_json, PostgreSqlTypes.sql_jsonb, PostgreSqlTypes.sql_xml], [PostgreSqlTypes.sql_character_varying, PostgreSqlTypes.sql_varchar, PostgreSqlTypes.sql_character, PostgreSqlTypes.sql_char, PostgreSqlTypes.sql_bpchar, PostgreSqlTypes.sql_text, PostgreSqlTypes.sql_json, PostgreSqlTypes.sql_jsonb, PostgreSqlTypes.sql_xml]),</v>
      </c>
      <c r="AQ112" s="26" t="s">
        <v>158</v>
      </c>
    </row>
    <row r="113" spans="4:35" ht="15" x14ac:dyDescent="0.25">
      <c r="D113"/>
      <c r="P113" s="14"/>
      <c r="Q113" s="14"/>
      <c r="R113" s="7"/>
      <c r="S113" s="7"/>
      <c r="T113" s="7"/>
      <c r="U113" s="7"/>
      <c r="V113" s="7"/>
      <c r="W113" s="7"/>
      <c r="X113" s="7"/>
      <c r="Y113" s="7"/>
      <c r="Z113" s="7"/>
      <c r="AA113" s="7"/>
      <c r="AB113" s="7"/>
      <c r="AC113" s="7"/>
      <c r="AD113" s="7"/>
      <c r="AE113" s="7"/>
      <c r="AF113" s="7"/>
      <c r="AG113" s="7"/>
      <c r="AH113" s="7"/>
      <c r="AI113" s="7"/>
    </row>
    <row r="114" spans="4:35" ht="15" x14ac:dyDescent="0.25">
      <c r="D114"/>
      <c r="P114" s="18"/>
      <c r="Q114" s="18"/>
      <c r="R114" s="7"/>
      <c r="S114" s="7"/>
      <c r="T114" s="7"/>
      <c r="U114" s="7"/>
      <c r="V114" s="7"/>
      <c r="W114" s="7"/>
      <c r="X114" s="7"/>
      <c r="Y114" s="7"/>
      <c r="Z114" s="7"/>
      <c r="AA114" s="7"/>
      <c r="AB114" s="7"/>
      <c r="AC114" s="7"/>
      <c r="AD114" s="7"/>
      <c r="AE114" s="7"/>
      <c r="AF114" s="7"/>
      <c r="AG114" s="7"/>
      <c r="AH114" s="7"/>
      <c r="AI114" s="7"/>
    </row>
    <row r="115" spans="4:35" ht="15" x14ac:dyDescent="0.25">
      <c r="D115"/>
      <c r="P115" s="7"/>
      <c r="Q115" s="7"/>
      <c r="R115" s="7"/>
      <c r="S115" s="7"/>
      <c r="T115" s="7"/>
      <c r="U115" s="7"/>
      <c r="V115" s="7"/>
      <c r="W115" s="7"/>
      <c r="X115" s="7"/>
      <c r="Y115" s="7"/>
      <c r="Z115" s="7"/>
      <c r="AA115" s="7"/>
      <c r="AB115" s="7"/>
      <c r="AC115" s="7"/>
      <c r="AD115" s="7"/>
      <c r="AE115" s="7"/>
      <c r="AF115" s="7"/>
      <c r="AG115" s="7"/>
      <c r="AH115" s="7"/>
      <c r="AI115" s="7"/>
    </row>
    <row r="116" spans="4:35" ht="15" x14ac:dyDescent="0.25">
      <c r="D116"/>
      <c r="P116" s="7"/>
      <c r="Q116" s="7"/>
      <c r="R116" s="7"/>
      <c r="S116" s="7"/>
      <c r="T116" s="7"/>
      <c r="U116" s="7"/>
      <c r="V116" s="7"/>
      <c r="W116" s="7"/>
      <c r="X116" s="7"/>
      <c r="Y116" s="7"/>
      <c r="Z116" s="7"/>
      <c r="AA116" s="7"/>
      <c r="AB116" s="7"/>
      <c r="AC116" s="7"/>
      <c r="AD116" s="7"/>
      <c r="AE116" s="7"/>
      <c r="AF116" s="7"/>
      <c r="AG116" s="7"/>
      <c r="AH116" s="7"/>
      <c r="AI116" s="7"/>
    </row>
    <row r="117" spans="4:35" ht="15" x14ac:dyDescent="0.25">
      <c r="D117"/>
      <c r="P117" s="7"/>
      <c r="Q117" s="7"/>
      <c r="R117" s="7"/>
      <c r="S117" s="7"/>
      <c r="T117" s="7"/>
      <c r="U117" s="7"/>
      <c r="V117" s="7"/>
      <c r="W117" s="7"/>
      <c r="X117" s="7"/>
      <c r="Y117" s="7"/>
      <c r="Z117" s="7"/>
      <c r="AA117" s="7"/>
      <c r="AB117" s="7"/>
      <c r="AC117" s="7"/>
      <c r="AD117" s="7"/>
      <c r="AE117" s="7"/>
      <c r="AF117" s="7"/>
      <c r="AG117" s="7"/>
      <c r="AH117" s="7"/>
      <c r="AI117" s="7"/>
    </row>
    <row r="118" spans="4:35" ht="15" x14ac:dyDescent="0.25">
      <c r="D118"/>
      <c r="P118" s="7"/>
      <c r="Q118" s="7"/>
      <c r="R118" s="7"/>
      <c r="S118" s="7"/>
      <c r="T118" s="7"/>
      <c r="U118" s="7"/>
      <c r="V118" s="7"/>
      <c r="W118" s="7"/>
      <c r="X118" s="7"/>
      <c r="Y118" s="7"/>
      <c r="Z118" s="7"/>
      <c r="AA118" s="7"/>
      <c r="AB118" s="7"/>
      <c r="AC118" s="7"/>
      <c r="AD118" s="7"/>
      <c r="AE118" s="7"/>
      <c r="AF118" s="7"/>
      <c r="AG118" s="7"/>
      <c r="AH118" s="7"/>
      <c r="AI118" s="7"/>
    </row>
    <row r="119" spans="4:35" ht="15" x14ac:dyDescent="0.25">
      <c r="D119"/>
      <c r="P119" s="7"/>
      <c r="Q119" s="7"/>
      <c r="R119" s="7"/>
      <c r="S119" s="7"/>
      <c r="T119" s="7"/>
      <c r="U119" s="7"/>
      <c r="V119" s="7"/>
      <c r="W119" s="7"/>
      <c r="X119" s="7"/>
      <c r="Y119" s="7"/>
      <c r="Z119" s="7"/>
      <c r="AA119" s="7"/>
      <c r="AB119" s="7"/>
      <c r="AC119" s="7"/>
      <c r="AD119" s="7"/>
      <c r="AE119" s="7"/>
      <c r="AF119" s="7"/>
      <c r="AG119" s="7"/>
      <c r="AH119" s="7"/>
      <c r="AI119" s="7"/>
    </row>
    <row r="120" spans="4:35" ht="15" x14ac:dyDescent="0.25">
      <c r="D120"/>
      <c r="P120" s="7"/>
      <c r="Q120" s="7"/>
      <c r="R120" s="7"/>
      <c r="S120" s="7"/>
      <c r="T120" s="7"/>
      <c r="U120" s="7"/>
      <c r="V120" s="7"/>
      <c r="W120" s="7"/>
      <c r="X120" s="7"/>
      <c r="Y120" s="7"/>
      <c r="Z120" s="7"/>
      <c r="AA120" s="7"/>
      <c r="AB120" s="7"/>
      <c r="AC120" s="7"/>
      <c r="AD120" s="7"/>
      <c r="AE120" s="7"/>
      <c r="AF120" s="7"/>
      <c r="AG120" s="7"/>
      <c r="AH120" s="7"/>
      <c r="AI120" s="7"/>
    </row>
    <row r="121" spans="4:35" ht="15" x14ac:dyDescent="0.25">
      <c r="D121"/>
      <c r="P121" s="7"/>
      <c r="Q121" s="7"/>
      <c r="R121" s="7"/>
      <c r="S121" s="7"/>
      <c r="T121" s="7"/>
      <c r="U121" s="7"/>
      <c r="V121" s="7"/>
      <c r="W121" s="7"/>
      <c r="X121" s="7"/>
      <c r="Y121" s="7"/>
      <c r="Z121" s="7"/>
      <c r="AA121" s="7"/>
      <c r="AB121" s="7"/>
      <c r="AC121" s="7"/>
      <c r="AD121" s="7"/>
      <c r="AE121" s="7"/>
      <c r="AF121" s="7"/>
      <c r="AG121" s="7"/>
      <c r="AH121" s="7"/>
      <c r="AI121" s="7"/>
    </row>
    <row r="122" spans="4:35" ht="15" x14ac:dyDescent="0.25">
      <c r="D122"/>
      <c r="P122" s="7"/>
      <c r="Q122" s="7"/>
      <c r="R122" s="7"/>
      <c r="S122" s="7"/>
      <c r="T122" s="7"/>
      <c r="U122" s="7"/>
      <c r="V122" s="7"/>
      <c r="W122" s="7"/>
      <c r="X122" s="7"/>
      <c r="Y122" s="7"/>
      <c r="Z122" s="7"/>
      <c r="AA122" s="7"/>
      <c r="AB122" s="7"/>
      <c r="AC122" s="7"/>
      <c r="AD122" s="7"/>
      <c r="AE122" s="7"/>
      <c r="AF122" s="7"/>
      <c r="AG122" s="7"/>
      <c r="AH122" s="7"/>
      <c r="AI122" s="7"/>
    </row>
    <row r="123" spans="4:35" ht="15" x14ac:dyDescent="0.25">
      <c r="D123"/>
      <c r="P123" s="7"/>
      <c r="Q123" s="7"/>
      <c r="R123" s="7"/>
      <c r="S123" s="7"/>
      <c r="T123" s="7"/>
      <c r="U123" s="7"/>
      <c r="V123" s="7"/>
      <c r="W123" s="7"/>
      <c r="X123" s="7"/>
      <c r="Y123" s="7"/>
      <c r="Z123" s="7"/>
      <c r="AA123" s="7"/>
      <c r="AB123" s="7"/>
      <c r="AC123" s="7"/>
      <c r="AD123" s="7"/>
      <c r="AE123" s="7"/>
      <c r="AF123" s="7"/>
      <c r="AG123" s="7"/>
      <c r="AH123" s="7"/>
      <c r="AI123" s="7"/>
    </row>
    <row r="124" spans="4:35" ht="15" x14ac:dyDescent="0.25">
      <c r="D124"/>
      <c r="P124" s="7"/>
      <c r="Q124" s="7"/>
      <c r="R124" s="7"/>
      <c r="S124" s="7"/>
      <c r="T124" s="7"/>
      <c r="U124" s="7"/>
      <c r="V124" s="7"/>
      <c r="W124" s="7"/>
      <c r="X124" s="7"/>
      <c r="Y124" s="7"/>
      <c r="Z124" s="7"/>
      <c r="AA124" s="7"/>
      <c r="AB124" s="7"/>
      <c r="AC124" s="7"/>
      <c r="AD124" s="7"/>
      <c r="AE124" s="7"/>
      <c r="AF124" s="7"/>
      <c r="AG124" s="7"/>
      <c r="AH124" s="7"/>
      <c r="AI124" s="7"/>
    </row>
    <row r="125" spans="4:35" ht="15" x14ac:dyDescent="0.25">
      <c r="D125"/>
      <c r="P125" s="7"/>
      <c r="Q125" s="7"/>
      <c r="R125" s="7"/>
      <c r="S125" s="7"/>
      <c r="T125" s="7"/>
      <c r="U125" s="7"/>
      <c r="V125" s="7"/>
      <c r="W125" s="7"/>
      <c r="X125" s="7"/>
      <c r="Y125" s="7"/>
      <c r="Z125" s="7"/>
      <c r="AA125" s="7"/>
      <c r="AB125" s="7"/>
      <c r="AC125" s="7"/>
      <c r="AD125" s="7"/>
      <c r="AE125" s="7"/>
      <c r="AF125" s="7"/>
      <c r="AG125" s="7"/>
      <c r="AH125" s="7"/>
      <c r="AI125" s="7"/>
    </row>
    <row r="126" spans="4:35" ht="15" x14ac:dyDescent="0.25">
      <c r="D126"/>
      <c r="P126" s="7"/>
      <c r="Q126" s="7"/>
      <c r="R126" s="7"/>
      <c r="S126" s="7"/>
      <c r="T126" s="7"/>
      <c r="U126" s="7"/>
      <c r="V126" s="7"/>
      <c r="W126" s="7"/>
      <c r="X126" s="7"/>
      <c r="Y126" s="7"/>
      <c r="Z126" s="7"/>
      <c r="AA126" s="7"/>
      <c r="AB126" s="7"/>
      <c r="AC126" s="7"/>
      <c r="AD126" s="7"/>
      <c r="AE126" s="7"/>
      <c r="AF126" s="7"/>
      <c r="AG126" s="7"/>
      <c r="AH126" s="7"/>
      <c r="AI126" s="7"/>
    </row>
    <row r="127" spans="4:35" ht="15" x14ac:dyDescent="0.25">
      <c r="D127"/>
      <c r="P127" s="7"/>
      <c r="Q127" s="7"/>
      <c r="R127" s="7"/>
      <c r="S127" s="7"/>
      <c r="T127" s="7"/>
      <c r="U127" s="7"/>
      <c r="V127" s="7"/>
      <c r="W127" s="7"/>
      <c r="X127" s="7"/>
      <c r="Y127" s="7"/>
      <c r="Z127" s="7"/>
      <c r="AA127" s="7"/>
      <c r="AB127" s="7"/>
      <c r="AC127" s="7"/>
      <c r="AD127" s="7"/>
      <c r="AE127" s="7"/>
      <c r="AF127" s="7"/>
      <c r="AG127" s="7"/>
      <c r="AH127" s="7"/>
      <c r="AI127" s="7"/>
    </row>
    <row r="128" spans="4:35" ht="15" x14ac:dyDescent="0.25">
      <c r="D128"/>
      <c r="P128" s="7"/>
      <c r="Q128" s="7"/>
      <c r="R128" s="7"/>
      <c r="S128" s="7"/>
      <c r="T128" s="7"/>
      <c r="U128" s="7"/>
      <c r="V128" s="7"/>
      <c r="W128" s="7"/>
      <c r="X128" s="7"/>
      <c r="Y128" s="7"/>
      <c r="Z128" s="7"/>
      <c r="AA128" s="7"/>
      <c r="AB128" s="7"/>
      <c r="AC128" s="7"/>
      <c r="AD128" s="7"/>
      <c r="AE128" s="7"/>
      <c r="AF128" s="7"/>
      <c r="AG128" s="7"/>
      <c r="AH128" s="7"/>
      <c r="AI128" s="7"/>
    </row>
    <row r="129" spans="4:35" ht="15" x14ac:dyDescent="0.25">
      <c r="D129"/>
      <c r="P129" s="7"/>
      <c r="Q129" s="7"/>
      <c r="R129" s="7"/>
      <c r="S129" s="7"/>
      <c r="T129" s="7"/>
      <c r="U129" s="7"/>
      <c r="V129" s="7"/>
      <c r="W129" s="7"/>
      <c r="X129" s="7"/>
      <c r="Y129" s="7"/>
      <c r="Z129" s="7"/>
      <c r="AA129" s="7"/>
      <c r="AB129" s="7"/>
      <c r="AC129" s="7"/>
      <c r="AD129" s="7"/>
      <c r="AE129" s="7"/>
      <c r="AF129" s="7"/>
      <c r="AG129" s="7"/>
      <c r="AH129" s="7"/>
      <c r="AI129" s="7"/>
    </row>
    <row r="130" spans="4:35" ht="15" x14ac:dyDescent="0.25">
      <c r="D130"/>
      <c r="P130" s="7"/>
      <c r="Q130" s="7"/>
      <c r="R130" s="7"/>
      <c r="S130" s="7"/>
      <c r="T130" s="7"/>
      <c r="U130" s="7"/>
      <c r="V130" s="7"/>
      <c r="W130" s="7"/>
      <c r="X130" s="7"/>
      <c r="Y130" s="7"/>
      <c r="Z130" s="7"/>
      <c r="AA130" s="7"/>
      <c r="AB130" s="7"/>
      <c r="AC130" s="7"/>
      <c r="AD130" s="7"/>
      <c r="AE130" s="7"/>
      <c r="AF130" s="7"/>
      <c r="AG130" s="7"/>
      <c r="AH130" s="7"/>
      <c r="AI130" s="7"/>
    </row>
    <row r="131" spans="4:35" ht="15" x14ac:dyDescent="0.25">
      <c r="D131"/>
      <c r="P131" s="7"/>
      <c r="Q131" s="7"/>
      <c r="R131" s="7"/>
      <c r="S131" s="7"/>
      <c r="T131" s="7"/>
      <c r="U131" s="7"/>
      <c r="V131" s="7"/>
      <c r="W131" s="7"/>
      <c r="X131" s="7"/>
      <c r="Y131" s="7"/>
      <c r="Z131" s="7"/>
      <c r="AA131" s="7"/>
      <c r="AB131" s="7"/>
      <c r="AC131" s="7"/>
      <c r="AD131" s="7"/>
      <c r="AE131" s="7"/>
      <c r="AF131" s="7"/>
      <c r="AG131" s="7"/>
      <c r="AH131" s="7"/>
      <c r="AI131" s="7"/>
    </row>
    <row r="132" spans="4:35" ht="15" x14ac:dyDescent="0.25">
      <c r="D132"/>
      <c r="P132" s="7"/>
      <c r="Q132" s="7"/>
      <c r="R132" s="7"/>
      <c r="S132" s="7"/>
      <c r="T132" s="7"/>
      <c r="U132" s="7"/>
      <c r="V132" s="7"/>
      <c r="W132" s="7"/>
      <c r="X132" s="7"/>
      <c r="Y132" s="7"/>
      <c r="Z132" s="7"/>
      <c r="AA132" s="7"/>
      <c r="AB132" s="7"/>
      <c r="AC132" s="7"/>
      <c r="AD132" s="7"/>
      <c r="AE132" s="7"/>
      <c r="AF132" s="7"/>
      <c r="AG132" s="7"/>
      <c r="AH132" s="7"/>
      <c r="AI132" s="7"/>
    </row>
    <row r="133" spans="4:35" ht="15" x14ac:dyDescent="0.25">
      <c r="D133"/>
      <c r="P133" s="7"/>
      <c r="Q133" s="7"/>
      <c r="R133" s="7"/>
      <c r="S133" s="7"/>
      <c r="T133" s="7"/>
      <c r="U133" s="7"/>
      <c r="V133" s="7"/>
      <c r="W133" s="7"/>
      <c r="X133" s="7"/>
      <c r="Y133" s="7"/>
      <c r="Z133" s="7"/>
      <c r="AA133" s="7"/>
      <c r="AB133" s="7"/>
      <c r="AC133" s="7"/>
      <c r="AD133" s="7"/>
      <c r="AE133" s="7"/>
      <c r="AF133" s="7"/>
      <c r="AG133" s="7"/>
      <c r="AH133" s="7"/>
      <c r="AI133" s="7"/>
    </row>
    <row r="134" spans="4:35" ht="15" x14ac:dyDescent="0.25">
      <c r="D134"/>
      <c r="P134" s="7"/>
      <c r="Q134" s="7"/>
      <c r="R134" s="7"/>
      <c r="S134" s="7"/>
      <c r="T134" s="7"/>
      <c r="U134" s="7"/>
      <c r="V134" s="7"/>
      <c r="W134" s="7"/>
      <c r="X134" s="7"/>
      <c r="Y134" s="7"/>
      <c r="Z134" s="7"/>
      <c r="AA134" s="7"/>
      <c r="AB134" s="7"/>
      <c r="AC134" s="7"/>
      <c r="AD134" s="7"/>
      <c r="AE134" s="7"/>
      <c r="AF134" s="7"/>
      <c r="AG134" s="7"/>
      <c r="AH134" s="7"/>
      <c r="AI134" s="7"/>
    </row>
    <row r="135" spans="4:35" ht="15" x14ac:dyDescent="0.25">
      <c r="D135"/>
      <c r="P135" s="7"/>
      <c r="Q135" s="7"/>
      <c r="R135" s="7"/>
      <c r="S135" s="7"/>
      <c r="T135" s="7"/>
      <c r="U135" s="7"/>
      <c r="V135" s="7"/>
      <c r="W135" s="7"/>
      <c r="X135" s="7"/>
      <c r="Y135" s="7"/>
      <c r="Z135" s="7"/>
      <c r="AA135" s="7"/>
      <c r="AB135" s="7"/>
      <c r="AC135" s="7"/>
      <c r="AD135" s="7"/>
      <c r="AE135" s="7"/>
      <c r="AF135" s="7"/>
      <c r="AG135" s="7"/>
      <c r="AH135" s="7"/>
      <c r="AI135" s="7"/>
    </row>
    <row r="136" spans="4:35" ht="15" x14ac:dyDescent="0.25">
      <c r="D136"/>
      <c r="P136" s="7"/>
      <c r="Q136" s="7"/>
      <c r="R136" s="7"/>
      <c r="S136" s="7"/>
      <c r="T136" s="7"/>
      <c r="U136" s="7"/>
      <c r="V136" s="7"/>
      <c r="W136" s="7"/>
      <c r="X136" s="7"/>
      <c r="Y136" s="7"/>
      <c r="Z136" s="7"/>
      <c r="AA136" s="7"/>
      <c r="AB136" s="7"/>
      <c r="AC136" s="7"/>
      <c r="AD136" s="7"/>
      <c r="AE136" s="7"/>
      <c r="AF136" s="7"/>
      <c r="AG136" s="7"/>
      <c r="AH136" s="7"/>
      <c r="AI136" s="7"/>
    </row>
    <row r="137" spans="4:35" x14ac:dyDescent="0.25">
      <c r="P137" s="7"/>
      <c r="Q137" s="7"/>
      <c r="R137" s="7"/>
      <c r="S137" s="7"/>
      <c r="T137" s="7"/>
      <c r="U137" s="7"/>
      <c r="V137" s="7"/>
      <c r="W137" s="7"/>
      <c r="X137" s="7"/>
      <c r="Y137" s="7"/>
      <c r="Z137" s="7"/>
      <c r="AA137" s="7"/>
      <c r="AB137" s="7"/>
      <c r="AC137" s="7"/>
      <c r="AD137" s="7"/>
      <c r="AE137" s="7"/>
      <c r="AF137" s="7"/>
      <c r="AG137" s="7"/>
      <c r="AH137" s="7"/>
      <c r="AI137" s="7"/>
    </row>
    <row r="138" spans="4:35" x14ac:dyDescent="0.25">
      <c r="P138" s="7"/>
      <c r="Q138" s="7"/>
      <c r="R138" s="7"/>
      <c r="S138" s="7"/>
      <c r="T138" s="7"/>
      <c r="U138" s="7"/>
      <c r="V138" s="7"/>
      <c r="W138" s="7"/>
      <c r="X138" s="7"/>
      <c r="Y138" s="7"/>
      <c r="Z138" s="7"/>
      <c r="AA138" s="7"/>
      <c r="AB138" s="7"/>
      <c r="AC138" s="7"/>
      <c r="AD138" s="7"/>
      <c r="AE138" s="7"/>
      <c r="AF138" s="7"/>
      <c r="AG138" s="7"/>
      <c r="AH138" s="7"/>
      <c r="AI138" s="7"/>
    </row>
    <row r="139" spans="4:35" x14ac:dyDescent="0.25">
      <c r="P139" s="7"/>
      <c r="Q139" s="7"/>
      <c r="R139" s="7"/>
      <c r="S139" s="7"/>
      <c r="T139" s="7"/>
      <c r="U139" s="7"/>
      <c r="V139" s="7"/>
      <c r="W139" s="7"/>
      <c r="X139" s="7"/>
      <c r="Y139" s="7"/>
      <c r="Z139" s="7"/>
      <c r="AA139" s="7"/>
      <c r="AB139" s="7"/>
      <c r="AC139" s="7"/>
      <c r="AD139" s="7"/>
      <c r="AE139" s="7"/>
      <c r="AF139" s="7"/>
      <c r="AG139" s="7"/>
      <c r="AH139" s="7"/>
      <c r="AI139" s="7"/>
    </row>
    <row r="140" spans="4:35" x14ac:dyDescent="0.25">
      <c r="P140" s="7"/>
      <c r="Q140" s="7"/>
      <c r="R140" s="7"/>
      <c r="S140" s="7"/>
      <c r="T140" s="7"/>
      <c r="U140" s="7"/>
      <c r="V140" s="7"/>
      <c r="W140" s="7"/>
      <c r="X140" s="7"/>
      <c r="Y140" s="7"/>
      <c r="Z140" s="7"/>
      <c r="AA140" s="7"/>
      <c r="AB140" s="7"/>
      <c r="AC140" s="7"/>
      <c r="AD140" s="7"/>
      <c r="AE140" s="7"/>
      <c r="AF140" s="7"/>
      <c r="AG140" s="7"/>
      <c r="AH140" s="7"/>
      <c r="AI140" s="7"/>
    </row>
    <row r="141" spans="4:35" x14ac:dyDescent="0.25">
      <c r="P141" s="7"/>
      <c r="Q141" s="7"/>
      <c r="R141" s="7"/>
      <c r="S141" s="7"/>
      <c r="T141" s="7"/>
      <c r="U141" s="7"/>
      <c r="V141" s="7"/>
      <c r="W141" s="7"/>
      <c r="X141" s="7"/>
      <c r="Y141" s="7"/>
      <c r="Z141" s="7"/>
      <c r="AA141" s="7"/>
      <c r="AB141" s="7"/>
      <c r="AC141" s="7"/>
      <c r="AD141" s="7"/>
      <c r="AE141" s="7"/>
      <c r="AF141" s="7"/>
      <c r="AG141" s="7"/>
      <c r="AH141" s="7"/>
      <c r="AI141" s="7"/>
    </row>
    <row r="142" spans="4:35" x14ac:dyDescent="0.25">
      <c r="P142" s="7"/>
      <c r="Q142" s="7"/>
      <c r="R142" s="7"/>
      <c r="S142" s="7"/>
      <c r="T142" s="7"/>
      <c r="U142" s="7"/>
      <c r="V142" s="7"/>
      <c r="W142" s="7"/>
      <c r="X142" s="7"/>
      <c r="Y142" s="7"/>
      <c r="Z142" s="7"/>
      <c r="AA142" s="7"/>
      <c r="AB142" s="7"/>
      <c r="AC142" s="7"/>
      <c r="AD142" s="7"/>
      <c r="AE142" s="7"/>
      <c r="AF142" s="7"/>
      <c r="AG142" s="7"/>
      <c r="AH142" s="7"/>
      <c r="AI142" s="7"/>
    </row>
    <row r="143" spans="4:35" x14ac:dyDescent="0.25">
      <c r="P143" s="7"/>
      <c r="Q143" s="7"/>
      <c r="R143" s="7"/>
      <c r="S143" s="7"/>
      <c r="T143" s="7"/>
      <c r="U143" s="7"/>
      <c r="V143" s="7"/>
      <c r="W143" s="7"/>
      <c r="X143" s="7"/>
      <c r="Y143" s="7"/>
      <c r="Z143" s="7"/>
      <c r="AA143" s="7"/>
      <c r="AB143" s="7"/>
      <c r="AC143" s="7"/>
      <c r="AD143" s="7"/>
      <c r="AE143" s="7"/>
      <c r="AF143" s="7"/>
      <c r="AG143" s="7"/>
      <c r="AH143" s="7"/>
      <c r="AI143" s="7"/>
    </row>
    <row r="144" spans="4:35" x14ac:dyDescent="0.25">
      <c r="P144" s="7"/>
      <c r="Q144" s="7"/>
      <c r="R144" s="7"/>
      <c r="S144" s="7"/>
      <c r="T144" s="7"/>
      <c r="U144" s="7"/>
      <c r="V144" s="7"/>
      <c r="W144" s="7"/>
      <c r="X144" s="7"/>
      <c r="Y144" s="7"/>
      <c r="Z144" s="7"/>
      <c r="AA144" s="7"/>
      <c r="AB144" s="7"/>
      <c r="AC144" s="7"/>
      <c r="AD144" s="7"/>
      <c r="AE144" s="7"/>
      <c r="AF144" s="7"/>
      <c r="AG144" s="7"/>
      <c r="AH144" s="7"/>
      <c r="AI144" s="7"/>
    </row>
    <row r="145" spans="16:35" x14ac:dyDescent="0.25">
      <c r="P145" s="7"/>
      <c r="Q145" s="7"/>
      <c r="R145" s="7"/>
      <c r="S145" s="7"/>
      <c r="T145" s="7"/>
      <c r="U145" s="7"/>
      <c r="V145" s="7"/>
      <c r="W145" s="7"/>
      <c r="X145" s="7"/>
      <c r="Y145" s="7"/>
      <c r="Z145" s="7"/>
      <c r="AA145" s="7"/>
      <c r="AB145" s="7"/>
      <c r="AC145" s="7"/>
      <c r="AD145" s="7"/>
      <c r="AE145" s="7"/>
      <c r="AF145" s="7"/>
      <c r="AG145" s="7"/>
      <c r="AH145" s="7"/>
      <c r="AI145" s="7"/>
    </row>
    <row r="146" spans="16:35" x14ac:dyDescent="0.25">
      <c r="P146" s="7"/>
      <c r="Q146" s="7"/>
      <c r="R146" s="7"/>
      <c r="S146" s="7"/>
      <c r="T146" s="7"/>
      <c r="U146" s="7"/>
      <c r="V146" s="7"/>
      <c r="W146" s="7"/>
      <c r="X146" s="7"/>
      <c r="Y146" s="7"/>
      <c r="Z146" s="7"/>
      <c r="AA146" s="7"/>
      <c r="AB146" s="7"/>
      <c r="AC146" s="7"/>
      <c r="AD146" s="7"/>
      <c r="AE146" s="7"/>
      <c r="AF146" s="7"/>
      <c r="AG146" s="7"/>
      <c r="AH146" s="7"/>
      <c r="AI146" s="7"/>
    </row>
    <row r="147" spans="16:35" x14ac:dyDescent="0.25">
      <c r="P147" s="7"/>
      <c r="Q147" s="7"/>
      <c r="R147" s="7"/>
      <c r="S147" s="7"/>
      <c r="T147" s="7"/>
      <c r="U147" s="7"/>
      <c r="V147" s="7"/>
      <c r="W147" s="7"/>
      <c r="X147" s="7"/>
      <c r="Y147" s="7"/>
      <c r="Z147" s="7"/>
      <c r="AA147" s="7"/>
      <c r="AB147" s="7"/>
      <c r="AC147" s="7"/>
      <c r="AD147" s="7"/>
      <c r="AE147" s="7"/>
      <c r="AF147" s="7"/>
      <c r="AG147" s="7"/>
      <c r="AH147" s="7"/>
      <c r="AI147" s="7"/>
    </row>
    <row r="148" spans="16:35" x14ac:dyDescent="0.25">
      <c r="P148" s="7"/>
      <c r="Q148" s="7"/>
      <c r="R148" s="7"/>
      <c r="S148" s="7"/>
      <c r="T148" s="7"/>
      <c r="U148" s="7"/>
      <c r="V148" s="7"/>
      <c r="W148" s="7"/>
      <c r="X148" s="7"/>
      <c r="Y148" s="7"/>
      <c r="Z148" s="7"/>
      <c r="AA148" s="7"/>
      <c r="AB148" s="7"/>
      <c r="AC148" s="7"/>
      <c r="AD148" s="7"/>
      <c r="AE148" s="7"/>
      <c r="AF148" s="7"/>
      <c r="AG148" s="7"/>
      <c r="AH148" s="7"/>
      <c r="AI148" s="7"/>
    </row>
    <row r="149" spans="16:35" x14ac:dyDescent="0.25">
      <c r="P149" s="7"/>
      <c r="Q149" s="7"/>
      <c r="R149" s="7"/>
      <c r="S149" s="7"/>
      <c r="T149" s="7"/>
      <c r="U149" s="7"/>
      <c r="V149" s="7"/>
      <c r="W149" s="7"/>
      <c r="X149" s="7"/>
      <c r="Y149" s="7"/>
      <c r="Z149" s="7"/>
      <c r="AA149" s="7"/>
      <c r="AB149" s="7"/>
      <c r="AC149" s="7"/>
      <c r="AD149" s="7"/>
      <c r="AE149" s="7"/>
      <c r="AF149" s="7"/>
      <c r="AG149" s="7"/>
      <c r="AH149" s="7"/>
      <c r="AI149" s="7"/>
    </row>
    <row r="150" spans="16:35" x14ac:dyDescent="0.25">
      <c r="P150" s="7"/>
      <c r="Q150" s="7"/>
      <c r="R150" s="7"/>
      <c r="S150" s="7"/>
      <c r="T150" s="7"/>
      <c r="U150" s="7"/>
      <c r="V150" s="7"/>
      <c r="W150" s="7"/>
      <c r="X150" s="7"/>
      <c r="Y150" s="7"/>
      <c r="Z150" s="7"/>
      <c r="AA150" s="7"/>
      <c r="AB150" s="7"/>
      <c r="AC150" s="7"/>
      <c r="AD150" s="7"/>
      <c r="AE150" s="7"/>
      <c r="AF150" s="7"/>
      <c r="AG150" s="7"/>
      <c r="AH150" s="7"/>
      <c r="AI150" s="7"/>
    </row>
    <row r="151" spans="16:35" x14ac:dyDescent="0.25">
      <c r="P151" s="7"/>
      <c r="Q151" s="7"/>
      <c r="R151" s="7"/>
      <c r="S151" s="7"/>
      <c r="T151" s="7"/>
      <c r="U151" s="7"/>
      <c r="V151" s="7"/>
      <c r="W151" s="7"/>
      <c r="X151" s="7"/>
      <c r="Y151" s="7"/>
      <c r="Z151" s="7"/>
      <c r="AA151" s="7"/>
      <c r="AB151" s="7"/>
      <c r="AC151" s="7"/>
      <c r="AD151" s="7"/>
      <c r="AE151" s="7"/>
      <c r="AF151" s="7"/>
      <c r="AG151" s="7"/>
      <c r="AH151" s="7"/>
      <c r="AI151" s="7"/>
    </row>
    <row r="152" spans="16:35" x14ac:dyDescent="0.25">
      <c r="P152" s="7"/>
      <c r="Q152" s="7"/>
      <c r="R152" s="7"/>
      <c r="S152" s="7"/>
      <c r="T152" s="7"/>
      <c r="U152" s="7"/>
      <c r="V152" s="7"/>
      <c r="W152" s="7"/>
      <c r="X152" s="7"/>
      <c r="Y152" s="7"/>
      <c r="Z152" s="7"/>
      <c r="AA152" s="7"/>
      <c r="AB152" s="7"/>
      <c r="AC152" s="7"/>
      <c r="AD152" s="7"/>
      <c r="AE152" s="7"/>
      <c r="AF152" s="7"/>
      <c r="AG152" s="7"/>
      <c r="AH152" s="7"/>
      <c r="AI152" s="7"/>
    </row>
    <row r="153" spans="16:35" x14ac:dyDescent="0.25">
      <c r="P153" s="7"/>
      <c r="Q153" s="7"/>
      <c r="R153" s="7"/>
      <c r="S153" s="7"/>
      <c r="T153" s="7"/>
      <c r="U153" s="7"/>
      <c r="V153" s="7"/>
      <c r="W153" s="7"/>
      <c r="X153" s="7"/>
      <c r="Y153" s="7"/>
      <c r="Z153" s="7"/>
      <c r="AA153" s="7"/>
      <c r="AB153" s="7"/>
      <c r="AC153" s="7"/>
      <c r="AD153" s="7"/>
      <c r="AE153" s="7"/>
      <c r="AF153" s="7"/>
      <c r="AG153" s="7"/>
      <c r="AH153" s="7"/>
      <c r="AI153" s="7"/>
    </row>
    <row r="154" spans="16:35" x14ac:dyDescent="0.25">
      <c r="P154" s="7"/>
      <c r="Q154" s="7"/>
      <c r="R154" s="7"/>
      <c r="S154" s="7"/>
      <c r="T154" s="7"/>
      <c r="U154" s="7"/>
      <c r="V154" s="7"/>
      <c r="W154" s="7"/>
      <c r="X154" s="7"/>
      <c r="Y154" s="7"/>
      <c r="Z154" s="7"/>
      <c r="AA154" s="7"/>
      <c r="AB154" s="7"/>
      <c r="AC154" s="7"/>
      <c r="AD154" s="7"/>
      <c r="AE154" s="7"/>
      <c r="AF154" s="7"/>
      <c r="AG154" s="7"/>
      <c r="AH154" s="7"/>
      <c r="AI154" s="7"/>
    </row>
    <row r="155" spans="16:35" x14ac:dyDescent="0.25">
      <c r="P155" s="7"/>
      <c r="Q155" s="7"/>
      <c r="R155" s="7"/>
      <c r="S155" s="7"/>
      <c r="T155" s="7"/>
      <c r="U155" s="7"/>
      <c r="V155" s="7"/>
      <c r="W155" s="7"/>
      <c r="X155" s="7"/>
      <c r="Y155" s="7"/>
      <c r="Z155" s="7"/>
      <c r="AA155" s="7"/>
      <c r="AB155" s="7"/>
      <c r="AC155" s="7"/>
      <c r="AD155" s="7"/>
      <c r="AE155" s="7"/>
      <c r="AF155" s="7"/>
      <c r="AG155" s="7"/>
      <c r="AH155" s="7"/>
      <c r="AI155" s="7"/>
    </row>
    <row r="156" spans="16:35" x14ac:dyDescent="0.25">
      <c r="P156" s="7"/>
      <c r="Q156" s="7"/>
      <c r="R156" s="7"/>
      <c r="S156" s="7"/>
      <c r="T156" s="7"/>
      <c r="U156" s="7"/>
      <c r="V156" s="7"/>
      <c r="W156" s="7"/>
      <c r="X156" s="7"/>
      <c r="Y156" s="7"/>
      <c r="Z156" s="7"/>
      <c r="AA156" s="7"/>
      <c r="AB156" s="7"/>
      <c r="AC156" s="7"/>
      <c r="AD156" s="7"/>
      <c r="AE156" s="7"/>
      <c r="AF156" s="7"/>
      <c r="AG156" s="7"/>
      <c r="AH156" s="7"/>
      <c r="AI156" s="7"/>
    </row>
    <row r="157" spans="16:35" x14ac:dyDescent="0.25">
      <c r="P157" s="7"/>
      <c r="Q157" s="7"/>
      <c r="R157" s="7"/>
      <c r="S157" s="7"/>
      <c r="T157" s="7"/>
      <c r="U157" s="7"/>
      <c r="V157" s="7"/>
      <c r="W157" s="7"/>
      <c r="X157" s="7"/>
      <c r="Y157" s="7"/>
      <c r="Z157" s="7"/>
      <c r="AA157" s="7"/>
      <c r="AB157" s="7"/>
      <c r="AC157" s="7"/>
      <c r="AD157" s="7"/>
      <c r="AE157" s="7"/>
      <c r="AF157" s="7"/>
      <c r="AG157" s="7"/>
      <c r="AH157" s="7"/>
      <c r="AI157" s="7"/>
    </row>
    <row r="158" spans="16:35" x14ac:dyDescent="0.25">
      <c r="P158" s="7"/>
      <c r="Q158" s="7"/>
      <c r="R158" s="7"/>
      <c r="S158" s="7"/>
      <c r="T158" s="7"/>
      <c r="U158" s="7"/>
      <c r="V158" s="7"/>
      <c r="W158" s="7"/>
      <c r="X158" s="7"/>
      <c r="Y158" s="7"/>
      <c r="Z158" s="7"/>
      <c r="AA158" s="7"/>
      <c r="AB158" s="7"/>
      <c r="AC158" s="7"/>
      <c r="AD158" s="7"/>
      <c r="AE158" s="7"/>
      <c r="AF158" s="7"/>
      <c r="AG158" s="7"/>
      <c r="AH158" s="7"/>
      <c r="AI158" s="7"/>
    </row>
    <row r="159" spans="16:35" x14ac:dyDescent="0.25">
      <c r="P159" s="7"/>
      <c r="Q159" s="7"/>
      <c r="R159" s="7"/>
      <c r="S159" s="7"/>
      <c r="T159" s="7"/>
      <c r="U159" s="7"/>
      <c r="V159" s="7"/>
      <c r="W159" s="7"/>
      <c r="X159" s="7"/>
      <c r="Y159" s="7"/>
      <c r="Z159" s="7"/>
      <c r="AA159" s="7"/>
      <c r="AB159" s="7"/>
      <c r="AC159" s="7"/>
      <c r="AD159" s="7"/>
      <c r="AE159" s="7"/>
      <c r="AF159" s="7"/>
      <c r="AG159" s="7"/>
      <c r="AH159" s="7"/>
      <c r="AI159" s="7"/>
    </row>
    <row r="160" spans="16:35" x14ac:dyDescent="0.25">
      <c r="P160" s="7"/>
      <c r="Q160" s="7"/>
      <c r="R160" s="7"/>
      <c r="S160" s="7"/>
      <c r="T160" s="7"/>
      <c r="U160" s="7"/>
      <c r="V160" s="7"/>
      <c r="W160" s="7"/>
      <c r="X160" s="7"/>
      <c r="Y160" s="7"/>
      <c r="Z160" s="7"/>
      <c r="AA160" s="7"/>
      <c r="AB160" s="7"/>
      <c r="AC160" s="7"/>
      <c r="AD160" s="7"/>
      <c r="AE160" s="7"/>
      <c r="AF160" s="7"/>
      <c r="AG160" s="7"/>
      <c r="AH160" s="7"/>
      <c r="AI160" s="7"/>
    </row>
    <row r="161" spans="16:35" x14ac:dyDescent="0.25">
      <c r="P161" s="7"/>
      <c r="Q161" s="7"/>
      <c r="R161" s="7"/>
      <c r="S161" s="7"/>
      <c r="T161" s="7"/>
      <c r="U161" s="7"/>
      <c r="V161" s="7"/>
      <c r="W161" s="7"/>
      <c r="X161" s="7"/>
      <c r="Y161" s="7"/>
      <c r="Z161" s="7"/>
      <c r="AA161" s="7"/>
      <c r="AB161" s="7"/>
      <c r="AC161" s="7"/>
      <c r="AD161" s="7"/>
      <c r="AE161" s="7"/>
      <c r="AF161" s="7"/>
      <c r="AG161" s="7"/>
      <c r="AH161" s="7"/>
      <c r="AI161" s="7"/>
    </row>
    <row r="162" spans="16:35" x14ac:dyDescent="0.25">
      <c r="P162" s="7"/>
      <c r="Q162" s="7"/>
      <c r="R162" s="7"/>
      <c r="S162" s="7"/>
      <c r="T162" s="7"/>
      <c r="U162" s="7"/>
      <c r="V162" s="7"/>
      <c r="W162" s="7"/>
      <c r="X162" s="7"/>
      <c r="Y162" s="7"/>
      <c r="Z162" s="7"/>
      <c r="AA162" s="7"/>
      <c r="AB162" s="7"/>
      <c r="AC162" s="7"/>
      <c r="AD162" s="7"/>
      <c r="AE162" s="7"/>
      <c r="AF162" s="7"/>
      <c r="AG162" s="7"/>
      <c r="AH162" s="7"/>
      <c r="AI162" s="7"/>
    </row>
    <row r="163" spans="16:35" x14ac:dyDescent="0.25">
      <c r="P163" s="7"/>
      <c r="Q163" s="7"/>
      <c r="R163" s="7"/>
      <c r="S163" s="7"/>
      <c r="T163" s="7"/>
      <c r="U163" s="7"/>
      <c r="V163" s="7"/>
      <c r="W163" s="7"/>
      <c r="X163" s="7"/>
      <c r="Y163" s="7"/>
      <c r="Z163" s="7"/>
      <c r="AA163" s="7"/>
      <c r="AB163" s="7"/>
      <c r="AC163" s="7"/>
      <c r="AD163" s="7"/>
      <c r="AE163" s="7"/>
      <c r="AF163" s="7"/>
      <c r="AG163" s="7"/>
      <c r="AH163" s="7"/>
      <c r="AI163" s="7"/>
    </row>
    <row r="164" spans="16:35" x14ac:dyDescent="0.25">
      <c r="P164" s="7"/>
      <c r="Q164" s="7"/>
      <c r="R164" s="7"/>
      <c r="S164" s="7"/>
      <c r="T164" s="7"/>
      <c r="U164" s="7"/>
      <c r="V164" s="7"/>
      <c r="W164" s="7"/>
      <c r="X164" s="7"/>
      <c r="Y164" s="7"/>
      <c r="Z164" s="7"/>
      <c r="AA164" s="7"/>
      <c r="AB164" s="7"/>
      <c r="AC164" s="7"/>
      <c r="AD164" s="7"/>
      <c r="AE164" s="7"/>
      <c r="AF164" s="7"/>
      <c r="AG164" s="7"/>
      <c r="AH164" s="7"/>
      <c r="AI164" s="7"/>
    </row>
    <row r="165" spans="16:35" x14ac:dyDescent="0.25">
      <c r="P165" s="7"/>
      <c r="Q165" s="7"/>
      <c r="R165" s="7"/>
      <c r="S165" s="7"/>
      <c r="T165" s="7"/>
      <c r="U165" s="7"/>
      <c r="V165" s="7"/>
      <c r="W165" s="7"/>
      <c r="X165" s="7"/>
      <c r="Y165" s="7"/>
      <c r="Z165" s="7"/>
      <c r="AA165" s="7"/>
      <c r="AB165" s="7"/>
      <c r="AC165" s="7"/>
      <c r="AD165" s="7"/>
      <c r="AE165" s="7"/>
      <c r="AF165" s="7"/>
      <c r="AG165" s="7"/>
      <c r="AH165" s="7"/>
      <c r="AI165" s="7"/>
    </row>
    <row r="166" spans="16:35" x14ac:dyDescent="0.25">
      <c r="P166" s="7"/>
      <c r="Q166" s="7"/>
      <c r="R166" s="7"/>
      <c r="S166" s="7"/>
      <c r="T166" s="7"/>
      <c r="U166" s="7"/>
      <c r="V166" s="7"/>
      <c r="W166" s="7"/>
      <c r="X166" s="7"/>
      <c r="Y166" s="7"/>
      <c r="Z166" s="7"/>
      <c r="AA166" s="7"/>
      <c r="AB166" s="7"/>
      <c r="AC166" s="7"/>
      <c r="AD166" s="7"/>
      <c r="AE166" s="7"/>
      <c r="AF166" s="7"/>
      <c r="AG166" s="7"/>
      <c r="AH166" s="7"/>
      <c r="AI166" s="7"/>
    </row>
    <row r="167" spans="16:35" x14ac:dyDescent="0.25">
      <c r="P167" s="7"/>
      <c r="Q167" s="7"/>
      <c r="R167" s="7"/>
      <c r="S167" s="7"/>
      <c r="T167" s="7"/>
      <c r="U167" s="7"/>
      <c r="V167" s="7"/>
      <c r="W167" s="7"/>
      <c r="X167" s="7"/>
      <c r="Y167" s="7"/>
      <c r="Z167" s="7"/>
      <c r="AA167" s="7"/>
      <c r="AB167" s="7"/>
      <c r="AC167" s="7"/>
      <c r="AD167" s="7"/>
      <c r="AE167" s="7"/>
      <c r="AF167" s="7"/>
      <c r="AG167" s="7"/>
      <c r="AH167" s="7"/>
      <c r="AI167" s="7"/>
    </row>
    <row r="168" spans="16:35" x14ac:dyDescent="0.25">
      <c r="P168" s="7"/>
      <c r="Q168" s="7"/>
      <c r="R168" s="7"/>
      <c r="S168" s="7"/>
      <c r="T168" s="7"/>
      <c r="U168" s="7"/>
      <c r="V168" s="7"/>
      <c r="W168" s="7"/>
      <c r="X168" s="7"/>
      <c r="Y168" s="7"/>
      <c r="Z168" s="7"/>
      <c r="AA168" s="7"/>
      <c r="AB168" s="7"/>
      <c r="AC168" s="7"/>
      <c r="AD168" s="7"/>
      <c r="AE168" s="7"/>
      <c r="AF168" s="7"/>
      <c r="AG168" s="7"/>
      <c r="AH168" s="7"/>
      <c r="AI168" s="7"/>
    </row>
    <row r="169" spans="16:35" x14ac:dyDescent="0.25">
      <c r="P169" s="7"/>
      <c r="Q169" s="7"/>
      <c r="R169" s="7"/>
      <c r="S169" s="7"/>
      <c r="T169" s="7"/>
      <c r="U169" s="7"/>
      <c r="V169" s="7"/>
      <c r="W169" s="7"/>
      <c r="X169" s="7"/>
      <c r="Y169" s="7"/>
      <c r="Z169" s="7"/>
      <c r="AA169" s="7"/>
      <c r="AB169" s="7"/>
      <c r="AC169" s="7"/>
      <c r="AD169" s="7"/>
      <c r="AE169" s="7"/>
      <c r="AF169" s="7"/>
      <c r="AG169" s="7"/>
      <c r="AH169" s="7"/>
      <c r="AI169" s="7"/>
    </row>
    <row r="170" spans="16:35" x14ac:dyDescent="0.25">
      <c r="P170" s="7"/>
      <c r="Q170" s="7"/>
      <c r="R170" s="7"/>
      <c r="S170" s="7"/>
      <c r="T170" s="7"/>
      <c r="U170" s="7"/>
      <c r="V170" s="7"/>
      <c r="W170" s="7"/>
      <c r="X170" s="7"/>
      <c r="Y170" s="7"/>
      <c r="Z170" s="7"/>
      <c r="AA170" s="7"/>
      <c r="AB170" s="7"/>
      <c r="AC170" s="7"/>
      <c r="AD170" s="7"/>
      <c r="AE170" s="7"/>
      <c r="AF170" s="7"/>
      <c r="AG170" s="7"/>
      <c r="AH170" s="7"/>
      <c r="AI170" s="7"/>
    </row>
    <row r="171" spans="16:35" x14ac:dyDescent="0.25">
      <c r="P171" s="7"/>
      <c r="Q171" s="7"/>
      <c r="R171" s="7"/>
      <c r="S171" s="7"/>
      <c r="T171" s="7"/>
      <c r="U171" s="7"/>
      <c r="V171" s="7"/>
      <c r="W171" s="7"/>
      <c r="X171" s="7"/>
      <c r="Y171" s="7"/>
      <c r="Z171" s="7"/>
      <c r="AA171" s="7"/>
      <c r="AB171" s="7"/>
      <c r="AC171" s="7"/>
      <c r="AD171" s="7"/>
      <c r="AE171" s="7"/>
      <c r="AF171" s="7"/>
      <c r="AG171" s="7"/>
      <c r="AH171" s="7"/>
      <c r="AI171" s="7"/>
    </row>
    <row r="172" spans="16:35" x14ac:dyDescent="0.25">
      <c r="P172" s="7"/>
      <c r="Q172" s="7"/>
      <c r="R172" s="7"/>
      <c r="S172" s="7"/>
      <c r="T172" s="7"/>
      <c r="U172" s="7"/>
      <c r="V172" s="7"/>
      <c r="W172" s="7"/>
      <c r="X172" s="7"/>
      <c r="Y172" s="7"/>
      <c r="Z172" s="7"/>
      <c r="AA172" s="7"/>
      <c r="AB172" s="7"/>
      <c r="AC172" s="7"/>
      <c r="AD172" s="7"/>
      <c r="AE172" s="7"/>
      <c r="AF172" s="7"/>
      <c r="AG172" s="7"/>
      <c r="AH172" s="7"/>
      <c r="AI172" s="7"/>
    </row>
    <row r="173" spans="16:35" x14ac:dyDescent="0.25">
      <c r="P173" s="7"/>
      <c r="Q173" s="7"/>
      <c r="R173" s="7"/>
      <c r="S173" s="7"/>
      <c r="T173" s="7"/>
      <c r="U173" s="7"/>
      <c r="V173" s="7"/>
      <c r="W173" s="7"/>
      <c r="X173" s="7"/>
      <c r="Y173" s="7"/>
      <c r="Z173" s="7"/>
      <c r="AA173" s="7"/>
      <c r="AB173" s="7"/>
      <c r="AC173" s="7"/>
      <c r="AD173" s="7"/>
      <c r="AE173" s="7"/>
      <c r="AF173" s="7"/>
      <c r="AG173" s="7"/>
      <c r="AH173" s="7"/>
      <c r="AI173" s="7"/>
    </row>
    <row r="174" spans="16:35" x14ac:dyDescent="0.25">
      <c r="P174" s="7"/>
      <c r="Q174" s="7"/>
      <c r="R174" s="7"/>
      <c r="S174" s="7"/>
      <c r="T174" s="7"/>
      <c r="U174" s="7"/>
      <c r="V174" s="7"/>
      <c r="W174" s="7"/>
      <c r="X174" s="7"/>
      <c r="Y174" s="7"/>
      <c r="Z174" s="7"/>
      <c r="AA174" s="7"/>
      <c r="AB174" s="7"/>
      <c r="AC174" s="7"/>
      <c r="AD174" s="7"/>
      <c r="AE174" s="7"/>
      <c r="AF174" s="7"/>
      <c r="AG174" s="7"/>
      <c r="AH174" s="7"/>
      <c r="AI174" s="7"/>
    </row>
    <row r="175" spans="16:35" x14ac:dyDescent="0.25">
      <c r="P175" s="7"/>
      <c r="Q175" s="7"/>
      <c r="R175" s="7"/>
      <c r="S175" s="7"/>
      <c r="T175" s="7"/>
      <c r="U175" s="7"/>
      <c r="V175" s="7"/>
      <c r="W175" s="7"/>
      <c r="X175" s="7"/>
      <c r="Y175" s="7"/>
      <c r="Z175" s="7"/>
      <c r="AA175" s="7"/>
      <c r="AB175" s="7"/>
      <c r="AC175" s="7"/>
      <c r="AD175" s="7"/>
      <c r="AE175" s="7"/>
      <c r="AF175" s="7"/>
      <c r="AG175" s="7"/>
      <c r="AH175" s="7"/>
      <c r="AI175" s="7"/>
    </row>
    <row r="176" spans="16:35" x14ac:dyDescent="0.25">
      <c r="P176" s="7"/>
      <c r="Q176" s="7"/>
      <c r="R176" s="7"/>
      <c r="S176" s="7"/>
      <c r="T176" s="7"/>
      <c r="U176" s="7"/>
      <c r="V176" s="7"/>
      <c r="W176" s="7"/>
      <c r="X176" s="7"/>
      <c r="Y176" s="7"/>
      <c r="Z176" s="7"/>
      <c r="AA176" s="7"/>
      <c r="AB176" s="7"/>
      <c r="AC176" s="7"/>
      <c r="AD176" s="7"/>
      <c r="AE176" s="7"/>
      <c r="AF176" s="7"/>
      <c r="AG176" s="7"/>
      <c r="AH176" s="7"/>
      <c r="AI176" s="7"/>
    </row>
    <row r="177" spans="16:35" x14ac:dyDescent="0.25">
      <c r="P177" s="7"/>
      <c r="Q177" s="7"/>
      <c r="R177" s="7"/>
      <c r="S177" s="7"/>
      <c r="T177" s="7"/>
      <c r="U177" s="7"/>
      <c r="V177" s="7"/>
      <c r="W177" s="7"/>
      <c r="X177" s="7"/>
      <c r="Y177" s="7"/>
      <c r="Z177" s="7"/>
      <c r="AA177" s="7"/>
      <c r="AB177" s="7"/>
      <c r="AC177" s="7"/>
      <c r="AD177" s="7"/>
      <c r="AE177" s="7"/>
      <c r="AF177" s="7"/>
      <c r="AG177" s="7"/>
      <c r="AH177" s="7"/>
      <c r="AI177" s="7"/>
    </row>
    <row r="178" spans="16:35" x14ac:dyDescent="0.25">
      <c r="P178" s="7"/>
      <c r="Q178" s="7"/>
      <c r="R178" s="7"/>
      <c r="S178" s="7"/>
      <c r="T178" s="7"/>
      <c r="U178" s="7"/>
      <c r="V178" s="7"/>
      <c r="W178" s="7"/>
      <c r="X178" s="7"/>
      <c r="Y178" s="7"/>
      <c r="Z178" s="7"/>
      <c r="AA178" s="7"/>
      <c r="AB178" s="7"/>
      <c r="AC178" s="7"/>
      <c r="AD178" s="7"/>
      <c r="AE178" s="7"/>
      <c r="AF178" s="7"/>
      <c r="AG178" s="7"/>
      <c r="AH178" s="7"/>
      <c r="AI178" s="7"/>
    </row>
    <row r="179" spans="16:35" x14ac:dyDescent="0.25">
      <c r="P179" s="7"/>
      <c r="Q179" s="7"/>
      <c r="R179" s="7"/>
      <c r="S179" s="7"/>
      <c r="T179" s="7"/>
      <c r="U179" s="7"/>
      <c r="V179" s="7"/>
      <c r="W179" s="7"/>
      <c r="X179" s="7"/>
      <c r="Y179" s="7"/>
      <c r="Z179" s="7"/>
      <c r="AA179" s="7"/>
      <c r="AB179" s="7"/>
      <c r="AC179" s="7"/>
      <c r="AD179" s="7"/>
      <c r="AE179" s="7"/>
      <c r="AF179" s="7"/>
      <c r="AG179" s="7"/>
      <c r="AH179" s="7"/>
      <c r="AI179" s="7"/>
    </row>
    <row r="180" spans="16:35" x14ac:dyDescent="0.25">
      <c r="P180" s="7"/>
      <c r="Q180" s="7"/>
      <c r="R180" s="7"/>
      <c r="S180" s="7"/>
      <c r="T180" s="7"/>
      <c r="U180" s="7"/>
      <c r="V180" s="7"/>
      <c r="W180" s="7"/>
      <c r="X180" s="7"/>
      <c r="Y180" s="7"/>
      <c r="Z180" s="7"/>
      <c r="AA180" s="7"/>
      <c r="AB180" s="7"/>
      <c r="AC180" s="7"/>
      <c r="AD180" s="7"/>
      <c r="AE180" s="7"/>
      <c r="AF180" s="7"/>
      <c r="AG180" s="7"/>
      <c r="AH180" s="7"/>
      <c r="AI180" s="7"/>
    </row>
    <row r="181" spans="16:35" x14ac:dyDescent="0.25">
      <c r="P181" s="7"/>
      <c r="Q181" s="7"/>
      <c r="R181" s="7"/>
      <c r="S181" s="7"/>
      <c r="T181" s="7"/>
      <c r="U181" s="7"/>
      <c r="V181" s="7"/>
      <c r="W181" s="7"/>
      <c r="X181" s="7"/>
      <c r="Y181" s="7"/>
      <c r="Z181" s="7"/>
      <c r="AA181" s="7"/>
      <c r="AB181" s="7"/>
      <c r="AC181" s="7"/>
      <c r="AD181" s="7"/>
      <c r="AE181" s="7"/>
      <c r="AF181" s="7"/>
      <c r="AG181" s="7"/>
      <c r="AH181" s="7"/>
      <c r="AI181" s="7"/>
    </row>
    <row r="182" spans="16:35" x14ac:dyDescent="0.25">
      <c r="P182" s="7"/>
      <c r="Q182" s="7"/>
      <c r="R182" s="7"/>
      <c r="S182" s="7"/>
      <c r="T182" s="7"/>
      <c r="U182" s="7"/>
      <c r="V182" s="7"/>
      <c r="W182" s="7"/>
      <c r="X182" s="7"/>
      <c r="Y182" s="7"/>
      <c r="Z182" s="7"/>
      <c r="AA182" s="7"/>
      <c r="AB182" s="7"/>
      <c r="AC182" s="7"/>
      <c r="AD182" s="7"/>
      <c r="AE182" s="7"/>
      <c r="AF182" s="7"/>
      <c r="AG182" s="7"/>
      <c r="AH182" s="7"/>
      <c r="AI182" s="7"/>
    </row>
    <row r="183" spans="16:35" x14ac:dyDescent="0.25">
      <c r="P183" s="7"/>
      <c r="Q183" s="7"/>
      <c r="R183" s="7"/>
      <c r="S183" s="7"/>
      <c r="T183" s="7"/>
      <c r="U183" s="7"/>
      <c r="V183" s="7"/>
      <c r="W183" s="7"/>
      <c r="X183" s="7"/>
      <c r="Y183" s="7"/>
      <c r="Z183" s="7"/>
      <c r="AA183" s="7"/>
      <c r="AB183" s="7"/>
      <c r="AC183" s="7"/>
      <c r="AD183" s="7"/>
      <c r="AE183" s="7"/>
      <c r="AF183" s="7"/>
      <c r="AG183" s="7"/>
      <c r="AH183" s="7"/>
      <c r="AI183" s="7"/>
    </row>
    <row r="184" spans="16:35" x14ac:dyDescent="0.25">
      <c r="P184" s="7"/>
      <c r="Q184" s="7"/>
      <c r="R184" s="7"/>
      <c r="S184" s="7"/>
      <c r="T184" s="7"/>
      <c r="U184" s="7"/>
      <c r="V184" s="7"/>
      <c r="W184" s="7"/>
      <c r="X184" s="7"/>
      <c r="Y184" s="7"/>
      <c r="Z184" s="7"/>
      <c r="AA184" s="7"/>
      <c r="AB184" s="7"/>
      <c r="AC184" s="7"/>
      <c r="AD184" s="7"/>
      <c r="AE184" s="7"/>
      <c r="AF184" s="7"/>
      <c r="AG184" s="7"/>
      <c r="AH184" s="7"/>
      <c r="AI184" s="7"/>
    </row>
    <row r="185" spans="16:35" x14ac:dyDescent="0.25">
      <c r="P185" s="7"/>
      <c r="Q185" s="7"/>
      <c r="R185" s="7"/>
      <c r="S185" s="7"/>
      <c r="T185" s="7"/>
      <c r="U185" s="7"/>
      <c r="V185" s="7"/>
      <c r="W185" s="7"/>
      <c r="X185" s="7"/>
      <c r="Y185" s="7"/>
      <c r="Z185" s="7"/>
      <c r="AA185" s="7"/>
      <c r="AB185" s="7"/>
      <c r="AC185" s="7"/>
      <c r="AD185" s="7"/>
      <c r="AE185" s="7"/>
      <c r="AF185" s="7"/>
      <c r="AG185" s="7"/>
      <c r="AH185" s="7"/>
      <c r="AI185" s="7"/>
    </row>
    <row r="186" spans="16:35" x14ac:dyDescent="0.25">
      <c r="P186" s="7"/>
      <c r="Q186" s="7"/>
      <c r="R186" s="7"/>
      <c r="S186" s="7"/>
      <c r="T186" s="7"/>
      <c r="U186" s="7"/>
      <c r="V186" s="7"/>
      <c r="W186" s="7"/>
      <c r="X186" s="7"/>
      <c r="Y186" s="7"/>
      <c r="Z186" s="7"/>
      <c r="AA186" s="7"/>
      <c r="AB186" s="7"/>
      <c r="AC186" s="7"/>
      <c r="AD186" s="7"/>
      <c r="AE186" s="7"/>
      <c r="AF186" s="7"/>
      <c r="AG186" s="7"/>
      <c r="AH186" s="7"/>
      <c r="AI186" s="7"/>
    </row>
    <row r="187" spans="16:35" x14ac:dyDescent="0.25">
      <c r="P187" s="7"/>
      <c r="Q187" s="7"/>
      <c r="R187" s="7"/>
      <c r="S187" s="7"/>
      <c r="T187" s="7"/>
      <c r="U187" s="7"/>
      <c r="V187" s="7"/>
      <c r="W187" s="7"/>
      <c r="X187" s="7"/>
      <c r="Y187" s="7"/>
      <c r="Z187" s="7"/>
      <c r="AA187" s="7"/>
      <c r="AB187" s="7"/>
      <c r="AC187" s="7"/>
      <c r="AD187" s="7"/>
      <c r="AE187" s="7"/>
      <c r="AF187" s="7"/>
      <c r="AG187" s="7"/>
      <c r="AH187" s="7"/>
      <c r="AI187" s="7"/>
    </row>
    <row r="188" spans="16:35" x14ac:dyDescent="0.25">
      <c r="P188" s="7"/>
      <c r="Q188" s="7"/>
      <c r="R188" s="7"/>
      <c r="S188" s="7"/>
      <c r="T188" s="7"/>
      <c r="U188" s="7"/>
      <c r="V188" s="7"/>
      <c r="W188" s="7"/>
      <c r="X188" s="7"/>
      <c r="Y188" s="7"/>
      <c r="Z188" s="7"/>
      <c r="AA188" s="7"/>
      <c r="AB188" s="7"/>
      <c r="AC188" s="7"/>
      <c r="AD188" s="7"/>
      <c r="AE188" s="7"/>
      <c r="AF188" s="7"/>
      <c r="AG188" s="7"/>
      <c r="AH188" s="7"/>
      <c r="AI188" s="7"/>
    </row>
    <row r="189" spans="16:35" x14ac:dyDescent="0.25">
      <c r="P189" s="7"/>
      <c r="Q189" s="7"/>
      <c r="R189" s="7"/>
      <c r="S189" s="7"/>
      <c r="T189" s="7"/>
      <c r="U189" s="7"/>
      <c r="V189" s="7"/>
      <c r="W189" s="7"/>
      <c r="X189" s="7"/>
      <c r="Y189" s="7"/>
      <c r="Z189" s="7"/>
      <c r="AA189" s="7"/>
      <c r="AB189" s="7"/>
      <c r="AC189" s="7"/>
      <c r="AD189" s="7"/>
      <c r="AE189" s="7"/>
      <c r="AF189" s="7"/>
      <c r="AG189" s="7"/>
      <c r="AH189" s="7"/>
      <c r="AI189" s="7"/>
    </row>
    <row r="190" spans="16:35" x14ac:dyDescent="0.25">
      <c r="P190" s="7"/>
      <c r="Q190" s="7"/>
      <c r="R190" s="7"/>
      <c r="S190" s="7"/>
      <c r="T190" s="7"/>
      <c r="U190" s="7"/>
      <c r="V190" s="7"/>
      <c r="W190" s="7"/>
      <c r="X190" s="7"/>
      <c r="Y190" s="7"/>
      <c r="Z190" s="7"/>
      <c r="AA190" s="7"/>
      <c r="AB190" s="7"/>
      <c r="AC190" s="7"/>
      <c r="AD190" s="7"/>
      <c r="AE190" s="7"/>
      <c r="AF190" s="7"/>
      <c r="AG190" s="7"/>
      <c r="AH190" s="7"/>
      <c r="AI190" s="7"/>
    </row>
    <row r="191" spans="16:35" x14ac:dyDescent="0.25">
      <c r="P191" s="7"/>
      <c r="Q191" s="7"/>
      <c r="R191" s="7"/>
      <c r="S191" s="7"/>
      <c r="T191" s="7"/>
      <c r="U191" s="7"/>
      <c r="V191" s="7"/>
      <c r="W191" s="7"/>
      <c r="X191" s="7"/>
      <c r="Y191" s="7"/>
      <c r="Z191" s="7"/>
      <c r="AA191" s="7"/>
      <c r="AB191" s="7"/>
      <c r="AC191" s="7"/>
      <c r="AD191" s="7"/>
      <c r="AE191" s="7"/>
      <c r="AF191" s="7"/>
      <c r="AG191" s="7"/>
      <c r="AH191" s="7"/>
      <c r="AI191" s="7"/>
    </row>
    <row r="192" spans="16:35" x14ac:dyDescent="0.25">
      <c r="P192" s="7"/>
      <c r="Q192" s="7"/>
      <c r="R192" s="7"/>
      <c r="S192" s="7"/>
      <c r="T192" s="7"/>
      <c r="U192" s="7"/>
      <c r="V192" s="7"/>
      <c r="W192" s="7"/>
      <c r="X192" s="7"/>
      <c r="Y192" s="7"/>
      <c r="Z192" s="7"/>
      <c r="AA192" s="7"/>
      <c r="AB192" s="7"/>
      <c r="AC192" s="7"/>
      <c r="AD192" s="7"/>
      <c r="AE192" s="7"/>
      <c r="AF192" s="7"/>
      <c r="AG192" s="7"/>
      <c r="AH192" s="7"/>
      <c r="AI192" s="7"/>
    </row>
    <row r="193" spans="16:35" x14ac:dyDescent="0.25">
      <c r="P193" s="7"/>
      <c r="Q193" s="7"/>
      <c r="R193" s="7"/>
      <c r="S193" s="7"/>
      <c r="T193" s="7"/>
      <c r="U193" s="7"/>
      <c r="V193" s="7"/>
      <c r="W193" s="7"/>
      <c r="X193" s="7"/>
      <c r="Y193" s="7"/>
      <c r="Z193" s="7"/>
      <c r="AA193" s="7"/>
      <c r="AB193" s="7"/>
      <c r="AC193" s="7"/>
      <c r="AD193" s="7"/>
      <c r="AE193" s="7"/>
      <c r="AF193" s="7"/>
      <c r="AG193" s="7"/>
      <c r="AH193" s="7"/>
      <c r="AI193" s="7"/>
    </row>
    <row r="194" spans="16:35" x14ac:dyDescent="0.25">
      <c r="P194" s="7"/>
      <c r="Q194" s="7"/>
      <c r="R194" s="7"/>
      <c r="S194" s="7"/>
      <c r="T194" s="7"/>
      <c r="U194" s="7"/>
      <c r="V194" s="7"/>
      <c r="W194" s="7"/>
      <c r="X194" s="7"/>
      <c r="Y194" s="7"/>
      <c r="Z194" s="7"/>
      <c r="AA194" s="7"/>
      <c r="AB194" s="7"/>
      <c r="AC194" s="7"/>
      <c r="AD194" s="7"/>
      <c r="AE194" s="7"/>
      <c r="AF194" s="7"/>
      <c r="AG194" s="7"/>
      <c r="AH194" s="7"/>
      <c r="AI194" s="7"/>
    </row>
    <row r="195" spans="16:35" x14ac:dyDescent="0.25">
      <c r="P195" s="7"/>
      <c r="Q195" s="7"/>
      <c r="R195" s="7"/>
      <c r="S195" s="7"/>
      <c r="T195" s="7"/>
      <c r="U195" s="7"/>
      <c r="V195" s="7"/>
      <c r="W195" s="7"/>
      <c r="X195" s="7"/>
      <c r="Y195" s="7"/>
      <c r="Z195" s="7"/>
      <c r="AA195" s="7"/>
      <c r="AB195" s="7"/>
      <c r="AC195" s="7"/>
      <c r="AD195" s="7"/>
      <c r="AE195" s="7"/>
      <c r="AF195" s="7"/>
      <c r="AG195" s="7"/>
      <c r="AH195" s="7"/>
      <c r="AI195" s="7"/>
    </row>
    <row r="196" spans="16:35" x14ac:dyDescent="0.25">
      <c r="P196" s="7"/>
      <c r="Q196" s="7"/>
      <c r="R196" s="7"/>
      <c r="S196" s="7"/>
      <c r="T196" s="7"/>
      <c r="U196" s="7"/>
      <c r="V196" s="7"/>
      <c r="W196" s="7"/>
      <c r="X196" s="7"/>
      <c r="Y196" s="7"/>
      <c r="Z196" s="7"/>
      <c r="AA196" s="7"/>
      <c r="AB196" s="7"/>
      <c r="AC196" s="7"/>
      <c r="AD196" s="7"/>
      <c r="AE196" s="7"/>
      <c r="AF196" s="7"/>
      <c r="AG196" s="7"/>
      <c r="AH196" s="7"/>
      <c r="AI196" s="7"/>
    </row>
    <row r="197" spans="16:35" x14ac:dyDescent="0.25">
      <c r="P197" s="7"/>
      <c r="Q197" s="7"/>
      <c r="R197" s="7"/>
      <c r="S197" s="7"/>
      <c r="T197" s="7"/>
      <c r="U197" s="7"/>
      <c r="V197" s="7"/>
      <c r="W197" s="7"/>
      <c r="X197" s="7"/>
      <c r="Y197" s="7"/>
      <c r="Z197" s="7"/>
      <c r="AA197" s="7"/>
      <c r="AB197" s="7"/>
      <c r="AC197" s="7"/>
      <c r="AD197" s="7"/>
      <c r="AE197" s="7"/>
      <c r="AF197" s="7"/>
      <c r="AG197" s="7"/>
      <c r="AH197" s="7"/>
      <c r="AI197" s="7"/>
    </row>
    <row r="198" spans="16:35" x14ac:dyDescent="0.25">
      <c r="P198" s="7"/>
      <c r="Q198" s="7"/>
      <c r="R198" s="7"/>
      <c r="S198" s="7"/>
      <c r="T198" s="7"/>
      <c r="U198" s="7"/>
      <c r="V198" s="7"/>
      <c r="W198" s="7"/>
      <c r="X198" s="7"/>
      <c r="Y198" s="7"/>
      <c r="Z198" s="7"/>
      <c r="AA198" s="7"/>
      <c r="AB198" s="7"/>
      <c r="AC198" s="7"/>
      <c r="AD198" s="7"/>
      <c r="AE198" s="7"/>
      <c r="AF198" s="7"/>
      <c r="AG198" s="7"/>
      <c r="AH198" s="7"/>
      <c r="AI198" s="7"/>
    </row>
    <row r="199" spans="16:35" x14ac:dyDescent="0.25">
      <c r="P199" s="7"/>
      <c r="Q199" s="7"/>
      <c r="R199" s="7"/>
      <c r="S199" s="7"/>
      <c r="T199" s="7"/>
      <c r="U199" s="7"/>
      <c r="V199" s="7"/>
      <c r="W199" s="7"/>
      <c r="X199" s="7"/>
      <c r="Y199" s="7"/>
      <c r="Z199" s="7"/>
      <c r="AA199" s="7"/>
      <c r="AB199" s="7"/>
      <c r="AC199" s="7"/>
      <c r="AD199" s="7"/>
      <c r="AE199" s="7"/>
      <c r="AF199" s="7"/>
      <c r="AG199" s="7"/>
      <c r="AH199" s="7"/>
      <c r="AI199" s="7"/>
    </row>
    <row r="200" spans="16:35" x14ac:dyDescent="0.25">
      <c r="P200" s="7"/>
      <c r="Q200" s="7"/>
      <c r="R200" s="7"/>
      <c r="S200" s="7"/>
      <c r="T200" s="7"/>
      <c r="U200" s="7"/>
      <c r="V200" s="7"/>
      <c r="W200" s="7"/>
      <c r="X200" s="7"/>
      <c r="Y200" s="7"/>
      <c r="Z200" s="7"/>
      <c r="AA200" s="7"/>
      <c r="AB200" s="7"/>
      <c r="AC200" s="7"/>
      <c r="AD200" s="7"/>
      <c r="AE200" s="7"/>
      <c r="AF200" s="7"/>
      <c r="AG200" s="7"/>
      <c r="AH200" s="7"/>
      <c r="AI200" s="7"/>
    </row>
    <row r="201" spans="16:35" x14ac:dyDescent="0.25">
      <c r="P201" s="7"/>
      <c r="Q201" s="7"/>
      <c r="R201" s="7"/>
      <c r="S201" s="7"/>
      <c r="T201" s="7"/>
      <c r="U201" s="7"/>
      <c r="V201" s="7"/>
      <c r="W201" s="7"/>
      <c r="X201" s="7"/>
      <c r="Y201" s="7"/>
      <c r="Z201" s="7"/>
      <c r="AA201" s="7"/>
      <c r="AB201" s="7"/>
      <c r="AC201" s="7"/>
      <c r="AD201" s="7"/>
      <c r="AE201" s="7"/>
      <c r="AF201" s="7"/>
      <c r="AG201" s="7"/>
      <c r="AH201" s="7"/>
      <c r="AI201" s="7"/>
    </row>
    <row r="202" spans="16:35" x14ac:dyDescent="0.25">
      <c r="P202" s="7"/>
      <c r="Q202" s="7"/>
      <c r="R202" s="7"/>
      <c r="S202" s="7"/>
      <c r="T202" s="7"/>
      <c r="U202" s="7"/>
      <c r="V202" s="7"/>
      <c r="W202" s="7"/>
      <c r="X202" s="7"/>
      <c r="Y202" s="7"/>
      <c r="Z202" s="7"/>
      <c r="AA202" s="7"/>
      <c r="AB202" s="7"/>
      <c r="AC202" s="7"/>
      <c r="AD202" s="7"/>
      <c r="AE202" s="7"/>
      <c r="AF202" s="7"/>
      <c r="AG202" s="7"/>
      <c r="AH202" s="7"/>
      <c r="AI202" s="7"/>
    </row>
    <row r="203" spans="16:35" x14ac:dyDescent="0.25">
      <c r="P203" s="7"/>
      <c r="Q203" s="7"/>
      <c r="R203" s="7"/>
      <c r="S203" s="7"/>
      <c r="T203" s="7"/>
      <c r="U203" s="7"/>
      <c r="V203" s="7"/>
      <c r="W203" s="7"/>
      <c r="X203" s="7"/>
      <c r="Y203" s="7"/>
      <c r="Z203" s="7"/>
      <c r="AA203" s="7"/>
      <c r="AB203" s="7"/>
      <c r="AC203" s="7"/>
      <c r="AD203" s="7"/>
      <c r="AE203" s="7"/>
      <c r="AF203" s="7"/>
      <c r="AG203" s="7"/>
      <c r="AH203" s="7"/>
      <c r="AI203" s="7"/>
    </row>
    <row r="204" spans="16:35" x14ac:dyDescent="0.25">
      <c r="P204" s="7"/>
      <c r="Q204" s="7"/>
      <c r="R204" s="7"/>
      <c r="S204" s="7"/>
      <c r="T204" s="7"/>
      <c r="U204" s="7"/>
      <c r="V204" s="7"/>
      <c r="W204" s="7"/>
      <c r="X204" s="7"/>
      <c r="Y204" s="7"/>
      <c r="Z204" s="7"/>
      <c r="AA204" s="7"/>
      <c r="AB204" s="7"/>
      <c r="AC204" s="7"/>
      <c r="AD204" s="7"/>
      <c r="AE204" s="7"/>
      <c r="AF204" s="7"/>
      <c r="AG204" s="7"/>
      <c r="AH204" s="7"/>
      <c r="AI204" s="7"/>
    </row>
    <row r="205" spans="16:35" x14ac:dyDescent="0.25">
      <c r="P205" s="7"/>
      <c r="Q205" s="7"/>
      <c r="R205" s="7"/>
      <c r="S205" s="7"/>
      <c r="T205" s="7"/>
      <c r="U205" s="7"/>
      <c r="V205" s="7"/>
      <c r="W205" s="7"/>
      <c r="X205" s="7"/>
      <c r="Y205" s="7"/>
      <c r="Z205" s="7"/>
      <c r="AA205" s="7"/>
      <c r="AB205" s="7"/>
      <c r="AC205" s="7"/>
      <c r="AD205" s="7"/>
      <c r="AE205" s="7"/>
      <c r="AF205" s="7"/>
      <c r="AG205" s="7"/>
      <c r="AH205" s="7"/>
      <c r="AI205" s="7"/>
    </row>
    <row r="206" spans="16:35" x14ac:dyDescent="0.25">
      <c r="P206" s="7"/>
      <c r="Q206" s="7"/>
      <c r="R206" s="7"/>
      <c r="S206" s="7"/>
      <c r="T206" s="7"/>
      <c r="U206" s="7"/>
      <c r="V206" s="7"/>
      <c r="W206" s="7"/>
      <c r="X206" s="7"/>
      <c r="Y206" s="7"/>
      <c r="Z206" s="7"/>
      <c r="AA206" s="7"/>
      <c r="AB206" s="7"/>
      <c r="AC206" s="7"/>
      <c r="AD206" s="7"/>
      <c r="AE206" s="7"/>
      <c r="AF206" s="7"/>
      <c r="AG206" s="7"/>
      <c r="AH206" s="7"/>
      <c r="AI206" s="7"/>
    </row>
    <row r="207" spans="16:35" x14ac:dyDescent="0.25">
      <c r="P207" s="7"/>
      <c r="Q207" s="7"/>
      <c r="R207" s="7"/>
      <c r="S207" s="7"/>
      <c r="T207" s="7"/>
      <c r="U207" s="7"/>
      <c r="V207" s="7"/>
      <c r="W207" s="7"/>
      <c r="X207" s="7"/>
      <c r="Y207" s="7"/>
      <c r="Z207" s="7"/>
      <c r="AA207" s="7"/>
      <c r="AB207" s="7"/>
      <c r="AC207" s="7"/>
      <c r="AD207" s="7"/>
      <c r="AE207" s="7"/>
      <c r="AF207" s="7"/>
      <c r="AG207" s="7"/>
      <c r="AH207" s="7"/>
      <c r="AI207" s="7"/>
    </row>
    <row r="208" spans="16:35" x14ac:dyDescent="0.25">
      <c r="P208" s="7"/>
      <c r="Q208" s="7"/>
      <c r="R208" s="7"/>
      <c r="S208" s="7"/>
      <c r="T208" s="7"/>
      <c r="U208" s="7"/>
      <c r="V208" s="7"/>
      <c r="W208" s="7"/>
      <c r="X208" s="7"/>
      <c r="Y208" s="7"/>
      <c r="Z208" s="7"/>
      <c r="AA208" s="7"/>
      <c r="AB208" s="7"/>
      <c r="AC208" s="7"/>
      <c r="AD208" s="7"/>
      <c r="AE208" s="7"/>
      <c r="AF208" s="7"/>
      <c r="AG208" s="7"/>
      <c r="AH208" s="7"/>
      <c r="AI208" s="7"/>
    </row>
    <row r="209" spans="16:35" x14ac:dyDescent="0.25">
      <c r="P209" s="7"/>
      <c r="Q209" s="7"/>
      <c r="R209" s="7"/>
      <c r="S209" s="7"/>
      <c r="T209" s="7"/>
      <c r="U209" s="7"/>
      <c r="V209" s="7"/>
      <c r="W209" s="7"/>
      <c r="X209" s="7"/>
      <c r="Y209" s="7"/>
      <c r="Z209" s="7"/>
      <c r="AA209" s="7"/>
      <c r="AB209" s="7"/>
      <c r="AC209" s="7"/>
      <c r="AD209" s="7"/>
      <c r="AE209" s="7"/>
      <c r="AF209" s="7"/>
      <c r="AG209" s="7"/>
      <c r="AH209" s="7"/>
      <c r="AI209" s="7"/>
    </row>
    <row r="210" spans="16:35" x14ac:dyDescent="0.25">
      <c r="P210" s="7"/>
      <c r="Q210" s="7"/>
      <c r="R210" s="7"/>
      <c r="S210" s="7"/>
      <c r="T210" s="7"/>
      <c r="U210" s="7"/>
      <c r="V210" s="7"/>
      <c r="W210" s="7"/>
      <c r="X210" s="7"/>
      <c r="Y210" s="7"/>
      <c r="Z210" s="7"/>
      <c r="AA210" s="7"/>
      <c r="AB210" s="7"/>
      <c r="AC210" s="7"/>
      <c r="AD210" s="7"/>
      <c r="AE210" s="7"/>
      <c r="AF210" s="7"/>
      <c r="AG210" s="7"/>
      <c r="AH210" s="7"/>
      <c r="AI210" s="7"/>
    </row>
    <row r="211" spans="16:35" x14ac:dyDescent="0.25">
      <c r="P211" s="7"/>
      <c r="Q211" s="7"/>
      <c r="R211" s="7"/>
      <c r="S211" s="7"/>
      <c r="T211" s="7"/>
      <c r="U211" s="7"/>
      <c r="V211" s="7"/>
      <c r="W211" s="7"/>
      <c r="X211" s="7"/>
      <c r="Y211" s="7"/>
      <c r="Z211" s="7"/>
      <c r="AA211" s="7"/>
      <c r="AB211" s="7"/>
      <c r="AC211" s="7"/>
      <c r="AD211" s="7"/>
      <c r="AE211" s="7"/>
      <c r="AF211" s="7"/>
      <c r="AG211" s="7"/>
      <c r="AH211" s="7"/>
      <c r="AI211" s="7"/>
    </row>
    <row r="212" spans="16:35" x14ac:dyDescent="0.25">
      <c r="P212" s="7"/>
      <c r="Q212" s="7"/>
      <c r="R212" s="7"/>
      <c r="S212" s="7"/>
      <c r="T212" s="7"/>
      <c r="U212" s="7"/>
      <c r="V212" s="7"/>
      <c r="W212" s="7"/>
      <c r="X212" s="7"/>
      <c r="Y212" s="7"/>
      <c r="Z212" s="7"/>
      <c r="AA212" s="7"/>
      <c r="AB212" s="7"/>
      <c r="AC212" s="7"/>
      <c r="AD212" s="7"/>
      <c r="AE212" s="7"/>
      <c r="AF212" s="7"/>
      <c r="AG212" s="7"/>
      <c r="AH212" s="7"/>
      <c r="AI212" s="7"/>
    </row>
    <row r="213" spans="16:35" x14ac:dyDescent="0.25">
      <c r="P213" s="7"/>
      <c r="Q213" s="7"/>
      <c r="R213" s="7"/>
      <c r="S213" s="7"/>
      <c r="T213" s="7"/>
      <c r="U213" s="7"/>
      <c r="V213" s="7"/>
      <c r="W213" s="7"/>
      <c r="X213" s="7"/>
      <c r="Y213" s="7"/>
      <c r="Z213" s="7"/>
      <c r="AA213" s="7"/>
      <c r="AB213" s="7"/>
      <c r="AC213" s="7"/>
      <c r="AD213" s="7"/>
      <c r="AE213" s="7"/>
      <c r="AF213" s="7"/>
      <c r="AG213" s="7"/>
      <c r="AH213" s="7"/>
      <c r="AI213" s="7"/>
    </row>
    <row r="214" spans="16:35" x14ac:dyDescent="0.25">
      <c r="P214" s="7"/>
      <c r="Q214" s="7"/>
      <c r="R214" s="7"/>
      <c r="S214" s="7"/>
      <c r="T214" s="7"/>
      <c r="U214" s="7"/>
      <c r="V214" s="7"/>
      <c r="W214" s="7"/>
      <c r="X214" s="7"/>
      <c r="Y214" s="7"/>
      <c r="Z214" s="7"/>
      <c r="AA214" s="7"/>
      <c r="AB214" s="7"/>
      <c r="AC214" s="7"/>
      <c r="AD214" s="7"/>
      <c r="AE214" s="7"/>
      <c r="AF214" s="7"/>
      <c r="AG214" s="7"/>
      <c r="AH214" s="7"/>
      <c r="AI214" s="7"/>
    </row>
    <row r="215" spans="16:35" x14ac:dyDescent="0.25">
      <c r="P215" s="7"/>
      <c r="Q215" s="7"/>
      <c r="R215" s="7"/>
      <c r="S215" s="7"/>
      <c r="T215" s="7"/>
      <c r="U215" s="7"/>
      <c r="V215" s="7"/>
      <c r="W215" s="7"/>
      <c r="X215" s="7"/>
      <c r="Y215" s="7"/>
      <c r="Z215" s="7"/>
      <c r="AA215" s="7"/>
      <c r="AB215" s="7"/>
      <c r="AC215" s="7"/>
      <c r="AD215" s="7"/>
      <c r="AE215" s="7"/>
      <c r="AF215" s="7"/>
      <c r="AG215" s="7"/>
      <c r="AH215" s="7"/>
      <c r="AI215" s="7"/>
    </row>
    <row r="216" spans="16:35" x14ac:dyDescent="0.25">
      <c r="P216" s="7"/>
      <c r="Q216" s="7"/>
      <c r="R216" s="7"/>
      <c r="S216" s="7"/>
      <c r="T216" s="7"/>
      <c r="U216" s="7"/>
      <c r="V216" s="7"/>
      <c r="W216" s="7"/>
      <c r="X216" s="7"/>
      <c r="Y216" s="7"/>
      <c r="Z216" s="7"/>
      <c r="AA216" s="7"/>
      <c r="AB216" s="7"/>
      <c r="AC216" s="7"/>
      <c r="AD216" s="7"/>
      <c r="AE216" s="7"/>
      <c r="AF216" s="7"/>
      <c r="AG216" s="7"/>
      <c r="AH216" s="7"/>
      <c r="AI216" s="7"/>
    </row>
    <row r="217" spans="16:35" x14ac:dyDescent="0.25">
      <c r="P217" s="7"/>
      <c r="Q217" s="7"/>
      <c r="R217" s="7"/>
      <c r="S217" s="7"/>
      <c r="T217" s="7"/>
      <c r="U217" s="7"/>
      <c r="V217" s="7"/>
      <c r="W217" s="7"/>
      <c r="X217" s="7"/>
      <c r="Y217" s="7"/>
      <c r="Z217" s="7"/>
      <c r="AA217" s="7"/>
      <c r="AB217" s="7"/>
      <c r="AC217" s="7"/>
      <c r="AD217" s="7"/>
      <c r="AE217" s="7"/>
      <c r="AF217" s="7"/>
      <c r="AG217" s="7"/>
      <c r="AH217" s="7"/>
      <c r="AI217" s="7"/>
    </row>
    <row r="218" spans="16:35" x14ac:dyDescent="0.25">
      <c r="P218" s="7"/>
      <c r="Q218" s="7"/>
      <c r="R218" s="7"/>
      <c r="S218" s="7"/>
      <c r="T218" s="7"/>
      <c r="U218" s="7"/>
      <c r="V218" s="7"/>
      <c r="W218" s="7"/>
      <c r="X218" s="7"/>
      <c r="Y218" s="7"/>
      <c r="Z218" s="7"/>
      <c r="AA218" s="7"/>
      <c r="AB218" s="7"/>
      <c r="AC218" s="7"/>
      <c r="AD218" s="7"/>
      <c r="AE218" s="7"/>
      <c r="AF218" s="7"/>
      <c r="AG218" s="7"/>
      <c r="AH218" s="7"/>
      <c r="AI218" s="7"/>
    </row>
    <row r="219" spans="16:35" x14ac:dyDescent="0.25">
      <c r="P219" s="7"/>
      <c r="Q219" s="7"/>
      <c r="R219" s="7"/>
      <c r="S219" s="7"/>
      <c r="T219" s="7"/>
      <c r="U219" s="7"/>
      <c r="V219" s="7"/>
      <c r="W219" s="7"/>
      <c r="X219" s="7"/>
      <c r="Y219" s="7"/>
      <c r="Z219" s="7"/>
      <c r="AA219" s="7"/>
      <c r="AB219" s="7"/>
      <c r="AC219" s="7"/>
      <c r="AD219" s="7"/>
      <c r="AE219" s="7"/>
      <c r="AF219" s="7"/>
      <c r="AG219" s="7"/>
      <c r="AH219" s="7"/>
      <c r="AI219" s="7"/>
    </row>
    <row r="220" spans="16:35" x14ac:dyDescent="0.25">
      <c r="P220" s="7"/>
      <c r="Q220" s="7"/>
      <c r="R220" s="7"/>
      <c r="S220" s="7"/>
      <c r="T220" s="7"/>
      <c r="U220" s="7"/>
      <c r="V220" s="7"/>
      <c r="W220" s="7"/>
      <c r="X220" s="7"/>
      <c r="Y220" s="7"/>
      <c r="Z220" s="7"/>
      <c r="AA220" s="7"/>
      <c r="AB220" s="7"/>
      <c r="AC220" s="7"/>
      <c r="AD220" s="7"/>
      <c r="AE220" s="7"/>
      <c r="AF220" s="7"/>
      <c r="AG220" s="7"/>
      <c r="AH220" s="7"/>
      <c r="AI220" s="7"/>
    </row>
    <row r="221" spans="16:35" x14ac:dyDescent="0.25">
      <c r="P221" s="7"/>
      <c r="Q221" s="7"/>
      <c r="R221" s="7"/>
      <c r="S221" s="7"/>
      <c r="T221" s="7"/>
      <c r="U221" s="7"/>
      <c r="V221" s="7"/>
      <c r="W221" s="7"/>
      <c r="X221" s="7"/>
      <c r="Y221" s="7"/>
      <c r="Z221" s="7"/>
      <c r="AA221" s="7"/>
      <c r="AB221" s="7"/>
      <c r="AC221" s="7"/>
      <c r="AD221" s="7"/>
      <c r="AE221" s="7"/>
      <c r="AF221" s="7"/>
      <c r="AG221" s="7"/>
      <c r="AH221" s="7"/>
      <c r="AI221" s="7"/>
    </row>
    <row r="222" spans="16:35" x14ac:dyDescent="0.25">
      <c r="P222" s="7"/>
      <c r="Q222" s="7"/>
      <c r="R222" s="7"/>
      <c r="S222" s="7"/>
      <c r="T222" s="7"/>
      <c r="U222" s="7"/>
      <c r="V222" s="7"/>
      <c r="W222" s="7"/>
      <c r="X222" s="7"/>
      <c r="Y222" s="7"/>
      <c r="Z222" s="7"/>
      <c r="AA222" s="7"/>
      <c r="AB222" s="7"/>
      <c r="AC222" s="7"/>
      <c r="AD222" s="7"/>
      <c r="AE222" s="7"/>
      <c r="AF222" s="7"/>
      <c r="AG222" s="7"/>
      <c r="AH222" s="7"/>
      <c r="AI222" s="7"/>
    </row>
    <row r="223" spans="16:35" x14ac:dyDescent="0.25">
      <c r="P223" s="7"/>
      <c r="Q223" s="7"/>
      <c r="R223" s="7"/>
      <c r="S223" s="7"/>
      <c r="T223" s="7"/>
      <c r="U223" s="7"/>
      <c r="V223" s="7"/>
      <c r="W223" s="7"/>
      <c r="X223" s="7"/>
      <c r="Y223" s="7"/>
      <c r="Z223" s="7"/>
      <c r="AA223" s="7"/>
      <c r="AB223" s="7"/>
      <c r="AC223" s="7"/>
      <c r="AD223" s="7"/>
      <c r="AE223" s="7"/>
      <c r="AF223" s="7"/>
      <c r="AG223" s="7"/>
      <c r="AH223" s="7"/>
      <c r="AI223" s="7"/>
    </row>
    <row r="224" spans="16:35" x14ac:dyDescent="0.25">
      <c r="P224" s="7"/>
      <c r="Q224" s="7"/>
      <c r="R224" s="7"/>
      <c r="S224" s="7"/>
      <c r="T224" s="7"/>
      <c r="U224" s="7"/>
      <c r="V224" s="7"/>
      <c r="W224" s="7"/>
      <c r="X224" s="7"/>
      <c r="Y224" s="7"/>
      <c r="Z224" s="7"/>
      <c r="AA224" s="7"/>
      <c r="AB224" s="7"/>
      <c r="AC224" s="7"/>
      <c r="AD224" s="7"/>
      <c r="AE224" s="7"/>
      <c r="AF224" s="7"/>
      <c r="AG224" s="7"/>
      <c r="AH224" s="7"/>
      <c r="AI224" s="7"/>
    </row>
    <row r="225" spans="16:35" x14ac:dyDescent="0.25">
      <c r="P225" s="7"/>
      <c r="Q225" s="7"/>
      <c r="R225" s="7"/>
      <c r="S225" s="7"/>
      <c r="T225" s="7"/>
      <c r="U225" s="7"/>
      <c r="V225" s="7"/>
      <c r="W225" s="7"/>
      <c r="X225" s="7"/>
      <c r="Y225" s="7"/>
      <c r="Z225" s="7"/>
      <c r="AA225" s="7"/>
      <c r="AB225" s="7"/>
      <c r="AC225" s="7"/>
      <c r="AD225" s="7"/>
      <c r="AE225" s="7"/>
      <c r="AF225" s="7"/>
      <c r="AG225" s="7"/>
      <c r="AH225" s="7"/>
      <c r="AI225" s="7"/>
    </row>
    <row r="226" spans="16:35" x14ac:dyDescent="0.25">
      <c r="P226" s="7"/>
      <c r="Q226" s="7"/>
      <c r="R226" s="7"/>
      <c r="S226" s="7"/>
      <c r="T226" s="7"/>
      <c r="U226" s="7"/>
      <c r="V226" s="7"/>
      <c r="W226" s="7"/>
      <c r="X226" s="7"/>
      <c r="Y226" s="7"/>
      <c r="Z226" s="7"/>
      <c r="AA226" s="7"/>
      <c r="AB226" s="7"/>
      <c r="AC226" s="7"/>
      <c r="AD226" s="7"/>
      <c r="AE226" s="7"/>
      <c r="AF226" s="7"/>
      <c r="AG226" s="7"/>
      <c r="AH226" s="7"/>
      <c r="AI226" s="7"/>
    </row>
    <row r="227" spans="16:35" x14ac:dyDescent="0.25">
      <c r="P227" s="7"/>
      <c r="Q227" s="7"/>
      <c r="R227" s="7"/>
      <c r="S227" s="7"/>
      <c r="T227" s="7"/>
      <c r="U227" s="7"/>
      <c r="V227" s="7"/>
      <c r="W227" s="7"/>
      <c r="X227" s="7"/>
      <c r="Y227" s="7"/>
      <c r="Z227" s="7"/>
      <c r="AA227" s="7"/>
      <c r="AB227" s="7"/>
      <c r="AC227" s="7"/>
      <c r="AD227" s="7"/>
      <c r="AE227" s="7"/>
      <c r="AF227" s="7"/>
      <c r="AG227" s="7"/>
      <c r="AH227" s="7"/>
      <c r="AI227" s="7"/>
    </row>
    <row r="228" spans="16:35" x14ac:dyDescent="0.25">
      <c r="P228" s="7"/>
      <c r="Q228" s="7"/>
      <c r="R228" s="7"/>
      <c r="S228" s="7"/>
      <c r="T228" s="7"/>
      <c r="U228" s="7"/>
      <c r="V228" s="7"/>
      <c r="W228" s="7"/>
      <c r="X228" s="7"/>
      <c r="Y228" s="7"/>
      <c r="Z228" s="7"/>
      <c r="AA228" s="7"/>
      <c r="AB228" s="7"/>
      <c r="AC228" s="7"/>
      <c r="AD228" s="7"/>
      <c r="AE228" s="7"/>
      <c r="AF228" s="7"/>
      <c r="AG228" s="7"/>
      <c r="AH228" s="7"/>
      <c r="AI228" s="7"/>
    </row>
    <row r="229" spans="16:35" x14ac:dyDescent="0.25">
      <c r="P229" s="7"/>
      <c r="Q229" s="7"/>
      <c r="R229" s="7"/>
      <c r="S229" s="7"/>
      <c r="T229" s="7"/>
      <c r="U229" s="7"/>
      <c r="V229" s="7"/>
      <c r="W229" s="7"/>
      <c r="X229" s="7"/>
      <c r="Y229" s="7"/>
      <c r="Z229" s="7"/>
      <c r="AA229" s="7"/>
      <c r="AB229" s="7"/>
      <c r="AC229" s="7"/>
      <c r="AD229" s="7"/>
      <c r="AE229" s="7"/>
      <c r="AF229" s="7"/>
      <c r="AG229" s="7"/>
      <c r="AH229" s="7"/>
      <c r="AI229" s="7"/>
    </row>
    <row r="230" spans="16:35" x14ac:dyDescent="0.25">
      <c r="P230" s="7"/>
      <c r="Q230" s="7"/>
      <c r="R230" s="7"/>
      <c r="S230" s="7"/>
      <c r="T230" s="7"/>
      <c r="U230" s="7"/>
      <c r="V230" s="7"/>
      <c r="W230" s="7"/>
      <c r="X230" s="7"/>
      <c r="Y230" s="7"/>
      <c r="Z230" s="7"/>
      <c r="AA230" s="7"/>
      <c r="AB230" s="7"/>
      <c r="AC230" s="7"/>
      <c r="AD230" s="7"/>
      <c r="AE230" s="7"/>
      <c r="AF230" s="7"/>
      <c r="AG230" s="7"/>
      <c r="AH230" s="7"/>
      <c r="AI230" s="7"/>
    </row>
    <row r="231" spans="16:35" x14ac:dyDescent="0.25">
      <c r="P231" s="7"/>
      <c r="Q231" s="7"/>
      <c r="R231" s="7"/>
      <c r="S231" s="7"/>
      <c r="T231" s="7"/>
      <c r="U231" s="7"/>
      <c r="V231" s="7"/>
      <c r="W231" s="7"/>
      <c r="X231" s="7"/>
      <c r="Y231" s="7"/>
      <c r="Z231" s="7"/>
      <c r="AA231" s="7"/>
      <c r="AB231" s="7"/>
      <c r="AC231" s="7"/>
      <c r="AD231" s="7"/>
      <c r="AE231" s="7"/>
      <c r="AF231" s="7"/>
      <c r="AG231" s="7"/>
      <c r="AH231" s="7"/>
      <c r="AI231" s="7"/>
    </row>
    <row r="232" spans="16:35" x14ac:dyDescent="0.25">
      <c r="P232" s="7"/>
      <c r="Q232" s="7"/>
      <c r="R232" s="7"/>
      <c r="S232" s="7"/>
      <c r="T232" s="7"/>
      <c r="U232" s="7"/>
      <c r="V232" s="7"/>
      <c r="W232" s="7"/>
      <c r="X232" s="7"/>
      <c r="Y232" s="7"/>
      <c r="Z232" s="7"/>
      <c r="AA232" s="7"/>
      <c r="AB232" s="7"/>
      <c r="AC232" s="7"/>
      <c r="AD232" s="7"/>
      <c r="AE232" s="7"/>
      <c r="AF232" s="7"/>
      <c r="AG232" s="7"/>
      <c r="AH232" s="7"/>
      <c r="AI232" s="7"/>
    </row>
    <row r="233" spans="16:35" x14ac:dyDescent="0.25">
      <c r="P233" s="7"/>
      <c r="Q233" s="7"/>
      <c r="R233" s="7"/>
      <c r="S233" s="7"/>
      <c r="T233" s="7"/>
      <c r="U233" s="7"/>
      <c r="V233" s="7"/>
      <c r="W233" s="7"/>
      <c r="X233" s="7"/>
      <c r="Y233" s="7"/>
      <c r="Z233" s="7"/>
      <c r="AA233" s="7"/>
      <c r="AB233" s="7"/>
      <c r="AC233" s="7"/>
      <c r="AD233" s="7"/>
      <c r="AE233" s="7"/>
      <c r="AF233" s="7"/>
      <c r="AG233" s="7"/>
      <c r="AH233" s="7"/>
      <c r="AI233" s="7"/>
    </row>
    <row r="234" spans="16:35" x14ac:dyDescent="0.25">
      <c r="P234" s="7"/>
      <c r="Q234" s="7"/>
      <c r="R234" s="7"/>
      <c r="S234" s="7"/>
      <c r="T234" s="7"/>
      <c r="U234" s="7"/>
      <c r="V234" s="7"/>
      <c r="W234" s="7"/>
      <c r="X234" s="7"/>
      <c r="Y234" s="7"/>
      <c r="Z234" s="7"/>
      <c r="AA234" s="7"/>
      <c r="AB234" s="7"/>
      <c r="AC234" s="7"/>
      <c r="AD234" s="7"/>
      <c r="AE234" s="7"/>
      <c r="AF234" s="7"/>
      <c r="AG234" s="7"/>
      <c r="AH234" s="7"/>
      <c r="AI234" s="7"/>
    </row>
    <row r="235" spans="16:35" x14ac:dyDescent="0.25">
      <c r="P235" s="7"/>
      <c r="Q235" s="7"/>
      <c r="R235" s="7"/>
      <c r="S235" s="7"/>
      <c r="T235" s="7"/>
      <c r="U235" s="7"/>
      <c r="V235" s="7"/>
      <c r="W235" s="7"/>
      <c r="X235" s="7"/>
      <c r="Y235" s="7"/>
      <c r="Z235" s="7"/>
      <c r="AA235" s="7"/>
      <c r="AB235" s="7"/>
      <c r="AC235" s="7"/>
      <c r="AD235" s="7"/>
      <c r="AE235" s="7"/>
      <c r="AF235" s="7"/>
      <c r="AG235" s="7"/>
      <c r="AH235" s="7"/>
      <c r="AI235" s="7"/>
    </row>
    <row r="236" spans="16:35" x14ac:dyDescent="0.25">
      <c r="P236" s="7"/>
      <c r="Q236" s="7"/>
      <c r="R236" s="7"/>
      <c r="S236" s="7"/>
      <c r="T236" s="7"/>
      <c r="U236" s="7"/>
      <c r="V236" s="7"/>
      <c r="W236" s="7"/>
      <c r="X236" s="7"/>
      <c r="Y236" s="7"/>
      <c r="Z236" s="7"/>
      <c r="AA236" s="7"/>
      <c r="AB236" s="7"/>
      <c r="AC236" s="7"/>
      <c r="AD236" s="7"/>
      <c r="AE236" s="7"/>
      <c r="AF236" s="7"/>
      <c r="AG236" s="7"/>
      <c r="AH236" s="7"/>
      <c r="AI236" s="7"/>
    </row>
    <row r="237" spans="16:35" x14ac:dyDescent="0.25">
      <c r="P237" s="7"/>
      <c r="Q237" s="7"/>
      <c r="R237" s="7"/>
      <c r="S237" s="7"/>
      <c r="T237" s="7"/>
      <c r="U237" s="7"/>
      <c r="V237" s="7"/>
      <c r="W237" s="7"/>
      <c r="X237" s="7"/>
      <c r="Y237" s="7"/>
      <c r="Z237" s="7"/>
      <c r="AA237" s="7"/>
      <c r="AB237" s="7"/>
      <c r="AC237" s="7"/>
      <c r="AD237" s="7"/>
      <c r="AE237" s="7"/>
      <c r="AF237" s="7"/>
      <c r="AG237" s="7"/>
      <c r="AH237" s="7"/>
      <c r="AI237" s="7"/>
    </row>
    <row r="238" spans="16:35" x14ac:dyDescent="0.25">
      <c r="P238" s="7"/>
      <c r="Q238" s="7"/>
      <c r="R238" s="7"/>
      <c r="S238" s="7"/>
      <c r="T238" s="7"/>
      <c r="U238" s="7"/>
      <c r="V238" s="7"/>
      <c r="W238" s="7"/>
      <c r="X238" s="7"/>
      <c r="Y238" s="7"/>
      <c r="Z238" s="7"/>
      <c r="AA238" s="7"/>
      <c r="AB238" s="7"/>
      <c r="AC238" s="7"/>
      <c r="AD238" s="7"/>
      <c r="AE238" s="7"/>
      <c r="AF238" s="7"/>
      <c r="AG238" s="7"/>
      <c r="AH238" s="7"/>
      <c r="AI238" s="7"/>
    </row>
    <row r="239" spans="16:35" x14ac:dyDescent="0.25">
      <c r="P239" s="7"/>
      <c r="Q239" s="7"/>
      <c r="R239" s="7"/>
      <c r="S239" s="7"/>
      <c r="T239" s="7"/>
      <c r="U239" s="7"/>
      <c r="V239" s="7"/>
      <c r="W239" s="7"/>
      <c r="X239" s="7"/>
      <c r="Y239" s="7"/>
      <c r="Z239" s="7"/>
      <c r="AA239" s="7"/>
      <c r="AB239" s="7"/>
      <c r="AC239" s="7"/>
      <c r="AD239" s="7"/>
      <c r="AE239" s="7"/>
      <c r="AF239" s="7"/>
      <c r="AG239" s="7"/>
      <c r="AH239" s="7"/>
      <c r="AI239" s="7"/>
    </row>
    <row r="240" spans="16:35" x14ac:dyDescent="0.25">
      <c r="P240" s="7"/>
      <c r="Q240" s="7"/>
      <c r="R240" s="7"/>
      <c r="S240" s="7"/>
      <c r="T240" s="7"/>
      <c r="U240" s="7"/>
      <c r="V240" s="7"/>
      <c r="W240" s="7"/>
      <c r="X240" s="7"/>
      <c r="Y240" s="7"/>
      <c r="Z240" s="7"/>
      <c r="AA240" s="7"/>
      <c r="AB240" s="7"/>
      <c r="AC240" s="7"/>
      <c r="AD240" s="7"/>
      <c r="AE240" s="7"/>
      <c r="AF240" s="7"/>
      <c r="AG240" s="7"/>
      <c r="AH240" s="7"/>
      <c r="AI240" s="7"/>
    </row>
    <row r="241" spans="16:35" x14ac:dyDescent="0.25">
      <c r="P241" s="7"/>
      <c r="Q241" s="7"/>
      <c r="R241" s="7"/>
      <c r="S241" s="7"/>
      <c r="T241" s="7"/>
      <c r="U241" s="7"/>
      <c r="V241" s="7"/>
      <c r="W241" s="7"/>
      <c r="X241" s="7"/>
      <c r="Y241" s="7"/>
      <c r="Z241" s="7"/>
      <c r="AA241" s="7"/>
      <c r="AB241" s="7"/>
      <c r="AC241" s="7"/>
      <c r="AD241" s="7"/>
      <c r="AE241" s="7"/>
      <c r="AF241" s="7"/>
      <c r="AG241" s="7"/>
      <c r="AH241" s="7"/>
      <c r="AI241" s="7"/>
    </row>
    <row r="242" spans="16:35" x14ac:dyDescent="0.25">
      <c r="P242" s="7"/>
      <c r="Q242" s="7"/>
      <c r="R242" s="7"/>
      <c r="S242" s="7"/>
      <c r="T242" s="7"/>
      <c r="U242" s="7"/>
      <c r="V242" s="7"/>
      <c r="W242" s="7"/>
      <c r="X242" s="7"/>
      <c r="Y242" s="7"/>
      <c r="Z242" s="7"/>
      <c r="AA242" s="7"/>
      <c r="AB242" s="7"/>
      <c r="AC242" s="7"/>
      <c r="AD242" s="7"/>
      <c r="AE242" s="7"/>
      <c r="AF242" s="7"/>
      <c r="AG242" s="7"/>
      <c r="AH242" s="7"/>
      <c r="AI242" s="7"/>
    </row>
    <row r="243" spans="16:35" x14ac:dyDescent="0.25">
      <c r="P243" s="7"/>
      <c r="Q243" s="7"/>
      <c r="R243" s="7"/>
      <c r="S243" s="7"/>
      <c r="T243" s="7"/>
      <c r="U243" s="7"/>
      <c r="V243" s="7"/>
      <c r="W243" s="7"/>
      <c r="X243" s="7"/>
      <c r="Y243" s="7"/>
      <c r="Z243" s="7"/>
      <c r="AA243" s="7"/>
      <c r="AB243" s="7"/>
      <c r="AC243" s="7"/>
      <c r="AD243" s="7"/>
      <c r="AE243" s="7"/>
      <c r="AF243" s="7"/>
      <c r="AG243" s="7"/>
      <c r="AH243" s="7"/>
      <c r="AI243" s="7"/>
    </row>
    <row r="244" spans="16:35" x14ac:dyDescent="0.25">
      <c r="P244" s="7"/>
      <c r="Q244" s="7"/>
      <c r="R244" s="7"/>
      <c r="S244" s="7"/>
      <c r="T244" s="7"/>
      <c r="U244" s="7"/>
      <c r="V244" s="7"/>
      <c r="W244" s="7"/>
      <c r="X244" s="7"/>
      <c r="Y244" s="7"/>
      <c r="Z244" s="7"/>
      <c r="AA244" s="7"/>
      <c r="AB244" s="7"/>
      <c r="AC244" s="7"/>
      <c r="AD244" s="7"/>
      <c r="AE244" s="7"/>
      <c r="AF244" s="7"/>
      <c r="AG244" s="7"/>
      <c r="AH244" s="7"/>
      <c r="AI244" s="7"/>
    </row>
    <row r="245" spans="16:35" x14ac:dyDescent="0.25">
      <c r="P245" s="7"/>
      <c r="Q245" s="7"/>
      <c r="R245" s="7"/>
      <c r="S245" s="7"/>
      <c r="T245" s="7"/>
      <c r="U245" s="7"/>
      <c r="V245" s="7"/>
      <c r="W245" s="7"/>
      <c r="X245" s="7"/>
      <c r="Y245" s="7"/>
      <c r="Z245" s="7"/>
      <c r="AA245" s="7"/>
      <c r="AB245" s="7"/>
      <c r="AC245" s="7"/>
      <c r="AD245" s="7"/>
      <c r="AE245" s="7"/>
      <c r="AF245" s="7"/>
      <c r="AG245" s="7"/>
      <c r="AH245" s="7"/>
      <c r="AI245" s="7"/>
    </row>
    <row r="246" spans="16:35" x14ac:dyDescent="0.25">
      <c r="P246" s="7"/>
      <c r="Q246" s="7"/>
      <c r="R246" s="7"/>
      <c r="S246" s="7"/>
      <c r="T246" s="7"/>
      <c r="U246" s="7"/>
      <c r="V246" s="7"/>
      <c r="W246" s="7"/>
      <c r="X246" s="7"/>
      <c r="Y246" s="7"/>
      <c r="Z246" s="7"/>
      <c r="AA246" s="7"/>
      <c r="AB246" s="7"/>
      <c r="AC246" s="7"/>
      <c r="AD246" s="7"/>
      <c r="AE246" s="7"/>
      <c r="AF246" s="7"/>
      <c r="AG246" s="7"/>
      <c r="AH246" s="7"/>
      <c r="AI246" s="7"/>
    </row>
    <row r="247" spans="16:35" x14ac:dyDescent="0.25">
      <c r="P247" s="7"/>
      <c r="Q247" s="7"/>
      <c r="R247" s="7"/>
      <c r="S247" s="7"/>
      <c r="T247" s="7"/>
      <c r="U247" s="7"/>
      <c r="V247" s="7"/>
      <c r="W247" s="7"/>
      <c r="X247" s="7"/>
      <c r="Y247" s="7"/>
      <c r="Z247" s="7"/>
      <c r="AA247" s="7"/>
      <c r="AB247" s="7"/>
      <c r="AC247" s="7"/>
      <c r="AD247" s="7"/>
      <c r="AE247" s="7"/>
      <c r="AF247" s="7"/>
      <c r="AG247" s="7"/>
      <c r="AH247" s="7"/>
      <c r="AI247" s="7"/>
    </row>
    <row r="248" spans="16:35" x14ac:dyDescent="0.25">
      <c r="P248" s="7"/>
      <c r="Q248" s="7"/>
      <c r="R248" s="7"/>
      <c r="S248" s="7"/>
      <c r="T248" s="7"/>
      <c r="U248" s="7"/>
      <c r="V248" s="7"/>
      <c r="W248" s="7"/>
      <c r="X248" s="7"/>
      <c r="Y248" s="7"/>
      <c r="Z248" s="7"/>
      <c r="AA248" s="7"/>
      <c r="AB248" s="7"/>
      <c r="AC248" s="7"/>
      <c r="AD248" s="7"/>
      <c r="AE248" s="7"/>
      <c r="AF248" s="7"/>
      <c r="AG248" s="7"/>
      <c r="AH248" s="7"/>
      <c r="AI248" s="7"/>
    </row>
    <row r="249" spans="16:35" x14ac:dyDescent="0.25">
      <c r="P249" s="7"/>
      <c r="Q249" s="7"/>
      <c r="R249" s="7"/>
      <c r="S249" s="7"/>
      <c r="T249" s="7"/>
      <c r="U249" s="7"/>
      <c r="V249" s="7"/>
      <c r="W249" s="7"/>
      <c r="X249" s="7"/>
      <c r="Y249" s="7"/>
      <c r="Z249" s="7"/>
      <c r="AA249" s="7"/>
      <c r="AB249" s="7"/>
      <c r="AC249" s="7"/>
      <c r="AD249" s="7"/>
      <c r="AE249" s="7"/>
      <c r="AF249" s="7"/>
      <c r="AG249" s="7"/>
      <c r="AH249" s="7"/>
      <c r="AI249" s="7"/>
    </row>
    <row r="250" spans="16:35" x14ac:dyDescent="0.25">
      <c r="P250" s="7"/>
      <c r="Q250" s="7"/>
      <c r="R250" s="7"/>
      <c r="S250" s="7"/>
      <c r="T250" s="7"/>
      <c r="U250" s="7"/>
      <c r="V250" s="7"/>
      <c r="W250" s="7"/>
      <c r="X250" s="7"/>
      <c r="Y250" s="7"/>
      <c r="Z250" s="7"/>
      <c r="AA250" s="7"/>
      <c r="AB250" s="7"/>
      <c r="AC250" s="7"/>
      <c r="AD250" s="7"/>
      <c r="AE250" s="7"/>
      <c r="AF250" s="7"/>
      <c r="AG250" s="7"/>
      <c r="AH250" s="7"/>
      <c r="AI250" s="7"/>
    </row>
    <row r="251" spans="16:35" x14ac:dyDescent="0.25">
      <c r="P251" s="7"/>
      <c r="Q251" s="7"/>
      <c r="R251" s="7"/>
      <c r="S251" s="7"/>
      <c r="T251" s="7"/>
      <c r="U251" s="7"/>
      <c r="V251" s="7"/>
      <c r="W251" s="7"/>
      <c r="X251" s="7"/>
      <c r="Y251" s="7"/>
      <c r="Z251" s="7"/>
      <c r="AA251" s="7"/>
      <c r="AB251" s="7"/>
      <c r="AC251" s="7"/>
      <c r="AD251" s="7"/>
      <c r="AE251" s="7"/>
      <c r="AF251" s="7"/>
      <c r="AG251" s="7"/>
      <c r="AH251" s="7"/>
      <c r="AI251" s="7"/>
    </row>
    <row r="252" spans="16:35" x14ac:dyDescent="0.25">
      <c r="P252" s="7"/>
      <c r="Q252" s="7"/>
      <c r="R252" s="7"/>
      <c r="S252" s="7"/>
      <c r="T252" s="7"/>
      <c r="U252" s="7"/>
      <c r="V252" s="7"/>
      <c r="W252" s="7"/>
      <c r="X252" s="7"/>
      <c r="Y252" s="7"/>
      <c r="Z252" s="7"/>
      <c r="AA252" s="7"/>
      <c r="AB252" s="7"/>
      <c r="AC252" s="7"/>
      <c r="AD252" s="7"/>
      <c r="AE252" s="7"/>
      <c r="AF252" s="7"/>
      <c r="AG252" s="7"/>
      <c r="AH252" s="7"/>
      <c r="AI252" s="7"/>
    </row>
    <row r="253" spans="16:35" x14ac:dyDescent="0.25">
      <c r="P253" s="7"/>
      <c r="Q253" s="7"/>
      <c r="R253" s="7"/>
      <c r="S253" s="7"/>
      <c r="T253" s="7"/>
      <c r="U253" s="7"/>
      <c r="V253" s="7"/>
      <c r="W253" s="7"/>
      <c r="X253" s="7"/>
      <c r="Y253" s="7"/>
      <c r="Z253" s="7"/>
      <c r="AA253" s="7"/>
      <c r="AB253" s="7"/>
      <c r="AC253" s="7"/>
      <c r="AD253" s="7"/>
      <c r="AE253" s="7"/>
      <c r="AF253" s="7"/>
      <c r="AG253" s="7"/>
      <c r="AH253" s="7"/>
      <c r="AI253" s="7"/>
    </row>
    <row r="254" spans="16:35" x14ac:dyDescent="0.25">
      <c r="P254" s="7"/>
      <c r="Q254" s="7"/>
      <c r="R254" s="7"/>
      <c r="S254" s="7"/>
      <c r="T254" s="7"/>
      <c r="U254" s="7"/>
      <c r="V254" s="7"/>
      <c r="W254" s="7"/>
      <c r="X254" s="7"/>
      <c r="Y254" s="7"/>
      <c r="Z254" s="7"/>
      <c r="AA254" s="7"/>
      <c r="AB254" s="7"/>
      <c r="AC254" s="7"/>
      <c r="AD254" s="7"/>
      <c r="AE254" s="7"/>
      <c r="AF254" s="7"/>
      <c r="AG254" s="7"/>
      <c r="AH254" s="7"/>
      <c r="AI254" s="7"/>
    </row>
    <row r="255" spans="16:35" x14ac:dyDescent="0.25">
      <c r="P255" s="7"/>
      <c r="Q255" s="7"/>
      <c r="R255" s="7"/>
      <c r="S255" s="7"/>
      <c r="T255" s="7"/>
      <c r="U255" s="7"/>
      <c r="V255" s="7"/>
      <c r="W255" s="7"/>
      <c r="X255" s="7"/>
      <c r="Y255" s="7"/>
      <c r="Z255" s="7"/>
      <c r="AA255" s="7"/>
      <c r="AB255" s="7"/>
      <c r="AC255" s="7"/>
      <c r="AD255" s="7"/>
      <c r="AE255" s="7"/>
      <c r="AF255" s="7"/>
      <c r="AG255" s="7"/>
      <c r="AH255" s="7"/>
      <c r="AI255" s="7"/>
    </row>
    <row r="256" spans="16:35" x14ac:dyDescent="0.25">
      <c r="P256" s="7"/>
      <c r="Q256" s="7"/>
      <c r="R256" s="7"/>
      <c r="S256" s="7"/>
      <c r="T256" s="7"/>
      <c r="U256" s="7"/>
      <c r="V256" s="7"/>
      <c r="W256" s="7"/>
      <c r="X256" s="7"/>
      <c r="Y256" s="7"/>
      <c r="Z256" s="7"/>
      <c r="AA256" s="7"/>
      <c r="AB256" s="7"/>
      <c r="AC256" s="7"/>
      <c r="AD256" s="7"/>
      <c r="AE256" s="7"/>
      <c r="AF256" s="7"/>
      <c r="AG256" s="7"/>
      <c r="AH256" s="7"/>
      <c r="AI256" s="7"/>
    </row>
    <row r="257" spans="16:35" x14ac:dyDescent="0.25">
      <c r="P257" s="7"/>
      <c r="Q257" s="7"/>
      <c r="R257" s="7"/>
      <c r="S257" s="7"/>
      <c r="T257" s="7"/>
      <c r="U257" s="7"/>
      <c r="V257" s="7"/>
      <c r="W257" s="7"/>
      <c r="X257" s="7"/>
      <c r="Y257" s="7"/>
      <c r="Z257" s="7"/>
      <c r="AA257" s="7"/>
      <c r="AB257" s="7"/>
      <c r="AC257" s="7"/>
      <c r="AD257" s="7"/>
      <c r="AE257" s="7"/>
      <c r="AF257" s="7"/>
      <c r="AG257" s="7"/>
      <c r="AH257" s="7"/>
      <c r="AI257" s="7"/>
    </row>
    <row r="258" spans="16:35" x14ac:dyDescent="0.25">
      <c r="P258" s="7"/>
      <c r="Q258" s="7"/>
      <c r="R258" s="7"/>
      <c r="S258" s="7"/>
      <c r="T258" s="7"/>
      <c r="U258" s="7"/>
      <c r="V258" s="7"/>
      <c r="W258" s="7"/>
      <c r="X258" s="7"/>
      <c r="Y258" s="7"/>
      <c r="Z258" s="7"/>
      <c r="AA258" s="7"/>
      <c r="AB258" s="7"/>
      <c r="AC258" s="7"/>
      <c r="AD258" s="7"/>
      <c r="AE258" s="7"/>
      <c r="AF258" s="7"/>
      <c r="AG258" s="7"/>
      <c r="AH258" s="7"/>
      <c r="AI258" s="7"/>
    </row>
    <row r="259" spans="16:35" x14ac:dyDescent="0.25">
      <c r="P259" s="7"/>
      <c r="Q259" s="7"/>
      <c r="R259" s="7"/>
      <c r="S259" s="7"/>
      <c r="T259" s="7"/>
      <c r="U259" s="7"/>
      <c r="V259" s="7"/>
      <c r="W259" s="7"/>
      <c r="X259" s="7"/>
      <c r="Y259" s="7"/>
      <c r="Z259" s="7"/>
      <c r="AA259" s="7"/>
      <c r="AB259" s="7"/>
      <c r="AC259" s="7"/>
      <c r="AD259" s="7"/>
      <c r="AE259" s="7"/>
      <c r="AF259" s="7"/>
      <c r="AG259" s="7"/>
      <c r="AH259" s="7"/>
      <c r="AI259" s="7"/>
    </row>
    <row r="260" spans="16:35" x14ac:dyDescent="0.25">
      <c r="P260" s="7"/>
      <c r="Q260" s="7"/>
      <c r="R260" s="7"/>
      <c r="S260" s="7"/>
      <c r="T260" s="7"/>
      <c r="U260" s="7"/>
      <c r="V260" s="7"/>
      <c r="W260" s="7"/>
      <c r="X260" s="7"/>
      <c r="Y260" s="7"/>
      <c r="Z260" s="7"/>
      <c r="AA260" s="7"/>
      <c r="AB260" s="7"/>
      <c r="AC260" s="7"/>
      <c r="AD260" s="7"/>
      <c r="AE260" s="7"/>
      <c r="AF260" s="7"/>
      <c r="AG260" s="7"/>
      <c r="AH260" s="7"/>
      <c r="AI260" s="7"/>
    </row>
    <row r="261" spans="16:35" x14ac:dyDescent="0.25">
      <c r="P261" s="7"/>
      <c r="Q261" s="7"/>
      <c r="R261" s="7"/>
      <c r="S261" s="7"/>
      <c r="T261" s="7"/>
      <c r="U261" s="7"/>
      <c r="V261" s="7"/>
      <c r="W261" s="7"/>
      <c r="X261" s="7"/>
      <c r="Y261" s="7"/>
      <c r="Z261" s="7"/>
      <c r="AA261" s="7"/>
      <c r="AB261" s="7"/>
      <c r="AC261" s="7"/>
      <c r="AD261" s="7"/>
      <c r="AE261" s="7"/>
      <c r="AF261" s="7"/>
      <c r="AG261" s="7"/>
      <c r="AH261" s="7"/>
      <c r="AI261" s="7"/>
    </row>
    <row r="262" spans="16:35" x14ac:dyDescent="0.25">
      <c r="P262" s="7"/>
      <c r="Q262" s="7"/>
      <c r="R262" s="7"/>
      <c r="S262" s="7"/>
      <c r="T262" s="7"/>
      <c r="U262" s="7"/>
      <c r="V262" s="7"/>
      <c r="W262" s="7"/>
      <c r="X262" s="7"/>
      <c r="Y262" s="7"/>
      <c r="Z262" s="7"/>
      <c r="AA262" s="7"/>
      <c r="AB262" s="7"/>
      <c r="AC262" s="7"/>
      <c r="AD262" s="7"/>
      <c r="AE262" s="7"/>
      <c r="AF262" s="7"/>
      <c r="AG262" s="7"/>
      <c r="AH262" s="7"/>
      <c r="AI262" s="7"/>
    </row>
    <row r="263" spans="16:35" x14ac:dyDescent="0.25">
      <c r="P263" s="7"/>
      <c r="Q263" s="7"/>
      <c r="R263" s="7"/>
      <c r="S263" s="7"/>
      <c r="T263" s="7"/>
      <c r="U263" s="7"/>
      <c r="V263" s="7"/>
      <c r="W263" s="7"/>
      <c r="X263" s="7"/>
      <c r="Y263" s="7"/>
      <c r="Z263" s="7"/>
      <c r="AA263" s="7"/>
      <c r="AB263" s="7"/>
      <c r="AC263" s="7"/>
      <c r="AD263" s="7"/>
      <c r="AE263" s="7"/>
      <c r="AF263" s="7"/>
      <c r="AG263" s="7"/>
      <c r="AH263" s="7"/>
      <c r="AI263" s="7"/>
    </row>
    <row r="264" spans="16:35" x14ac:dyDescent="0.25">
      <c r="P264" s="7"/>
      <c r="Q264" s="7"/>
      <c r="R264" s="7"/>
      <c r="S264" s="7"/>
      <c r="T264" s="7"/>
      <c r="U264" s="7"/>
      <c r="V264" s="7"/>
      <c r="W264" s="7"/>
      <c r="X264" s="7"/>
      <c r="Y264" s="7"/>
      <c r="Z264" s="7"/>
      <c r="AA264" s="7"/>
      <c r="AB264" s="7"/>
      <c r="AC264" s="7"/>
      <c r="AD264" s="7"/>
      <c r="AE264" s="7"/>
      <c r="AF264" s="7"/>
      <c r="AG264" s="7"/>
      <c r="AH264" s="7"/>
      <c r="AI264" s="7"/>
    </row>
    <row r="265" spans="16:35" x14ac:dyDescent="0.25">
      <c r="P265" s="7"/>
      <c r="Q265" s="7"/>
      <c r="R265" s="7"/>
      <c r="S265" s="7"/>
      <c r="T265" s="7"/>
      <c r="U265" s="7"/>
      <c r="V265" s="7"/>
      <c r="W265" s="7"/>
      <c r="X265" s="7"/>
      <c r="Y265" s="7"/>
      <c r="Z265" s="7"/>
      <c r="AA265" s="7"/>
      <c r="AB265" s="7"/>
      <c r="AC265" s="7"/>
      <c r="AD265" s="7"/>
      <c r="AE265" s="7"/>
      <c r="AF265" s="7"/>
      <c r="AG265" s="7"/>
      <c r="AH265" s="7"/>
      <c r="AI265" s="7"/>
    </row>
    <row r="266" spans="16:35" x14ac:dyDescent="0.25">
      <c r="P266" s="7"/>
      <c r="Q266" s="7"/>
      <c r="R266" s="7"/>
      <c r="S266" s="7"/>
      <c r="T266" s="7"/>
      <c r="U266" s="7"/>
      <c r="V266" s="7"/>
      <c r="W266" s="7"/>
      <c r="X266" s="7"/>
      <c r="Y266" s="7"/>
      <c r="Z266" s="7"/>
      <c r="AA266" s="7"/>
      <c r="AB266" s="7"/>
      <c r="AC266" s="7"/>
      <c r="AD266" s="7"/>
      <c r="AE266" s="7"/>
      <c r="AF266" s="7"/>
      <c r="AG266" s="7"/>
      <c r="AH266" s="7"/>
      <c r="AI266" s="7"/>
    </row>
    <row r="267" spans="16:35" x14ac:dyDescent="0.25">
      <c r="P267" s="7"/>
      <c r="Q267" s="7"/>
      <c r="R267" s="7"/>
      <c r="S267" s="7"/>
      <c r="T267" s="7"/>
      <c r="U267" s="7"/>
      <c r="V267" s="7"/>
      <c r="W267" s="7"/>
      <c r="X267" s="7"/>
      <c r="Y267" s="7"/>
      <c r="Z267" s="7"/>
      <c r="AA267" s="7"/>
      <c r="AB267" s="7"/>
      <c r="AC267" s="7"/>
      <c r="AD267" s="7"/>
      <c r="AE267" s="7"/>
      <c r="AF267" s="7"/>
      <c r="AG267" s="7"/>
      <c r="AH267" s="7"/>
      <c r="AI267" s="7"/>
    </row>
    <row r="268" spans="16:35" x14ac:dyDescent="0.25">
      <c r="P268" s="7"/>
      <c r="Q268" s="7"/>
      <c r="R268" s="7"/>
      <c r="S268" s="7"/>
      <c r="T268" s="7"/>
      <c r="U268" s="7"/>
      <c r="V268" s="7"/>
      <c r="W268" s="7"/>
      <c r="X268" s="7"/>
      <c r="Y268" s="7"/>
      <c r="Z268" s="7"/>
      <c r="AA268" s="7"/>
      <c r="AB268" s="7"/>
      <c r="AC268" s="7"/>
      <c r="AD268" s="7"/>
      <c r="AE268" s="7"/>
      <c r="AF268" s="7"/>
      <c r="AG268" s="7"/>
      <c r="AH268" s="7"/>
      <c r="AI268" s="7"/>
    </row>
    <row r="269" spans="16:35" x14ac:dyDescent="0.25">
      <c r="P269" s="7"/>
      <c r="Q269" s="7"/>
      <c r="R269" s="7"/>
      <c r="S269" s="7"/>
      <c r="T269" s="7"/>
      <c r="U269" s="7"/>
      <c r="V269" s="7"/>
      <c r="W269" s="7"/>
      <c r="X269" s="7"/>
      <c r="Y269" s="7"/>
      <c r="Z269" s="7"/>
      <c r="AA269" s="7"/>
      <c r="AB269" s="7"/>
      <c r="AC269" s="7"/>
      <c r="AD269" s="7"/>
      <c r="AE269" s="7"/>
      <c r="AF269" s="7"/>
      <c r="AG269" s="7"/>
      <c r="AH269" s="7"/>
      <c r="AI269" s="7"/>
    </row>
    <row r="270" spans="16:35" x14ac:dyDescent="0.25">
      <c r="P270" s="7"/>
      <c r="Q270" s="7"/>
      <c r="R270" s="7"/>
      <c r="S270" s="7"/>
      <c r="T270" s="7"/>
      <c r="U270" s="7"/>
      <c r="V270" s="7"/>
      <c r="W270" s="7"/>
      <c r="X270" s="7"/>
      <c r="Y270" s="7"/>
      <c r="Z270" s="7"/>
      <c r="AA270" s="7"/>
      <c r="AB270" s="7"/>
      <c r="AC270" s="7"/>
      <c r="AD270" s="7"/>
      <c r="AE270" s="7"/>
      <c r="AF270" s="7"/>
      <c r="AG270" s="7"/>
      <c r="AH270" s="7"/>
      <c r="AI270" s="7"/>
    </row>
    <row r="271" spans="16:35" x14ac:dyDescent="0.25">
      <c r="P271" s="7"/>
      <c r="Q271" s="7"/>
      <c r="R271" s="7"/>
      <c r="S271" s="7"/>
      <c r="T271" s="7"/>
      <c r="U271" s="7"/>
      <c r="V271" s="7"/>
      <c r="W271" s="7"/>
      <c r="X271" s="7"/>
      <c r="Y271" s="7"/>
      <c r="Z271" s="7"/>
      <c r="AA271" s="7"/>
      <c r="AB271" s="7"/>
      <c r="AC271" s="7"/>
      <c r="AD271" s="7"/>
      <c r="AE271" s="7"/>
      <c r="AF271" s="7"/>
      <c r="AG271" s="7"/>
      <c r="AH271" s="7"/>
      <c r="AI271" s="7"/>
    </row>
    <row r="272" spans="16:35" x14ac:dyDescent="0.25">
      <c r="P272" s="7"/>
      <c r="Q272" s="7"/>
      <c r="R272" s="7"/>
      <c r="S272" s="7"/>
      <c r="T272" s="7"/>
      <c r="U272" s="7"/>
      <c r="V272" s="7"/>
      <c r="W272" s="7"/>
      <c r="X272" s="7"/>
      <c r="Y272" s="7"/>
      <c r="Z272" s="7"/>
      <c r="AA272" s="7"/>
      <c r="AB272" s="7"/>
      <c r="AC272" s="7"/>
      <c r="AD272" s="7"/>
      <c r="AE272" s="7"/>
      <c r="AF272" s="7"/>
      <c r="AG272" s="7"/>
      <c r="AH272" s="7"/>
      <c r="AI272" s="7"/>
    </row>
    <row r="273" spans="16:35" x14ac:dyDescent="0.25">
      <c r="P273" s="7"/>
      <c r="Q273" s="7"/>
      <c r="R273" s="7"/>
      <c r="S273" s="7"/>
      <c r="T273" s="7"/>
      <c r="U273" s="7"/>
      <c r="V273" s="7"/>
      <c r="W273" s="7"/>
      <c r="X273" s="7"/>
      <c r="Y273" s="7"/>
      <c r="Z273" s="7"/>
      <c r="AA273" s="7"/>
      <c r="AB273" s="7"/>
      <c r="AC273" s="7"/>
      <c r="AD273" s="7"/>
      <c r="AE273" s="7"/>
      <c r="AF273" s="7"/>
      <c r="AG273" s="7"/>
      <c r="AH273" s="7"/>
      <c r="AI273" s="7"/>
    </row>
    <row r="274" spans="16:35" x14ac:dyDescent="0.25">
      <c r="P274" s="7"/>
      <c r="Q274" s="7"/>
      <c r="R274" s="7"/>
      <c r="S274" s="7"/>
      <c r="T274" s="7"/>
      <c r="U274" s="7"/>
      <c r="V274" s="7"/>
      <c r="W274" s="7"/>
      <c r="X274" s="7"/>
      <c r="Y274" s="7"/>
      <c r="Z274" s="7"/>
      <c r="AA274" s="7"/>
      <c r="AB274" s="7"/>
      <c r="AC274" s="7"/>
      <c r="AD274" s="7"/>
      <c r="AE274" s="7"/>
      <c r="AF274" s="7"/>
      <c r="AG274" s="7"/>
      <c r="AH274" s="7"/>
      <c r="AI274" s="7"/>
    </row>
    <row r="275" spans="16:35" x14ac:dyDescent="0.25">
      <c r="P275" s="7"/>
      <c r="Q275" s="7"/>
      <c r="R275" s="7"/>
      <c r="S275" s="7"/>
      <c r="T275" s="7"/>
      <c r="U275" s="7"/>
      <c r="V275" s="7"/>
      <c r="W275" s="7"/>
      <c r="X275" s="7"/>
      <c r="Y275" s="7"/>
      <c r="Z275" s="7"/>
      <c r="AA275" s="7"/>
      <c r="AB275" s="7"/>
      <c r="AC275" s="7"/>
      <c r="AD275" s="7"/>
      <c r="AE275" s="7"/>
      <c r="AF275" s="7"/>
      <c r="AG275" s="7"/>
      <c r="AH275" s="7"/>
      <c r="AI275" s="7"/>
    </row>
    <row r="276" spans="16:35" x14ac:dyDescent="0.25">
      <c r="P276" s="7"/>
      <c r="Q276" s="7"/>
      <c r="R276" s="7"/>
      <c r="S276" s="7"/>
      <c r="T276" s="7"/>
      <c r="U276" s="7"/>
      <c r="V276" s="7"/>
      <c r="W276" s="7"/>
      <c r="X276" s="7"/>
      <c r="Y276" s="7"/>
      <c r="Z276" s="7"/>
      <c r="AA276" s="7"/>
      <c r="AB276" s="7"/>
      <c r="AC276" s="7"/>
      <c r="AD276" s="7"/>
      <c r="AE276" s="7"/>
      <c r="AF276" s="7"/>
      <c r="AG276" s="7"/>
      <c r="AH276" s="7"/>
      <c r="AI276" s="7"/>
    </row>
    <row r="277" spans="16:35" x14ac:dyDescent="0.25">
      <c r="P277" s="7"/>
      <c r="Q277" s="7"/>
      <c r="R277" s="7"/>
      <c r="S277" s="7"/>
      <c r="T277" s="7"/>
      <c r="U277" s="7"/>
      <c r="V277" s="7"/>
      <c r="W277" s="7"/>
      <c r="X277" s="7"/>
      <c r="Y277" s="7"/>
      <c r="Z277" s="7"/>
      <c r="AA277" s="7"/>
      <c r="AB277" s="7"/>
      <c r="AC277" s="7"/>
      <c r="AD277" s="7"/>
      <c r="AE277" s="7"/>
      <c r="AF277" s="7"/>
      <c r="AG277" s="7"/>
      <c r="AH277" s="7"/>
      <c r="AI277" s="7"/>
    </row>
    <row r="278" spans="16:35" x14ac:dyDescent="0.25">
      <c r="P278" s="7"/>
      <c r="Q278" s="7"/>
      <c r="R278" s="7"/>
      <c r="S278" s="7"/>
      <c r="T278" s="7"/>
      <c r="U278" s="7"/>
      <c r="V278" s="7"/>
      <c r="W278" s="7"/>
      <c r="X278" s="7"/>
      <c r="Y278" s="7"/>
      <c r="Z278" s="7"/>
      <c r="AA278" s="7"/>
      <c r="AB278" s="7"/>
      <c r="AC278" s="7"/>
      <c r="AD278" s="7"/>
      <c r="AE278" s="7"/>
      <c r="AF278" s="7"/>
      <c r="AG278" s="7"/>
      <c r="AH278" s="7"/>
      <c r="AI278" s="7"/>
    </row>
    <row r="279" spans="16:35" x14ac:dyDescent="0.25">
      <c r="P279" s="7"/>
      <c r="Q279" s="7"/>
      <c r="R279" s="7"/>
      <c r="S279" s="7"/>
      <c r="T279" s="7"/>
      <c r="U279" s="7"/>
      <c r="V279" s="7"/>
      <c r="W279" s="7"/>
      <c r="X279" s="7"/>
      <c r="Y279" s="7"/>
      <c r="Z279" s="7"/>
      <c r="AA279" s="7"/>
      <c r="AB279" s="7"/>
      <c r="AC279" s="7"/>
      <c r="AD279" s="7"/>
      <c r="AE279" s="7"/>
      <c r="AF279" s="7"/>
      <c r="AG279" s="7"/>
      <c r="AH279" s="7"/>
      <c r="AI279" s="7"/>
    </row>
    <row r="280" spans="16:35" x14ac:dyDescent="0.25">
      <c r="P280" s="7"/>
      <c r="Q280" s="7"/>
      <c r="R280" s="7"/>
      <c r="S280" s="7"/>
      <c r="T280" s="7"/>
      <c r="U280" s="7"/>
      <c r="V280" s="7"/>
      <c r="W280" s="7"/>
      <c r="X280" s="7"/>
      <c r="Y280" s="7"/>
      <c r="Z280" s="7"/>
      <c r="AA280" s="7"/>
      <c r="AB280" s="7"/>
      <c r="AC280" s="7"/>
      <c r="AD280" s="7"/>
      <c r="AE280" s="7"/>
      <c r="AF280" s="7"/>
      <c r="AG280" s="7"/>
      <c r="AH280" s="7"/>
      <c r="AI280" s="7"/>
    </row>
    <row r="281" spans="16:35" x14ac:dyDescent="0.25">
      <c r="P281" s="7"/>
      <c r="Q281" s="7"/>
      <c r="R281" s="7"/>
      <c r="S281" s="7"/>
      <c r="T281" s="7"/>
      <c r="U281" s="7"/>
      <c r="V281" s="7"/>
      <c r="W281" s="7"/>
      <c r="X281" s="7"/>
      <c r="Y281" s="7"/>
      <c r="Z281" s="7"/>
      <c r="AA281" s="7"/>
      <c r="AB281" s="7"/>
      <c r="AC281" s="7"/>
      <c r="AD281" s="7"/>
      <c r="AE281" s="7"/>
      <c r="AF281" s="7"/>
      <c r="AG281" s="7"/>
      <c r="AH281" s="7"/>
      <c r="AI281" s="7"/>
    </row>
    <row r="282" spans="16:35" x14ac:dyDescent="0.25">
      <c r="P282" s="7"/>
      <c r="Q282" s="7"/>
      <c r="R282" s="7"/>
      <c r="S282" s="7"/>
      <c r="T282" s="7"/>
      <c r="U282" s="7"/>
      <c r="V282" s="7"/>
      <c r="W282" s="7"/>
      <c r="X282" s="7"/>
      <c r="Y282" s="7"/>
      <c r="Z282" s="7"/>
      <c r="AA282" s="7"/>
      <c r="AB282" s="7"/>
      <c r="AC282" s="7"/>
      <c r="AD282" s="7"/>
      <c r="AE282" s="7"/>
      <c r="AF282" s="7"/>
      <c r="AG282" s="7"/>
      <c r="AH282" s="7"/>
      <c r="AI282" s="7"/>
    </row>
    <row r="283" spans="16:35" x14ac:dyDescent="0.25">
      <c r="P283" s="7"/>
      <c r="Q283" s="7"/>
      <c r="R283" s="7"/>
      <c r="S283" s="7"/>
      <c r="T283" s="7"/>
      <c r="U283" s="7"/>
      <c r="V283" s="7"/>
      <c r="W283" s="7"/>
      <c r="X283" s="7"/>
      <c r="Y283" s="7"/>
      <c r="Z283" s="7"/>
      <c r="AA283" s="7"/>
      <c r="AB283" s="7"/>
      <c r="AC283" s="7"/>
      <c r="AD283" s="7"/>
      <c r="AE283" s="7"/>
      <c r="AF283" s="7"/>
      <c r="AG283" s="7"/>
      <c r="AH283" s="7"/>
      <c r="AI283" s="7"/>
    </row>
    <row r="284" spans="16:35" x14ac:dyDescent="0.25">
      <c r="P284" s="7"/>
      <c r="Q284" s="7"/>
      <c r="R284" s="7"/>
      <c r="S284" s="7"/>
      <c r="T284" s="7"/>
      <c r="U284" s="7"/>
      <c r="V284" s="7"/>
      <c r="W284" s="7"/>
      <c r="X284" s="7"/>
      <c r="Y284" s="7"/>
      <c r="Z284" s="7"/>
      <c r="AA284" s="7"/>
      <c r="AB284" s="7"/>
      <c r="AC284" s="7"/>
      <c r="AD284" s="7"/>
      <c r="AE284" s="7"/>
      <c r="AF284" s="7"/>
      <c r="AG284" s="7"/>
      <c r="AH284" s="7"/>
      <c r="AI284" s="7"/>
    </row>
    <row r="285" spans="16:35" x14ac:dyDescent="0.25">
      <c r="P285" s="7"/>
      <c r="Q285" s="7"/>
      <c r="R285" s="7"/>
      <c r="S285" s="7"/>
      <c r="T285" s="7"/>
      <c r="U285" s="7"/>
      <c r="V285" s="7"/>
      <c r="W285" s="7"/>
      <c r="X285" s="7"/>
      <c r="Y285" s="7"/>
      <c r="Z285" s="7"/>
      <c r="AA285" s="7"/>
      <c r="AB285" s="7"/>
      <c r="AC285" s="7"/>
      <c r="AD285" s="7"/>
      <c r="AE285" s="7"/>
      <c r="AF285" s="7"/>
      <c r="AG285" s="7"/>
      <c r="AH285" s="7"/>
      <c r="AI285" s="7"/>
    </row>
    <row r="286" spans="16:35" x14ac:dyDescent="0.25">
      <c r="P286" s="7"/>
      <c r="Q286" s="7"/>
      <c r="R286" s="7"/>
      <c r="S286" s="7"/>
      <c r="T286" s="7"/>
      <c r="U286" s="7"/>
      <c r="V286" s="7"/>
      <c r="W286" s="7"/>
      <c r="X286" s="7"/>
      <c r="Y286" s="7"/>
      <c r="Z286" s="7"/>
      <c r="AA286" s="7"/>
      <c r="AB286" s="7"/>
      <c r="AC286" s="7"/>
      <c r="AD286" s="7"/>
      <c r="AE286" s="7"/>
      <c r="AF286" s="7"/>
      <c r="AG286" s="7"/>
      <c r="AH286" s="7"/>
      <c r="AI286" s="7"/>
    </row>
    <row r="287" spans="16:35" x14ac:dyDescent="0.25">
      <c r="P287" s="7"/>
      <c r="Q287" s="7"/>
      <c r="R287" s="7"/>
      <c r="S287" s="7"/>
      <c r="T287" s="7"/>
      <c r="U287" s="7"/>
      <c r="V287" s="7"/>
      <c r="W287" s="7"/>
      <c r="X287" s="7"/>
      <c r="Y287" s="7"/>
      <c r="Z287" s="7"/>
      <c r="AA287" s="7"/>
      <c r="AB287" s="7"/>
      <c r="AC287" s="7"/>
      <c r="AD287" s="7"/>
      <c r="AE287" s="7"/>
      <c r="AF287" s="7"/>
      <c r="AG287" s="7"/>
      <c r="AH287" s="7"/>
      <c r="AI287" s="7"/>
    </row>
    <row r="288" spans="16:35" x14ac:dyDescent="0.25">
      <c r="P288" s="7"/>
      <c r="Q288" s="7"/>
      <c r="R288" s="7"/>
      <c r="S288" s="7"/>
      <c r="T288" s="7"/>
      <c r="U288" s="7"/>
      <c r="V288" s="7"/>
      <c r="W288" s="7"/>
      <c r="X288" s="7"/>
      <c r="Y288" s="7"/>
      <c r="Z288" s="7"/>
      <c r="AA288" s="7"/>
      <c r="AB288" s="7"/>
      <c r="AC288" s="7"/>
      <c r="AD288" s="7"/>
      <c r="AE288" s="7"/>
      <c r="AF288" s="7"/>
      <c r="AG288" s="7"/>
      <c r="AH288" s="7"/>
      <c r="AI288" s="7"/>
    </row>
    <row r="289" spans="16:35" x14ac:dyDescent="0.25">
      <c r="P289" s="7"/>
      <c r="Q289" s="7"/>
      <c r="R289" s="7"/>
      <c r="S289" s="7"/>
      <c r="T289" s="7"/>
      <c r="U289" s="7"/>
      <c r="V289" s="7"/>
      <c r="W289" s="7"/>
      <c r="X289" s="7"/>
      <c r="Y289" s="7"/>
      <c r="Z289" s="7"/>
      <c r="AA289" s="7"/>
      <c r="AB289" s="7"/>
      <c r="AC289" s="7"/>
      <c r="AD289" s="7"/>
      <c r="AE289" s="7"/>
      <c r="AF289" s="7"/>
      <c r="AG289" s="7"/>
      <c r="AH289" s="7"/>
      <c r="AI289" s="7"/>
    </row>
    <row r="290" spans="16:35" x14ac:dyDescent="0.25">
      <c r="P290" s="7"/>
      <c r="Q290" s="7"/>
      <c r="R290" s="7"/>
      <c r="S290" s="7"/>
      <c r="T290" s="7"/>
      <c r="U290" s="7"/>
      <c r="V290" s="7"/>
      <c r="W290" s="7"/>
      <c r="X290" s="7"/>
      <c r="Y290" s="7"/>
      <c r="Z290" s="7"/>
      <c r="AA290" s="7"/>
      <c r="AB290" s="7"/>
      <c r="AC290" s="7"/>
      <c r="AD290" s="7"/>
      <c r="AE290" s="7"/>
      <c r="AF290" s="7"/>
      <c r="AG290" s="7"/>
      <c r="AH290" s="7"/>
      <c r="AI290" s="7"/>
    </row>
    <row r="291" spans="16:35" x14ac:dyDescent="0.25">
      <c r="P291" s="7"/>
      <c r="Q291" s="7"/>
      <c r="R291" s="7"/>
      <c r="S291" s="7"/>
      <c r="T291" s="7"/>
      <c r="U291" s="7"/>
      <c r="V291" s="7"/>
      <c r="W291" s="7"/>
      <c r="X291" s="7"/>
      <c r="Y291" s="7"/>
      <c r="Z291" s="7"/>
      <c r="AA291" s="7"/>
      <c r="AB291" s="7"/>
      <c r="AC291" s="7"/>
      <c r="AD291" s="7"/>
      <c r="AE291" s="7"/>
      <c r="AF291" s="7"/>
      <c r="AG291" s="7"/>
      <c r="AH291" s="7"/>
      <c r="AI291" s="7"/>
    </row>
    <row r="292" spans="16:35" x14ac:dyDescent="0.25">
      <c r="P292" s="7"/>
      <c r="Q292" s="7"/>
      <c r="R292" s="7"/>
      <c r="S292" s="7"/>
      <c r="T292" s="7"/>
      <c r="U292" s="7"/>
      <c r="V292" s="7"/>
      <c r="W292" s="7"/>
      <c r="X292" s="7"/>
      <c r="Y292" s="7"/>
      <c r="Z292" s="7"/>
      <c r="AA292" s="7"/>
      <c r="AB292" s="7"/>
      <c r="AC292" s="7"/>
      <c r="AD292" s="7"/>
      <c r="AE292" s="7"/>
      <c r="AF292" s="7"/>
      <c r="AG292" s="7"/>
      <c r="AH292" s="7"/>
      <c r="AI292" s="7"/>
    </row>
    <row r="293" spans="16:35" x14ac:dyDescent="0.25">
      <c r="P293" s="7"/>
      <c r="Q293" s="7"/>
      <c r="R293" s="7"/>
      <c r="S293" s="7"/>
      <c r="T293" s="7"/>
      <c r="U293" s="7"/>
      <c r="V293" s="7"/>
      <c r="W293" s="7"/>
      <c r="X293" s="7"/>
      <c r="Y293" s="7"/>
      <c r="Z293" s="7"/>
      <c r="AA293" s="7"/>
      <c r="AB293" s="7"/>
      <c r="AC293" s="7"/>
      <c r="AD293" s="7"/>
      <c r="AE293" s="7"/>
      <c r="AF293" s="7"/>
      <c r="AG293" s="7"/>
      <c r="AH293" s="7"/>
      <c r="AI293" s="7"/>
    </row>
    <row r="294" spans="16:35" x14ac:dyDescent="0.25">
      <c r="P294" s="7"/>
      <c r="Q294" s="7"/>
      <c r="R294" s="7"/>
      <c r="S294" s="7"/>
      <c r="T294" s="7"/>
      <c r="U294" s="7"/>
      <c r="V294" s="7"/>
      <c r="W294" s="7"/>
      <c r="X294" s="7"/>
      <c r="Y294" s="7"/>
      <c r="Z294" s="7"/>
      <c r="AA294" s="7"/>
      <c r="AB294" s="7"/>
      <c r="AC294" s="7"/>
      <c r="AD294" s="7"/>
      <c r="AE294" s="7"/>
      <c r="AF294" s="7"/>
      <c r="AG294" s="7"/>
      <c r="AH294" s="7"/>
      <c r="AI294" s="7"/>
    </row>
    <row r="295" spans="16:35" x14ac:dyDescent="0.25">
      <c r="P295" s="7"/>
      <c r="Q295" s="7"/>
      <c r="R295" s="7"/>
      <c r="S295" s="7"/>
      <c r="T295" s="7"/>
      <c r="U295" s="7"/>
      <c r="V295" s="7"/>
      <c r="W295" s="7"/>
      <c r="X295" s="7"/>
      <c r="Y295" s="7"/>
      <c r="Z295" s="7"/>
      <c r="AA295" s="7"/>
      <c r="AB295" s="7"/>
      <c r="AC295" s="7"/>
      <c r="AD295" s="7"/>
      <c r="AE295" s="7"/>
      <c r="AF295" s="7"/>
      <c r="AG295" s="7"/>
      <c r="AH295" s="7"/>
      <c r="AI295" s="7"/>
    </row>
    <row r="296" spans="16:35" x14ac:dyDescent="0.25">
      <c r="P296" s="7"/>
      <c r="Q296" s="7"/>
      <c r="R296" s="7"/>
      <c r="S296" s="7"/>
      <c r="T296" s="7"/>
      <c r="U296" s="7"/>
      <c r="V296" s="7"/>
      <c r="W296" s="7"/>
      <c r="X296" s="7"/>
      <c r="Y296" s="7"/>
      <c r="Z296" s="7"/>
      <c r="AA296" s="7"/>
      <c r="AB296" s="7"/>
      <c r="AC296" s="7"/>
      <c r="AD296" s="7"/>
      <c r="AE296" s="7"/>
      <c r="AF296" s="7"/>
      <c r="AG296" s="7"/>
      <c r="AH296" s="7"/>
      <c r="AI296" s="7"/>
    </row>
    <row r="297" spans="16:35" x14ac:dyDescent="0.25">
      <c r="P297" s="7"/>
      <c r="Q297" s="7"/>
      <c r="R297" s="7"/>
      <c r="S297" s="7"/>
      <c r="T297" s="7"/>
      <c r="U297" s="7"/>
      <c r="V297" s="7"/>
      <c r="W297" s="7"/>
      <c r="X297" s="7"/>
      <c r="Y297" s="7"/>
      <c r="Z297" s="7"/>
      <c r="AA297" s="7"/>
      <c r="AB297" s="7"/>
      <c r="AC297" s="7"/>
      <c r="AD297" s="7"/>
      <c r="AE297" s="7"/>
      <c r="AF297" s="7"/>
      <c r="AG297" s="7"/>
      <c r="AH297" s="7"/>
      <c r="AI297" s="7"/>
    </row>
    <row r="298" spans="16:35" x14ac:dyDescent="0.25">
      <c r="P298" s="7"/>
      <c r="Q298" s="7"/>
      <c r="R298" s="7"/>
      <c r="S298" s="7"/>
      <c r="T298" s="7"/>
      <c r="U298" s="7"/>
      <c r="V298" s="7"/>
      <c r="W298" s="7"/>
      <c r="X298" s="7"/>
      <c r="Y298" s="7"/>
      <c r="Z298" s="7"/>
      <c r="AA298" s="7"/>
      <c r="AB298" s="7"/>
      <c r="AC298" s="7"/>
      <c r="AD298" s="7"/>
      <c r="AE298" s="7"/>
      <c r="AF298" s="7"/>
      <c r="AG298" s="7"/>
      <c r="AH298" s="7"/>
      <c r="AI298" s="7"/>
    </row>
    <row r="299" spans="16:35" x14ac:dyDescent="0.25">
      <c r="P299" s="7"/>
      <c r="Q299" s="7"/>
      <c r="R299" s="7"/>
      <c r="S299" s="7"/>
      <c r="T299" s="7"/>
      <c r="U299" s="7"/>
      <c r="V299" s="7"/>
      <c r="W299" s="7"/>
      <c r="X299" s="7"/>
      <c r="Y299" s="7"/>
      <c r="Z299" s="7"/>
      <c r="AA299" s="7"/>
      <c r="AB299" s="7"/>
      <c r="AC299" s="7"/>
      <c r="AD299" s="7"/>
      <c r="AE299" s="7"/>
      <c r="AF299" s="7"/>
      <c r="AG299" s="7"/>
      <c r="AH299" s="7"/>
      <c r="AI299" s="7"/>
    </row>
    <row r="300" spans="16:35" x14ac:dyDescent="0.25">
      <c r="P300" s="7"/>
      <c r="Q300" s="7"/>
      <c r="R300" s="7"/>
      <c r="S300" s="7"/>
      <c r="T300" s="7"/>
      <c r="U300" s="7"/>
      <c r="V300" s="7"/>
      <c r="W300" s="7"/>
      <c r="X300" s="7"/>
      <c r="Y300" s="7"/>
      <c r="Z300" s="7"/>
      <c r="AA300" s="7"/>
      <c r="AB300" s="7"/>
      <c r="AC300" s="7"/>
      <c r="AD300" s="7"/>
      <c r="AE300" s="7"/>
      <c r="AF300" s="7"/>
      <c r="AG300" s="7"/>
      <c r="AH300" s="7"/>
      <c r="AI300" s="7"/>
    </row>
    <row r="301" spans="16:35" x14ac:dyDescent="0.25">
      <c r="P301" s="7"/>
      <c r="Q301" s="7"/>
      <c r="R301" s="7"/>
      <c r="S301" s="7"/>
      <c r="T301" s="7"/>
      <c r="U301" s="7"/>
      <c r="V301" s="7"/>
      <c r="W301" s="7"/>
      <c r="X301" s="7"/>
      <c r="Y301" s="7"/>
      <c r="Z301" s="7"/>
      <c r="AA301" s="7"/>
      <c r="AB301" s="7"/>
      <c r="AC301" s="7"/>
      <c r="AD301" s="7"/>
      <c r="AE301" s="7"/>
      <c r="AF301" s="7"/>
      <c r="AG301" s="7"/>
      <c r="AH301" s="7"/>
      <c r="AI301" s="7"/>
    </row>
    <row r="302" spans="16:35" x14ac:dyDescent="0.25">
      <c r="P302" s="7"/>
      <c r="Q302" s="7"/>
      <c r="R302" s="7"/>
      <c r="S302" s="7"/>
      <c r="T302" s="7"/>
      <c r="U302" s="7"/>
      <c r="V302" s="7"/>
      <c r="W302" s="7"/>
      <c r="X302" s="7"/>
      <c r="Y302" s="7"/>
      <c r="Z302" s="7"/>
      <c r="AA302" s="7"/>
      <c r="AB302" s="7"/>
      <c r="AC302" s="7"/>
      <c r="AD302" s="7"/>
      <c r="AE302" s="7"/>
      <c r="AF302" s="7"/>
      <c r="AG302" s="7"/>
      <c r="AH302" s="7"/>
      <c r="AI302" s="7"/>
    </row>
    <row r="303" spans="16:35" x14ac:dyDescent="0.25">
      <c r="P303" s="7"/>
      <c r="Q303" s="7"/>
      <c r="R303" s="7"/>
      <c r="S303" s="7"/>
      <c r="T303" s="7"/>
      <c r="U303" s="7"/>
      <c r="V303" s="7"/>
      <c r="W303" s="7"/>
      <c r="X303" s="7"/>
      <c r="Y303" s="7"/>
      <c r="Z303" s="7"/>
      <c r="AA303" s="7"/>
      <c r="AB303" s="7"/>
      <c r="AC303" s="7"/>
      <c r="AD303" s="7"/>
      <c r="AE303" s="7"/>
      <c r="AF303" s="7"/>
      <c r="AG303" s="7"/>
      <c r="AH303" s="7"/>
      <c r="AI303" s="7"/>
    </row>
    <row r="304" spans="16:35" x14ac:dyDescent="0.25">
      <c r="P304" s="7"/>
      <c r="Q304" s="7"/>
      <c r="R304" s="7"/>
      <c r="S304" s="7"/>
      <c r="T304" s="7"/>
      <c r="U304" s="7"/>
      <c r="V304" s="7"/>
      <c r="W304" s="7"/>
      <c r="X304" s="7"/>
      <c r="Y304" s="7"/>
      <c r="Z304" s="7"/>
      <c r="AA304" s="7"/>
      <c r="AB304" s="7"/>
      <c r="AC304" s="7"/>
      <c r="AD304" s="7"/>
      <c r="AE304" s="7"/>
      <c r="AF304" s="7"/>
      <c r="AG304" s="7"/>
      <c r="AH304" s="7"/>
      <c r="AI304" s="7"/>
    </row>
    <row r="305" spans="16:35" x14ac:dyDescent="0.25">
      <c r="P305" s="7"/>
      <c r="Q305" s="7"/>
      <c r="R305" s="7"/>
      <c r="S305" s="7"/>
      <c r="T305" s="7"/>
      <c r="U305" s="7"/>
      <c r="V305" s="7"/>
      <c r="W305" s="7"/>
      <c r="X305" s="7"/>
      <c r="Y305" s="7"/>
      <c r="Z305" s="7"/>
      <c r="AA305" s="7"/>
      <c r="AB305" s="7"/>
      <c r="AC305" s="7"/>
      <c r="AD305" s="7"/>
      <c r="AE305" s="7"/>
      <c r="AF305" s="7"/>
      <c r="AG305" s="7"/>
      <c r="AH305" s="7"/>
      <c r="AI305" s="7"/>
    </row>
    <row r="306" spans="16:35" x14ac:dyDescent="0.25">
      <c r="P306" s="7"/>
      <c r="Q306" s="7"/>
      <c r="R306" s="7"/>
      <c r="S306" s="7"/>
      <c r="T306" s="7"/>
      <c r="U306" s="7"/>
      <c r="V306" s="7"/>
      <c r="W306" s="7"/>
      <c r="X306" s="7"/>
      <c r="Y306" s="7"/>
      <c r="Z306" s="7"/>
      <c r="AA306" s="7"/>
      <c r="AB306" s="7"/>
      <c r="AC306" s="7"/>
      <c r="AD306" s="7"/>
      <c r="AE306" s="7"/>
      <c r="AF306" s="7"/>
      <c r="AG306" s="7"/>
      <c r="AH306" s="7"/>
      <c r="AI306" s="7"/>
    </row>
    <row r="307" spans="16:35" x14ac:dyDescent="0.25">
      <c r="P307" s="7"/>
      <c r="Q307" s="7"/>
      <c r="R307" s="7"/>
      <c r="S307" s="7"/>
      <c r="T307" s="7"/>
      <c r="U307" s="7"/>
      <c r="V307" s="7"/>
      <c r="W307" s="7"/>
      <c r="X307" s="7"/>
      <c r="Y307" s="7"/>
      <c r="Z307" s="7"/>
      <c r="AA307" s="7"/>
      <c r="AB307" s="7"/>
      <c r="AC307" s="7"/>
      <c r="AD307" s="7"/>
      <c r="AE307" s="7"/>
      <c r="AF307" s="7"/>
      <c r="AG307" s="7"/>
      <c r="AH307" s="7"/>
      <c r="AI307" s="7"/>
    </row>
    <row r="308" spans="16:35" x14ac:dyDescent="0.25">
      <c r="P308" s="7"/>
      <c r="Q308" s="7"/>
      <c r="R308" s="7"/>
      <c r="S308" s="7"/>
      <c r="T308" s="7"/>
      <c r="U308" s="7"/>
      <c r="V308" s="7"/>
      <c r="W308" s="7"/>
      <c r="X308" s="7"/>
      <c r="Y308" s="7"/>
      <c r="Z308" s="7"/>
      <c r="AA308" s="7"/>
      <c r="AB308" s="7"/>
      <c r="AC308" s="7"/>
      <c r="AD308" s="7"/>
      <c r="AE308" s="7"/>
      <c r="AF308" s="7"/>
      <c r="AG308" s="7"/>
      <c r="AH308" s="7"/>
      <c r="AI308" s="7"/>
    </row>
    <row r="309" spans="16:35" x14ac:dyDescent="0.25">
      <c r="P309" s="7"/>
      <c r="Q309" s="7"/>
      <c r="R309" s="7"/>
      <c r="S309" s="7"/>
      <c r="T309" s="7"/>
      <c r="U309" s="7"/>
      <c r="V309" s="7"/>
      <c r="W309" s="7"/>
      <c r="X309" s="7"/>
      <c r="Y309" s="7"/>
      <c r="Z309" s="7"/>
      <c r="AA309" s="7"/>
      <c r="AB309" s="7"/>
      <c r="AC309" s="7"/>
      <c r="AD309" s="7"/>
      <c r="AE309" s="7"/>
      <c r="AF309" s="7"/>
      <c r="AG309" s="7"/>
      <c r="AH309" s="7"/>
      <c r="AI309" s="7"/>
    </row>
    <row r="310" spans="16:35" x14ac:dyDescent="0.25">
      <c r="P310" s="7"/>
      <c r="Q310" s="7"/>
      <c r="R310" s="7"/>
      <c r="S310" s="7"/>
      <c r="T310" s="7"/>
      <c r="U310" s="7"/>
      <c r="V310" s="7"/>
      <c r="W310" s="7"/>
      <c r="X310" s="7"/>
      <c r="Y310" s="7"/>
      <c r="Z310" s="7"/>
      <c r="AA310" s="7"/>
      <c r="AB310" s="7"/>
      <c r="AC310" s="7"/>
      <c r="AD310" s="7"/>
      <c r="AE310" s="7"/>
      <c r="AF310" s="7"/>
      <c r="AG310" s="7"/>
      <c r="AH310" s="7"/>
      <c r="AI310" s="7"/>
    </row>
    <row r="311" spans="16:35" x14ac:dyDescent="0.25">
      <c r="P311" s="7"/>
      <c r="Q311" s="7"/>
      <c r="R311" s="7"/>
      <c r="S311" s="7"/>
      <c r="T311" s="7"/>
      <c r="U311" s="7"/>
      <c r="V311" s="7"/>
      <c r="W311" s="7"/>
      <c r="X311" s="7"/>
      <c r="Y311" s="7"/>
      <c r="Z311" s="7"/>
      <c r="AA311" s="7"/>
      <c r="AB311" s="7"/>
      <c r="AC311" s="7"/>
      <c r="AD311" s="7"/>
      <c r="AE311" s="7"/>
      <c r="AF311" s="7"/>
      <c r="AG311" s="7"/>
      <c r="AH311" s="7"/>
      <c r="AI311" s="7"/>
    </row>
    <row r="312" spans="16:35" x14ac:dyDescent="0.25">
      <c r="P312" s="7"/>
      <c r="Q312" s="7"/>
      <c r="R312" s="7"/>
      <c r="S312" s="7"/>
      <c r="T312" s="7"/>
      <c r="U312" s="7"/>
      <c r="V312" s="7"/>
      <c r="W312" s="7"/>
      <c r="X312" s="7"/>
      <c r="Y312" s="7"/>
      <c r="Z312" s="7"/>
      <c r="AA312" s="7"/>
      <c r="AB312" s="7"/>
      <c r="AC312" s="7"/>
      <c r="AD312" s="7"/>
      <c r="AE312" s="7"/>
      <c r="AF312" s="7"/>
      <c r="AG312" s="7"/>
      <c r="AH312" s="7"/>
      <c r="AI312" s="7"/>
    </row>
    <row r="313" spans="16:35" x14ac:dyDescent="0.25">
      <c r="P313" s="7"/>
      <c r="Q313" s="7"/>
      <c r="R313" s="7"/>
      <c r="S313" s="7"/>
      <c r="T313" s="7"/>
      <c r="U313" s="7"/>
      <c r="V313" s="7"/>
      <c r="W313" s="7"/>
      <c r="X313" s="7"/>
      <c r="Y313" s="7"/>
      <c r="Z313" s="7"/>
      <c r="AA313" s="7"/>
      <c r="AB313" s="7"/>
      <c r="AC313" s="7"/>
      <c r="AD313" s="7"/>
      <c r="AE313" s="7"/>
      <c r="AF313" s="7"/>
      <c r="AG313" s="7"/>
      <c r="AH313" s="7"/>
      <c r="AI313" s="7"/>
    </row>
    <row r="314" spans="16:35" x14ac:dyDescent="0.25">
      <c r="P314" s="7"/>
      <c r="Q314" s="7"/>
      <c r="R314" s="7"/>
      <c r="S314" s="7"/>
      <c r="T314" s="7"/>
      <c r="U314" s="7"/>
      <c r="V314" s="7"/>
      <c r="W314" s="7"/>
      <c r="X314" s="7"/>
      <c r="Y314" s="7"/>
      <c r="Z314" s="7"/>
      <c r="AA314" s="7"/>
      <c r="AB314" s="7"/>
      <c r="AC314" s="7"/>
      <c r="AD314" s="7"/>
      <c r="AE314" s="7"/>
      <c r="AF314" s="7"/>
      <c r="AG314" s="7"/>
      <c r="AH314" s="7"/>
      <c r="AI314" s="7"/>
    </row>
    <row r="315" spans="16:35" x14ac:dyDescent="0.25">
      <c r="P315" s="7"/>
      <c r="Q315" s="7"/>
      <c r="R315" s="7"/>
      <c r="S315" s="7"/>
      <c r="T315" s="7"/>
      <c r="U315" s="7"/>
      <c r="V315" s="7"/>
      <c r="W315" s="7"/>
      <c r="X315" s="7"/>
      <c r="Y315" s="7"/>
      <c r="Z315" s="7"/>
      <c r="AA315" s="7"/>
      <c r="AB315" s="7"/>
      <c r="AC315" s="7"/>
      <c r="AD315" s="7"/>
      <c r="AE315" s="7"/>
      <c r="AF315" s="7"/>
      <c r="AG315" s="7"/>
      <c r="AH315" s="7"/>
      <c r="AI315" s="7"/>
    </row>
    <row r="316" spans="16:35" x14ac:dyDescent="0.25">
      <c r="P316" s="7"/>
      <c r="Q316" s="7"/>
      <c r="R316" s="7"/>
      <c r="S316" s="7"/>
      <c r="T316" s="7"/>
      <c r="U316" s="7"/>
      <c r="V316" s="7"/>
      <c r="W316" s="7"/>
      <c r="X316" s="7"/>
      <c r="Y316" s="7"/>
      <c r="Z316" s="7"/>
      <c r="AA316" s="7"/>
      <c r="AB316" s="7"/>
      <c r="AC316" s="7"/>
      <c r="AD316" s="7"/>
      <c r="AE316" s="7"/>
      <c r="AF316" s="7"/>
      <c r="AG316" s="7"/>
      <c r="AH316" s="7"/>
      <c r="AI316" s="7"/>
    </row>
    <row r="317" spans="16:35" x14ac:dyDescent="0.25">
      <c r="P317" s="7"/>
      <c r="Q317" s="7"/>
      <c r="R317" s="7"/>
      <c r="S317" s="7"/>
      <c r="T317" s="7"/>
      <c r="U317" s="7"/>
      <c r="V317" s="7"/>
      <c r="W317" s="7"/>
      <c r="X317" s="7"/>
      <c r="Y317" s="7"/>
      <c r="Z317" s="7"/>
      <c r="AA317" s="7"/>
      <c r="AB317" s="7"/>
      <c r="AC317" s="7"/>
      <c r="AD317" s="7"/>
      <c r="AE317" s="7"/>
      <c r="AF317" s="7"/>
      <c r="AG317" s="7"/>
      <c r="AH317" s="7"/>
      <c r="AI317" s="7"/>
    </row>
    <row r="318" spans="16:35" x14ac:dyDescent="0.25">
      <c r="P318" s="7"/>
      <c r="Q318" s="7"/>
      <c r="R318" s="7"/>
      <c r="S318" s="7"/>
      <c r="T318" s="7"/>
      <c r="U318" s="7"/>
      <c r="V318" s="7"/>
      <c r="W318" s="7"/>
      <c r="X318" s="7"/>
      <c r="Y318" s="7"/>
      <c r="Z318" s="7"/>
      <c r="AA318" s="7"/>
      <c r="AB318" s="7"/>
      <c r="AC318" s="7"/>
      <c r="AD318" s="7"/>
      <c r="AE318" s="7"/>
      <c r="AF318" s="7"/>
      <c r="AG318" s="7"/>
      <c r="AH318" s="7"/>
      <c r="AI318" s="7"/>
    </row>
    <row r="319" spans="16:35" x14ac:dyDescent="0.25">
      <c r="P319" s="7"/>
      <c r="Q319" s="7"/>
      <c r="R319" s="7"/>
      <c r="S319" s="7"/>
      <c r="T319" s="7"/>
      <c r="U319" s="7"/>
      <c r="V319" s="7"/>
      <c r="W319" s="7"/>
      <c r="X319" s="7"/>
      <c r="Y319" s="7"/>
      <c r="Z319" s="7"/>
      <c r="AA319" s="7"/>
      <c r="AB319" s="7"/>
      <c r="AC319" s="7"/>
      <c r="AD319" s="7"/>
      <c r="AE319" s="7"/>
      <c r="AF319" s="7"/>
      <c r="AG319" s="7"/>
      <c r="AH319" s="7"/>
      <c r="AI319" s="7"/>
    </row>
    <row r="320" spans="16:35" x14ac:dyDescent="0.25">
      <c r="P320" s="7"/>
      <c r="Q320" s="7"/>
      <c r="R320" s="7"/>
      <c r="S320" s="7"/>
      <c r="T320" s="7"/>
      <c r="U320" s="7"/>
      <c r="V320" s="7"/>
      <c r="W320" s="7"/>
      <c r="X320" s="7"/>
      <c r="Y320" s="7"/>
      <c r="Z320" s="7"/>
      <c r="AA320" s="7"/>
      <c r="AB320" s="7"/>
      <c r="AC320" s="7"/>
      <c r="AD320" s="7"/>
      <c r="AE320" s="7"/>
      <c r="AF320" s="7"/>
      <c r="AG320" s="7"/>
      <c r="AH320" s="7"/>
      <c r="AI320" s="7"/>
    </row>
    <row r="321" spans="16:35" x14ac:dyDescent="0.25">
      <c r="P321" s="7"/>
      <c r="Q321" s="7"/>
      <c r="R321" s="7"/>
      <c r="S321" s="7"/>
      <c r="T321" s="7"/>
      <c r="U321" s="7"/>
      <c r="V321" s="7"/>
      <c r="W321" s="7"/>
      <c r="X321" s="7"/>
      <c r="Y321" s="7"/>
      <c r="Z321" s="7"/>
      <c r="AA321" s="7"/>
      <c r="AB321" s="7"/>
      <c r="AC321" s="7"/>
      <c r="AD321" s="7"/>
      <c r="AE321" s="7"/>
      <c r="AF321" s="7"/>
      <c r="AG321" s="7"/>
      <c r="AH321" s="7"/>
      <c r="AI321" s="7"/>
    </row>
    <row r="322" spans="16:35" x14ac:dyDescent="0.25">
      <c r="P322" s="7"/>
      <c r="Q322" s="7"/>
      <c r="R322" s="7"/>
      <c r="S322" s="7"/>
      <c r="T322" s="7"/>
      <c r="U322" s="7"/>
      <c r="V322" s="7"/>
      <c r="W322" s="7"/>
      <c r="X322" s="7"/>
      <c r="Y322" s="7"/>
      <c r="Z322" s="7"/>
      <c r="AA322" s="7"/>
      <c r="AB322" s="7"/>
      <c r="AC322" s="7"/>
      <c r="AD322" s="7"/>
      <c r="AE322" s="7"/>
      <c r="AF322" s="7"/>
      <c r="AG322" s="7"/>
      <c r="AH322" s="7"/>
      <c r="AI322" s="7"/>
    </row>
    <row r="323" spans="16:35" x14ac:dyDescent="0.25">
      <c r="P323" s="7"/>
      <c r="Q323" s="7"/>
      <c r="R323" s="7"/>
      <c r="S323" s="7"/>
      <c r="T323" s="7"/>
      <c r="U323" s="7"/>
      <c r="V323" s="7"/>
      <c r="W323" s="7"/>
      <c r="X323" s="7"/>
      <c r="Y323" s="7"/>
      <c r="Z323" s="7"/>
      <c r="AA323" s="7"/>
      <c r="AB323" s="7"/>
      <c r="AC323" s="7"/>
      <c r="AD323" s="7"/>
      <c r="AE323" s="7"/>
      <c r="AF323" s="7"/>
      <c r="AG323" s="7"/>
      <c r="AH323" s="7"/>
      <c r="AI323" s="7"/>
    </row>
    <row r="324" spans="16:35" x14ac:dyDescent="0.25">
      <c r="P324" s="7"/>
      <c r="Q324" s="7"/>
      <c r="R324" s="7"/>
      <c r="S324" s="7"/>
      <c r="T324" s="7"/>
      <c r="U324" s="7"/>
      <c r="V324" s="7"/>
      <c r="W324" s="7"/>
      <c r="X324" s="7"/>
      <c r="Y324" s="7"/>
      <c r="Z324" s="7"/>
      <c r="AA324" s="7"/>
      <c r="AB324" s="7"/>
      <c r="AC324" s="7"/>
      <c r="AD324" s="7"/>
      <c r="AE324" s="7"/>
      <c r="AF324" s="7"/>
      <c r="AG324" s="7"/>
      <c r="AH324" s="7"/>
      <c r="AI324" s="7"/>
    </row>
    <row r="325" spans="16:35" x14ac:dyDescent="0.25">
      <c r="P325" s="7"/>
      <c r="Q325" s="7"/>
      <c r="R325" s="7"/>
      <c r="S325" s="7"/>
      <c r="T325" s="7"/>
      <c r="U325" s="7"/>
      <c r="V325" s="7"/>
      <c r="W325" s="7"/>
      <c r="X325" s="7"/>
      <c r="Y325" s="7"/>
      <c r="Z325" s="7"/>
      <c r="AA325" s="7"/>
      <c r="AB325" s="7"/>
      <c r="AC325" s="7"/>
      <c r="AD325" s="7"/>
      <c r="AE325" s="7"/>
      <c r="AF325" s="7"/>
      <c r="AG325" s="7"/>
      <c r="AH325" s="7"/>
      <c r="AI325" s="7"/>
    </row>
    <row r="326" spans="16:35" x14ac:dyDescent="0.25">
      <c r="P326" s="7"/>
      <c r="Q326" s="7"/>
      <c r="R326" s="7"/>
      <c r="S326" s="7"/>
      <c r="T326" s="7"/>
      <c r="U326" s="7"/>
      <c r="V326" s="7"/>
      <c r="W326" s="7"/>
      <c r="X326" s="7"/>
      <c r="Y326" s="7"/>
      <c r="Z326" s="7"/>
      <c r="AA326" s="7"/>
      <c r="AB326" s="7"/>
      <c r="AC326" s="7"/>
      <c r="AD326" s="7"/>
      <c r="AE326" s="7"/>
      <c r="AF326" s="7"/>
      <c r="AG326" s="7"/>
      <c r="AH326" s="7"/>
      <c r="AI326" s="7"/>
    </row>
    <row r="327" spans="16:35" x14ac:dyDescent="0.25">
      <c r="P327" s="7"/>
      <c r="Q327" s="7"/>
      <c r="R327" s="7"/>
      <c r="S327" s="7"/>
      <c r="T327" s="7"/>
      <c r="U327" s="7"/>
      <c r="V327" s="7"/>
      <c r="W327" s="7"/>
      <c r="X327" s="7"/>
      <c r="Y327" s="7"/>
      <c r="Z327" s="7"/>
      <c r="AA327" s="7"/>
      <c r="AB327" s="7"/>
      <c r="AC327" s="7"/>
      <c r="AD327" s="7"/>
      <c r="AE327" s="7"/>
      <c r="AF327" s="7"/>
      <c r="AG327" s="7"/>
      <c r="AH327" s="7"/>
      <c r="AI327" s="7"/>
    </row>
    <row r="328" spans="16:35" x14ac:dyDescent="0.25">
      <c r="P328" s="7"/>
      <c r="Q328" s="7"/>
      <c r="R328" s="7"/>
      <c r="S328" s="7"/>
      <c r="T328" s="7"/>
      <c r="U328" s="7"/>
      <c r="V328" s="7"/>
      <c r="W328" s="7"/>
      <c r="X328" s="7"/>
      <c r="Y328" s="7"/>
      <c r="Z328" s="7"/>
      <c r="AA328" s="7"/>
      <c r="AB328" s="7"/>
      <c r="AC328" s="7"/>
      <c r="AD328" s="7"/>
      <c r="AE328" s="7"/>
      <c r="AF328" s="7"/>
      <c r="AG328" s="7"/>
      <c r="AH328" s="7"/>
      <c r="AI328" s="7"/>
    </row>
    <row r="329" spans="16:35" x14ac:dyDescent="0.25">
      <c r="P329" s="7"/>
      <c r="Q329" s="7"/>
      <c r="R329" s="7"/>
      <c r="S329" s="7"/>
      <c r="T329" s="7"/>
      <c r="U329" s="7"/>
      <c r="V329" s="7"/>
      <c r="W329" s="7"/>
      <c r="X329" s="7"/>
      <c r="Y329" s="7"/>
      <c r="Z329" s="7"/>
      <c r="AA329" s="7"/>
      <c r="AB329" s="7"/>
      <c r="AC329" s="7"/>
      <c r="AD329" s="7"/>
      <c r="AE329" s="7"/>
      <c r="AF329" s="7"/>
      <c r="AG329" s="7"/>
      <c r="AH329" s="7"/>
      <c r="AI329" s="7"/>
    </row>
    <row r="330" spans="16:35" x14ac:dyDescent="0.25">
      <c r="P330" s="7"/>
      <c r="Q330" s="7"/>
      <c r="R330" s="7"/>
      <c r="S330" s="7"/>
      <c r="T330" s="7"/>
      <c r="U330" s="7"/>
      <c r="V330" s="7"/>
      <c r="W330" s="7"/>
      <c r="X330" s="7"/>
      <c r="Y330" s="7"/>
      <c r="Z330" s="7"/>
      <c r="AA330" s="7"/>
      <c r="AB330" s="7"/>
      <c r="AC330" s="7"/>
      <c r="AD330" s="7"/>
      <c r="AE330" s="7"/>
      <c r="AF330" s="7"/>
      <c r="AG330" s="7"/>
      <c r="AH330" s="7"/>
      <c r="AI330" s="7"/>
    </row>
    <row r="331" spans="16:35" x14ac:dyDescent="0.25">
      <c r="P331" s="7"/>
      <c r="Q331" s="7"/>
      <c r="R331" s="7"/>
      <c r="S331" s="7"/>
      <c r="T331" s="7"/>
      <c r="U331" s="7"/>
      <c r="V331" s="7"/>
      <c r="W331" s="7"/>
      <c r="X331" s="7"/>
      <c r="Y331" s="7"/>
      <c r="Z331" s="7"/>
      <c r="AA331" s="7"/>
      <c r="AB331" s="7"/>
      <c r="AC331" s="7"/>
      <c r="AD331" s="7"/>
      <c r="AE331" s="7"/>
      <c r="AF331" s="7"/>
      <c r="AG331" s="7"/>
      <c r="AH331" s="7"/>
      <c r="AI331" s="7"/>
    </row>
    <row r="332" spans="16:35" x14ac:dyDescent="0.25">
      <c r="P332" s="7"/>
      <c r="Q332" s="7"/>
      <c r="R332" s="7"/>
      <c r="S332" s="7"/>
      <c r="T332" s="7"/>
      <c r="U332" s="7"/>
      <c r="V332" s="7"/>
      <c r="W332" s="7"/>
      <c r="X332" s="7"/>
      <c r="Y332" s="7"/>
      <c r="Z332" s="7"/>
      <c r="AA332" s="7"/>
      <c r="AB332" s="7"/>
      <c r="AC332" s="7"/>
      <c r="AD332" s="7"/>
      <c r="AE332" s="7"/>
      <c r="AF332" s="7"/>
      <c r="AG332" s="7"/>
      <c r="AH332" s="7"/>
      <c r="AI332" s="7"/>
    </row>
    <row r="333" spans="16:35" x14ac:dyDescent="0.25">
      <c r="P333" s="7"/>
      <c r="Q333" s="7"/>
      <c r="R333" s="7"/>
      <c r="S333" s="7"/>
      <c r="T333" s="7"/>
      <c r="U333" s="7"/>
      <c r="V333" s="7"/>
      <c r="W333" s="7"/>
      <c r="X333" s="7"/>
      <c r="Y333" s="7"/>
      <c r="Z333" s="7"/>
      <c r="AA333" s="7"/>
      <c r="AB333" s="7"/>
      <c r="AC333" s="7"/>
      <c r="AD333" s="7"/>
      <c r="AE333" s="7"/>
      <c r="AF333" s="7"/>
      <c r="AG333" s="7"/>
      <c r="AH333" s="7"/>
      <c r="AI333" s="7"/>
    </row>
    <row r="334" spans="16:35" x14ac:dyDescent="0.25">
      <c r="P334" s="7"/>
      <c r="Q334" s="7"/>
      <c r="R334" s="7"/>
      <c r="S334" s="7"/>
      <c r="T334" s="7"/>
      <c r="U334" s="7"/>
      <c r="V334" s="7"/>
      <c r="W334" s="7"/>
      <c r="X334" s="7"/>
      <c r="Y334" s="7"/>
      <c r="Z334" s="7"/>
      <c r="AA334" s="7"/>
      <c r="AB334" s="7"/>
      <c r="AC334" s="7"/>
      <c r="AD334" s="7"/>
      <c r="AE334" s="7"/>
      <c r="AF334" s="7"/>
      <c r="AG334" s="7"/>
      <c r="AH334" s="7"/>
      <c r="AI334" s="7"/>
    </row>
    <row r="335" spans="16:35" x14ac:dyDescent="0.25">
      <c r="P335" s="7"/>
      <c r="Q335" s="7"/>
      <c r="R335" s="7"/>
      <c r="S335" s="7"/>
      <c r="T335" s="7"/>
      <c r="U335" s="7"/>
      <c r="V335" s="7"/>
      <c r="W335" s="7"/>
      <c r="X335" s="7"/>
      <c r="Y335" s="7"/>
      <c r="Z335" s="7"/>
      <c r="AA335" s="7"/>
      <c r="AB335" s="7"/>
      <c r="AC335" s="7"/>
      <c r="AD335" s="7"/>
      <c r="AE335" s="7"/>
      <c r="AF335" s="7"/>
      <c r="AG335" s="7"/>
      <c r="AH335" s="7"/>
      <c r="AI335" s="7"/>
    </row>
    <row r="336" spans="16:35" x14ac:dyDescent="0.25">
      <c r="P336" s="7"/>
      <c r="Q336" s="7"/>
      <c r="R336" s="7"/>
      <c r="S336" s="7"/>
      <c r="T336" s="7"/>
      <c r="U336" s="7"/>
      <c r="V336" s="7"/>
      <c r="W336" s="7"/>
      <c r="X336" s="7"/>
      <c r="Y336" s="7"/>
      <c r="Z336" s="7"/>
      <c r="AA336" s="7"/>
      <c r="AB336" s="7"/>
      <c r="AC336" s="7"/>
      <c r="AD336" s="7"/>
      <c r="AE336" s="7"/>
      <c r="AF336" s="7"/>
      <c r="AG336" s="7"/>
      <c r="AH336" s="7"/>
      <c r="AI336" s="7"/>
    </row>
    <row r="337" spans="16:35" x14ac:dyDescent="0.25">
      <c r="P337" s="7"/>
      <c r="Q337" s="7"/>
      <c r="R337" s="7"/>
      <c r="S337" s="7"/>
      <c r="T337" s="7"/>
      <c r="U337" s="7"/>
      <c r="V337" s="7"/>
      <c r="W337" s="7"/>
      <c r="X337" s="7"/>
      <c r="Y337" s="7"/>
      <c r="Z337" s="7"/>
      <c r="AA337" s="7"/>
      <c r="AB337" s="7"/>
      <c r="AC337" s="7"/>
      <c r="AD337" s="7"/>
      <c r="AE337" s="7"/>
      <c r="AF337" s="7"/>
      <c r="AG337" s="7"/>
      <c r="AH337" s="7"/>
      <c r="AI337" s="7"/>
    </row>
    <row r="338" spans="16:35" x14ac:dyDescent="0.25">
      <c r="P338" s="7"/>
      <c r="Q338" s="7"/>
      <c r="R338" s="7"/>
      <c r="S338" s="7"/>
      <c r="T338" s="7"/>
      <c r="U338" s="7"/>
      <c r="V338" s="7"/>
      <c r="W338" s="7"/>
      <c r="X338" s="7"/>
      <c r="Y338" s="7"/>
      <c r="Z338" s="7"/>
      <c r="AA338" s="7"/>
      <c r="AB338" s="7"/>
      <c r="AC338" s="7"/>
      <c r="AD338" s="7"/>
      <c r="AE338" s="7"/>
      <c r="AF338" s="7"/>
      <c r="AG338" s="7"/>
      <c r="AH338" s="7"/>
      <c r="AI338" s="7"/>
    </row>
    <row r="339" spans="16:35" x14ac:dyDescent="0.25">
      <c r="P339" s="7"/>
      <c r="Q339" s="7"/>
      <c r="R339" s="7"/>
      <c r="S339" s="7"/>
      <c r="T339" s="7"/>
      <c r="U339" s="7"/>
      <c r="V339" s="7"/>
      <c r="W339" s="7"/>
      <c r="X339" s="7"/>
      <c r="Y339" s="7"/>
      <c r="Z339" s="7"/>
      <c r="AA339" s="7"/>
      <c r="AB339" s="7"/>
      <c r="AC339" s="7"/>
      <c r="AD339" s="7"/>
      <c r="AE339" s="7"/>
      <c r="AF339" s="7"/>
      <c r="AG339" s="7"/>
      <c r="AH339" s="7"/>
      <c r="AI339" s="7"/>
    </row>
    <row r="340" spans="16:35" x14ac:dyDescent="0.25">
      <c r="P340" s="7"/>
      <c r="Q340" s="7"/>
      <c r="R340" s="7"/>
      <c r="S340" s="7"/>
      <c r="T340" s="7"/>
      <c r="U340" s="7"/>
      <c r="V340" s="7"/>
      <c r="W340" s="7"/>
      <c r="X340" s="7"/>
      <c r="Y340" s="7"/>
      <c r="Z340" s="7"/>
      <c r="AA340" s="7"/>
      <c r="AB340" s="7"/>
      <c r="AC340" s="7"/>
      <c r="AD340" s="7"/>
      <c r="AE340" s="7"/>
      <c r="AF340" s="7"/>
      <c r="AG340" s="7"/>
      <c r="AH340" s="7"/>
      <c r="AI340" s="7"/>
    </row>
    <row r="341" spans="16:35" x14ac:dyDescent="0.25">
      <c r="P341" s="7"/>
      <c r="Q341" s="7"/>
      <c r="R341" s="7"/>
      <c r="S341" s="7"/>
      <c r="T341" s="7"/>
      <c r="U341" s="7"/>
      <c r="V341" s="7"/>
      <c r="W341" s="7"/>
      <c r="X341" s="7"/>
      <c r="Y341" s="7"/>
      <c r="Z341" s="7"/>
      <c r="AA341" s="7"/>
      <c r="AB341" s="7"/>
      <c r="AC341" s="7"/>
      <c r="AD341" s="7"/>
      <c r="AE341" s="7"/>
      <c r="AF341" s="7"/>
      <c r="AG341" s="7"/>
      <c r="AH341" s="7"/>
      <c r="AI341" s="7"/>
    </row>
    <row r="342" spans="16:35" x14ac:dyDescent="0.25">
      <c r="P342" s="7"/>
      <c r="Q342" s="7"/>
      <c r="R342" s="7"/>
      <c r="S342" s="7"/>
      <c r="T342" s="7"/>
      <c r="U342" s="7"/>
      <c r="V342" s="7"/>
      <c r="W342" s="7"/>
      <c r="X342" s="7"/>
      <c r="Y342" s="7"/>
      <c r="Z342" s="7"/>
      <c r="AA342" s="7"/>
      <c r="AB342" s="7"/>
      <c r="AC342" s="7"/>
      <c r="AD342" s="7"/>
      <c r="AE342" s="7"/>
      <c r="AF342" s="7"/>
      <c r="AG342" s="7"/>
      <c r="AH342" s="7"/>
      <c r="AI342" s="7"/>
    </row>
    <row r="343" spans="16:35" x14ac:dyDescent="0.25">
      <c r="P343" s="7"/>
      <c r="Q343" s="7"/>
      <c r="R343" s="7"/>
      <c r="S343" s="7"/>
      <c r="T343" s="7"/>
      <c r="U343" s="7"/>
      <c r="V343" s="7"/>
      <c r="W343" s="7"/>
      <c r="X343" s="7"/>
      <c r="Y343" s="7"/>
      <c r="Z343" s="7"/>
      <c r="AA343" s="7"/>
      <c r="AB343" s="7"/>
      <c r="AC343" s="7"/>
      <c r="AD343" s="7"/>
      <c r="AE343" s="7"/>
      <c r="AF343" s="7"/>
      <c r="AG343" s="7"/>
      <c r="AH343" s="7"/>
      <c r="AI343" s="7"/>
    </row>
    <row r="344" spans="16:35" x14ac:dyDescent="0.25">
      <c r="P344" s="7"/>
      <c r="Q344" s="7"/>
      <c r="R344" s="7"/>
      <c r="S344" s="7"/>
      <c r="T344" s="7"/>
      <c r="U344" s="7"/>
      <c r="V344" s="7"/>
      <c r="W344" s="7"/>
      <c r="X344" s="7"/>
      <c r="Y344" s="7"/>
      <c r="Z344" s="7"/>
      <c r="AA344" s="7"/>
      <c r="AB344" s="7"/>
      <c r="AC344" s="7"/>
      <c r="AD344" s="7"/>
      <c r="AE344" s="7"/>
      <c r="AF344" s="7"/>
      <c r="AG344" s="7"/>
      <c r="AH344" s="7"/>
      <c r="AI344" s="7"/>
    </row>
    <row r="345" spans="16:35" x14ac:dyDescent="0.25">
      <c r="P345" s="7"/>
      <c r="Q345" s="7"/>
      <c r="R345" s="7"/>
      <c r="S345" s="7"/>
      <c r="T345" s="7"/>
      <c r="U345" s="7"/>
      <c r="V345" s="7"/>
      <c r="W345" s="7"/>
      <c r="X345" s="7"/>
      <c r="Y345" s="7"/>
      <c r="Z345" s="7"/>
      <c r="AA345" s="7"/>
      <c r="AB345" s="7"/>
      <c r="AC345" s="7"/>
      <c r="AD345" s="7"/>
      <c r="AE345" s="7"/>
      <c r="AF345" s="7"/>
      <c r="AG345" s="7"/>
      <c r="AH345" s="7"/>
      <c r="AI345" s="7"/>
    </row>
    <row r="346" spans="16:35" x14ac:dyDescent="0.25">
      <c r="P346" s="7"/>
      <c r="Q346" s="7"/>
      <c r="R346" s="7"/>
      <c r="S346" s="7"/>
      <c r="T346" s="7"/>
      <c r="U346" s="7"/>
      <c r="V346" s="7"/>
      <c r="W346" s="7"/>
      <c r="X346" s="7"/>
      <c r="Y346" s="7"/>
      <c r="Z346" s="7"/>
      <c r="AA346" s="7"/>
      <c r="AB346" s="7"/>
      <c r="AC346" s="7"/>
      <c r="AD346" s="7"/>
      <c r="AE346" s="7"/>
      <c r="AF346" s="7"/>
      <c r="AG346" s="7"/>
      <c r="AH346" s="7"/>
      <c r="AI346" s="7"/>
    </row>
    <row r="347" spans="16:35" x14ac:dyDescent="0.25">
      <c r="P347" s="7"/>
      <c r="Q347" s="7"/>
      <c r="R347" s="7"/>
      <c r="S347" s="7"/>
      <c r="T347" s="7"/>
      <c r="U347" s="7"/>
      <c r="V347" s="7"/>
      <c r="W347" s="7"/>
      <c r="X347" s="7"/>
      <c r="Y347" s="7"/>
      <c r="Z347" s="7"/>
      <c r="AA347" s="7"/>
      <c r="AB347" s="7"/>
      <c r="AC347" s="7"/>
      <c r="AD347" s="7"/>
      <c r="AE347" s="7"/>
      <c r="AF347" s="7"/>
      <c r="AG347" s="7"/>
      <c r="AH347" s="7"/>
      <c r="AI347" s="7"/>
    </row>
    <row r="348" spans="16:35" x14ac:dyDescent="0.25">
      <c r="P348" s="7"/>
      <c r="Q348" s="7"/>
      <c r="R348" s="7"/>
      <c r="S348" s="7"/>
      <c r="T348" s="7"/>
      <c r="U348" s="7"/>
      <c r="V348" s="7"/>
      <c r="W348" s="7"/>
      <c r="X348" s="7"/>
      <c r="Y348" s="7"/>
      <c r="Z348" s="7"/>
      <c r="AA348" s="7"/>
      <c r="AB348" s="7"/>
      <c r="AC348" s="7"/>
      <c r="AD348" s="7"/>
      <c r="AE348" s="7"/>
      <c r="AF348" s="7"/>
      <c r="AG348" s="7"/>
      <c r="AH348" s="7"/>
      <c r="AI348" s="7"/>
    </row>
    <row r="349" spans="16:35" x14ac:dyDescent="0.25">
      <c r="P349" s="7"/>
      <c r="Q349" s="7"/>
      <c r="R349" s="7"/>
      <c r="S349" s="7"/>
      <c r="T349" s="7"/>
      <c r="U349" s="7"/>
      <c r="V349" s="7"/>
      <c r="W349" s="7"/>
      <c r="X349" s="7"/>
      <c r="Y349" s="7"/>
      <c r="Z349" s="7"/>
      <c r="AA349" s="7"/>
      <c r="AB349" s="7"/>
      <c r="AC349" s="7"/>
      <c r="AD349" s="7"/>
      <c r="AE349" s="7"/>
      <c r="AF349" s="7"/>
      <c r="AG349" s="7"/>
      <c r="AH349" s="7"/>
      <c r="AI349" s="7"/>
    </row>
    <row r="350" spans="16:35" x14ac:dyDescent="0.25">
      <c r="P350" s="7"/>
      <c r="Q350" s="7"/>
      <c r="R350" s="7"/>
      <c r="S350" s="7"/>
      <c r="T350" s="7"/>
      <c r="U350" s="7"/>
      <c r="V350" s="7"/>
      <c r="W350" s="7"/>
      <c r="X350" s="7"/>
      <c r="Y350" s="7"/>
      <c r="Z350" s="7"/>
      <c r="AA350" s="7"/>
      <c r="AB350" s="7"/>
      <c r="AC350" s="7"/>
      <c r="AD350" s="7"/>
      <c r="AE350" s="7"/>
      <c r="AF350" s="7"/>
      <c r="AG350" s="7"/>
      <c r="AH350" s="7"/>
      <c r="AI350" s="7"/>
    </row>
    <row r="351" spans="16:35" x14ac:dyDescent="0.25">
      <c r="P351" s="7"/>
      <c r="Q351" s="7"/>
      <c r="R351" s="7"/>
      <c r="S351" s="7"/>
      <c r="T351" s="7"/>
      <c r="U351" s="7"/>
      <c r="V351" s="7"/>
      <c r="W351" s="7"/>
      <c r="X351" s="7"/>
      <c r="Y351" s="7"/>
      <c r="Z351" s="7"/>
      <c r="AA351" s="7"/>
      <c r="AB351" s="7"/>
      <c r="AC351" s="7"/>
      <c r="AD351" s="7"/>
      <c r="AE351" s="7"/>
      <c r="AF351" s="7"/>
      <c r="AG351" s="7"/>
      <c r="AH351" s="7"/>
      <c r="AI351" s="7"/>
    </row>
    <row r="352" spans="16:35" x14ac:dyDescent="0.25">
      <c r="P352" s="7"/>
      <c r="Q352" s="7"/>
      <c r="R352" s="7"/>
      <c r="S352" s="7"/>
      <c r="T352" s="7"/>
      <c r="U352" s="7"/>
      <c r="V352" s="7"/>
      <c r="W352" s="7"/>
      <c r="X352" s="7"/>
      <c r="Y352" s="7"/>
      <c r="Z352" s="7"/>
      <c r="AA352" s="7"/>
      <c r="AB352" s="7"/>
      <c r="AC352" s="7"/>
      <c r="AD352" s="7"/>
      <c r="AE352" s="7"/>
      <c r="AF352" s="7"/>
      <c r="AG352" s="7"/>
      <c r="AH352" s="7"/>
      <c r="AI352" s="7"/>
    </row>
    <row r="353" spans="16:35" x14ac:dyDescent="0.25">
      <c r="P353" s="7"/>
      <c r="Q353" s="7"/>
      <c r="R353" s="7"/>
      <c r="S353" s="7"/>
      <c r="T353" s="7"/>
      <c r="U353" s="7"/>
      <c r="V353" s="7"/>
      <c r="W353" s="7"/>
      <c r="X353" s="7"/>
      <c r="Y353" s="7"/>
      <c r="Z353" s="7"/>
      <c r="AA353" s="7"/>
      <c r="AB353" s="7"/>
      <c r="AC353" s="7"/>
      <c r="AD353" s="7"/>
      <c r="AE353" s="7"/>
      <c r="AF353" s="7"/>
      <c r="AG353" s="7"/>
      <c r="AH353" s="7"/>
      <c r="AI353" s="7"/>
    </row>
    <row r="354" spans="16:35" x14ac:dyDescent="0.25">
      <c r="P354" s="7"/>
      <c r="Q354" s="7"/>
      <c r="R354" s="7"/>
      <c r="S354" s="7"/>
      <c r="T354" s="7"/>
      <c r="U354" s="7"/>
      <c r="V354" s="7"/>
      <c r="W354" s="7"/>
      <c r="X354" s="7"/>
      <c r="Y354" s="7"/>
      <c r="Z354" s="7"/>
      <c r="AA354" s="7"/>
      <c r="AB354" s="7"/>
      <c r="AC354" s="7"/>
      <c r="AD354" s="7"/>
      <c r="AE354" s="7"/>
      <c r="AF354" s="7"/>
      <c r="AG354" s="7"/>
      <c r="AH354" s="7"/>
      <c r="AI354" s="7"/>
    </row>
    <row r="355" spans="16:35" x14ac:dyDescent="0.25">
      <c r="P355" s="7"/>
      <c r="Q355" s="7"/>
      <c r="R355" s="7"/>
      <c r="S355" s="7"/>
      <c r="T355" s="7"/>
      <c r="U355" s="7"/>
      <c r="V355" s="7"/>
      <c r="W355" s="7"/>
      <c r="X355" s="7"/>
      <c r="Y355" s="7"/>
      <c r="Z355" s="7"/>
      <c r="AA355" s="7"/>
      <c r="AB355" s="7"/>
      <c r="AC355" s="7"/>
      <c r="AD355" s="7"/>
      <c r="AE355" s="7"/>
      <c r="AF355" s="7"/>
      <c r="AG355" s="7"/>
      <c r="AH355" s="7"/>
      <c r="AI355" s="7"/>
    </row>
    <row r="356" spans="16:35" x14ac:dyDescent="0.25">
      <c r="P356" s="7"/>
      <c r="Q356" s="7"/>
      <c r="R356" s="7"/>
      <c r="S356" s="7"/>
      <c r="T356" s="7"/>
      <c r="U356" s="7"/>
      <c r="V356" s="7"/>
      <c r="W356" s="7"/>
      <c r="X356" s="7"/>
      <c r="Y356" s="7"/>
      <c r="Z356" s="7"/>
      <c r="AA356" s="7"/>
      <c r="AB356" s="7"/>
      <c r="AC356" s="7"/>
      <c r="AD356" s="7"/>
      <c r="AE356" s="7"/>
      <c r="AF356" s="7"/>
      <c r="AG356" s="7"/>
      <c r="AH356" s="7"/>
      <c r="AI356" s="7"/>
    </row>
    <row r="357" spans="16:35" x14ac:dyDescent="0.25">
      <c r="P357" s="7"/>
      <c r="Q357" s="7"/>
      <c r="R357" s="7"/>
      <c r="S357" s="7"/>
      <c r="T357" s="7"/>
      <c r="U357" s="7"/>
      <c r="V357" s="7"/>
      <c r="W357" s="7"/>
      <c r="X357" s="7"/>
      <c r="Y357" s="7"/>
      <c r="Z357" s="7"/>
      <c r="AA357" s="7"/>
      <c r="AB357" s="7"/>
      <c r="AC357" s="7"/>
      <c r="AD357" s="7"/>
      <c r="AE357" s="7"/>
      <c r="AF357" s="7"/>
      <c r="AG357" s="7"/>
      <c r="AH357" s="7"/>
      <c r="AI357" s="7"/>
    </row>
    <row r="358" spans="16:35" x14ac:dyDescent="0.25">
      <c r="P358" s="7"/>
      <c r="Q358" s="7"/>
      <c r="R358" s="7"/>
      <c r="S358" s="7"/>
      <c r="T358" s="7"/>
      <c r="U358" s="7"/>
      <c r="V358" s="7"/>
      <c r="W358" s="7"/>
      <c r="X358" s="7"/>
      <c r="Y358" s="7"/>
      <c r="Z358" s="7"/>
      <c r="AA358" s="7"/>
      <c r="AB358" s="7"/>
      <c r="AC358" s="7"/>
      <c r="AD358" s="7"/>
      <c r="AE358" s="7"/>
      <c r="AF358" s="7"/>
      <c r="AG358" s="7"/>
      <c r="AH358" s="7"/>
      <c r="AI358" s="7"/>
    </row>
    <row r="359" spans="16:35" x14ac:dyDescent="0.25">
      <c r="P359" s="7"/>
      <c r="Q359" s="7"/>
      <c r="R359" s="7"/>
      <c r="S359" s="7"/>
      <c r="T359" s="7"/>
      <c r="U359" s="7"/>
      <c r="V359" s="7"/>
      <c r="W359" s="7"/>
      <c r="X359" s="7"/>
      <c r="Y359" s="7"/>
      <c r="Z359" s="7"/>
      <c r="AA359" s="7"/>
      <c r="AB359" s="7"/>
      <c r="AC359" s="7"/>
      <c r="AD359" s="7"/>
      <c r="AE359" s="7"/>
      <c r="AF359" s="7"/>
      <c r="AG359" s="7"/>
      <c r="AH359" s="7"/>
      <c r="AI359" s="7"/>
    </row>
    <row r="360" spans="16:35" x14ac:dyDescent="0.25">
      <c r="P360" s="7"/>
      <c r="Q360" s="7"/>
      <c r="R360" s="7"/>
      <c r="S360" s="7"/>
      <c r="T360" s="7"/>
      <c r="U360" s="7"/>
      <c r="V360" s="7"/>
      <c r="W360" s="7"/>
      <c r="X360" s="7"/>
      <c r="Y360" s="7"/>
      <c r="Z360" s="7"/>
      <c r="AA360" s="7"/>
      <c r="AB360" s="7"/>
      <c r="AC360" s="7"/>
      <c r="AD360" s="7"/>
      <c r="AE360" s="7"/>
      <c r="AF360" s="7"/>
      <c r="AG360" s="7"/>
      <c r="AH360" s="7"/>
      <c r="AI360" s="7"/>
    </row>
    <row r="361" spans="16:35" x14ac:dyDescent="0.25">
      <c r="P361" s="7"/>
      <c r="Q361" s="7"/>
      <c r="R361" s="7"/>
      <c r="S361" s="7"/>
      <c r="T361" s="7"/>
      <c r="U361" s="7"/>
      <c r="V361" s="7"/>
      <c r="W361" s="7"/>
      <c r="X361" s="7"/>
      <c r="Y361" s="7"/>
      <c r="Z361" s="7"/>
      <c r="AA361" s="7"/>
      <c r="AB361" s="7"/>
      <c r="AC361" s="7"/>
      <c r="AD361" s="7"/>
      <c r="AE361" s="7"/>
      <c r="AF361" s="7"/>
      <c r="AG361" s="7"/>
      <c r="AH361" s="7"/>
      <c r="AI361" s="7"/>
    </row>
    <row r="362" spans="16:35" x14ac:dyDescent="0.25">
      <c r="P362" s="7"/>
      <c r="Q362" s="7"/>
      <c r="R362" s="7"/>
      <c r="S362" s="7"/>
      <c r="T362" s="7"/>
      <c r="U362" s="7"/>
      <c r="V362" s="7"/>
      <c r="W362" s="7"/>
      <c r="X362" s="7"/>
      <c r="Y362" s="7"/>
      <c r="Z362" s="7"/>
      <c r="AA362" s="7"/>
      <c r="AB362" s="7"/>
      <c r="AC362" s="7"/>
      <c r="AD362" s="7"/>
      <c r="AE362" s="7"/>
      <c r="AF362" s="7"/>
      <c r="AG362" s="7"/>
      <c r="AH362" s="7"/>
      <c r="AI362" s="7"/>
    </row>
    <row r="363" spans="16:35" x14ac:dyDescent="0.25">
      <c r="P363" s="7"/>
      <c r="Q363" s="7"/>
      <c r="R363" s="7"/>
      <c r="S363" s="7"/>
      <c r="T363" s="7"/>
      <c r="U363" s="7"/>
      <c r="V363" s="7"/>
      <c r="W363" s="7"/>
      <c r="X363" s="7"/>
      <c r="Y363" s="7"/>
      <c r="Z363" s="7"/>
      <c r="AA363" s="7"/>
      <c r="AB363" s="7"/>
      <c r="AC363" s="7"/>
      <c r="AD363" s="7"/>
      <c r="AE363" s="7"/>
      <c r="AF363" s="7"/>
      <c r="AG363" s="7"/>
      <c r="AH363" s="7"/>
      <c r="AI363" s="7"/>
    </row>
    <row r="364" spans="16:35" x14ac:dyDescent="0.25">
      <c r="P364" s="7"/>
      <c r="Q364" s="7"/>
      <c r="R364" s="7"/>
      <c r="S364" s="7"/>
      <c r="T364" s="7"/>
      <c r="U364" s="7"/>
      <c r="V364" s="7"/>
      <c r="W364" s="7"/>
      <c r="X364" s="7"/>
      <c r="Y364" s="7"/>
      <c r="Z364" s="7"/>
      <c r="AA364" s="7"/>
      <c r="AB364" s="7"/>
      <c r="AC364" s="7"/>
      <c r="AD364" s="7"/>
      <c r="AE364" s="7"/>
      <c r="AF364" s="7"/>
      <c r="AG364" s="7"/>
      <c r="AH364" s="7"/>
      <c r="AI364" s="7"/>
    </row>
    <row r="365" spans="16:35" x14ac:dyDescent="0.25">
      <c r="P365" s="7"/>
      <c r="Q365" s="7"/>
      <c r="R365" s="7"/>
      <c r="S365" s="7"/>
      <c r="T365" s="7"/>
      <c r="U365" s="7"/>
      <c r="V365" s="7"/>
      <c r="W365" s="7"/>
      <c r="X365" s="7"/>
      <c r="Y365" s="7"/>
      <c r="Z365" s="7"/>
      <c r="AA365" s="7"/>
      <c r="AB365" s="7"/>
      <c r="AC365" s="7"/>
      <c r="AD365" s="7"/>
      <c r="AE365" s="7"/>
      <c r="AF365" s="7"/>
      <c r="AG365" s="7"/>
      <c r="AH365" s="7"/>
      <c r="AI365" s="7"/>
    </row>
    <row r="366" spans="16:35" x14ac:dyDescent="0.25">
      <c r="P366" s="7"/>
      <c r="Q366" s="7"/>
      <c r="R366" s="7"/>
      <c r="S366" s="7"/>
      <c r="T366" s="7"/>
      <c r="U366" s="7"/>
      <c r="V366" s="7"/>
      <c r="W366" s="7"/>
      <c r="X366" s="7"/>
      <c r="Y366" s="7"/>
      <c r="Z366" s="7"/>
      <c r="AA366" s="7"/>
      <c r="AB366" s="7"/>
      <c r="AC366" s="7"/>
      <c r="AD366" s="7"/>
      <c r="AE366" s="7"/>
      <c r="AF366" s="7"/>
      <c r="AG366" s="7"/>
      <c r="AH366" s="7"/>
      <c r="AI366" s="7"/>
    </row>
    <row r="367" spans="16:35" x14ac:dyDescent="0.25">
      <c r="P367" s="7"/>
      <c r="Q367" s="7"/>
      <c r="R367" s="7"/>
      <c r="S367" s="7"/>
      <c r="T367" s="7"/>
      <c r="U367" s="7"/>
      <c r="V367" s="7"/>
      <c r="W367" s="7"/>
      <c r="X367" s="7"/>
      <c r="Y367" s="7"/>
      <c r="Z367" s="7"/>
      <c r="AA367" s="7"/>
      <c r="AB367" s="7"/>
      <c r="AC367" s="7"/>
      <c r="AD367" s="7"/>
      <c r="AE367" s="7"/>
      <c r="AF367" s="7"/>
      <c r="AG367" s="7"/>
      <c r="AH367" s="7"/>
      <c r="AI367" s="7"/>
    </row>
    <row r="368" spans="16:35" x14ac:dyDescent="0.25">
      <c r="P368" s="7"/>
      <c r="Q368" s="7"/>
      <c r="R368" s="7"/>
      <c r="S368" s="7"/>
      <c r="T368" s="7"/>
      <c r="U368" s="7"/>
      <c r="V368" s="7"/>
      <c r="W368" s="7"/>
      <c r="X368" s="7"/>
      <c r="Y368" s="7"/>
      <c r="Z368" s="7"/>
      <c r="AA368" s="7"/>
      <c r="AB368" s="7"/>
      <c r="AC368" s="7"/>
      <c r="AD368" s="7"/>
      <c r="AE368" s="7"/>
      <c r="AF368" s="7"/>
      <c r="AG368" s="7"/>
      <c r="AH368" s="7"/>
      <c r="AI368" s="7"/>
    </row>
    <row r="369" spans="16:35" x14ac:dyDescent="0.25">
      <c r="P369" s="7"/>
      <c r="Q369" s="7"/>
      <c r="R369" s="7"/>
      <c r="S369" s="7"/>
      <c r="T369" s="7"/>
      <c r="U369" s="7"/>
      <c r="V369" s="7"/>
      <c r="W369" s="7"/>
      <c r="X369" s="7"/>
      <c r="Y369" s="7"/>
      <c r="Z369" s="7"/>
      <c r="AA369" s="7"/>
      <c r="AB369" s="7"/>
      <c r="AC369" s="7"/>
      <c r="AD369" s="7"/>
      <c r="AE369" s="7"/>
      <c r="AF369" s="7"/>
      <c r="AG369" s="7"/>
      <c r="AH369" s="7"/>
      <c r="AI369" s="7"/>
    </row>
    <row r="370" spans="16:35" x14ac:dyDescent="0.25">
      <c r="P370" s="7"/>
      <c r="Q370" s="7"/>
      <c r="R370" s="7"/>
      <c r="S370" s="7"/>
      <c r="T370" s="7"/>
      <c r="U370" s="7"/>
      <c r="V370" s="7"/>
      <c r="W370" s="7"/>
      <c r="X370" s="7"/>
      <c r="Y370" s="7"/>
      <c r="Z370" s="7"/>
      <c r="AA370" s="7"/>
      <c r="AB370" s="7"/>
      <c r="AC370" s="7"/>
      <c r="AD370" s="7"/>
      <c r="AE370" s="7"/>
      <c r="AF370" s="7"/>
      <c r="AG370" s="7"/>
      <c r="AH370" s="7"/>
      <c r="AI370" s="7"/>
    </row>
    <row r="371" spans="16:35" x14ac:dyDescent="0.25">
      <c r="P371" s="7"/>
      <c r="Q371" s="7"/>
      <c r="R371" s="7"/>
      <c r="S371" s="7"/>
      <c r="T371" s="7"/>
      <c r="U371" s="7"/>
      <c r="V371" s="7"/>
      <c r="W371" s="7"/>
      <c r="X371" s="7"/>
      <c r="Y371" s="7"/>
      <c r="Z371" s="7"/>
      <c r="AA371" s="7"/>
      <c r="AB371" s="7"/>
      <c r="AC371" s="7"/>
      <c r="AD371" s="7"/>
      <c r="AE371" s="7"/>
      <c r="AF371" s="7"/>
      <c r="AG371" s="7"/>
      <c r="AH371" s="7"/>
      <c r="AI371" s="7"/>
    </row>
    <row r="372" spans="16:35" x14ac:dyDescent="0.25">
      <c r="P372" s="7"/>
      <c r="Q372" s="7"/>
      <c r="R372" s="7"/>
      <c r="S372" s="7"/>
      <c r="T372" s="7"/>
      <c r="U372" s="7"/>
      <c r="V372" s="7"/>
      <c r="W372" s="7"/>
      <c r="X372" s="7"/>
      <c r="Y372" s="7"/>
      <c r="Z372" s="7"/>
      <c r="AA372" s="7"/>
      <c r="AB372" s="7"/>
      <c r="AC372" s="7"/>
      <c r="AD372" s="7"/>
      <c r="AE372" s="7"/>
      <c r="AF372" s="7"/>
      <c r="AG372" s="7"/>
      <c r="AH372" s="7"/>
      <c r="AI372" s="7"/>
    </row>
    <row r="373" spans="16:35" x14ac:dyDescent="0.25">
      <c r="P373" s="7"/>
      <c r="Q373" s="7"/>
      <c r="R373" s="7"/>
      <c r="S373" s="7"/>
      <c r="T373" s="7"/>
      <c r="U373" s="7"/>
      <c r="V373" s="7"/>
      <c r="W373" s="7"/>
      <c r="X373" s="7"/>
      <c r="Y373" s="7"/>
      <c r="Z373" s="7"/>
      <c r="AA373" s="7"/>
      <c r="AB373" s="7"/>
      <c r="AC373" s="7"/>
      <c r="AD373" s="7"/>
      <c r="AE373" s="7"/>
      <c r="AF373" s="7"/>
      <c r="AG373" s="7"/>
      <c r="AH373" s="7"/>
      <c r="AI373" s="7"/>
    </row>
    <row r="374" spans="16:35" x14ac:dyDescent="0.25">
      <c r="P374" s="7"/>
      <c r="Q374" s="7"/>
      <c r="R374" s="7"/>
      <c r="S374" s="7"/>
      <c r="T374" s="7"/>
      <c r="U374" s="7"/>
      <c r="V374" s="7"/>
      <c r="W374" s="7"/>
      <c r="X374" s="7"/>
      <c r="Y374" s="7"/>
      <c r="Z374" s="7"/>
      <c r="AA374" s="7"/>
      <c r="AB374" s="7"/>
      <c r="AC374" s="7"/>
      <c r="AD374" s="7"/>
      <c r="AE374" s="7"/>
      <c r="AF374" s="7"/>
      <c r="AG374" s="7"/>
      <c r="AH374" s="7"/>
      <c r="AI374" s="7"/>
    </row>
    <row r="375" spans="16:35" x14ac:dyDescent="0.25">
      <c r="P375" s="7"/>
      <c r="Q375" s="7"/>
      <c r="R375" s="7"/>
      <c r="S375" s="7"/>
      <c r="T375" s="7"/>
      <c r="U375" s="7"/>
      <c r="V375" s="7"/>
      <c r="W375" s="7"/>
      <c r="X375" s="7"/>
      <c r="Y375" s="7"/>
      <c r="Z375" s="7"/>
      <c r="AA375" s="7"/>
      <c r="AB375" s="7"/>
      <c r="AC375" s="7"/>
      <c r="AD375" s="7"/>
      <c r="AE375" s="7"/>
      <c r="AF375" s="7"/>
      <c r="AG375" s="7"/>
      <c r="AH375" s="7"/>
      <c r="AI375" s="7"/>
    </row>
    <row r="376" spans="16:35" x14ac:dyDescent="0.25">
      <c r="P376" s="7"/>
      <c r="Q376" s="7"/>
      <c r="R376" s="7"/>
      <c r="S376" s="7"/>
      <c r="T376" s="7"/>
      <c r="U376" s="7"/>
      <c r="V376" s="7"/>
      <c r="W376" s="7"/>
      <c r="X376" s="7"/>
      <c r="Y376" s="7"/>
      <c r="Z376" s="7"/>
      <c r="AA376" s="7"/>
      <c r="AB376" s="7"/>
      <c r="AC376" s="7"/>
      <c r="AD376" s="7"/>
      <c r="AE376" s="7"/>
      <c r="AF376" s="7"/>
      <c r="AG376" s="7"/>
      <c r="AH376" s="7"/>
      <c r="AI376" s="7"/>
    </row>
    <row r="377" spans="16:35" x14ac:dyDescent="0.25">
      <c r="P377" s="7"/>
      <c r="Q377" s="7"/>
      <c r="R377" s="7"/>
      <c r="S377" s="7"/>
      <c r="T377" s="7"/>
      <c r="U377" s="7"/>
      <c r="V377" s="7"/>
      <c r="W377" s="7"/>
      <c r="X377" s="7"/>
      <c r="Y377" s="7"/>
      <c r="Z377" s="7"/>
      <c r="AA377" s="7"/>
      <c r="AB377" s="7"/>
      <c r="AC377" s="7"/>
      <c r="AD377" s="7"/>
      <c r="AE377" s="7"/>
      <c r="AF377" s="7"/>
      <c r="AG377" s="7"/>
      <c r="AH377" s="7"/>
      <c r="AI377" s="7"/>
    </row>
    <row r="378" spans="16:35" x14ac:dyDescent="0.25">
      <c r="P378" s="7"/>
      <c r="Q378" s="7"/>
      <c r="R378" s="7"/>
      <c r="S378" s="7"/>
      <c r="T378" s="7"/>
      <c r="U378" s="7"/>
      <c r="V378" s="7"/>
      <c r="W378" s="7"/>
      <c r="X378" s="7"/>
      <c r="Y378" s="7"/>
      <c r="Z378" s="7"/>
      <c r="AA378" s="7"/>
      <c r="AB378" s="7"/>
      <c r="AC378" s="7"/>
      <c r="AD378" s="7"/>
      <c r="AE378" s="7"/>
      <c r="AF378" s="7"/>
      <c r="AG378" s="7"/>
      <c r="AH378" s="7"/>
      <c r="AI378" s="7"/>
    </row>
    <row r="379" spans="16:35" x14ac:dyDescent="0.25">
      <c r="P379" s="7"/>
      <c r="Q379" s="7"/>
      <c r="R379" s="7"/>
      <c r="S379" s="7"/>
      <c r="T379" s="7"/>
      <c r="U379" s="7"/>
      <c r="V379" s="7"/>
      <c r="W379" s="7"/>
      <c r="X379" s="7"/>
      <c r="Y379" s="7"/>
      <c r="Z379" s="7"/>
      <c r="AA379" s="7"/>
      <c r="AB379" s="7"/>
      <c r="AC379" s="7"/>
      <c r="AD379" s="7"/>
      <c r="AE379" s="7"/>
      <c r="AF379" s="7"/>
      <c r="AG379" s="7"/>
      <c r="AH379" s="7"/>
      <c r="AI379" s="7"/>
    </row>
    <row r="380" spans="16:35" x14ac:dyDescent="0.25">
      <c r="P380" s="7"/>
      <c r="Q380" s="7"/>
      <c r="R380" s="7"/>
      <c r="S380" s="7"/>
      <c r="T380" s="7"/>
      <c r="U380" s="7"/>
      <c r="V380" s="7"/>
      <c r="W380" s="7"/>
      <c r="X380" s="7"/>
      <c r="Y380" s="7"/>
      <c r="Z380" s="7"/>
      <c r="AA380" s="7"/>
      <c r="AB380" s="7"/>
      <c r="AC380" s="7"/>
      <c r="AD380" s="7"/>
      <c r="AE380" s="7"/>
      <c r="AF380" s="7"/>
      <c r="AG380" s="7"/>
      <c r="AH380" s="7"/>
      <c r="AI380" s="7"/>
    </row>
    <row r="381" spans="16:35" x14ac:dyDescent="0.25">
      <c r="P381" s="7"/>
      <c r="Q381" s="7"/>
      <c r="R381" s="7"/>
      <c r="S381" s="7"/>
      <c r="T381" s="7"/>
      <c r="U381" s="7"/>
      <c r="V381" s="7"/>
      <c r="W381" s="7"/>
      <c r="X381" s="7"/>
      <c r="Y381" s="7"/>
      <c r="Z381" s="7"/>
      <c r="AA381" s="7"/>
      <c r="AB381" s="7"/>
      <c r="AC381" s="7"/>
      <c r="AD381" s="7"/>
      <c r="AE381" s="7"/>
      <c r="AF381" s="7"/>
      <c r="AG381" s="7"/>
      <c r="AH381" s="7"/>
      <c r="AI381" s="7"/>
    </row>
    <row r="382" spans="16:35" x14ac:dyDescent="0.25">
      <c r="P382" s="7"/>
      <c r="Q382" s="7"/>
      <c r="R382" s="7"/>
      <c r="S382" s="7"/>
      <c r="T382" s="7"/>
      <c r="U382" s="7"/>
      <c r="V382" s="7"/>
      <c r="W382" s="7"/>
      <c r="X382" s="7"/>
      <c r="Y382" s="7"/>
      <c r="Z382" s="7"/>
      <c r="AA382" s="7"/>
      <c r="AB382" s="7"/>
      <c r="AC382" s="7"/>
      <c r="AD382" s="7"/>
      <c r="AE382" s="7"/>
      <c r="AF382" s="7"/>
      <c r="AG382" s="7"/>
      <c r="AH382" s="7"/>
      <c r="AI382" s="7"/>
    </row>
    <row r="383" spans="16:35" x14ac:dyDescent="0.25">
      <c r="P383" s="7"/>
      <c r="Q383" s="7"/>
      <c r="R383" s="7"/>
      <c r="S383" s="7"/>
      <c r="T383" s="7"/>
      <c r="U383" s="7"/>
      <c r="V383" s="7"/>
      <c r="W383" s="7"/>
      <c r="X383" s="7"/>
      <c r="Y383" s="7"/>
      <c r="Z383" s="7"/>
      <c r="AA383" s="7"/>
      <c r="AB383" s="7"/>
      <c r="AC383" s="7"/>
      <c r="AD383" s="7"/>
      <c r="AE383" s="7"/>
      <c r="AF383" s="7"/>
      <c r="AG383" s="7"/>
      <c r="AH383" s="7"/>
      <c r="AI383" s="7"/>
    </row>
    <row r="384" spans="16:35" x14ac:dyDescent="0.25">
      <c r="P384" s="7"/>
      <c r="Q384" s="7"/>
      <c r="R384" s="7"/>
      <c r="S384" s="7"/>
      <c r="T384" s="7"/>
      <c r="U384" s="7"/>
      <c r="V384" s="7"/>
      <c r="W384" s="7"/>
      <c r="X384" s="7"/>
      <c r="Y384" s="7"/>
      <c r="Z384" s="7"/>
      <c r="AA384" s="7"/>
      <c r="AB384" s="7"/>
      <c r="AC384" s="7"/>
      <c r="AD384" s="7"/>
      <c r="AE384" s="7"/>
      <c r="AF384" s="7"/>
      <c r="AG384" s="7"/>
      <c r="AH384" s="7"/>
      <c r="AI384" s="7"/>
    </row>
    <row r="385" spans="16:35" x14ac:dyDescent="0.25">
      <c r="P385" s="7"/>
      <c r="Q385" s="7"/>
      <c r="R385" s="7"/>
      <c r="S385" s="7"/>
      <c r="T385" s="7"/>
      <c r="U385" s="7"/>
      <c r="V385" s="7"/>
      <c r="W385" s="7"/>
      <c r="X385" s="7"/>
      <c r="Y385" s="7"/>
      <c r="Z385" s="7"/>
      <c r="AA385" s="7"/>
      <c r="AB385" s="7"/>
      <c r="AC385" s="7"/>
      <c r="AD385" s="7"/>
      <c r="AE385" s="7"/>
      <c r="AF385" s="7"/>
      <c r="AG385" s="7"/>
      <c r="AH385" s="7"/>
      <c r="AI385" s="7"/>
    </row>
    <row r="386" spans="16:35" x14ac:dyDescent="0.25">
      <c r="P386" s="7"/>
      <c r="Q386" s="7"/>
      <c r="R386" s="7"/>
      <c r="S386" s="7"/>
      <c r="T386" s="7"/>
      <c r="U386" s="7"/>
      <c r="V386" s="7"/>
      <c r="W386" s="7"/>
      <c r="X386" s="7"/>
      <c r="Y386" s="7"/>
      <c r="Z386" s="7"/>
      <c r="AA386" s="7"/>
      <c r="AB386" s="7"/>
      <c r="AC386" s="7"/>
      <c r="AD386" s="7"/>
      <c r="AE386" s="7"/>
      <c r="AF386" s="7"/>
      <c r="AG386" s="7"/>
      <c r="AH386" s="7"/>
      <c r="AI386" s="7"/>
    </row>
    <row r="387" spans="16:35" x14ac:dyDescent="0.25">
      <c r="P387" s="7"/>
      <c r="Q387" s="7"/>
      <c r="R387" s="7"/>
      <c r="S387" s="7"/>
      <c r="T387" s="7"/>
      <c r="U387" s="7"/>
      <c r="V387" s="7"/>
      <c r="W387" s="7"/>
      <c r="X387" s="7"/>
      <c r="Y387" s="7"/>
      <c r="Z387" s="7"/>
      <c r="AA387" s="7"/>
      <c r="AB387" s="7"/>
      <c r="AC387" s="7"/>
      <c r="AD387" s="7"/>
      <c r="AE387" s="7"/>
      <c r="AF387" s="7"/>
      <c r="AG387" s="7"/>
      <c r="AH387" s="7"/>
      <c r="AI387" s="7"/>
    </row>
    <row r="388" spans="16:35" x14ac:dyDescent="0.25">
      <c r="P388" s="7"/>
      <c r="Q388" s="7"/>
      <c r="R388" s="7"/>
      <c r="S388" s="7"/>
      <c r="T388" s="7"/>
      <c r="U388" s="7"/>
      <c r="V388" s="7"/>
      <c r="W388" s="7"/>
      <c r="X388" s="7"/>
      <c r="Y388" s="7"/>
      <c r="Z388" s="7"/>
      <c r="AA388" s="7"/>
      <c r="AB388" s="7"/>
      <c r="AC388" s="7"/>
      <c r="AD388" s="7"/>
      <c r="AE388" s="7"/>
      <c r="AF388" s="7"/>
      <c r="AG388" s="7"/>
      <c r="AH388" s="7"/>
      <c r="AI388" s="7"/>
    </row>
    <row r="389" spans="16:35" x14ac:dyDescent="0.25">
      <c r="P389" s="7"/>
      <c r="Q389" s="7"/>
      <c r="R389" s="7"/>
      <c r="S389" s="7"/>
      <c r="T389" s="7"/>
      <c r="U389" s="7"/>
      <c r="V389" s="7"/>
      <c r="W389" s="7"/>
      <c r="X389" s="7"/>
      <c r="Y389" s="7"/>
      <c r="Z389" s="7"/>
      <c r="AA389" s="7"/>
      <c r="AB389" s="7"/>
      <c r="AC389" s="7"/>
      <c r="AD389" s="7"/>
      <c r="AE389" s="7"/>
      <c r="AF389" s="7"/>
      <c r="AG389" s="7"/>
      <c r="AH389" s="7"/>
      <c r="AI389" s="7"/>
    </row>
    <row r="390" spans="16:35" x14ac:dyDescent="0.25">
      <c r="P390" s="7"/>
      <c r="Q390" s="7"/>
      <c r="R390" s="7"/>
      <c r="S390" s="7"/>
      <c r="T390" s="7"/>
      <c r="U390" s="7"/>
      <c r="V390" s="7"/>
      <c r="W390" s="7"/>
      <c r="X390" s="7"/>
      <c r="Y390" s="7"/>
      <c r="Z390" s="7"/>
      <c r="AA390" s="7"/>
      <c r="AB390" s="7"/>
      <c r="AC390" s="7"/>
      <c r="AD390" s="7"/>
      <c r="AE390" s="7"/>
      <c r="AF390" s="7"/>
      <c r="AG390" s="7"/>
      <c r="AH390" s="7"/>
      <c r="AI390" s="7"/>
    </row>
    <row r="391" spans="16:35" x14ac:dyDescent="0.25">
      <c r="P391" s="7"/>
      <c r="Q391" s="7"/>
      <c r="R391" s="7"/>
      <c r="S391" s="7"/>
      <c r="T391" s="7"/>
      <c r="U391" s="7"/>
      <c r="V391" s="7"/>
      <c r="W391" s="7"/>
      <c r="X391" s="7"/>
      <c r="Y391" s="7"/>
      <c r="Z391" s="7"/>
      <c r="AA391" s="7"/>
      <c r="AB391" s="7"/>
      <c r="AC391" s="7"/>
      <c r="AD391" s="7"/>
      <c r="AE391" s="7"/>
      <c r="AF391" s="7"/>
      <c r="AG391" s="7"/>
      <c r="AH391" s="7"/>
      <c r="AI391" s="7"/>
    </row>
  </sheetData>
  <sortState xmlns:xlrd2="http://schemas.microsoft.com/office/spreadsheetml/2017/richdata2" ref="C53:C61">
    <sortCondition ref="C53:C61"/>
  </sortState>
  <mergeCells count="18">
    <mergeCell ref="P2:AI2"/>
    <mergeCell ref="AJ2:AK2"/>
    <mergeCell ref="AL2:AO2"/>
    <mergeCell ref="D3:O3"/>
    <mergeCell ref="P3:V3"/>
    <mergeCell ref="Y3:AA3"/>
    <mergeCell ref="AB3:AF3"/>
    <mergeCell ref="AH3:AI3"/>
    <mergeCell ref="AJ3:AK3"/>
    <mergeCell ref="AL3:AO3"/>
    <mergeCell ref="B37:B51"/>
    <mergeCell ref="B53:B61"/>
    <mergeCell ref="B62:B73"/>
    <mergeCell ref="B74:B101"/>
    <mergeCell ref="B5:B17"/>
    <mergeCell ref="B18:B24"/>
    <mergeCell ref="B25:B26"/>
    <mergeCell ref="B27:B36"/>
  </mergeCells>
  <phoneticPr fontId="13"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2B1F-92F1-47D6-A1ED-C60957E37572}">
  <dimension ref="A1:AO339"/>
  <sheetViews>
    <sheetView zoomScale="85" zoomScaleNormal="85" workbookViewId="0">
      <pane xSplit="6" ySplit="10" topLeftCell="G11" activePane="bottomRight" state="frozen"/>
      <selection pane="topRight" activeCell="G1" sqref="G1"/>
      <selection pane="bottomLeft" activeCell="A11" sqref="A11"/>
      <selection pane="bottomRight" activeCell="B7" sqref="B6:B7"/>
    </sheetView>
  </sheetViews>
  <sheetFormatPr defaultRowHeight="13.5" x14ac:dyDescent="0.25"/>
  <cols>
    <col min="1" max="1" width="13.42578125" style="2" customWidth="1"/>
    <col min="2" max="2" width="19" style="2" customWidth="1"/>
    <col min="3" max="3" width="27.5703125" style="2" customWidth="1"/>
    <col min="4" max="4" width="39.28515625" style="2" customWidth="1"/>
    <col min="5" max="5" width="4.7109375" style="2" customWidth="1"/>
    <col min="6" max="6" width="22.85546875" style="2" bestFit="1" customWidth="1"/>
    <col min="7" max="7" width="40.85546875" style="12" customWidth="1"/>
    <col min="8" max="8" width="23.140625" style="2" customWidth="1"/>
    <col min="9" max="9" width="27.140625" style="2" customWidth="1"/>
    <col min="10" max="11" width="9.140625" style="2"/>
    <col min="12" max="12" width="27.140625" style="2" customWidth="1"/>
    <col min="13" max="13" width="12.140625" style="2" customWidth="1"/>
    <col min="14" max="14" width="30.42578125" style="2" customWidth="1"/>
    <col min="15" max="15" width="7.42578125" style="2" customWidth="1"/>
    <col min="16" max="17" width="3.42578125" style="2" bestFit="1" customWidth="1"/>
    <col min="18" max="18" width="11.42578125" style="2" customWidth="1"/>
    <col min="19" max="19" width="11" style="2" customWidth="1"/>
    <col min="20" max="20" width="13.7109375" style="2" customWidth="1"/>
    <col min="21" max="41" width="17.85546875" style="3" customWidth="1"/>
    <col min="42" max="16384" width="9.140625" style="2"/>
  </cols>
  <sheetData>
    <row r="1" spans="1:39" ht="15" x14ac:dyDescent="0.25">
      <c r="B1" s="34" t="str">
        <f ca="1">SUBSTITUTE((MID(CELL("filename",A1),FIND("]",CELL("filename",A1))+1,256))," ","")</f>
        <v>SqliteTypes</v>
      </c>
    </row>
    <row r="2" spans="1:39" x14ac:dyDescent="0.25">
      <c r="B2" s="1" t="s">
        <v>77</v>
      </c>
      <c r="C2" s="2" t="s">
        <v>88</v>
      </c>
      <c r="R2" s="1"/>
    </row>
    <row r="3" spans="1:39" ht="15" customHeight="1" x14ac:dyDescent="0.25">
      <c r="B3" s="1" t="s">
        <v>32</v>
      </c>
      <c r="C3" s="2" t="s">
        <v>89</v>
      </c>
      <c r="G3" s="23"/>
      <c r="P3" s="90" t="s">
        <v>81</v>
      </c>
      <c r="Q3" s="90" t="s">
        <v>83</v>
      </c>
      <c r="R3" s="1"/>
    </row>
    <row r="4" spans="1:39" x14ac:dyDescent="0.25">
      <c r="B4" s="1" t="s">
        <v>78</v>
      </c>
      <c r="C4" s="2" t="s">
        <v>79</v>
      </c>
      <c r="P4" s="90"/>
      <c r="Q4" s="90"/>
      <c r="R4" s="1"/>
    </row>
    <row r="5" spans="1:39" x14ac:dyDescent="0.25">
      <c r="A5" s="16"/>
      <c r="B5" s="1" t="s">
        <v>84</v>
      </c>
      <c r="C5" s="2" t="s">
        <v>163</v>
      </c>
      <c r="P5" s="90"/>
      <c r="Q5" s="90"/>
      <c r="R5" s="1"/>
    </row>
    <row r="6" spans="1:39" x14ac:dyDescent="0.25">
      <c r="B6" s="1" t="s">
        <v>85</v>
      </c>
      <c r="C6" s="2" t="s">
        <v>86</v>
      </c>
      <c r="P6" s="90"/>
      <c r="Q6" s="90"/>
      <c r="R6" s="1"/>
    </row>
    <row r="7" spans="1:39" x14ac:dyDescent="0.25">
      <c r="B7" s="1" t="s">
        <v>33</v>
      </c>
      <c r="C7" s="2" t="s">
        <v>87</v>
      </c>
      <c r="P7" s="90"/>
      <c r="Q7" s="90"/>
      <c r="R7" s="1"/>
    </row>
    <row r="8" spans="1:39" x14ac:dyDescent="0.25">
      <c r="P8" s="90"/>
      <c r="Q8" s="90"/>
      <c r="R8" s="11" t="s">
        <v>0</v>
      </c>
      <c r="S8" s="91" t="s">
        <v>25</v>
      </c>
      <c r="T8" s="92"/>
      <c r="U8" s="92"/>
      <c r="V8" s="92"/>
      <c r="W8" s="92"/>
      <c r="X8" s="92"/>
      <c r="Y8" s="92"/>
      <c r="Z8" s="92"/>
      <c r="AA8" s="92"/>
      <c r="AB8" s="92"/>
      <c r="AC8" s="92"/>
      <c r="AD8" s="92"/>
      <c r="AE8" s="92"/>
      <c r="AF8" s="92"/>
      <c r="AG8" s="93"/>
      <c r="AH8" s="72" t="s">
        <v>27</v>
      </c>
      <c r="AI8" s="72"/>
      <c r="AJ8" s="73" t="s">
        <v>26</v>
      </c>
      <c r="AK8" s="73"/>
      <c r="AL8" s="73"/>
      <c r="AM8" s="73"/>
    </row>
    <row r="9" spans="1:39" x14ac:dyDescent="0.25">
      <c r="F9" s="94" t="s">
        <v>36</v>
      </c>
      <c r="G9" s="94"/>
      <c r="H9" s="94"/>
      <c r="I9" s="94"/>
      <c r="J9" s="94"/>
      <c r="K9" s="94"/>
      <c r="L9" s="94"/>
      <c r="M9" s="95"/>
      <c r="N9" s="95"/>
      <c r="O9" s="9"/>
      <c r="P9" s="90"/>
      <c r="Q9" s="90"/>
      <c r="R9" s="11" t="s">
        <v>1</v>
      </c>
      <c r="S9" s="88" t="s">
        <v>2</v>
      </c>
      <c r="T9" s="88"/>
      <c r="U9" s="88"/>
      <c r="V9" s="88"/>
      <c r="W9" s="8" t="s">
        <v>9</v>
      </c>
      <c r="X9" s="88" t="s">
        <v>11</v>
      </c>
      <c r="Y9" s="88"/>
      <c r="Z9" s="88"/>
      <c r="AA9" s="96" t="s">
        <v>40</v>
      </c>
      <c r="AB9" s="97"/>
      <c r="AC9" s="98"/>
      <c r="AD9" s="88" t="s">
        <v>15</v>
      </c>
      <c r="AE9" s="88"/>
      <c r="AF9" s="88" t="s">
        <v>18</v>
      </c>
      <c r="AG9" s="88"/>
      <c r="AH9" s="89" t="s">
        <v>28</v>
      </c>
      <c r="AI9" s="89"/>
      <c r="AJ9" s="89" t="s">
        <v>20</v>
      </c>
      <c r="AK9" s="89"/>
      <c r="AL9" s="89"/>
      <c r="AM9" s="89"/>
    </row>
    <row r="10" spans="1:39" x14ac:dyDescent="0.25">
      <c r="A10" s="15" t="s">
        <v>159</v>
      </c>
      <c r="B10" s="15" t="s">
        <v>157</v>
      </c>
      <c r="C10" s="15" t="s">
        <v>151</v>
      </c>
      <c r="D10" s="15" t="s">
        <v>150</v>
      </c>
      <c r="F10" s="4" t="s">
        <v>3</v>
      </c>
      <c r="G10" s="22" t="s">
        <v>125</v>
      </c>
      <c r="H10" s="4" t="s">
        <v>51</v>
      </c>
      <c r="I10" s="4" t="s">
        <v>37</v>
      </c>
      <c r="J10" s="4" t="s">
        <v>143</v>
      </c>
      <c r="K10" s="4" t="s">
        <v>152</v>
      </c>
      <c r="L10" s="4" t="s">
        <v>38</v>
      </c>
      <c r="M10" s="10" t="s">
        <v>144</v>
      </c>
      <c r="N10" s="10" t="s">
        <v>39</v>
      </c>
      <c r="O10" s="10" t="s">
        <v>145</v>
      </c>
      <c r="P10" s="90"/>
      <c r="Q10" s="90"/>
      <c r="R10" s="11" t="s">
        <v>35</v>
      </c>
      <c r="S10" s="8" t="s">
        <v>8</v>
      </c>
      <c r="T10" s="8" t="s">
        <v>7</v>
      </c>
      <c r="U10" s="8" t="s">
        <v>5</v>
      </c>
      <c r="V10" s="8" t="s">
        <v>6</v>
      </c>
      <c r="W10" s="8" t="s">
        <v>4</v>
      </c>
      <c r="X10" s="8" t="s">
        <v>12</v>
      </c>
      <c r="Y10" s="8" t="s">
        <v>13</v>
      </c>
      <c r="Z10" s="8" t="s">
        <v>14</v>
      </c>
      <c r="AA10" s="8" t="s">
        <v>40</v>
      </c>
      <c r="AB10" s="8" t="s">
        <v>41</v>
      </c>
      <c r="AC10" s="8" t="s">
        <v>42</v>
      </c>
      <c r="AD10" s="8" t="s">
        <v>16</v>
      </c>
      <c r="AE10" s="8" t="s">
        <v>17</v>
      </c>
      <c r="AF10" s="8" t="s">
        <v>19</v>
      </c>
      <c r="AG10" s="8" t="s">
        <v>30</v>
      </c>
      <c r="AH10" s="5" t="s">
        <v>31</v>
      </c>
      <c r="AI10" s="5" t="s">
        <v>29</v>
      </c>
      <c r="AJ10" s="5" t="s">
        <v>22</v>
      </c>
      <c r="AK10" s="5" t="s">
        <v>23</v>
      </c>
      <c r="AL10" s="5" t="s">
        <v>21</v>
      </c>
      <c r="AM10" s="5" t="s">
        <v>161</v>
      </c>
    </row>
    <row r="11" spans="1:39" x14ac:dyDescent="0.25">
      <c r="A11" s="20" t="str">
        <f t="shared" ref="A11:A57" si="0">IF(B11="","",CONCATENATE("new ProviderSqlType(""",F11,""", ",IF(H11="","null",CONCATENATE("""",H11,"""")),", ",IF(I11="","null",CONCATENATE("""",I11,"""")),", ",IF(L11="","null",CONCATENATE("""",L11,"""")),", ",IF(N11="","null",CONCATENATE("""",N11,"""")),", ",IF(K11="","null",CONCATENATE("""",K11,"""")),", ",IF(P11="Y", "true", "false"),", ",IF(Q11="Y", "true", "false"),", ",IF(J11="", "null", J11),", ",IF(M11="", "null", M11),", ",IF(O11="", "null", O11),"), "))</f>
        <v xml:space="preserve">new ProviderSqlType("integer", null, null, null, null, null, true, false, null, null, null), </v>
      </c>
      <c r="B11" s="19" t="str">
        <f t="shared" ref="B11:B57" si="1">IF(F11="","",CONCATENATE("new SqlTypeToDotnetTypeMap(""",F11,""", ",C11,", [",D11,"]),"))</f>
        <v>new SqlTypeToDotnetTypeMap("integer", typeof(int), [typeof(byte), typeof(short), typeof(int), typeof(long), typeof(bool), typeof(float), typeof(double), typeof(decimal), typeof(DateTime), typeof(DateTimeOffset), typeof(TimeSpan), typeof(string)]),</v>
      </c>
      <c r="C11" s="2" t="str" cm="1">
        <f t="array" ref="C11">IF(F11="","",CONCATENATE("typeof(",INDEX($S$10:$AM$10,1,MATCH(TRUE,ISNUMBER(SEARCH("T",$S11:$AM11)),0)),")"))</f>
        <v>typeof(int)</v>
      </c>
      <c r="D11" s="2" t="str" cm="1">
        <f t="array" ref="D11">IFERROR(_xlfn.TEXTJOIN(", ",TRUE,CONCATENATE("typeof(",_xlfn._xlws.FILTER($S$10:$AM$10, (ISNUMBER(SEARCH("Z", $S11:$AM11)) + ISNUMBER(SEARCH("S", $S11:$AM11)) + ISNUMBER(SEARCH("T", $S11:$AM11)) + ISNUMBER(SEARCH("R", $S11:$AM11))) &gt; 0),")")),"")</f>
        <v>typeof(byte), typeof(short), typeof(int), typeof(long), typeof(bool), typeof(float), typeof(double), typeof(decimal), typeof(DateTime), typeof(DateTimeOffset), typeof(TimeSpan), typeof(string)</v>
      </c>
      <c r="E11" s="87" t="s">
        <v>2</v>
      </c>
      <c r="F11" s="2" t="s">
        <v>44</v>
      </c>
      <c r="G11" s="12" t="s">
        <v>170</v>
      </c>
      <c r="P11" s="3" t="s">
        <v>82</v>
      </c>
      <c r="Q11" s="3"/>
      <c r="S11" s="6" t="s">
        <v>248</v>
      </c>
      <c r="T11" s="7" t="s">
        <v>248</v>
      </c>
      <c r="U11" s="7" t="s">
        <v>249</v>
      </c>
      <c r="V11" s="7" t="s">
        <v>248</v>
      </c>
      <c r="W11" s="6" t="s">
        <v>32</v>
      </c>
      <c r="X11" s="7" t="s">
        <v>85</v>
      </c>
      <c r="Y11" s="7" t="s">
        <v>85</v>
      </c>
      <c r="Z11" s="7" t="s">
        <v>85</v>
      </c>
      <c r="AA11" s="7" t="s">
        <v>33</v>
      </c>
      <c r="AB11" s="7" t="s">
        <v>33</v>
      </c>
      <c r="AC11" s="7" t="s">
        <v>33</v>
      </c>
      <c r="AD11" s="7"/>
      <c r="AE11" s="7"/>
      <c r="AF11" s="7" t="s">
        <v>85</v>
      </c>
      <c r="AG11" s="7"/>
    </row>
    <row r="12" spans="1:39" x14ac:dyDescent="0.25">
      <c r="A12" s="20" t="str">
        <f t="shared" si="0"/>
        <v xml:space="preserve">new ProviderSqlType("int", "integer", null, null, null, null, false, false, null, null, null), </v>
      </c>
      <c r="B12" s="19" t="str">
        <f t="shared" si="1"/>
        <v>new SqlTypeToDotnetTypeMap("int", typeof(int), [typeof(byte), typeof(short), typeof(int), typeof(long), typeof(bool), typeof(float), typeof(double), typeof(decimal), typeof(DateTime), typeof(DateTimeOffset), typeof(TimeSpan), typeof(string)]),</v>
      </c>
      <c r="C12" s="2" t="str" cm="1">
        <f t="array" ref="C12">IF(F12="","",CONCATENATE("typeof(",INDEX($S$10:$AM$10,1,MATCH(TRUE,ISNUMBER(SEARCH("T",$S12:$AM12)),0)),")"))</f>
        <v>typeof(int)</v>
      </c>
      <c r="D12" s="2" t="str" cm="1">
        <f t="array" ref="D12">IFERROR(_xlfn.TEXTJOIN(", ",TRUE,CONCATENATE("typeof(",_xlfn._xlws.FILTER($S$10:$AM$10, (ISNUMBER(SEARCH("Z", $S12:$AM12)) + ISNUMBER(SEARCH("S", $S12:$AM12)) + ISNUMBER(SEARCH("T", $S12:$AM12)) + ISNUMBER(SEARCH("R", $S12:$AM12))) &gt; 0),")")),"")</f>
        <v>typeof(byte), typeof(short), typeof(int), typeof(long), typeof(bool), typeof(float), typeof(double), typeof(decimal), typeof(DateTime), typeof(DateTimeOffset), typeof(TimeSpan), typeof(string)</v>
      </c>
      <c r="E12" s="87"/>
      <c r="F12" s="2" t="s">
        <v>5</v>
      </c>
      <c r="H12" s="2" t="s">
        <v>44</v>
      </c>
      <c r="P12" s="3"/>
      <c r="Q12" s="3"/>
      <c r="S12" s="7" t="s">
        <v>33</v>
      </c>
      <c r="T12" s="6" t="s">
        <v>33</v>
      </c>
      <c r="U12" s="7" t="s">
        <v>77</v>
      </c>
      <c r="V12" s="7" t="s">
        <v>33</v>
      </c>
      <c r="W12" s="7" t="s">
        <v>33</v>
      </c>
      <c r="X12" s="7" t="s">
        <v>85</v>
      </c>
      <c r="Y12" s="7" t="s">
        <v>85</v>
      </c>
      <c r="Z12" s="7" t="s">
        <v>85</v>
      </c>
      <c r="AA12" s="7" t="s">
        <v>33</v>
      </c>
      <c r="AB12" s="7" t="s">
        <v>33</v>
      </c>
      <c r="AC12" s="7" t="s">
        <v>33</v>
      </c>
      <c r="AD12" s="7"/>
      <c r="AE12" s="7"/>
      <c r="AF12" s="7" t="s">
        <v>85</v>
      </c>
      <c r="AG12" s="7"/>
    </row>
    <row r="13" spans="1:39" x14ac:dyDescent="0.25">
      <c r="A13" s="20" t="str">
        <f t="shared" si="0"/>
        <v/>
      </c>
      <c r="B13" s="19" t="str">
        <f t="shared" si="1"/>
        <v/>
      </c>
      <c r="C13" s="2" t="str" cm="1">
        <f t="array" ref="C13">IF(F13="","",CONCATENATE("typeof(",INDEX($S$10:$AM$10,1,MATCH(TRUE,ISNUMBER(SEARCH("T",$S13:$AM13)),0)),")"))</f>
        <v/>
      </c>
      <c r="D13" s="2" t="str" cm="1">
        <f t="array" ref="D13">IFERROR(_xlfn.TEXTJOIN(", ",TRUE,CONCATENATE("typeof(",_xlfn._xlws.FILTER($S$10:$AM$10, (ISNUMBER(SEARCH("Z", $S13:$AM13)) + ISNUMBER(SEARCH("S", $S13:$AM13)) + ISNUMBER(SEARCH("T", $S13:$AM13)) + ISNUMBER(SEARCH("R", $S13:$AM13))) &gt; 0),")")),"")</f>
        <v/>
      </c>
      <c r="E13" s="87"/>
      <c r="P13" s="3"/>
      <c r="Q13" s="3"/>
      <c r="S13" s="6"/>
      <c r="T13" s="6"/>
      <c r="U13" s="6"/>
      <c r="V13" s="6"/>
      <c r="W13" s="7"/>
      <c r="X13" s="7"/>
      <c r="Y13" s="7"/>
      <c r="Z13" s="7"/>
      <c r="AA13" s="7"/>
      <c r="AB13" s="7"/>
      <c r="AC13" s="7"/>
      <c r="AD13" s="7"/>
      <c r="AE13" s="7"/>
      <c r="AF13" s="7"/>
      <c r="AG13" s="7"/>
    </row>
    <row r="14" spans="1:39" x14ac:dyDescent="0.25">
      <c r="A14" s="20" t="str">
        <f t="shared" si="0"/>
        <v/>
      </c>
      <c r="B14" s="19" t="str">
        <f t="shared" si="1"/>
        <v/>
      </c>
      <c r="C14" s="2" t="str" cm="1">
        <f t="array" ref="C14">IF(F14="","",CONCATENATE("typeof(",INDEX($S$10:$AM$10,1,MATCH(TRUE,ISNUMBER(SEARCH("T",$S14:$AM14)),0)),")"))</f>
        <v/>
      </c>
      <c r="D14" s="2" t="str" cm="1">
        <f t="array" ref="D14">IFERROR(_xlfn.TEXTJOIN(", ",TRUE,CONCATENATE("typeof(",_xlfn._xlws.FILTER($S$10:$AM$10, (ISNUMBER(SEARCH("Z", $S14:$AM14)) + ISNUMBER(SEARCH("S", $S14:$AM14)) + ISNUMBER(SEARCH("T", $S14:$AM14)) + ISNUMBER(SEARCH("R", $S14:$AM14))) &gt; 0),")")),"")</f>
        <v/>
      </c>
      <c r="E14" s="87"/>
      <c r="P14" s="3"/>
      <c r="Q14" s="3"/>
      <c r="S14" s="7"/>
      <c r="T14" s="7"/>
      <c r="U14" s="6"/>
      <c r="V14" s="7"/>
      <c r="W14" s="7"/>
      <c r="X14" s="7"/>
      <c r="Y14" s="7"/>
      <c r="Z14" s="7"/>
      <c r="AA14" s="7"/>
      <c r="AB14" s="7"/>
      <c r="AC14" s="7"/>
      <c r="AD14" s="7"/>
      <c r="AE14" s="7"/>
      <c r="AF14" s="7"/>
      <c r="AG14" s="7"/>
    </row>
    <row r="15" spans="1:39" x14ac:dyDescent="0.25">
      <c r="A15" s="20" t="str">
        <f t="shared" si="0"/>
        <v/>
      </c>
      <c r="B15" s="19" t="str">
        <f t="shared" si="1"/>
        <v/>
      </c>
      <c r="C15" s="2" t="str" cm="1">
        <f t="array" ref="C15">IF(F15="","",CONCATENATE("typeof(",INDEX($S$10:$AM$10,1,MATCH(TRUE,ISNUMBER(SEARCH("T",$S15:$AM15)),0)),")"))</f>
        <v/>
      </c>
      <c r="D15" s="2" t="str" cm="1">
        <f t="array" ref="D15">IFERROR(_xlfn.TEXTJOIN(", ",TRUE,CONCATENATE("typeof(",_xlfn._xlws.FILTER($S$10:$AM$10, (ISNUMBER(SEARCH("Z", $S15:$AM15)) + ISNUMBER(SEARCH("S", $S15:$AM15)) + ISNUMBER(SEARCH("T", $S15:$AM15)) + ISNUMBER(SEARCH("R", $S15:$AM15))) &gt; 0),")")),"")</f>
        <v/>
      </c>
      <c r="E15" s="87"/>
      <c r="P15" s="3"/>
      <c r="Q15" s="3"/>
      <c r="S15" s="7"/>
      <c r="T15" s="7"/>
      <c r="U15" s="6"/>
      <c r="V15" s="7"/>
      <c r="W15" s="7"/>
      <c r="X15" s="7"/>
      <c r="Y15" s="7"/>
      <c r="Z15" s="7"/>
      <c r="AA15" s="7"/>
      <c r="AB15" s="7"/>
      <c r="AC15" s="7"/>
      <c r="AD15" s="7"/>
      <c r="AE15" s="7"/>
      <c r="AF15" s="7"/>
      <c r="AG15" s="7"/>
    </row>
    <row r="16" spans="1:39" x14ac:dyDescent="0.25">
      <c r="A16" s="20" t="str">
        <f t="shared" si="0"/>
        <v/>
      </c>
      <c r="B16" s="19" t="str">
        <f t="shared" si="1"/>
        <v/>
      </c>
      <c r="C16" s="2" t="str" cm="1">
        <f t="array" ref="C16">IF(F16="","",CONCATENATE("typeof(",INDEX($S$10:$AM$10,1,MATCH(TRUE,ISNUMBER(SEARCH("T",$S16:$AM16)),0)),")"))</f>
        <v/>
      </c>
      <c r="D16" s="2" t="str" cm="1">
        <f t="array" ref="D16">IFERROR(_xlfn.TEXTJOIN(", ",TRUE,CONCATENATE("typeof(",_xlfn._xlws.FILTER($S$10:$AM$10, (ISNUMBER(SEARCH("Z", $S16:$AM16)) + ISNUMBER(SEARCH("S", $S16:$AM16)) + ISNUMBER(SEARCH("T", $S16:$AM16)) + ISNUMBER(SEARCH("R", $S16:$AM16))) &gt; 0),")")),"")</f>
        <v/>
      </c>
      <c r="E16" s="87"/>
      <c r="P16" s="3"/>
      <c r="Q16" s="3"/>
      <c r="S16" s="7"/>
      <c r="T16" s="7"/>
      <c r="U16" s="7"/>
      <c r="V16" s="6"/>
      <c r="W16" s="7"/>
      <c r="X16" s="7"/>
      <c r="Y16" s="7"/>
      <c r="Z16" s="7"/>
      <c r="AA16" s="7"/>
      <c r="AB16" s="7"/>
      <c r="AC16" s="7"/>
      <c r="AD16" s="7"/>
      <c r="AE16" s="7"/>
      <c r="AF16" s="7"/>
      <c r="AG16" s="7"/>
    </row>
    <row r="17" spans="1:33" x14ac:dyDescent="0.25">
      <c r="A17" s="20" t="str">
        <f t="shared" si="0"/>
        <v/>
      </c>
      <c r="B17" s="19" t="str">
        <f t="shared" si="1"/>
        <v/>
      </c>
      <c r="C17" s="2" t="str" cm="1">
        <f t="array" ref="C17">IF(F17="","",CONCATENATE("typeof(",INDEX($S$10:$AM$10,1,MATCH(TRUE,ISNUMBER(SEARCH("T",$S17:$AM17)),0)),")"))</f>
        <v/>
      </c>
      <c r="D17" s="2" t="str" cm="1">
        <f t="array" ref="D17">IFERROR(_xlfn.TEXTJOIN(", ",TRUE,CONCATENATE("typeof(",_xlfn._xlws.FILTER($S$10:$AM$10, (ISNUMBER(SEARCH("Z", $S17:$AM17)) + ISNUMBER(SEARCH("S", $S17:$AM17)) + ISNUMBER(SEARCH("T", $S17:$AM17)) + ISNUMBER(SEARCH("R", $S17:$AM17))) &gt; 0),")")),"")</f>
        <v/>
      </c>
      <c r="E17" s="87"/>
      <c r="P17" s="3"/>
      <c r="Q17" s="3"/>
      <c r="S17" s="6"/>
      <c r="T17" s="6"/>
      <c r="U17" s="6"/>
      <c r="V17" s="6"/>
      <c r="W17" s="7"/>
      <c r="X17" s="7"/>
      <c r="Y17" s="7"/>
      <c r="Z17" s="7"/>
      <c r="AA17" s="7"/>
      <c r="AB17" s="7"/>
      <c r="AC17" s="7"/>
      <c r="AD17" s="7"/>
      <c r="AE17" s="7"/>
      <c r="AF17" s="7"/>
      <c r="AG17" s="7"/>
    </row>
    <row r="18" spans="1:33" x14ac:dyDescent="0.25">
      <c r="A18" s="20" t="str">
        <f t="shared" si="0"/>
        <v xml:space="preserve">new ProviderSqlType("real", null, null, null, null, null, false, false, null, null, null), </v>
      </c>
      <c r="B18" s="19" t="str">
        <f t="shared" si="1"/>
        <v>new SqlTypeToDotnetTypeMap("real", typeof(decimal), [typeof(byte), typeof(short), typeof(int), typeof(long), typeof(bool), typeof(float), typeof(double), typeof(decimal), typeof(DateTime), typeof(DateTimeOffset), typeof(TimeSpan), typeof(string)]),</v>
      </c>
      <c r="C18" s="2" t="str" cm="1">
        <f t="array" ref="C18">IF(F18="","",CONCATENATE("typeof(",INDEX($S$10:$AM$10,1,MATCH(TRUE,ISNUMBER(SEARCH("T",$S18:$AM18)),0)),")"))</f>
        <v>typeof(decimal)</v>
      </c>
      <c r="D18" s="2" t="str" cm="1">
        <f t="array" ref="D18">IFERROR(_xlfn.TEXTJOIN(", ",TRUE,CONCATENATE("typeof(",_xlfn._xlws.FILTER($S$10:$AM$10, (ISNUMBER(SEARCH("Z", $S18:$AM18)) + ISNUMBER(SEARCH("S", $S18:$AM18)) + ISNUMBER(SEARCH("T", $S18:$AM18)) + ISNUMBER(SEARCH("R", $S18:$AM18))) &gt; 0),")")),"")</f>
        <v>typeof(byte), typeof(short), typeof(int), typeof(long), typeof(bool), typeof(float), typeof(double), typeof(decimal), typeof(DateTime), typeof(DateTimeOffset), typeof(TimeSpan), typeof(string)</v>
      </c>
      <c r="E18" s="87" t="s">
        <v>11</v>
      </c>
      <c r="F18" s="2" t="s">
        <v>47</v>
      </c>
      <c r="G18" s="12" t="s">
        <v>173</v>
      </c>
      <c r="P18" s="3"/>
      <c r="Q18" s="3"/>
      <c r="S18" s="7" t="s">
        <v>33</v>
      </c>
      <c r="T18" s="7" t="s">
        <v>33</v>
      </c>
      <c r="U18" s="7" t="s">
        <v>33</v>
      </c>
      <c r="V18" s="7" t="s">
        <v>33</v>
      </c>
      <c r="W18" s="7" t="s">
        <v>33</v>
      </c>
      <c r="X18" s="7" t="s">
        <v>32</v>
      </c>
      <c r="Y18" s="7" t="s">
        <v>32</v>
      </c>
      <c r="Z18" s="6" t="s">
        <v>80</v>
      </c>
      <c r="AA18" s="7" t="s">
        <v>33</v>
      </c>
      <c r="AB18" s="7" t="s">
        <v>33</v>
      </c>
      <c r="AC18" s="7" t="s">
        <v>33</v>
      </c>
      <c r="AD18" s="7"/>
      <c r="AE18" s="7"/>
      <c r="AF18" s="7" t="s">
        <v>85</v>
      </c>
      <c r="AG18" s="7"/>
    </row>
    <row r="19" spans="1:33" x14ac:dyDescent="0.25">
      <c r="A19" s="20" t="str">
        <f t="shared" si="0"/>
        <v xml:space="preserve">new ProviderSqlType("float", "real", null, null, null, null, false, false, null, null, null), </v>
      </c>
      <c r="B19" s="19" t="str">
        <f t="shared" si="1"/>
        <v>new SqlTypeToDotnetTypeMap("float", typeof(decimal), [typeof(byte), typeof(short), typeof(int), typeof(long), typeof(bool), typeof(float), typeof(double), typeof(decimal)]),</v>
      </c>
      <c r="C19" s="2" t="str" cm="1">
        <f t="array" ref="C19">IF(F19="","",CONCATENATE("typeof(",INDEX($S$10:$AM$10,1,MATCH(TRUE,ISNUMBER(SEARCH("T",$S19:$AM19)),0)),")"))</f>
        <v>typeof(decimal)</v>
      </c>
      <c r="D19" s="2" t="str" cm="1">
        <f t="array" ref="D19">IFERROR(_xlfn.TEXTJOIN(", ",TRUE,CONCATENATE("typeof(",_xlfn._xlws.FILTER($S$10:$AM$10, (ISNUMBER(SEARCH("Z", $S19:$AM19)) + ISNUMBER(SEARCH("S", $S19:$AM19)) + ISNUMBER(SEARCH("T", $S19:$AM19)) + ISNUMBER(SEARCH("R", $S19:$AM19))) &gt; 0),")")),"")</f>
        <v>typeof(byte), typeof(short), typeof(int), typeof(long), typeof(bool), typeof(float), typeof(double), typeof(decimal)</v>
      </c>
      <c r="E19" s="87"/>
      <c r="F19" s="2" t="s">
        <v>12</v>
      </c>
      <c r="H19" s="2" t="s">
        <v>47</v>
      </c>
      <c r="P19" s="3"/>
      <c r="Q19" s="3"/>
      <c r="S19" s="7" t="s">
        <v>33</v>
      </c>
      <c r="T19" s="7" t="s">
        <v>33</v>
      </c>
      <c r="U19" s="7" t="s">
        <v>33</v>
      </c>
      <c r="V19" s="7" t="s">
        <v>33</v>
      </c>
      <c r="W19" s="7" t="s">
        <v>33</v>
      </c>
      <c r="X19" s="7" t="s">
        <v>33</v>
      </c>
      <c r="Y19" s="7" t="s">
        <v>33</v>
      </c>
      <c r="Z19" s="6" t="s">
        <v>77</v>
      </c>
      <c r="AA19" s="7"/>
      <c r="AB19" s="7"/>
      <c r="AC19" s="7"/>
      <c r="AD19" s="7"/>
      <c r="AE19" s="7"/>
      <c r="AF19" s="7"/>
      <c r="AG19" s="7"/>
    </row>
    <row r="20" spans="1:33" x14ac:dyDescent="0.25">
      <c r="A20" s="20" t="str">
        <f t="shared" si="0"/>
        <v xml:space="preserve">new ProviderSqlType("double", "real", null, null, null, null, false, false, null, null, null), </v>
      </c>
      <c r="B20" s="19" t="str">
        <f t="shared" si="1"/>
        <v>new SqlTypeToDotnetTypeMap("double", typeof(decimal), [typeof(byte), typeof(short), typeof(int), typeof(long), typeof(bool), typeof(float), typeof(double), typeof(decimal)]),</v>
      </c>
      <c r="C20" s="2" t="str" cm="1">
        <f t="array" ref="C20">IF(F20="","",CONCATENATE("typeof(",INDEX($S$10:$AM$10,1,MATCH(TRUE,ISNUMBER(SEARCH("T",$S20:$AM20)),0)),")"))</f>
        <v>typeof(decimal)</v>
      </c>
      <c r="D20" s="2" t="str" cm="1">
        <f t="array" ref="D20">IFERROR(_xlfn.TEXTJOIN(", ",TRUE,CONCATENATE("typeof(",_xlfn._xlws.FILTER($S$10:$AM$10, (ISNUMBER(SEARCH("Z", $S20:$AM20)) + ISNUMBER(SEARCH("S", $S20:$AM20)) + ISNUMBER(SEARCH("T", $S20:$AM20)) + ISNUMBER(SEARCH("R", $S20:$AM20))) &gt; 0),")")),"")</f>
        <v>typeof(byte), typeof(short), typeof(int), typeof(long), typeof(bool), typeof(float), typeof(double), typeof(decimal)</v>
      </c>
      <c r="E20" s="87"/>
      <c r="F20" s="2" t="s">
        <v>13</v>
      </c>
      <c r="H20" s="2" t="s">
        <v>47</v>
      </c>
      <c r="P20" s="3"/>
      <c r="Q20" s="3"/>
      <c r="S20" s="7" t="s">
        <v>33</v>
      </c>
      <c r="T20" s="7" t="s">
        <v>33</v>
      </c>
      <c r="U20" s="7" t="s">
        <v>33</v>
      </c>
      <c r="V20" s="7" t="s">
        <v>33</v>
      </c>
      <c r="W20" s="7" t="s">
        <v>33</v>
      </c>
      <c r="X20" s="7" t="s">
        <v>33</v>
      </c>
      <c r="Y20" s="7" t="s">
        <v>33</v>
      </c>
      <c r="Z20" s="6" t="s">
        <v>77</v>
      </c>
      <c r="AA20" s="7"/>
      <c r="AB20" s="7"/>
      <c r="AC20" s="7"/>
      <c r="AD20" s="7"/>
      <c r="AE20" s="7"/>
      <c r="AF20" s="7"/>
      <c r="AG20" s="7"/>
    </row>
    <row r="21" spans="1:33" x14ac:dyDescent="0.25">
      <c r="A21" s="20" t="str">
        <f t="shared" si="0"/>
        <v xml:space="preserve">new ProviderSqlType("numeric", null, null, "numeric({0})", "numeric({0},{1})", null, false, false, null, 12, 2), </v>
      </c>
      <c r="B21" s="19" t="str">
        <f t="shared" si="1"/>
        <v>new SqlTypeToDotnetTypeMap("numeric", typeof(decimal), [typeof(byte), typeof(short), typeof(int), typeof(long), typeof(bool), typeof(float), typeof(double), typeof(decimal)]),</v>
      </c>
      <c r="C21" s="2" t="str" cm="1">
        <f t="array" ref="C21">IF(F21="","",CONCATENATE("typeof(",INDEX($S$10:$AM$10,1,MATCH(TRUE,ISNUMBER(SEARCH("T",$S21:$AM21)),0)),")"))</f>
        <v>typeof(decimal)</v>
      </c>
      <c r="D21" s="2" t="str" cm="1">
        <f t="array" ref="D21">IFERROR(_xlfn.TEXTJOIN(", ",TRUE,CONCATENATE("typeof(",_xlfn._xlws.FILTER($S$10:$AM$10, (ISNUMBER(SEARCH("Z", $S21:$AM21)) + ISNUMBER(SEARCH("S", $S21:$AM21)) + ISNUMBER(SEARCH("T", $S21:$AM21)) + ISNUMBER(SEARCH("R", $S21:$AM21))) &gt; 0),")")),"")</f>
        <v>typeof(byte), typeof(short), typeof(int), typeof(long), typeof(bool), typeof(float), typeof(double), typeof(decimal)</v>
      </c>
      <c r="E21" s="87"/>
      <c r="F21" s="2" t="s">
        <v>46</v>
      </c>
      <c r="G21" s="12" t="s">
        <v>174</v>
      </c>
      <c r="L21" s="2" t="s">
        <v>60</v>
      </c>
      <c r="M21" s="2">
        <v>12</v>
      </c>
      <c r="N21" s="2" t="s">
        <v>72</v>
      </c>
      <c r="O21" s="2">
        <v>2</v>
      </c>
      <c r="P21" s="3"/>
      <c r="Q21" s="3"/>
      <c r="S21" s="7" t="s">
        <v>33</v>
      </c>
      <c r="T21" s="7" t="s">
        <v>33</v>
      </c>
      <c r="U21" s="7" t="s">
        <v>33</v>
      </c>
      <c r="V21" s="7" t="s">
        <v>33</v>
      </c>
      <c r="W21" s="7" t="s">
        <v>33</v>
      </c>
      <c r="X21" s="7" t="s">
        <v>33</v>
      </c>
      <c r="Y21" s="7" t="s">
        <v>33</v>
      </c>
      <c r="Z21" s="6" t="s">
        <v>77</v>
      </c>
      <c r="AA21" s="7"/>
      <c r="AB21" s="7"/>
      <c r="AC21" s="7"/>
      <c r="AD21" s="7"/>
      <c r="AE21" s="7"/>
      <c r="AF21" s="7"/>
      <c r="AG21" s="7"/>
    </row>
    <row r="22" spans="1:33" x14ac:dyDescent="0.25">
      <c r="A22" s="20" t="str">
        <f t="shared" si="0"/>
        <v xml:space="preserve">new ProviderSqlType("decimal", "numeric", null, "decimal({0})", "decimal({0},{1})", null, false, false, null, 12, 2), </v>
      </c>
      <c r="B22" s="19" t="str">
        <f t="shared" si="1"/>
        <v>new SqlTypeToDotnetTypeMap("decimal", typeof(decimal), [typeof(byte), typeof(short), typeof(int), typeof(long), typeof(bool), typeof(float), typeof(double), typeof(decimal)]),</v>
      </c>
      <c r="C22" s="2" t="str" cm="1">
        <f t="array" ref="C22">IF(F22="","",CONCATENATE("typeof(",INDEX($S$10:$AM$10,1,MATCH(TRUE,ISNUMBER(SEARCH("T",$S22:$AM22)),0)),")"))</f>
        <v>typeof(decimal)</v>
      </c>
      <c r="D22" s="2" t="str" cm="1">
        <f t="array" ref="D22">IFERROR(_xlfn.TEXTJOIN(", ",TRUE,CONCATENATE("typeof(",_xlfn._xlws.FILTER($S$10:$AM$10, (ISNUMBER(SEARCH("Z", $S22:$AM22)) + ISNUMBER(SEARCH("S", $S22:$AM22)) + ISNUMBER(SEARCH("T", $S22:$AM22)) + ISNUMBER(SEARCH("R", $S22:$AM22))) &gt; 0),")")),"")</f>
        <v>typeof(byte), typeof(short), typeof(int), typeof(long), typeof(bool), typeof(float), typeof(double), typeof(decimal)</v>
      </c>
      <c r="E22" s="87"/>
      <c r="F22" s="2" t="s">
        <v>14</v>
      </c>
      <c r="G22" s="12" t="s">
        <v>176</v>
      </c>
      <c r="H22" s="2" t="s">
        <v>46</v>
      </c>
      <c r="L22" s="2" t="s">
        <v>65</v>
      </c>
      <c r="M22" s="2">
        <v>12</v>
      </c>
      <c r="N22" s="2" t="s">
        <v>69</v>
      </c>
      <c r="O22" s="2">
        <v>2</v>
      </c>
      <c r="P22" s="3"/>
      <c r="Q22" s="3"/>
      <c r="S22" s="7" t="s">
        <v>33</v>
      </c>
      <c r="T22" s="7" t="s">
        <v>33</v>
      </c>
      <c r="U22" s="7" t="s">
        <v>33</v>
      </c>
      <c r="V22" s="7" t="s">
        <v>33</v>
      </c>
      <c r="W22" s="7" t="s">
        <v>33</v>
      </c>
      <c r="X22" s="7" t="s">
        <v>33</v>
      </c>
      <c r="Y22" s="7" t="s">
        <v>33</v>
      </c>
      <c r="Z22" s="6" t="s">
        <v>77</v>
      </c>
      <c r="AA22" s="7"/>
      <c r="AB22" s="7"/>
      <c r="AC22" s="7"/>
      <c r="AD22" s="7"/>
      <c r="AE22" s="7"/>
      <c r="AF22" s="7"/>
      <c r="AG22" s="7"/>
    </row>
    <row r="23" spans="1:33" x14ac:dyDescent="0.25">
      <c r="A23" s="20" t="str">
        <f t="shared" si="0"/>
        <v/>
      </c>
      <c r="B23" s="19" t="str">
        <f t="shared" si="1"/>
        <v/>
      </c>
      <c r="C23" s="2" t="str" cm="1">
        <f t="array" ref="C23">IF(F23="","",CONCATENATE("typeof(",INDEX($S$10:$AM$10,1,MATCH(TRUE,ISNUMBER(SEARCH("T",$S23:$AM23)),0)),")"))</f>
        <v/>
      </c>
      <c r="D23" s="2" t="str" cm="1">
        <f t="array" ref="D23">IFERROR(_xlfn.TEXTJOIN(", ",TRUE,CONCATENATE("typeof(",_xlfn._xlws.FILTER($S$10:$AM$10, (ISNUMBER(SEARCH("Z", $S23:$AM23)) + ISNUMBER(SEARCH("S", $S23:$AM23)) + ISNUMBER(SEARCH("T", $S23:$AM23)) + ISNUMBER(SEARCH("R", $S23:$AM23))) &gt; 0),")")),"")</f>
        <v/>
      </c>
      <c r="E23" s="87"/>
      <c r="P23" s="3"/>
      <c r="Q23" s="3"/>
      <c r="S23" s="7"/>
      <c r="T23" s="7"/>
      <c r="U23" s="7"/>
      <c r="V23" s="7"/>
      <c r="W23" s="7"/>
      <c r="X23" s="6"/>
      <c r="Y23" s="7"/>
      <c r="Z23" s="7"/>
      <c r="AA23" s="7"/>
      <c r="AB23" s="7"/>
      <c r="AC23" s="7"/>
      <c r="AD23" s="7"/>
      <c r="AE23" s="7"/>
      <c r="AF23" s="7"/>
      <c r="AG23" s="7"/>
    </row>
    <row r="24" spans="1:33" x14ac:dyDescent="0.25">
      <c r="A24" s="20" t="str">
        <f t="shared" si="0"/>
        <v/>
      </c>
      <c r="B24" s="19" t="str">
        <f t="shared" si="1"/>
        <v/>
      </c>
      <c r="C24" s="2" t="str" cm="1">
        <f t="array" ref="C24">IF(F24="","",CONCATENATE("typeof(",INDEX($S$10:$AM$10,1,MATCH(TRUE,ISNUMBER(SEARCH("T",$S24:$AM24)),0)),")"))</f>
        <v/>
      </c>
      <c r="D24" s="2" t="str" cm="1">
        <f t="array" ref="D24">IFERROR(_xlfn.TEXTJOIN(", ",TRUE,CONCATENATE("typeof(",_xlfn._xlws.FILTER($S$10:$AM$10, (ISNUMBER(SEARCH("Z", $S24:$AM24)) + ISNUMBER(SEARCH("S", $S24:$AM24)) + ISNUMBER(SEARCH("T", $S24:$AM24)) + ISNUMBER(SEARCH("R", $S24:$AM24))) &gt; 0),")")),"")</f>
        <v/>
      </c>
      <c r="E24" s="87"/>
      <c r="P24" s="3"/>
      <c r="Q24" s="3"/>
      <c r="S24" s="7"/>
      <c r="T24" s="7"/>
      <c r="U24" s="7"/>
      <c r="V24" s="7"/>
      <c r="W24" s="7"/>
      <c r="X24" s="7"/>
      <c r="Y24" s="6"/>
      <c r="Z24" s="7"/>
      <c r="AA24" s="7"/>
      <c r="AB24" s="7"/>
      <c r="AC24" s="7"/>
      <c r="AD24" s="7"/>
      <c r="AE24" s="7"/>
      <c r="AF24" s="7"/>
      <c r="AG24" s="7"/>
    </row>
    <row r="25" spans="1:33" x14ac:dyDescent="0.25">
      <c r="A25" s="20" t="str">
        <f t="shared" si="0"/>
        <v/>
      </c>
      <c r="B25" s="19" t="str">
        <f t="shared" si="1"/>
        <v/>
      </c>
      <c r="C25" s="2" t="str" cm="1">
        <f t="array" ref="C25">IF(F25="","",CONCATENATE("typeof(",INDEX($S$10:$AM$10,1,MATCH(TRUE,ISNUMBER(SEARCH("T",$S25:$AM25)),0)),")"))</f>
        <v/>
      </c>
      <c r="D25" s="2" t="str" cm="1">
        <f t="array" ref="D25">IFERROR(_xlfn.TEXTJOIN(", ",TRUE,CONCATENATE("typeof(",_xlfn._xlws.FILTER($S$10:$AM$10, (ISNUMBER(SEARCH("Z", $S25:$AM25)) + ISNUMBER(SEARCH("S", $S25:$AM25)) + ISNUMBER(SEARCH("T", $S25:$AM25)) + ISNUMBER(SEARCH("R", $S25:$AM25))) &gt; 0),")")),"")</f>
        <v/>
      </c>
      <c r="E25" s="87"/>
      <c r="P25" s="3"/>
      <c r="Q25" s="3"/>
      <c r="S25" s="7"/>
      <c r="T25" s="7"/>
      <c r="U25" s="7"/>
      <c r="V25" s="7"/>
      <c r="W25" s="7"/>
      <c r="X25" s="7"/>
      <c r="Y25" s="6"/>
      <c r="Z25" s="7"/>
      <c r="AA25" s="7"/>
      <c r="AB25" s="7"/>
      <c r="AC25" s="7"/>
      <c r="AD25" s="7"/>
      <c r="AE25" s="7"/>
      <c r="AF25" s="7"/>
      <c r="AG25" s="7"/>
    </row>
    <row r="26" spans="1:33" x14ac:dyDescent="0.25">
      <c r="A26" s="20" t="str">
        <f t="shared" si="0"/>
        <v xml:space="preserve">new ProviderSqlType("bool", "numeric", null, null, null, null, false, false, null, null, null), </v>
      </c>
      <c r="B26" s="19" t="str">
        <f t="shared" si="1"/>
        <v>new SqlTypeToDotnetTypeMap("bool", typeof(bool), [typeof(bool)]),</v>
      </c>
      <c r="C26" s="2" t="str" cm="1">
        <f t="array" ref="C26">IF(F26="","",CONCATENATE("typeof(",INDEX($S$10:$AM$10,1,MATCH(TRUE,ISNUMBER(SEARCH("T",$S26:$AM26)),0)),")"))</f>
        <v>typeof(bool)</v>
      </c>
      <c r="D26" s="2" t="str" cm="1">
        <f t="array" ref="D26">IFERROR(_xlfn.TEXTJOIN(", ",TRUE,CONCATENATE("typeof(",_xlfn._xlws.FILTER($S$10:$AM$10, (ISNUMBER(SEARCH("Z", $S26:$AM26)) + ISNUMBER(SEARCH("S", $S26:$AM26)) + ISNUMBER(SEARCH("T", $S26:$AM26)) + ISNUMBER(SEARCH("R", $S26:$AM26))) &gt; 0),")")),"")</f>
        <v>typeof(bool)</v>
      </c>
      <c r="E26" s="87" t="s">
        <v>9</v>
      </c>
      <c r="F26" s="2" t="s">
        <v>4</v>
      </c>
      <c r="H26" s="2" t="s">
        <v>46</v>
      </c>
      <c r="P26" s="3"/>
      <c r="Q26" s="3"/>
      <c r="S26" s="6"/>
      <c r="T26" s="7"/>
      <c r="U26" s="7"/>
      <c r="V26" s="7"/>
      <c r="W26" s="7" t="s">
        <v>77</v>
      </c>
      <c r="X26" s="7"/>
      <c r="Y26" s="7"/>
      <c r="Z26" s="7"/>
      <c r="AA26" s="7"/>
      <c r="AB26" s="7"/>
      <c r="AC26" s="7"/>
      <c r="AD26" s="7"/>
      <c r="AE26" s="7"/>
      <c r="AF26" s="7"/>
      <c r="AG26" s="7"/>
    </row>
    <row r="27" spans="1:33" x14ac:dyDescent="0.25">
      <c r="A27" s="20" t="str">
        <f t="shared" si="0"/>
        <v xml:space="preserve">new ProviderSqlType("boolean", "numeric", null, null, null, null, false, false, null, null, null), </v>
      </c>
      <c r="B27" s="19" t="str">
        <f t="shared" si="1"/>
        <v>new SqlTypeToDotnetTypeMap("boolean", typeof(bool), [typeof(bool)]),</v>
      </c>
      <c r="C27" s="2" t="str" cm="1">
        <f t="array" ref="C27">IF(F27="","",CONCATENATE("typeof(",INDEX($S$10:$AM$10,1,MATCH(TRUE,ISNUMBER(SEARCH("T",$S27:$AM27)),0)),")"))</f>
        <v>typeof(bool)</v>
      </c>
      <c r="D27" s="2" t="str" cm="1">
        <f t="array" ref="D27">IFERROR(_xlfn.TEXTJOIN(", ",TRUE,CONCATENATE("typeof(",_xlfn._xlws.FILTER($S$10:$AM$10, (ISNUMBER(SEARCH("Z", $S27:$AM27)) + ISNUMBER(SEARCH("S", $S27:$AM27)) + ISNUMBER(SEARCH("T", $S27:$AM27)) + ISNUMBER(SEARCH("R", $S27:$AM27))) &gt; 0),")")),"")</f>
        <v>typeof(bool)</v>
      </c>
      <c r="E27" s="87"/>
      <c r="F27" s="2" t="s">
        <v>10</v>
      </c>
      <c r="H27" s="2" t="s">
        <v>46</v>
      </c>
      <c r="P27" s="3"/>
      <c r="Q27" s="3"/>
      <c r="S27" s="7"/>
      <c r="T27" s="7"/>
      <c r="U27" s="7"/>
      <c r="V27" s="7"/>
      <c r="W27" s="7" t="s">
        <v>77</v>
      </c>
      <c r="X27" s="7"/>
      <c r="Y27" s="7"/>
      <c r="Z27" s="7"/>
      <c r="AA27" s="7"/>
      <c r="AB27" s="7"/>
      <c r="AC27" s="7"/>
      <c r="AD27" s="7"/>
      <c r="AE27" s="7"/>
      <c r="AF27" s="7"/>
      <c r="AG27" s="7"/>
    </row>
    <row r="28" spans="1:33" x14ac:dyDescent="0.25">
      <c r="A28" s="20" t="str">
        <f t="shared" si="0"/>
        <v/>
      </c>
      <c r="B28" s="19" t="str">
        <f t="shared" si="1"/>
        <v/>
      </c>
      <c r="C28" s="2" t="str" cm="1">
        <f t="array" ref="C28">IF(F28="","",CONCATENATE("typeof(",INDEX($S$10:$AM$10,1,MATCH(TRUE,ISNUMBER(SEARCH("T",$S28:$AM28)),0)),")"))</f>
        <v/>
      </c>
      <c r="D28" s="2" t="str" cm="1">
        <f t="array" ref="D28">IFERROR(_xlfn.TEXTJOIN(", ",TRUE,CONCATENATE("typeof(",_xlfn._xlws.FILTER($S$10:$AM$10, (ISNUMBER(SEARCH("Z", $S28:$AM28)) + ISNUMBER(SEARCH("S", $S28:$AM28)) + ISNUMBER(SEARCH("T", $S28:$AM28)) + ISNUMBER(SEARCH("R", $S28:$AM28))) &gt; 0),")")),"")</f>
        <v/>
      </c>
      <c r="E28" s="87"/>
      <c r="P28" s="3"/>
      <c r="Q28" s="3"/>
      <c r="S28" s="7"/>
      <c r="T28" s="7"/>
      <c r="U28" s="7"/>
      <c r="V28" s="7"/>
      <c r="W28" s="6"/>
      <c r="X28" s="7"/>
      <c r="Y28" s="7"/>
      <c r="Z28" s="7"/>
      <c r="AA28" s="7"/>
      <c r="AB28" s="7"/>
      <c r="AC28" s="7"/>
      <c r="AD28" s="7"/>
      <c r="AE28" s="7"/>
      <c r="AF28" s="7"/>
      <c r="AG28" s="7"/>
    </row>
    <row r="29" spans="1:33" ht="13.5" customHeight="1" x14ac:dyDescent="0.25">
      <c r="A29" s="20" t="str">
        <f t="shared" si="0"/>
        <v xml:space="preserve">new ProviderSqlType("datetime", "numeric", null, null, null, null, false, false, null, null, null), </v>
      </c>
      <c r="B29" s="19" t="str">
        <f t="shared" si="1"/>
        <v>new SqlTypeToDotnetTypeMap("datetime", typeof(DateTime), [typeof(DateTime), typeof(DateTimeOffset), typeof(TimeSpan)]),</v>
      </c>
      <c r="C29" s="2" t="str" cm="1">
        <f t="array" ref="C29">IF(F29="","",CONCATENATE("typeof(",INDEX($S$10:$AM$10,1,MATCH(TRUE,ISNUMBER(SEARCH("T",$S29:$AM29)),0)),")"))</f>
        <v>typeof(DateTime)</v>
      </c>
      <c r="D29" s="2" t="str" cm="1">
        <f t="array" ref="D29">IFERROR(_xlfn.TEXTJOIN(", ",TRUE,CONCATENATE("typeof(",_xlfn._xlws.FILTER($S$10:$AM$10, (ISNUMBER(SEARCH("Z", $S29:$AM29)) + ISNUMBER(SEARCH("S", $S29:$AM29)) + ISNUMBER(SEARCH("T", $S29:$AM29)) + ISNUMBER(SEARCH("R", $S29:$AM29))) &gt; 0),")")),"")</f>
        <v>typeof(DateTime), typeof(DateTimeOffset), typeof(TimeSpan)</v>
      </c>
      <c r="E29" s="87" t="s">
        <v>40</v>
      </c>
      <c r="F29" s="2" t="s">
        <v>90</v>
      </c>
      <c r="G29" s="13"/>
      <c r="H29" s="2" t="s">
        <v>46</v>
      </c>
      <c r="P29" s="3"/>
      <c r="Q29" s="3"/>
      <c r="S29" s="7"/>
      <c r="T29" s="7"/>
      <c r="U29" s="7"/>
      <c r="V29" s="7"/>
      <c r="W29" s="7"/>
      <c r="X29" s="7"/>
      <c r="Y29" s="7"/>
      <c r="Z29" s="7"/>
      <c r="AA29" s="7" t="s">
        <v>77</v>
      </c>
      <c r="AB29" s="6" t="s">
        <v>33</v>
      </c>
      <c r="AC29" s="6" t="s">
        <v>33</v>
      </c>
      <c r="AD29" s="7"/>
      <c r="AE29" s="7"/>
      <c r="AF29" s="7"/>
      <c r="AG29" s="7"/>
    </row>
    <row r="30" spans="1:33" x14ac:dyDescent="0.25">
      <c r="A30" s="20" t="str">
        <f t="shared" si="0"/>
        <v xml:space="preserve">new ProviderSqlType("timestamp", "numeric", null, null, null, null, false, false, null, null, null), </v>
      </c>
      <c r="B30" s="19" t="str">
        <f t="shared" si="1"/>
        <v>new SqlTypeToDotnetTypeMap("timestamp", typeof(DateTimeOffset), [typeof(DateTime), typeof(DateTimeOffset), typeof(TimeSpan)]),</v>
      </c>
      <c r="C30" s="2" t="str" cm="1">
        <f t="array" ref="C30">IF(F30="","",CONCATENATE("typeof(",INDEX($S$10:$AM$10,1,MATCH(TRUE,ISNUMBER(SEARCH("T",$S30:$AM30)),0)),")"))</f>
        <v>typeof(DateTimeOffset)</v>
      </c>
      <c r="D30" s="2" t="str" cm="1">
        <f t="array" ref="D30">IFERROR(_xlfn.TEXTJOIN(", ",TRUE,CONCATENATE("typeof(",_xlfn._xlws.FILTER($S$10:$AM$10, (ISNUMBER(SEARCH("Z", $S30:$AM30)) + ISNUMBER(SEARCH("S", $S30:$AM30)) + ISNUMBER(SEARCH("T", $S30:$AM30)) + ISNUMBER(SEARCH("R", $S30:$AM30))) &gt; 0),")")),"")</f>
        <v>typeof(DateTime), typeof(DateTimeOffset), typeof(TimeSpan)</v>
      </c>
      <c r="E30" s="87"/>
      <c r="F30" s="2" t="s">
        <v>91</v>
      </c>
      <c r="G30" s="13"/>
      <c r="H30" s="2" t="s">
        <v>46</v>
      </c>
      <c r="P30" s="3"/>
      <c r="Q30" s="3"/>
      <c r="S30" s="7"/>
      <c r="T30" s="7"/>
      <c r="U30" s="7"/>
      <c r="V30" s="7"/>
      <c r="W30" s="7"/>
      <c r="X30" s="7"/>
      <c r="Y30" s="7"/>
      <c r="Z30" s="7"/>
      <c r="AA30" s="6" t="s">
        <v>33</v>
      </c>
      <c r="AB30" s="7" t="s">
        <v>77</v>
      </c>
      <c r="AC30" s="6" t="s">
        <v>33</v>
      </c>
      <c r="AD30" s="7"/>
      <c r="AE30" s="7"/>
      <c r="AF30" s="7"/>
      <c r="AG30" s="7"/>
    </row>
    <row r="31" spans="1:33" x14ac:dyDescent="0.25">
      <c r="A31" s="20" t="str">
        <f t="shared" si="0"/>
        <v xml:space="preserve">new ProviderSqlType("time", "numeric", null, null, null, null, false, false, null, null, null), </v>
      </c>
      <c r="B31" s="19" t="str">
        <f t="shared" si="1"/>
        <v>new SqlTypeToDotnetTypeMap("time", typeof(DateTime), [typeof(DateTime), typeof(DateTimeOffset), typeof(TimeSpan)]),</v>
      </c>
      <c r="C31" s="2" t="str" cm="1">
        <f t="array" ref="C31">IF(F31="","",CONCATENATE("typeof(",INDEX($S$10:$AM$10,1,MATCH(TRUE,ISNUMBER(SEARCH("T",$S31:$AM31)),0)),")"))</f>
        <v>typeof(DateTime)</v>
      </c>
      <c r="D31" s="2" t="str" cm="1">
        <f t="array" ref="D31">IFERROR(_xlfn.TEXTJOIN(", ",TRUE,CONCATENATE("typeof(",_xlfn._xlws.FILTER($S$10:$AM$10, (ISNUMBER(SEARCH("Z", $S31:$AM31)) + ISNUMBER(SEARCH("S", $S31:$AM31)) + ISNUMBER(SEARCH("T", $S31:$AM31)) + ISNUMBER(SEARCH("R", $S31:$AM31))) &gt; 0),")")),"")</f>
        <v>typeof(DateTime), typeof(DateTimeOffset), typeof(TimeSpan)</v>
      </c>
      <c r="E31" s="87"/>
      <c r="F31" s="2" t="s">
        <v>92</v>
      </c>
      <c r="H31" s="2" t="s">
        <v>46</v>
      </c>
      <c r="P31" s="3"/>
      <c r="Q31" s="3"/>
      <c r="S31" s="7"/>
      <c r="T31" s="7"/>
      <c r="U31" s="7"/>
      <c r="V31" s="7"/>
      <c r="W31" s="7"/>
      <c r="X31" s="7"/>
      <c r="Y31" s="7"/>
      <c r="Z31" s="7"/>
      <c r="AA31" s="7" t="s">
        <v>77</v>
      </c>
      <c r="AB31" s="6" t="s">
        <v>33</v>
      </c>
      <c r="AC31" s="6" t="s">
        <v>33</v>
      </c>
      <c r="AD31" s="7"/>
      <c r="AE31" s="7"/>
      <c r="AF31" s="7"/>
      <c r="AG31" s="7"/>
    </row>
    <row r="32" spans="1:33" x14ac:dyDescent="0.25">
      <c r="A32" s="20" t="str">
        <f t="shared" si="0"/>
        <v xml:space="preserve">new ProviderSqlType("date", "numeric", null, null, null, null, false, false, null, null, null), </v>
      </c>
      <c r="B32" s="19" t="str">
        <f t="shared" si="1"/>
        <v>new SqlTypeToDotnetTypeMap("date", typeof(DateTime), [typeof(DateTime), typeof(DateTimeOffset), typeof(TimeSpan)]),</v>
      </c>
      <c r="C32" s="2" t="str" cm="1">
        <f t="array" ref="C32">IF(F32="","",CONCATENATE("typeof(",INDEX($S$10:$AM$10,1,MATCH(TRUE,ISNUMBER(SEARCH("T",$S32:$AM32)),0)),")"))</f>
        <v>typeof(DateTime)</v>
      </c>
      <c r="D32" s="2" t="str" cm="1">
        <f t="array" ref="D32">IFERROR(_xlfn.TEXTJOIN(", ",TRUE,CONCATENATE("typeof(",_xlfn._xlws.FILTER($S$10:$AM$10, (ISNUMBER(SEARCH("Z", $S32:$AM32)) + ISNUMBER(SEARCH("S", $S32:$AM32)) + ISNUMBER(SEARCH("T", $S32:$AM32)) + ISNUMBER(SEARCH("R", $S32:$AM32))) &gt; 0),")")),"")</f>
        <v>typeof(DateTime), typeof(DateTimeOffset), typeof(TimeSpan)</v>
      </c>
      <c r="E32" s="87"/>
      <c r="F32" s="2" t="s">
        <v>93</v>
      </c>
      <c r="H32" s="2" t="s">
        <v>46</v>
      </c>
      <c r="P32" s="3"/>
      <c r="Q32" s="3"/>
      <c r="S32" s="7"/>
      <c r="T32" s="7"/>
      <c r="U32" s="7"/>
      <c r="V32" s="7"/>
      <c r="W32" s="7"/>
      <c r="X32" s="7"/>
      <c r="Y32" s="7"/>
      <c r="Z32" s="7"/>
      <c r="AA32" s="7" t="s">
        <v>77</v>
      </c>
      <c r="AB32" s="6" t="s">
        <v>33</v>
      </c>
      <c r="AC32" s="6" t="s">
        <v>33</v>
      </c>
      <c r="AD32" s="7"/>
      <c r="AE32" s="7"/>
      <c r="AF32" s="7"/>
      <c r="AG32" s="7"/>
    </row>
    <row r="33" spans="1:39" x14ac:dyDescent="0.25">
      <c r="A33" s="20" t="str">
        <f t="shared" si="0"/>
        <v xml:space="preserve">new ProviderSqlType("year", "numeric", null, null, null, null, false, false, null, null, null), </v>
      </c>
      <c r="B33" s="19" t="str">
        <f t="shared" si="1"/>
        <v>new SqlTypeToDotnetTypeMap("year", typeof(DateTime), [typeof(DateTime), typeof(DateTimeOffset), typeof(TimeSpan)]),</v>
      </c>
      <c r="C33" s="2" t="str" cm="1">
        <f t="array" ref="C33">IF(F33="","",CONCATENATE("typeof(",INDEX($S$10:$AM$10,1,MATCH(TRUE,ISNUMBER(SEARCH("T",$S33:$AM33)),0)),")"))</f>
        <v>typeof(DateTime)</v>
      </c>
      <c r="D33" s="2" t="str" cm="1">
        <f t="array" ref="D33">IFERROR(_xlfn.TEXTJOIN(", ",TRUE,CONCATENATE("typeof(",_xlfn._xlws.FILTER($S$10:$AM$10, (ISNUMBER(SEARCH("Z", $S33:$AM33)) + ISNUMBER(SEARCH("S", $S33:$AM33)) + ISNUMBER(SEARCH("T", $S33:$AM33)) + ISNUMBER(SEARCH("R", $S33:$AM33))) &gt; 0),")")),"")</f>
        <v>typeof(DateTime), typeof(DateTimeOffset), typeof(TimeSpan)</v>
      </c>
      <c r="E33" s="87"/>
      <c r="F33" s="2" t="s">
        <v>94</v>
      </c>
      <c r="H33" s="2" t="s">
        <v>46</v>
      </c>
      <c r="P33" s="3"/>
      <c r="Q33" s="3"/>
      <c r="S33" s="7"/>
      <c r="T33" s="7"/>
      <c r="U33" s="7"/>
      <c r="V33" s="7"/>
      <c r="W33" s="7"/>
      <c r="X33" s="7"/>
      <c r="Y33" s="7"/>
      <c r="Z33" s="7"/>
      <c r="AA33" s="7" t="s">
        <v>77</v>
      </c>
      <c r="AB33" s="6" t="s">
        <v>33</v>
      </c>
      <c r="AC33" s="6" t="s">
        <v>33</v>
      </c>
      <c r="AD33" s="7"/>
      <c r="AE33" s="7"/>
      <c r="AF33" s="7"/>
      <c r="AG33" s="7"/>
    </row>
    <row r="34" spans="1:39" x14ac:dyDescent="0.25">
      <c r="A34" s="20" t="str">
        <f t="shared" si="0"/>
        <v xml:space="preserve">new ProviderSqlType("text", null, null, null, null, null, false, false, null, null, null), </v>
      </c>
      <c r="B34" s="19" t="str">
        <f t="shared" si="1"/>
        <v>new SqlTypeToDotnetTypeMap("text", typeof(string), [typeof(byte),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C34" s="2" t="str" cm="1">
        <f t="array" ref="C34">IF(F34="","",CONCATENATE("typeof(",INDEX($S$10:$AM$10,1,MATCH(TRUE,ISNUMBER(SEARCH("T",$S34:$AM34)),0)),")"))</f>
        <v>typeof(string)</v>
      </c>
      <c r="D34" s="2" t="str" cm="1">
        <f t="array" ref="D34">IFERROR(_xlfn.TEXTJOIN(", ",TRUE,CONCATENATE("typeof(",_xlfn._xlws.FILTER($S$10:$AM$10, (ISNUMBER(SEARCH("Z", $S34:$AM34)) + ISNUMBER(SEARCH("S", $S34:$AM34)) + ISNUMBER(SEARCH("T", $S34:$AM34)) + ISNUMBER(SEARCH("R", $S34:$AM34))) &gt; 0),")")),"")</f>
        <v>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E34" s="87" t="s">
        <v>18</v>
      </c>
      <c r="F34" s="2" t="s">
        <v>96</v>
      </c>
      <c r="G34" s="12" t="s">
        <v>171</v>
      </c>
      <c r="P34" s="3"/>
      <c r="Q34" s="3"/>
      <c r="S34" s="7" t="s">
        <v>33</v>
      </c>
      <c r="T34" s="2" t="s">
        <v>33</v>
      </c>
      <c r="U34" s="3" t="s">
        <v>33</v>
      </c>
      <c r="V34" s="3" t="s">
        <v>33</v>
      </c>
      <c r="W34" s="7" t="s">
        <v>33</v>
      </c>
      <c r="X34" s="7" t="s">
        <v>33</v>
      </c>
      <c r="Y34" s="7" t="s">
        <v>33</v>
      </c>
      <c r="Z34" s="7" t="s">
        <v>33</v>
      </c>
      <c r="AA34" s="7" t="s">
        <v>32</v>
      </c>
      <c r="AB34" s="7" t="s">
        <v>32</v>
      </c>
      <c r="AC34" s="7" t="s">
        <v>32</v>
      </c>
      <c r="AD34" s="7"/>
      <c r="AE34" s="7" t="s">
        <v>32</v>
      </c>
      <c r="AF34" s="6" t="s">
        <v>251</v>
      </c>
      <c r="AG34" s="7" t="s">
        <v>32</v>
      </c>
      <c r="AH34" s="3" t="s">
        <v>32</v>
      </c>
      <c r="AI34" s="3" t="s">
        <v>32</v>
      </c>
      <c r="AJ34" s="3" t="s">
        <v>32</v>
      </c>
      <c r="AK34" s="3" t="s">
        <v>32</v>
      </c>
      <c r="AL34" s="3" t="s">
        <v>32</v>
      </c>
      <c r="AM34" s="3" t="s">
        <v>32</v>
      </c>
    </row>
    <row r="35" spans="1:39" x14ac:dyDescent="0.25">
      <c r="A35" s="20" t="str">
        <f t="shared" si="0"/>
        <v xml:space="preserve">new ProviderSqlType("char", "text", "char({0})", null, null, null, false, false, null, null, null), </v>
      </c>
      <c r="B35" s="19" t="str">
        <f t="shared" si="1"/>
        <v>new SqlTypeToDotnetTypeMap("char", typeof(string), [typeof(byte), typeof(short), typeof(int), typeof(long), typeof(bool), typeof(float), typeof(double), typeof(decimal), typeof(DateTime), typeof(DateTimeOffset), typeof(TimeSpan), typeof(string), typeof(Guid)]),</v>
      </c>
      <c r="C35" s="2" t="str" cm="1">
        <f t="array" ref="C35">IF(F35="","",CONCATENATE("typeof(",INDEX($S$10:$AM$10,1,MATCH(TRUE,ISNUMBER(SEARCH("T",$S35:$AM35)),0)),")"))</f>
        <v>typeof(string)</v>
      </c>
      <c r="D35" s="2" t="str" cm="1">
        <f t="array" ref="D35">IFERROR(_xlfn.TEXTJOIN(", ",TRUE,CONCATENATE("typeof(",_xlfn._xlws.FILTER($S$10:$AM$10, (ISNUMBER(SEARCH("Z", $S35:$AM35)) + ISNUMBER(SEARCH("S", $S35:$AM35)) + ISNUMBER(SEARCH("T", $S35:$AM35)) + ISNUMBER(SEARCH("R", $S35:$AM35))) &gt; 0),")")),"")</f>
        <v>typeof(byte), typeof(short), typeof(int), typeof(long), typeof(bool), typeof(float), typeof(double), typeof(decimal), typeof(DateTime), typeof(DateTimeOffset), typeof(TimeSpan), typeof(string), typeof(Guid)</v>
      </c>
      <c r="E35" s="87"/>
      <c r="F35" s="2" t="s">
        <v>95</v>
      </c>
      <c r="G35" s="12" t="s">
        <v>175</v>
      </c>
      <c r="H35" s="2" t="s">
        <v>96</v>
      </c>
      <c r="I35" s="2" t="s">
        <v>113</v>
      </c>
      <c r="P35" s="3"/>
      <c r="Q35" s="3"/>
      <c r="S35" s="7" t="s">
        <v>33</v>
      </c>
      <c r="T35" s="2" t="s">
        <v>33</v>
      </c>
      <c r="U35" s="3" t="s">
        <v>33</v>
      </c>
      <c r="V35" s="3" t="s">
        <v>33</v>
      </c>
      <c r="W35" s="7" t="s">
        <v>33</v>
      </c>
      <c r="X35" s="7" t="s">
        <v>33</v>
      </c>
      <c r="Y35" s="7" t="s">
        <v>33</v>
      </c>
      <c r="Z35" s="7" t="s">
        <v>33</v>
      </c>
      <c r="AA35" s="7" t="s">
        <v>33</v>
      </c>
      <c r="AB35" s="7" t="s">
        <v>33</v>
      </c>
      <c r="AC35" s="7" t="s">
        <v>33</v>
      </c>
      <c r="AD35" s="7"/>
      <c r="AE35" s="7"/>
      <c r="AF35" s="7" t="s">
        <v>232</v>
      </c>
      <c r="AG35" s="6" t="s">
        <v>33</v>
      </c>
      <c r="AH35" s="7"/>
      <c r="AI35" s="7"/>
      <c r="AJ35" s="7"/>
      <c r="AK35" s="7"/>
      <c r="AL35" s="7"/>
      <c r="AM35" s="7"/>
    </row>
    <row r="36" spans="1:39" x14ac:dyDescent="0.25">
      <c r="A36" s="20" t="str">
        <f t="shared" si="0"/>
        <v xml:space="preserve">new ProviderSqlType("nchar", "text", "nchar({0})", null, null, null, false, false, null, null, null), </v>
      </c>
      <c r="B36" s="19" t="str">
        <f t="shared" si="1"/>
        <v>new SqlTypeToDotnetTypeMap("nchar", typeof(string), [typeof(byte), typeof(short), typeof(int), typeof(long), typeof(bool), typeof(float), typeof(double), typeof(decimal), typeof(DateTime), typeof(DateTimeOffset), typeof(TimeSpan), typeof(string), typeof(Guid)]),</v>
      </c>
      <c r="C36" s="2" t="str" cm="1">
        <f t="array" ref="C36">IF(F36="","",CONCATENATE("typeof(",INDEX($S$10:$AM$10,1,MATCH(TRUE,ISNUMBER(SEARCH("T",$S36:$AM36)),0)),")"))</f>
        <v>typeof(string)</v>
      </c>
      <c r="D36" s="2" t="str" cm="1">
        <f t="array" ref="D36">IFERROR(_xlfn.TEXTJOIN(", ",TRUE,CONCATENATE("typeof(",_xlfn._xlws.FILTER($S$10:$AM$10, (ISNUMBER(SEARCH("Z", $S36:$AM36)) + ISNUMBER(SEARCH("S", $S36:$AM36)) + ISNUMBER(SEARCH("T", $S36:$AM36)) + ISNUMBER(SEARCH("R", $S36:$AM36))) &gt; 0),")")),"")</f>
        <v>typeof(byte), typeof(short), typeof(int), typeof(long), typeof(bool), typeof(float), typeof(double), typeof(decimal), typeof(DateTime), typeof(DateTimeOffset), typeof(TimeSpan), typeof(string), typeof(Guid)</v>
      </c>
      <c r="E36" s="87"/>
      <c r="F36" s="2" t="s">
        <v>168</v>
      </c>
      <c r="H36" s="2" t="s">
        <v>96</v>
      </c>
      <c r="I36" s="2" t="s">
        <v>177</v>
      </c>
      <c r="P36" s="3"/>
      <c r="Q36" s="3"/>
      <c r="S36" s="7" t="s">
        <v>33</v>
      </c>
      <c r="T36" s="2" t="s">
        <v>33</v>
      </c>
      <c r="U36" s="3" t="s">
        <v>33</v>
      </c>
      <c r="V36" s="3" t="s">
        <v>33</v>
      </c>
      <c r="W36" s="7" t="s">
        <v>33</v>
      </c>
      <c r="X36" s="7" t="s">
        <v>33</v>
      </c>
      <c r="Y36" s="7" t="s">
        <v>33</v>
      </c>
      <c r="Z36" s="7" t="s">
        <v>33</v>
      </c>
      <c r="AA36" s="7" t="s">
        <v>33</v>
      </c>
      <c r="AB36" s="7" t="s">
        <v>33</v>
      </c>
      <c r="AC36" s="7" t="s">
        <v>33</v>
      </c>
      <c r="AD36" s="7"/>
      <c r="AE36" s="7"/>
      <c r="AF36" s="7" t="s">
        <v>232</v>
      </c>
      <c r="AG36" s="6" t="s">
        <v>33</v>
      </c>
    </row>
    <row r="37" spans="1:39" x14ac:dyDescent="0.25">
      <c r="A37" s="20" t="str">
        <f t="shared" si="0"/>
        <v xml:space="preserve">new ProviderSqlType("varchar", "text", "varchar({0})", null, null, null, false, false, null, null, null), </v>
      </c>
      <c r="B37" s="19" t="str">
        <f t="shared" si="1"/>
        <v>new SqlTypeToDotnetTypeMap("varchar",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7" s="2" t="str" cm="1">
        <f t="array" ref="C37">IF(F37="","",CONCATENATE("typeof(",INDEX($S$10:$AM$10,1,MATCH(TRUE,ISNUMBER(SEARCH("T",$S37:$AM37)),0)),")"))</f>
        <v>typeof(string)</v>
      </c>
      <c r="D37" s="2" t="str" cm="1">
        <f t="array" ref="D37">IFERROR(_xlfn.TEXTJOIN(", ",TRUE,CONCATENATE("typeof(",_xlfn._xlws.FILTER($S$10:$AM$10, (ISNUMBER(SEARCH("Z", $S37:$AM37)) + ISNUMBER(SEARCH("S", $S37:$AM37)) + ISNUMBER(SEARCH("T", $S37:$AM37)) + ISNUMBER(SEARCH("R", $S37:$AM37))) &gt; 0),")")),"")</f>
        <v>typeof(byte), typeof(short), typeof(int), typeof(long), typeof(bool), typeof(float), typeof(double), typeof(decimal), typeof(DateTime), typeof(DateTimeOffset), typeof(TimeSpan), typeof(string), typeof(Guid), typeof(Dictionary&lt;,&gt;), typeof(IEnumerable&lt;&gt;), typeof(ICollection&lt;&gt;), typeof(List&lt;&gt;), typeof(object[])</v>
      </c>
      <c r="E37" s="87"/>
      <c r="F37" s="2" t="s">
        <v>43</v>
      </c>
      <c r="H37" s="2" t="s">
        <v>96</v>
      </c>
      <c r="I37" s="2" t="s">
        <v>114</v>
      </c>
      <c r="P37" s="3"/>
      <c r="Q37" s="3"/>
      <c r="S37" s="7" t="s">
        <v>33</v>
      </c>
      <c r="T37" s="2" t="s">
        <v>33</v>
      </c>
      <c r="U37" s="3" t="s">
        <v>33</v>
      </c>
      <c r="V37" s="3" t="s">
        <v>33</v>
      </c>
      <c r="W37" s="7" t="s">
        <v>33</v>
      </c>
      <c r="X37" s="7" t="s">
        <v>33</v>
      </c>
      <c r="Y37" s="7" t="s">
        <v>33</v>
      </c>
      <c r="Z37" s="7" t="s">
        <v>33</v>
      </c>
      <c r="AA37" s="7" t="s">
        <v>33</v>
      </c>
      <c r="AB37" s="7" t="s">
        <v>33</v>
      </c>
      <c r="AC37" s="7" t="s">
        <v>33</v>
      </c>
      <c r="AD37" s="7"/>
      <c r="AE37" s="7"/>
      <c r="AF37" s="7" t="s">
        <v>232</v>
      </c>
      <c r="AG37" s="7" t="s">
        <v>33</v>
      </c>
      <c r="AH37" s="1"/>
      <c r="AI37" s="1" t="s">
        <v>33</v>
      </c>
      <c r="AJ37" s="1" t="s">
        <v>33</v>
      </c>
      <c r="AK37" s="1" t="s">
        <v>33</v>
      </c>
      <c r="AL37" s="1" t="s">
        <v>33</v>
      </c>
      <c r="AM37" s="1" t="s">
        <v>33</v>
      </c>
    </row>
    <row r="38" spans="1:39" x14ac:dyDescent="0.25">
      <c r="A38" s="20" t="str">
        <f t="shared" si="0"/>
        <v xml:space="preserve">new ProviderSqlType("nvarchar", "text", "nvarchar({0})", null, null, null, false, false, null, null, null), </v>
      </c>
      <c r="B38" s="19" t="str">
        <f t="shared" si="1"/>
        <v>new SqlTypeToDotnetTypeMap("nvarchar",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8" s="2" t="str" cm="1">
        <f t="array" ref="C38">IF(F38="","",CONCATENATE("typeof(",INDEX($S$10:$AM$10,1,MATCH(TRUE,ISNUMBER(SEARCH("T",$S38:$AM38)),0)),")"))</f>
        <v>typeof(string)</v>
      </c>
      <c r="D38" s="2" t="str" cm="1">
        <f t="array" ref="D38">IFERROR(_xlfn.TEXTJOIN(", ",TRUE,CONCATENATE("typeof(",_xlfn._xlws.FILTER($S$10:$AM$10, (ISNUMBER(SEARCH("Z", $S38:$AM38)) + ISNUMBER(SEARCH("S", $S38:$AM38)) + ISNUMBER(SEARCH("T", $S38:$AM38)) + ISNUMBER(SEARCH("R", $S38:$AM38))) &gt; 0),")")),"")</f>
        <v>typeof(byte), typeof(short), typeof(int), typeof(long), typeof(bool), typeof(float), typeof(double), typeof(decimal), typeof(DateTime), typeof(DateTimeOffset), typeof(TimeSpan), typeof(string), typeof(Guid), typeof(Dictionary&lt;,&gt;), typeof(IEnumerable&lt;&gt;), typeof(ICollection&lt;&gt;), typeof(List&lt;&gt;), typeof(object[])</v>
      </c>
      <c r="E38" s="87"/>
      <c r="F38" s="2" t="s">
        <v>166</v>
      </c>
      <c r="H38" s="2" t="s">
        <v>96</v>
      </c>
      <c r="I38" s="2" t="s">
        <v>178</v>
      </c>
      <c r="P38" s="3"/>
      <c r="Q38" s="3"/>
      <c r="S38" s="7" t="s">
        <v>33</v>
      </c>
      <c r="T38" s="2" t="s">
        <v>33</v>
      </c>
      <c r="U38" s="3" t="s">
        <v>33</v>
      </c>
      <c r="V38" s="3" t="s">
        <v>33</v>
      </c>
      <c r="W38" s="7" t="s">
        <v>33</v>
      </c>
      <c r="X38" s="7" t="s">
        <v>33</v>
      </c>
      <c r="Y38" s="7" t="s">
        <v>33</v>
      </c>
      <c r="Z38" s="7" t="s">
        <v>33</v>
      </c>
      <c r="AA38" s="7" t="s">
        <v>33</v>
      </c>
      <c r="AB38" s="7" t="s">
        <v>33</v>
      </c>
      <c r="AC38" s="7" t="s">
        <v>33</v>
      </c>
      <c r="AD38" s="7"/>
      <c r="AE38" s="7"/>
      <c r="AF38" s="7" t="s">
        <v>232</v>
      </c>
      <c r="AG38" s="7" t="s">
        <v>33</v>
      </c>
      <c r="AH38" s="7"/>
      <c r="AI38" s="1" t="s">
        <v>33</v>
      </c>
      <c r="AJ38" s="1" t="s">
        <v>33</v>
      </c>
      <c r="AK38" s="1" t="s">
        <v>33</v>
      </c>
      <c r="AL38" s="1" t="s">
        <v>33</v>
      </c>
      <c r="AM38" s="1" t="s">
        <v>33</v>
      </c>
    </row>
    <row r="39" spans="1:39" x14ac:dyDescent="0.25">
      <c r="A39" s="20" t="str">
        <f t="shared" si="0"/>
        <v xml:space="preserve">new ProviderSqlType("varying character", "text", "varying character({0})", null, null, null, false, false, null, null, null), </v>
      </c>
      <c r="B39" s="19" t="str">
        <f t="shared" si="1"/>
        <v>new SqlTypeToDotnetTypeMap("varying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39" s="2" t="str" cm="1">
        <f t="array" ref="C39">IF(F39="","",CONCATENATE("typeof(",INDEX($S$10:$AM$10,1,MATCH(TRUE,ISNUMBER(SEARCH("T",$S39:$AM39)),0)),")"))</f>
        <v>typeof(string)</v>
      </c>
      <c r="D39" s="2" t="str" cm="1">
        <f t="array" ref="D39">IFERROR(_xlfn.TEXTJOIN(", ",TRUE,CONCATENATE("typeof(",_xlfn._xlws.FILTER($S$10:$AM$10, (ISNUMBER(SEARCH("Z", $S39:$AM39)) + ISNUMBER(SEARCH("S", $S39:$AM39)) + ISNUMBER(SEARCH("T", $S39:$AM39)) + ISNUMBER(SEARCH("R", $S39:$AM39))) &gt; 0),")")),"")</f>
        <v>typeof(byte), typeof(short), typeof(int), typeof(long), typeof(bool), typeof(float), typeof(double), typeof(decimal), typeof(DateTime), typeof(DateTimeOffset), typeof(TimeSpan), typeof(string), typeof(Guid), typeof(Dictionary&lt;,&gt;), typeof(IEnumerable&lt;&gt;), typeof(ICollection&lt;&gt;), typeof(List&lt;&gt;), typeof(object[])</v>
      </c>
      <c r="E39" s="87"/>
      <c r="F39" s="2" t="s">
        <v>167</v>
      </c>
      <c r="H39" s="2" t="s">
        <v>96</v>
      </c>
      <c r="I39" s="2" t="s">
        <v>179</v>
      </c>
      <c r="P39" s="3"/>
      <c r="Q39" s="3"/>
      <c r="S39" s="7" t="s">
        <v>33</v>
      </c>
      <c r="T39" s="2" t="s">
        <v>33</v>
      </c>
      <c r="U39" s="3" t="s">
        <v>33</v>
      </c>
      <c r="V39" s="3" t="s">
        <v>33</v>
      </c>
      <c r="W39" s="7" t="s">
        <v>33</v>
      </c>
      <c r="X39" s="7" t="s">
        <v>33</v>
      </c>
      <c r="Y39" s="7" t="s">
        <v>33</v>
      </c>
      <c r="Z39" s="7" t="s">
        <v>33</v>
      </c>
      <c r="AA39" s="7" t="s">
        <v>33</v>
      </c>
      <c r="AB39" s="7" t="s">
        <v>33</v>
      </c>
      <c r="AC39" s="7" t="s">
        <v>33</v>
      </c>
      <c r="AD39" s="7"/>
      <c r="AE39" s="7"/>
      <c r="AF39" s="7" t="s">
        <v>232</v>
      </c>
      <c r="AG39" s="7" t="s">
        <v>33</v>
      </c>
      <c r="AH39" s="7"/>
      <c r="AI39" s="1" t="s">
        <v>33</v>
      </c>
      <c r="AJ39" s="1" t="s">
        <v>33</v>
      </c>
      <c r="AK39" s="1" t="s">
        <v>33</v>
      </c>
      <c r="AL39" s="1" t="s">
        <v>33</v>
      </c>
      <c r="AM39" s="1" t="s">
        <v>33</v>
      </c>
    </row>
    <row r="40" spans="1:39" x14ac:dyDescent="0.25">
      <c r="A40" s="20" t="str">
        <f t="shared" si="0"/>
        <v xml:space="preserve">new ProviderSqlType("native character", "text", "native character({0})", null, null, null, false, false, null, null, null), </v>
      </c>
      <c r="B40" s="19" t="str">
        <f t="shared" si="1"/>
        <v>new SqlTypeToDotnetTypeMap("native character",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0" s="2" t="str" cm="1">
        <f t="array" ref="C40">IF(F40="","",CONCATENATE("typeof(",INDEX($S$10:$AM$10,1,MATCH(TRUE,ISNUMBER(SEARCH("T",$S40:$AM40)),0)),")"))</f>
        <v>typeof(string)</v>
      </c>
      <c r="D40" s="2" t="str" cm="1">
        <f t="array" ref="D40">IFERROR(_xlfn.TEXTJOIN(", ",TRUE,CONCATENATE("typeof(",_xlfn._xlws.FILTER($S$10:$AM$10, (ISNUMBER(SEARCH("Z", $S40:$AM40)) + ISNUMBER(SEARCH("S", $S40:$AM40)) + ISNUMBER(SEARCH("T", $S40:$AM40)) + ISNUMBER(SEARCH("R", $S40:$AM40))) &gt; 0),")")),"")</f>
        <v>typeof(byte), typeof(short), typeof(int), typeof(long), typeof(bool), typeof(float), typeof(double), typeof(decimal), typeof(DateTime), typeof(DateTimeOffset), typeof(TimeSpan), typeof(string), typeof(Guid), typeof(Dictionary&lt;,&gt;), typeof(IEnumerable&lt;&gt;), typeof(ICollection&lt;&gt;), typeof(List&lt;&gt;), typeof(object[])</v>
      </c>
      <c r="E40" s="87"/>
      <c r="F40" s="2" t="s">
        <v>169</v>
      </c>
      <c r="H40" s="2" t="s">
        <v>96</v>
      </c>
      <c r="I40" s="2" t="s">
        <v>180</v>
      </c>
      <c r="P40" s="3"/>
      <c r="Q40" s="3"/>
      <c r="S40" s="7" t="s">
        <v>33</v>
      </c>
      <c r="T40" s="2" t="s">
        <v>33</v>
      </c>
      <c r="U40" s="3" t="s">
        <v>33</v>
      </c>
      <c r="V40" s="3" t="s">
        <v>33</v>
      </c>
      <c r="W40" s="7" t="s">
        <v>33</v>
      </c>
      <c r="X40" s="7" t="s">
        <v>33</v>
      </c>
      <c r="Y40" s="7" t="s">
        <v>33</v>
      </c>
      <c r="Z40" s="7" t="s">
        <v>33</v>
      </c>
      <c r="AA40" s="7" t="s">
        <v>33</v>
      </c>
      <c r="AB40" s="7" t="s">
        <v>33</v>
      </c>
      <c r="AC40" s="7" t="s">
        <v>33</v>
      </c>
      <c r="AD40" s="7"/>
      <c r="AE40" s="7"/>
      <c r="AF40" s="7" t="s">
        <v>232</v>
      </c>
      <c r="AG40" s="7" t="s">
        <v>33</v>
      </c>
      <c r="AI40" s="1" t="s">
        <v>33</v>
      </c>
      <c r="AJ40" s="1" t="s">
        <v>33</v>
      </c>
      <c r="AK40" s="1" t="s">
        <v>33</v>
      </c>
      <c r="AL40" s="1" t="s">
        <v>33</v>
      </c>
      <c r="AM40" s="1" t="s">
        <v>33</v>
      </c>
    </row>
    <row r="41" spans="1:39" x14ac:dyDescent="0.25">
      <c r="A41" s="20" t="str">
        <f t="shared" si="0"/>
        <v xml:space="preserve">new ProviderSqlType("clob", "text", null, null, null, null, false, false, null, null, null), </v>
      </c>
      <c r="B41" s="19" t="str">
        <f t="shared" si="1"/>
        <v>new SqlTypeToDotnetTypeMap("clob", typeof(string), [typeof(byte), typeof(short), typeof(int), typeof(long), typeof(bool), typeof(float), typeof(double), typeof(decimal), typeof(DateTime), typeof(DateTimeOffset), typeof(TimeSpan), typeof(string), typeof(Guid), typeof(Dictionary&lt;,&gt;), typeof(IEnumerable&lt;&gt;), typeof(ICollection&lt;&gt;), typeof(List&lt;&gt;), typeof(object[])]),</v>
      </c>
      <c r="C41" s="2" t="str" cm="1">
        <f t="array" ref="C41">IF(F41="","",CONCATENATE("typeof(",INDEX($S$10:$AM$10,1,MATCH(TRUE,ISNUMBER(SEARCH("T",$S41:$AM41)),0)),")"))</f>
        <v>typeof(string)</v>
      </c>
      <c r="D41" s="2" t="str" cm="1">
        <f t="array" ref="D41">IFERROR(_xlfn.TEXTJOIN(", ",TRUE,CONCATENATE("typeof(",_xlfn._xlws.FILTER($S$10:$AM$10, (ISNUMBER(SEARCH("Z", $S41:$AM41)) + ISNUMBER(SEARCH("S", $S41:$AM41)) + ISNUMBER(SEARCH("T", $S41:$AM41)) + ISNUMBER(SEARCH("R", $S41:$AM41))) &gt; 0),")")),"")</f>
        <v>typeof(byte), typeof(short), typeof(int), typeof(long), typeof(bool), typeof(float), typeof(double), typeof(decimal), typeof(DateTime), typeof(DateTimeOffset), typeof(TimeSpan), typeof(string), typeof(Guid), typeof(Dictionary&lt;,&gt;), typeof(IEnumerable&lt;&gt;), typeof(ICollection&lt;&gt;), typeof(List&lt;&gt;), typeof(object[])</v>
      </c>
      <c r="E41" s="87"/>
      <c r="F41" s="2" t="s">
        <v>165</v>
      </c>
      <c r="H41" s="2" t="s">
        <v>96</v>
      </c>
      <c r="P41" s="3"/>
      <c r="Q41" s="3"/>
      <c r="S41" s="7" t="s">
        <v>33</v>
      </c>
      <c r="T41" s="2" t="s">
        <v>33</v>
      </c>
      <c r="U41" s="3" t="s">
        <v>33</v>
      </c>
      <c r="V41" s="3" t="s">
        <v>33</v>
      </c>
      <c r="W41" s="7" t="s">
        <v>33</v>
      </c>
      <c r="X41" s="7" t="s">
        <v>33</v>
      </c>
      <c r="Y41" s="7" t="s">
        <v>33</v>
      </c>
      <c r="Z41" s="7" t="s">
        <v>33</v>
      </c>
      <c r="AA41" s="7" t="s">
        <v>33</v>
      </c>
      <c r="AB41" s="7" t="s">
        <v>33</v>
      </c>
      <c r="AC41" s="7" t="s">
        <v>33</v>
      </c>
      <c r="AD41" s="7"/>
      <c r="AE41" s="7"/>
      <c r="AF41" s="7" t="s">
        <v>232</v>
      </c>
      <c r="AG41" s="7" t="s">
        <v>33</v>
      </c>
      <c r="AI41" s="1" t="s">
        <v>33</v>
      </c>
      <c r="AJ41" s="1" t="s">
        <v>33</v>
      </c>
      <c r="AK41" s="1" t="s">
        <v>33</v>
      </c>
      <c r="AL41" s="1" t="s">
        <v>33</v>
      </c>
      <c r="AM41" s="1" t="s">
        <v>33</v>
      </c>
    </row>
    <row r="42" spans="1:39" ht="15" customHeight="1" x14ac:dyDescent="0.25">
      <c r="A42" s="20" t="str">
        <f t="shared" si="0"/>
        <v xml:space="preserve">new ProviderSqlType("blob", null, null, null, null, null, false, false, null, null, null), </v>
      </c>
      <c r="B42" s="19" t="str">
        <f t="shared" si="1"/>
        <v>new SqlTypeToDotnetTypeMap("blob", typeof(byte[]), [typeof(byte[]), typeof(object)]),</v>
      </c>
      <c r="C42" s="2" t="str" cm="1">
        <f t="array" ref="C42">IF(F42="","",CONCATENATE("typeof(",INDEX($S$10:$AM$10,1,MATCH(TRUE,ISNUMBER(SEARCH("T",$S42:$AM42)),0)),")"))</f>
        <v>typeof(byte[])</v>
      </c>
      <c r="D42" s="2" t="str" cm="1">
        <f t="array" ref="D42">IFERROR(_xlfn.TEXTJOIN(", ",TRUE,CONCATENATE("typeof(",_xlfn._xlws.FILTER($S$10:$AM$10, (ISNUMBER(SEARCH("Z", $S42:$AM42)) + ISNUMBER(SEARCH("S", $S42:$AM42)) + ISNUMBER(SEARCH("T", $S42:$AM42)) + ISNUMBER(SEARCH("R", $S42:$AM42))) &gt; 0),")")),"")</f>
        <v>typeof(byte[]), typeof(object)</v>
      </c>
      <c r="E42" s="87" t="s">
        <v>100</v>
      </c>
      <c r="F42" s="2" t="s">
        <v>99</v>
      </c>
      <c r="G42" s="12" t="s">
        <v>172</v>
      </c>
      <c r="P42" s="3"/>
      <c r="Q42" s="3"/>
      <c r="S42" s="7"/>
      <c r="T42" s="7"/>
      <c r="U42" s="7"/>
      <c r="V42" s="7"/>
      <c r="W42" s="7"/>
      <c r="X42" s="7"/>
      <c r="Y42" s="7"/>
      <c r="Z42" s="7"/>
      <c r="AA42" s="7"/>
      <c r="AB42" s="7"/>
      <c r="AC42" s="7"/>
      <c r="AD42" s="6" t="s">
        <v>80</v>
      </c>
      <c r="AE42" s="7" t="s">
        <v>33</v>
      </c>
      <c r="AF42" s="7"/>
      <c r="AG42" s="7"/>
    </row>
    <row r="43" spans="1:39" x14ac:dyDescent="0.25">
      <c r="A43" s="20" t="str">
        <f t="shared" si="0"/>
        <v/>
      </c>
      <c r="B43" s="19" t="str">
        <f t="shared" si="1"/>
        <v/>
      </c>
      <c r="C43" s="2" t="str" cm="1">
        <f t="array" ref="C43">IF(F43="","",CONCATENATE("typeof(",INDEX($S$10:$AM$10,1,MATCH(TRUE,ISNUMBER(SEARCH("T",$S43:$AM43)),0)),")"))</f>
        <v/>
      </c>
      <c r="D43" s="2" t="str" cm="1">
        <f t="array" ref="D43">IFERROR(_xlfn.TEXTJOIN(", ",TRUE,CONCATENATE("typeof(",_xlfn._xlws.FILTER($S$10:$AM$10, (ISNUMBER(SEARCH("Z", $S43:$AM43)) + ISNUMBER(SEARCH("S", $S43:$AM43)) + ISNUMBER(SEARCH("T", $S43:$AM43)) + ISNUMBER(SEARCH("R", $S43:$AM43))) &gt; 0),")")),"")</f>
        <v/>
      </c>
      <c r="E43" s="87"/>
      <c r="P43" s="3"/>
      <c r="Q43" s="3"/>
      <c r="S43" s="7"/>
      <c r="T43" s="7"/>
      <c r="U43" s="7"/>
      <c r="V43" s="7"/>
      <c r="W43" s="7"/>
      <c r="X43" s="7"/>
      <c r="Y43" s="7"/>
      <c r="Z43" s="7"/>
      <c r="AA43" s="7"/>
      <c r="AB43" s="7"/>
      <c r="AC43" s="7"/>
      <c r="AD43" s="6"/>
      <c r="AE43" s="7"/>
      <c r="AF43" s="7"/>
      <c r="AG43" s="7"/>
    </row>
    <row r="44" spans="1:39" x14ac:dyDescent="0.25">
      <c r="A44" s="20" t="str">
        <f t="shared" si="0"/>
        <v/>
      </c>
      <c r="B44" s="19" t="str">
        <f t="shared" si="1"/>
        <v/>
      </c>
      <c r="C44" s="2" t="str" cm="1">
        <f t="array" ref="C44">IF(F44="","",CONCATENATE("typeof(",INDEX($S$10:$AM$10,1,MATCH(TRUE,ISNUMBER(SEARCH("T",$S44:$AM44)),0)),")"))</f>
        <v/>
      </c>
      <c r="D44" s="2" t="str" cm="1">
        <f t="array" ref="D44">IFERROR(_xlfn.TEXTJOIN(", ",TRUE,CONCATENATE("typeof(",_xlfn._xlws.FILTER($S$10:$AM$10, (ISNUMBER(SEARCH("Z", $S44:$AM44)) + ISNUMBER(SEARCH("S", $S44:$AM44)) + ISNUMBER(SEARCH("T", $S44:$AM44)) + ISNUMBER(SEARCH("R", $S44:$AM44))) &gt; 0),")")),"")</f>
        <v/>
      </c>
      <c r="E44" s="87"/>
      <c r="S44" s="7"/>
      <c r="T44" s="7"/>
      <c r="U44" s="7"/>
      <c r="V44" s="7"/>
      <c r="W44" s="7"/>
      <c r="X44" s="7"/>
      <c r="Y44" s="7"/>
      <c r="Z44" s="7"/>
      <c r="AA44" s="7"/>
      <c r="AB44" s="7"/>
      <c r="AC44" s="7"/>
      <c r="AD44" s="6"/>
      <c r="AE44" s="7"/>
      <c r="AF44" s="7"/>
      <c r="AG44" s="7"/>
    </row>
    <row r="45" spans="1:39" x14ac:dyDescent="0.25">
      <c r="A45" s="20" t="str">
        <f t="shared" si="0"/>
        <v/>
      </c>
      <c r="B45" s="19" t="str">
        <f t="shared" si="1"/>
        <v/>
      </c>
      <c r="C45" s="2" t="str" cm="1">
        <f t="array" ref="C45">IF(F45="","",CONCATENATE("typeof(",INDEX($S$10:$AM$10,1,MATCH(TRUE,ISNUMBER(SEARCH("T",$S45:$AM45)),0)),")"))</f>
        <v/>
      </c>
      <c r="D45" s="2" t="str" cm="1">
        <f t="array" ref="D45">IFERROR(_xlfn.TEXTJOIN(", ",TRUE,CONCATENATE("typeof(",_xlfn._xlws.FILTER($S$10:$AM$10, (ISNUMBER(SEARCH("Z", $S45:$AM45)) + ISNUMBER(SEARCH("S", $S45:$AM45)) + ISNUMBER(SEARCH("T", $S45:$AM45)) + ISNUMBER(SEARCH("R", $S45:$AM45))) &gt; 0),")")),"")</f>
        <v/>
      </c>
      <c r="E45" s="87"/>
      <c r="S45" s="7"/>
      <c r="T45" s="7"/>
      <c r="U45" s="7"/>
      <c r="V45" s="7"/>
      <c r="W45" s="7"/>
      <c r="X45" s="7"/>
      <c r="Y45" s="7"/>
      <c r="Z45" s="7"/>
      <c r="AA45" s="7"/>
      <c r="AB45" s="7"/>
      <c r="AC45" s="7"/>
      <c r="AD45" s="6"/>
      <c r="AE45" s="7"/>
      <c r="AF45" s="7"/>
      <c r="AG45" s="7"/>
      <c r="AH45" s="7"/>
      <c r="AI45" s="7"/>
      <c r="AJ45" s="7"/>
      <c r="AK45" s="7"/>
      <c r="AL45" s="7"/>
      <c r="AM45" s="7"/>
    </row>
    <row r="46" spans="1:39" x14ac:dyDescent="0.25">
      <c r="A46" s="20" t="str">
        <f t="shared" si="0"/>
        <v/>
      </c>
      <c r="B46" s="19" t="str">
        <f t="shared" si="1"/>
        <v/>
      </c>
      <c r="C46" s="2" t="str" cm="1">
        <f t="array" ref="C46">IF(F46="","",CONCATENATE("typeof(",INDEX($S$10:$AM$10,1,MATCH(TRUE,ISNUMBER(SEARCH("T",$S46:$AM46)),0)),")"))</f>
        <v/>
      </c>
      <c r="D46" s="2" t="str" cm="1">
        <f t="array" ref="D46">IFERROR(_xlfn.TEXTJOIN(", ",TRUE,CONCATENATE("typeof(",_xlfn._xlws.FILTER($S$10:$AM$10, (ISNUMBER(SEARCH("Z", $S46:$AM46)) + ISNUMBER(SEARCH("S", $S46:$AM46)) + ISNUMBER(SEARCH("T", $S46:$AM46)) + ISNUMBER(SEARCH("R", $S46:$AM46))) &gt; 0),")")),"")</f>
        <v/>
      </c>
      <c r="E46" s="87"/>
      <c r="S46" s="7"/>
      <c r="T46" s="7"/>
      <c r="U46" s="7"/>
      <c r="V46" s="7"/>
      <c r="W46" s="7"/>
      <c r="X46" s="7"/>
      <c r="Y46" s="7"/>
      <c r="Z46" s="7"/>
      <c r="AA46" s="7"/>
      <c r="AB46" s="7"/>
      <c r="AC46" s="7"/>
      <c r="AD46" s="6"/>
      <c r="AE46" s="7"/>
      <c r="AF46" s="7"/>
      <c r="AG46" s="7"/>
      <c r="AH46" s="7"/>
      <c r="AI46" s="7"/>
      <c r="AJ46" s="7"/>
      <c r="AK46" s="7"/>
      <c r="AL46" s="7"/>
      <c r="AM46" s="7"/>
    </row>
    <row r="47" spans="1:39" x14ac:dyDescent="0.25">
      <c r="A47" s="20" t="str">
        <f t="shared" si="0"/>
        <v/>
      </c>
      <c r="B47" s="19" t="str">
        <f t="shared" si="1"/>
        <v/>
      </c>
      <c r="C47" s="2" t="str" cm="1">
        <f t="array" ref="C47">IF(F47="","",CONCATENATE("typeof(",INDEX($S$10:$AM$10,1,MATCH(TRUE,ISNUMBER(SEARCH("T",$S47:$AM47)),0)),")"))</f>
        <v/>
      </c>
      <c r="D47" s="2" t="str" cm="1">
        <f t="array" ref="D47">IFERROR(_xlfn.TEXTJOIN(", ",TRUE,CONCATENATE("typeof(",_xlfn._xlws.FILTER($S$10:$AM$10, (ISNUMBER(SEARCH("Z", $S47:$AM47)) + ISNUMBER(SEARCH("S", $S47:$AM47)) + ISNUMBER(SEARCH("T", $S47:$AM47)) + ISNUMBER(SEARCH("R", $S47:$AM47))) &gt; 0),")")),"")</f>
        <v/>
      </c>
      <c r="E47" s="87"/>
      <c r="S47" s="7"/>
      <c r="T47" s="7"/>
      <c r="U47" s="7"/>
      <c r="V47" s="7"/>
      <c r="W47" s="7"/>
      <c r="X47" s="7"/>
      <c r="Y47" s="7"/>
      <c r="Z47" s="7"/>
      <c r="AA47" s="7"/>
      <c r="AB47" s="7"/>
      <c r="AC47" s="7"/>
      <c r="AD47" s="6"/>
      <c r="AE47" s="7"/>
      <c r="AF47" s="7"/>
      <c r="AG47" s="7"/>
      <c r="AH47" s="7"/>
      <c r="AI47" s="7"/>
      <c r="AJ47" s="7"/>
      <c r="AK47" s="7"/>
      <c r="AL47" s="7"/>
      <c r="AM47" s="7"/>
    </row>
    <row r="48" spans="1:39" ht="15" customHeight="1" x14ac:dyDescent="0.25">
      <c r="A48" s="20" t="str">
        <f t="shared" si="0"/>
        <v/>
      </c>
      <c r="B48" s="19" t="str">
        <f t="shared" si="1"/>
        <v/>
      </c>
      <c r="C48" s="2" t="str" cm="1">
        <f t="array" ref="C48">IF(F48="","",CONCATENATE("typeof(",INDEX($S$10:$AM$10,1,MATCH(TRUE,ISNUMBER(SEARCH("T",$S48:$AM48)),0)),")"))</f>
        <v/>
      </c>
      <c r="D48" s="2" t="str" cm="1">
        <f t="array" ref="D48">IFERROR(_xlfn.TEXTJOIN(", ",TRUE,CONCATENATE("typeof(",_xlfn._xlws.FILTER($S$10:$AM$10, (ISNUMBER(SEARCH("Z", $S48:$AM48)) + ISNUMBER(SEARCH("S", $S48:$AM48)) + ISNUMBER(SEARCH("T", $S48:$AM48)) + ISNUMBER(SEARCH("R", $S48:$AM48))) &gt; 0),")")),"")</f>
        <v/>
      </c>
      <c r="E48" s="87" t="s">
        <v>110</v>
      </c>
      <c r="S48" s="7"/>
      <c r="T48" s="7"/>
      <c r="U48" s="7"/>
      <c r="V48" s="7"/>
      <c r="W48" s="7"/>
      <c r="X48" s="7"/>
      <c r="Y48" s="7"/>
      <c r="Z48" s="7"/>
      <c r="AA48" s="7"/>
      <c r="AB48" s="7"/>
      <c r="AC48" s="7"/>
      <c r="AD48" s="7"/>
      <c r="AE48" s="7"/>
      <c r="AF48" s="6"/>
      <c r="AG48" s="7"/>
    </row>
    <row r="49" spans="1:40" x14ac:dyDescent="0.25">
      <c r="A49" s="20" t="str">
        <f t="shared" si="0"/>
        <v/>
      </c>
      <c r="B49" s="19" t="str">
        <f t="shared" si="1"/>
        <v/>
      </c>
      <c r="C49" s="2" t="str" cm="1">
        <f t="array" ref="C49">IF(F49="","",CONCATENATE("typeof(",INDEX($S$10:$AM$10,1,MATCH(TRUE,ISNUMBER(SEARCH("T",$S49:$AM49)),0)),")"))</f>
        <v/>
      </c>
      <c r="D49" s="2" t="str" cm="1">
        <f t="array" ref="D49">IFERROR(_xlfn.TEXTJOIN(", ",TRUE,CONCATENATE("typeof(",_xlfn._xlws.FILTER($S$10:$AM$10, (ISNUMBER(SEARCH("Z", $S49:$AM49)) + ISNUMBER(SEARCH("S", $S49:$AM49)) + ISNUMBER(SEARCH("T", $S49:$AM49)) + ISNUMBER(SEARCH("R", $S49:$AM49))) &gt; 0),")")),"")</f>
        <v/>
      </c>
      <c r="E49" s="87"/>
      <c r="S49" s="7"/>
      <c r="T49" s="7"/>
      <c r="U49" s="7"/>
      <c r="V49" s="7"/>
      <c r="W49" s="7"/>
      <c r="X49" s="7"/>
      <c r="Y49" s="7"/>
      <c r="Z49" s="7"/>
      <c r="AA49" s="7"/>
      <c r="AB49" s="7"/>
      <c r="AC49" s="7"/>
      <c r="AD49" s="7"/>
      <c r="AE49" s="7"/>
      <c r="AF49" s="6"/>
      <c r="AG49" s="7"/>
    </row>
    <row r="50" spans="1:40" x14ac:dyDescent="0.25">
      <c r="A50" s="20" t="str">
        <f t="shared" si="0"/>
        <v/>
      </c>
      <c r="B50" s="19" t="str">
        <f t="shared" si="1"/>
        <v/>
      </c>
      <c r="C50" s="2" t="str" cm="1">
        <f t="array" ref="C50">IF(F50="","",CONCATENATE("typeof(",INDEX($S$10:$AM$10,1,MATCH(TRUE,ISNUMBER(SEARCH("T",$S50:$AM50)),0)),")"))</f>
        <v/>
      </c>
      <c r="D50" s="2" t="str" cm="1">
        <f t="array" ref="D50">IFERROR(_xlfn.TEXTJOIN(", ",TRUE,CONCATENATE("typeof(",_xlfn._xlws.FILTER($S$10:$AM$10, (ISNUMBER(SEARCH("Z", $S50:$AM50)) + ISNUMBER(SEARCH("S", $S50:$AM50)) + ISNUMBER(SEARCH("T", $S50:$AM50)) + ISNUMBER(SEARCH("R", $S50:$AM50))) &gt; 0),")")),"")</f>
        <v/>
      </c>
      <c r="E50" s="87"/>
      <c r="S50" s="7"/>
      <c r="T50" s="7"/>
      <c r="U50" s="7"/>
      <c r="V50" s="7"/>
      <c r="W50" s="7"/>
      <c r="X50" s="7"/>
      <c r="Y50" s="7"/>
      <c r="Z50" s="7"/>
      <c r="AA50" s="7"/>
      <c r="AB50" s="7"/>
      <c r="AC50" s="7"/>
      <c r="AD50" s="7"/>
      <c r="AE50" s="7"/>
      <c r="AF50" s="6"/>
      <c r="AG50" s="7"/>
    </row>
    <row r="51" spans="1:40" x14ac:dyDescent="0.25">
      <c r="A51" s="20" t="str">
        <f t="shared" si="0"/>
        <v/>
      </c>
      <c r="B51" s="19" t="str">
        <f t="shared" si="1"/>
        <v/>
      </c>
      <c r="C51" s="2" t="str" cm="1">
        <f t="array" ref="C51">IF(F51="","",CONCATENATE("typeof(",INDEX($S$10:$AM$10,1,MATCH(TRUE,ISNUMBER(SEARCH("T",$S51:$AM51)),0)),")"))</f>
        <v/>
      </c>
      <c r="D51" s="2" t="str" cm="1">
        <f t="array" ref="D51">IFERROR(_xlfn.TEXTJOIN(", ",TRUE,CONCATENATE("typeof(",_xlfn._xlws.FILTER($S$10:$AM$10, (ISNUMBER(SEARCH("Z", $S51:$AM51)) + ISNUMBER(SEARCH("S", $S51:$AM51)) + ISNUMBER(SEARCH("T", $S51:$AM51)) + ISNUMBER(SEARCH("R", $S51:$AM51))) &gt; 0),")")),"")</f>
        <v/>
      </c>
      <c r="E51" s="87"/>
      <c r="S51" s="7"/>
      <c r="T51" s="7"/>
      <c r="U51" s="7"/>
      <c r="V51" s="7"/>
      <c r="W51" s="7"/>
      <c r="X51" s="7"/>
      <c r="Y51" s="7"/>
      <c r="Z51" s="7"/>
      <c r="AA51" s="7"/>
      <c r="AB51" s="7"/>
      <c r="AC51" s="7"/>
      <c r="AD51" s="7"/>
      <c r="AE51" s="7"/>
      <c r="AF51" s="6"/>
      <c r="AG51" s="7"/>
    </row>
    <row r="52" spans="1:40" x14ac:dyDescent="0.25">
      <c r="A52" s="20" t="str">
        <f t="shared" si="0"/>
        <v/>
      </c>
      <c r="B52" s="19" t="str">
        <f t="shared" si="1"/>
        <v/>
      </c>
      <c r="C52" s="2" t="str" cm="1">
        <f t="array" ref="C52">IF(F52="","",CONCATENATE("typeof(",INDEX($S$10:$AM$10,1,MATCH(TRUE,ISNUMBER(SEARCH("T",$S52:$AM52)),0)),")"))</f>
        <v/>
      </c>
      <c r="D52" s="2" t="str" cm="1">
        <f t="array" ref="D52">IFERROR(_xlfn.TEXTJOIN(", ",TRUE,CONCATENATE("typeof(",_xlfn._xlws.FILTER($S$10:$AM$10, (ISNUMBER(SEARCH("Z", $S52:$AM52)) + ISNUMBER(SEARCH("S", $S52:$AM52)) + ISNUMBER(SEARCH("T", $S52:$AM52)) + ISNUMBER(SEARCH("R", $S52:$AM52))) &gt; 0),")")),"")</f>
        <v/>
      </c>
      <c r="E52" s="87"/>
      <c r="S52" s="7"/>
      <c r="T52" s="7"/>
      <c r="U52" s="7"/>
      <c r="V52" s="7"/>
      <c r="W52" s="7"/>
      <c r="X52" s="7"/>
      <c r="Y52" s="7"/>
      <c r="Z52" s="7"/>
      <c r="AA52" s="7"/>
      <c r="AB52" s="7"/>
      <c r="AC52" s="7"/>
      <c r="AD52" s="7"/>
      <c r="AE52" s="7"/>
      <c r="AF52" s="6"/>
      <c r="AG52" s="7"/>
    </row>
    <row r="53" spans="1:40" x14ac:dyDescent="0.25">
      <c r="A53" s="20" t="str">
        <f t="shared" si="0"/>
        <v/>
      </c>
      <c r="B53" s="19" t="str">
        <f t="shared" si="1"/>
        <v/>
      </c>
      <c r="C53" s="2" t="str" cm="1">
        <f t="array" ref="C53">IF(F53="","",CONCATENATE("typeof(",INDEX($S$10:$AM$10,1,MATCH(TRUE,ISNUMBER(SEARCH("T",$S53:$AM53)),0)),")"))</f>
        <v/>
      </c>
      <c r="D53" s="2" t="str" cm="1">
        <f t="array" ref="D53">IFERROR(_xlfn.TEXTJOIN(", ",TRUE,CONCATENATE("typeof(",_xlfn._xlws.FILTER($S$10:$AM$10, (ISNUMBER(SEARCH("Z", $S53:$AM53)) + ISNUMBER(SEARCH("S", $S53:$AM53)) + ISNUMBER(SEARCH("T", $S53:$AM53)) + ISNUMBER(SEARCH("R", $S53:$AM53))) &gt; 0),")")),"")</f>
        <v/>
      </c>
      <c r="E53" s="87"/>
      <c r="S53" s="7"/>
      <c r="T53" s="7"/>
      <c r="U53" s="7"/>
      <c r="V53" s="7"/>
      <c r="W53" s="7"/>
      <c r="X53" s="7"/>
      <c r="Y53" s="7"/>
      <c r="Z53" s="7"/>
      <c r="AA53" s="7"/>
      <c r="AB53" s="7"/>
      <c r="AC53" s="7"/>
      <c r="AD53" s="7"/>
      <c r="AE53" s="7"/>
      <c r="AF53" s="6"/>
      <c r="AG53" s="7"/>
    </row>
    <row r="54" spans="1:40" x14ac:dyDescent="0.25">
      <c r="A54" s="20" t="str">
        <f t="shared" si="0"/>
        <v/>
      </c>
      <c r="B54" s="19" t="str">
        <f t="shared" si="1"/>
        <v/>
      </c>
      <c r="C54" s="2" t="str" cm="1">
        <f t="array" ref="C54">IF(F54="","",CONCATENATE("typeof(",INDEX($S$10:$AM$10,1,MATCH(TRUE,ISNUMBER(SEARCH("T",$S54:$AM54)),0)),")"))</f>
        <v/>
      </c>
      <c r="D54" s="2" t="str" cm="1">
        <f t="array" ref="D54">IFERROR(_xlfn.TEXTJOIN(", ",TRUE,CONCATENATE("typeof(",_xlfn._xlws.FILTER($S$10:$AM$10, (ISNUMBER(SEARCH("Z", $S54:$AM54)) + ISNUMBER(SEARCH("S", $S54:$AM54)) + ISNUMBER(SEARCH("T", $S54:$AM54)) + ISNUMBER(SEARCH("R", $S54:$AM54))) &gt; 0),")")),"")</f>
        <v/>
      </c>
      <c r="E54" s="87"/>
      <c r="S54" s="7"/>
      <c r="T54" s="7"/>
      <c r="U54" s="7"/>
      <c r="V54" s="7"/>
      <c r="W54" s="7"/>
      <c r="X54" s="7"/>
      <c r="Y54" s="7"/>
      <c r="Z54" s="7"/>
      <c r="AA54" s="7"/>
      <c r="AB54" s="7"/>
      <c r="AC54" s="7"/>
      <c r="AD54" s="7"/>
      <c r="AE54" s="7"/>
      <c r="AF54" s="6"/>
      <c r="AG54" s="7"/>
    </row>
    <row r="55" spans="1:40" x14ac:dyDescent="0.25">
      <c r="A55" s="20" t="str">
        <f t="shared" si="0"/>
        <v/>
      </c>
      <c r="B55" s="19" t="str">
        <f t="shared" si="1"/>
        <v/>
      </c>
      <c r="C55" s="2" t="str" cm="1">
        <f t="array" ref="C55">IF(F55="","",CONCATENATE("typeof(",INDEX($S$10:$AM$10,1,MATCH(TRUE,ISNUMBER(SEARCH("T",$S55:$AM55)),0)),")"))</f>
        <v/>
      </c>
      <c r="D55" s="2" t="str" cm="1">
        <f t="array" ref="D55">IFERROR(_xlfn.TEXTJOIN(", ",TRUE,CONCATENATE("typeof(",_xlfn._xlws.FILTER($S$10:$AM$10, (ISNUMBER(SEARCH("Z", $S55:$AM55)) + ISNUMBER(SEARCH("S", $S55:$AM55)) + ISNUMBER(SEARCH("T", $S55:$AM55)) + ISNUMBER(SEARCH("R", $S55:$AM55))) &gt; 0),")")),"")</f>
        <v/>
      </c>
      <c r="E55" s="87"/>
      <c r="S55" s="7"/>
      <c r="T55" s="7"/>
      <c r="U55" s="7"/>
      <c r="V55" s="7"/>
      <c r="W55" s="7"/>
      <c r="X55" s="7"/>
      <c r="Y55" s="7"/>
      <c r="Z55" s="7"/>
      <c r="AA55" s="7"/>
      <c r="AB55" s="7"/>
      <c r="AC55" s="7"/>
      <c r="AD55" s="7"/>
      <c r="AE55" s="7"/>
      <c r="AF55" s="6"/>
      <c r="AG55" s="7"/>
    </row>
    <row r="56" spans="1:40" x14ac:dyDescent="0.25">
      <c r="A56" s="20" t="str">
        <f t="shared" si="0"/>
        <v/>
      </c>
      <c r="B56" s="19" t="str">
        <f t="shared" si="1"/>
        <v/>
      </c>
      <c r="C56" s="2" t="str" cm="1">
        <f t="array" ref="C56">IF(F56="","",CONCATENATE("typeof(",INDEX($S$10:$AM$10,1,MATCH(TRUE,ISNUMBER(SEARCH("T",$S56:$AM56)),0)),")"))</f>
        <v/>
      </c>
      <c r="D56" s="2" t="str" cm="1">
        <f t="array" ref="D56">IFERROR(_xlfn.TEXTJOIN(", ",TRUE,CONCATENATE("typeof(",_xlfn._xlws.FILTER($S$10:$AM$10, (ISNUMBER(SEARCH("Z", $S56:$AM56)) + ISNUMBER(SEARCH("S", $S56:$AM56)) + ISNUMBER(SEARCH("T", $S56:$AM56)) + ISNUMBER(SEARCH("R", $S56:$AM56))) &gt; 0),")")),"")</f>
        <v/>
      </c>
      <c r="E56" s="87"/>
      <c r="S56" s="7"/>
      <c r="T56" s="7"/>
      <c r="U56" s="7"/>
      <c r="V56" s="7"/>
      <c r="W56" s="7"/>
      <c r="X56" s="7"/>
      <c r="Y56" s="7"/>
      <c r="Z56" s="7"/>
      <c r="AA56" s="7"/>
      <c r="AB56" s="7"/>
      <c r="AC56" s="7"/>
      <c r="AD56" s="7"/>
      <c r="AE56" s="7"/>
      <c r="AF56" s="6"/>
      <c r="AG56" s="7"/>
    </row>
    <row r="57" spans="1:40" ht="35.25" customHeight="1" x14ac:dyDescent="0.25">
      <c r="A57" s="20" t="str">
        <f t="shared" si="0"/>
        <v/>
      </c>
      <c r="B57" s="19" t="str">
        <f t="shared" si="1"/>
        <v/>
      </c>
      <c r="C57" s="2" t="str" cm="1">
        <f t="array" ref="C57">IF(F57="","",CONCATENATE("typeof(",INDEX($S$10:$AM$10,1,MATCH(TRUE,ISNUMBER(SEARCH("T",$S57:$AM57)),0)),")"))</f>
        <v/>
      </c>
      <c r="D57" s="2" t="str" cm="1">
        <f t="array" ref="D57">IFERROR(_xlfn.TEXTJOIN(", ",TRUE,CONCATENATE("typeof(",_xlfn._xlws.FILTER($S$10:$AM$10, (ISNUMBER(SEARCH("Z", $S57:$AM57)) + ISNUMBER(SEARCH("S", $S57:$AM57)) + ISNUMBER(SEARCH("T", $S57:$AM57)) + ISNUMBER(SEARCH("R", $S57:$AM57))) &gt; 0),")")),"")</f>
        <v/>
      </c>
      <c r="E57" s="17" t="s">
        <v>112</v>
      </c>
      <c r="S57" s="7"/>
      <c r="T57" s="7"/>
      <c r="U57" s="7"/>
      <c r="V57" s="7"/>
      <c r="W57" s="7"/>
      <c r="X57" s="7"/>
      <c r="Y57" s="7"/>
      <c r="Z57" s="7"/>
      <c r="AA57" s="7"/>
      <c r="AB57" s="7"/>
      <c r="AC57" s="7"/>
      <c r="AF57" s="1"/>
      <c r="AG57" s="7"/>
    </row>
    <row r="58" spans="1:40" x14ac:dyDescent="0.25">
      <c r="A58" s="2" t="s">
        <v>158</v>
      </c>
      <c r="B58" s="2" t="s">
        <v>158</v>
      </c>
      <c r="E58" s="17"/>
      <c r="S58" s="14" t="str" cm="1">
        <f t="array" ref="S58">CONCATENATE("""",INDEX($F$11:$F$57,MATCH(TRUE,ISNUMBER(SEARCH("R",S$11:S$57)),0),1),"""")</f>
        <v>"integer"</v>
      </c>
      <c r="T58" s="14" t="str" cm="1">
        <f t="array" ref="T58">CONCATENATE("""",INDEX($F$11:$F$57,MATCH(TRUE,ISNUMBER(SEARCH("R",T$11:T$57)),0),1),"""")</f>
        <v>"integer"</v>
      </c>
      <c r="U58" s="14" t="str" cm="1">
        <f t="array" ref="U58">CONCATENATE("""",INDEX($F$11:$F$57,MATCH(TRUE,ISNUMBER(SEARCH("R",U$11:U$57)),0),1),"""")</f>
        <v>"integer"</v>
      </c>
      <c r="V58" s="14" t="str" cm="1">
        <f t="array" ref="V58">CONCATENATE("""",INDEX($F$11:$F$57,MATCH(TRUE,ISNUMBER(SEARCH("R",V$11:V$57)),0),1),"""")</f>
        <v>"integer"</v>
      </c>
      <c r="W58" s="14" t="str" cm="1">
        <f t="array" ref="W58">CONCATENATE("""",INDEX($F$11:$F$57,MATCH(TRUE,ISNUMBER(SEARCH("R",W$11:W$57)),0),1),"""")</f>
        <v>"integer"</v>
      </c>
      <c r="X58" s="14" t="str" cm="1">
        <f t="array" ref="X58">CONCATENATE("""",INDEX($F$11:$F$57,MATCH(TRUE,ISNUMBER(SEARCH("R",X$11:X$57)),0),1),"""")</f>
        <v>"real"</v>
      </c>
      <c r="Y58" s="14" t="str" cm="1">
        <f t="array" ref="Y58">CONCATENATE("""",INDEX($F$11:$F$57,MATCH(TRUE,ISNUMBER(SEARCH("R",Y$11:Y$57)),0),1),"""")</f>
        <v>"real"</v>
      </c>
      <c r="Z58" s="14" t="str" cm="1">
        <f t="array" ref="Z58">CONCATENATE("""",INDEX($F$11:$F$57,MATCH(TRUE,ISNUMBER(SEARCH("R",Z$11:Z$57)),0),1),"""")</f>
        <v>"real"</v>
      </c>
      <c r="AA58" s="14" t="str" cm="1">
        <f t="array" ref="AA58">CONCATENATE("""",INDEX($F$11:$F$57,MATCH(TRUE,ISNUMBER(SEARCH("R",AA$11:AA$57)),0),1),"""")</f>
        <v>"text"</v>
      </c>
      <c r="AB58" s="14" t="str" cm="1">
        <f t="array" ref="AB58">CONCATENATE("""",INDEX($F$11:$F$57,MATCH(TRUE,ISNUMBER(SEARCH("R",AB$11:AB$57)),0),1),"""")</f>
        <v>"text"</v>
      </c>
      <c r="AC58" s="14" t="str" cm="1">
        <f t="array" ref="AC58">CONCATENATE("""",INDEX($F$11:$F$57,MATCH(TRUE,ISNUMBER(SEARCH("R",AC$11:AC$57)),0),1),"""")</f>
        <v>"text"</v>
      </c>
      <c r="AD58" s="14" t="str" cm="1">
        <f t="array" ref="AD58">CONCATENATE("""",INDEX($F$11:$F$57,MATCH(TRUE,ISNUMBER(SEARCH("R",AD$11:AD$57)),0),1),"""")</f>
        <v>"blob"</v>
      </c>
      <c r="AE58" s="14" t="str" cm="1">
        <f t="array" ref="AE58">CONCATENATE("""",INDEX($F$11:$F$57,MATCH(TRUE,ISNUMBER(SEARCH("R",AE$11:AE$57)),0),1),"""")</f>
        <v>"text"</v>
      </c>
      <c r="AF58" s="14" t="str" cm="1">
        <f t="array" ref="AF58">CONCATENATE("""",INDEX($F$11:$F$57,MATCH(TRUE,ISNUMBER(SEARCH("R",AF$11:AF$57)),0),1),"""")</f>
        <v>"text"</v>
      </c>
      <c r="AG58" s="14" t="str" cm="1">
        <f t="array" ref="AG58">CONCATENATE("""",INDEX($F$11:$F$57,MATCH(TRUE,ISNUMBER(SEARCH("R",AG$11:AG$57)),0),1),"""")</f>
        <v>"text"</v>
      </c>
      <c r="AH58" s="14" t="str" cm="1">
        <f t="array" ref="AH58">CONCATENATE("""",INDEX($F$11:$F$57,MATCH(TRUE,ISNUMBER(SEARCH("R",AH$11:AH$57)),0),1),"""")</f>
        <v>"text"</v>
      </c>
      <c r="AI58" s="14" t="str" cm="1">
        <f t="array" ref="AI58">CONCATENATE("""",INDEX($F$11:$F$57,MATCH(TRUE,ISNUMBER(SEARCH("R",AI$11:AI$57)),0),1),"""")</f>
        <v>"text"</v>
      </c>
      <c r="AJ58" s="14" t="str" cm="1">
        <f t="array" ref="AJ58">CONCATENATE("""",INDEX($F$11:$F$57,MATCH(TRUE,ISNUMBER(SEARCH("R",AJ$11:AJ$57)),0),1),"""")</f>
        <v>"text"</v>
      </c>
      <c r="AK58" s="14" t="str" cm="1">
        <f t="array" ref="AK58">CONCATENATE("""",INDEX($F$11:$F$57,MATCH(TRUE,ISNUMBER(SEARCH("R",AK$11:AK$57)),0),1),"""")</f>
        <v>"text"</v>
      </c>
      <c r="AL58" s="14" t="str" cm="1">
        <f t="array" ref="AL58">CONCATENATE("""",INDEX($F$11:$F$57,MATCH(TRUE,ISNUMBER(SEARCH("R",AL$11:AL$57)),0),1),"""")</f>
        <v>"text"</v>
      </c>
      <c r="AM58" s="14" t="str" cm="1">
        <f t="array" ref="AM58">CONCATENATE("""",INDEX($F$11:$F$57,MATCH(TRUE,ISNUMBER(SEARCH("R",AM$11:AM$57)),0),1),"""")</f>
        <v>"text"</v>
      </c>
    </row>
    <row r="59" spans="1:40" x14ac:dyDescent="0.25">
      <c r="S59" s="14" t="str" cm="1">
        <f t="array" ref="S59">IFERROR(_xlfn.TEXTJOIN(", ",TRUE,CONCATENATE("""",_xlfn._xlws.FILTER($F$11:$F$57, ISNUMBER(SEARCH("S", S$11:S$57))),"""")),"")</f>
        <v>"int", "real", "float", "double", "numeric", "decimal", "text", "char", "nchar", "varchar", "nvarchar", "varying character", "native character", "clob"</v>
      </c>
      <c r="T59" s="14" t="str" cm="1">
        <f t="array" ref="T59">IFERROR(_xlfn.TEXTJOIN(", ",TRUE,CONCATENATE("""",_xlfn._xlws.FILTER($F$11:$F$57, ISNUMBER(SEARCH("S", T$11:T$57))),"""")),"")</f>
        <v>"int", "real", "float", "double", "numeric", "decimal", "text", "char", "nchar", "varchar", "nvarchar", "varying character", "native character", "clob"</v>
      </c>
      <c r="U59" s="14" t="str" cm="1">
        <f t="array" ref="U59">IFERROR(_xlfn.TEXTJOIN(", ",TRUE,CONCATENATE("""",_xlfn._xlws.FILTER($F$11:$F$57, ISNUMBER(SEARCH("S", U$11:U$57))),"""")),"")</f>
        <v>"real", "float", "double", "numeric", "decimal", "text", "char", "nchar", "varchar", "nvarchar", "varying character", "native character", "clob"</v>
      </c>
      <c r="V59" s="14" t="str" cm="1">
        <f t="array" ref="V59">IFERROR(_xlfn.TEXTJOIN(", ",TRUE,CONCATENATE("""",_xlfn._xlws.FILTER($F$11:$F$57, ISNUMBER(SEARCH("S", V$11:V$57))),"""")),"")</f>
        <v>"int", "real", "float", "double", "numeric", "decimal", "text", "char", "nchar", "varchar", "nvarchar", "varying character", "native character", "clob"</v>
      </c>
      <c r="W59" s="14" t="str" cm="1">
        <f t="array" ref="W59">IFERROR(_xlfn.TEXTJOIN(", ",TRUE,CONCATENATE("""",_xlfn._xlws.FILTER($F$11:$F$57, ISNUMBER(SEARCH("S", W$11:W$57))),"""")),"")</f>
        <v>"int", "real", "float", "double", "numeric", "decimal", "text", "char", "nchar", "varchar", "nvarchar", "varying character", "native character", "clob"</v>
      </c>
      <c r="X59" s="14" t="str" cm="1">
        <f t="array" ref="X59">IFERROR(_xlfn.TEXTJOIN(", ",TRUE,CONCATENATE("""",_xlfn._xlws.FILTER($F$11:$F$57, ISNUMBER(SEARCH("S", X$11:X$57))),"""")),"")</f>
        <v>"float", "double", "numeric", "decimal", "text", "char", "nchar", "varchar", "nvarchar", "varying character", "native character", "clob"</v>
      </c>
      <c r="Y59" s="14" t="str" cm="1">
        <f t="array" ref="Y59">IFERROR(_xlfn.TEXTJOIN(", ",TRUE,CONCATENATE("""",_xlfn._xlws.FILTER($F$11:$F$57, ISNUMBER(SEARCH("S", Y$11:Y$57))),"""")),"")</f>
        <v>"float", "double", "numeric", "decimal", "text", "char", "nchar", "varchar", "nvarchar", "varying character", "native character", "clob"</v>
      </c>
      <c r="Z59" s="14" t="str" cm="1">
        <f t="array" ref="Z59">IFERROR(_xlfn.TEXTJOIN(", ",TRUE,CONCATENATE("""",_xlfn._xlws.FILTER($F$11:$F$57, ISNUMBER(SEARCH("S", Z$11:Z$57))),"""")),"")</f>
        <v>"text", "char", "nchar", "varchar", "nvarchar", "varying character", "native character", "clob"</v>
      </c>
      <c r="AA59" s="14" t="str" cm="1">
        <f t="array" ref="AA59">IFERROR(_xlfn.TEXTJOIN(", ",TRUE,CONCATENATE("""",_xlfn._xlws.FILTER($F$11:$F$57, ISNUMBER(SEARCH("S", AA$11:AA$57))),"""")),"")</f>
        <v>"integer", "int", "real", "timestamp", "char", "nchar", "varchar", "nvarchar", "varying character", "native character", "clob"</v>
      </c>
      <c r="AB59" s="14" t="str" cm="1">
        <f t="array" ref="AB59">IFERROR(_xlfn.TEXTJOIN(", ",TRUE,CONCATENATE("""",_xlfn._xlws.FILTER($F$11:$F$57, ISNUMBER(SEARCH("S", AB$11:AB$57))),"""")),"")</f>
        <v>"integer", "int", "real", "datetime", "time", "date", "year", "char", "nchar", "varchar", "nvarchar", "varying character", "native character", "clob"</v>
      </c>
      <c r="AC59" s="14" t="str" cm="1">
        <f t="array" ref="AC59">IFERROR(_xlfn.TEXTJOIN(", ",TRUE,CONCATENATE("""",_xlfn._xlws.FILTER($F$11:$F$57, ISNUMBER(SEARCH("S", AC$11:AC$57))),"""")),"")</f>
        <v>"integer", "int", "real", "datetime", "timestamp", "time", "date", "year", "char", "nchar", "varchar", "nvarchar", "varying character", "native character", "clob"</v>
      </c>
      <c r="AD59" s="14" t="str" cm="1">
        <f t="array" ref="AD59">IFERROR(_xlfn.TEXTJOIN(", ",TRUE,CONCATENATE("""",_xlfn._xlws.FILTER($F$11:$F$57, ISNUMBER(SEARCH("S", AD$11:AD$57))),"""")),"")</f>
        <v/>
      </c>
      <c r="AE59" s="14" t="str" cm="1">
        <f t="array" ref="AE59">IFERROR(_xlfn.TEXTJOIN(", ",TRUE,CONCATENATE("""",_xlfn._xlws.FILTER($F$11:$F$57, ISNUMBER(SEARCH("S", AE$11:AE$57))),"""")),"")</f>
        <v>"blob"</v>
      </c>
      <c r="AF59" s="14" t="str" cm="1">
        <f t="array" ref="AF59">IFERROR(_xlfn.TEXTJOIN(", ",TRUE,CONCATENATE("""",_xlfn._xlws.FILTER($F$11:$F$57, ISNUMBER(SEARCH("S", AF$11:AF$57))),"""")),"")</f>
        <v>"char", "nchar", "varchar", "nvarchar", "varying character", "native character", "clob"</v>
      </c>
      <c r="AG59" s="14" t="str" cm="1">
        <f t="array" ref="AG59">IFERROR(_xlfn.TEXTJOIN(", ",TRUE,CONCATENATE("""",_xlfn._xlws.FILTER($F$11:$F$57, ISNUMBER(SEARCH("S", AG$11:AG$57))),"""")),"")</f>
        <v>"char", "nchar", "varchar", "nvarchar", "varying character", "native character", "clob"</v>
      </c>
      <c r="AH59" s="14" t="str" cm="1">
        <f t="array" ref="AH59">IFERROR(_xlfn.TEXTJOIN(", ",TRUE,CONCATENATE("""",_xlfn._xlws.FILTER($F$11:$F$57, ISNUMBER(SEARCH("S", AH$11:AH$57))),"""")),"")</f>
        <v/>
      </c>
      <c r="AI59" s="14" t="str" cm="1">
        <f t="array" ref="AI59">IFERROR(_xlfn.TEXTJOIN(", ",TRUE,CONCATENATE("""",_xlfn._xlws.FILTER($F$11:$F$57, ISNUMBER(SEARCH("S", AI$11:AI$57))),"""")),"")</f>
        <v>"varchar", "nvarchar", "varying character", "native character", "clob"</v>
      </c>
      <c r="AJ59" s="14" t="str" cm="1">
        <f t="array" ref="AJ59">IFERROR(_xlfn.TEXTJOIN(", ",TRUE,CONCATENATE("""",_xlfn._xlws.FILTER($F$11:$F$57, ISNUMBER(SEARCH("S", AJ$11:AJ$57))),"""")),"")</f>
        <v>"varchar", "nvarchar", "varying character", "native character", "clob"</v>
      </c>
      <c r="AK59" s="14" t="str" cm="1">
        <f t="array" ref="AK59">IFERROR(_xlfn.TEXTJOIN(", ",TRUE,CONCATENATE("""",_xlfn._xlws.FILTER($F$11:$F$57, ISNUMBER(SEARCH("S", AK$11:AK$57))),"""")),"")</f>
        <v>"varchar", "nvarchar", "varying character", "native character", "clob"</v>
      </c>
      <c r="AL59" s="14" t="str" cm="1">
        <f t="array" ref="AL59">IFERROR(_xlfn.TEXTJOIN(", ",TRUE,CONCATENATE("""",_xlfn._xlws.FILTER($F$11:$F$57, ISNUMBER(SEARCH("S", AL$11:AL$57))),"""")),"")</f>
        <v>"varchar", "nvarchar", "varying character", "native character", "clob"</v>
      </c>
      <c r="AM59" s="14" t="str" cm="1">
        <f t="array" ref="AM59">IFERROR(_xlfn.TEXTJOIN(", ",TRUE,CONCATENATE("""",_xlfn._xlws.FILTER($F$11:$F$57, ISNUMBER(SEARCH("S", AM$11:AM$57))),"""")),"")</f>
        <v>"varchar", "nvarchar", "varying character", "native character", "clob"</v>
      </c>
    </row>
    <row r="60" spans="1:40" x14ac:dyDescent="0.25">
      <c r="R60" s="24" t="s">
        <v>181</v>
      </c>
      <c r="S60" s="21" t="str">
        <f>CONCATENATE("new DotnetTypeToSqlTypeMap(typeof(",S$10,"), ",S$58,", [",S$58,", ",S$59,"]),")</f>
        <v>new DotnetTypeToSqlTypeMap(typeof(byte), "integer", ["integer", "int", "real", "float", "double", "numeric", "decimal", "text", "char", "nchar", "varchar", "nvarchar", "varying character", "native character", "clob"]),</v>
      </c>
      <c r="T60" s="21" t="str">
        <f t="shared" ref="T60:AM60" si="2">CONCATENATE("new DotnetTypeToSqlTypeMap(typeof(",T$10,"), ",T$58,", [",T$58,", ",T$59,"]),")</f>
        <v>new DotnetTypeToSqlTypeMap(typeof(short), "integer", ["integer", "int", "real", "float", "double", "numeric", "decimal", "text", "char", "nchar", "varchar", "nvarchar", "varying character", "native character", "clob"]),</v>
      </c>
      <c r="U60" s="21" t="str">
        <f t="shared" si="2"/>
        <v>new DotnetTypeToSqlTypeMap(typeof(int), "integer", ["integer", "real", "float", "double", "numeric", "decimal", "text", "char", "nchar", "varchar", "nvarchar", "varying character", "native character", "clob"]),</v>
      </c>
      <c r="V60" s="21" t="str">
        <f t="shared" si="2"/>
        <v>new DotnetTypeToSqlTypeMap(typeof(long), "integer", ["integer", "int", "real", "float", "double", "numeric", "decimal", "text", "char", "nchar", "varchar", "nvarchar", "varying character", "native character", "clob"]),</v>
      </c>
      <c r="W60" s="21" t="str">
        <f t="shared" si="2"/>
        <v>new DotnetTypeToSqlTypeMap(typeof(bool), "integer", ["integer", "int", "real", "float", "double", "numeric", "decimal", "text", "char", "nchar", "varchar", "nvarchar", "varying character", "native character", "clob"]),</v>
      </c>
      <c r="X60" s="21" t="str">
        <f t="shared" si="2"/>
        <v>new DotnetTypeToSqlTypeMap(typeof(float), "real", ["real", "float", "double", "numeric", "decimal", "text", "char", "nchar", "varchar", "nvarchar", "varying character", "native character", "clob"]),</v>
      </c>
      <c r="Y60" s="21" t="str">
        <f t="shared" si="2"/>
        <v>new DotnetTypeToSqlTypeMap(typeof(double), "real", ["real", "float", "double", "numeric", "decimal", "text", "char", "nchar", "varchar", "nvarchar", "varying character", "native character", "clob"]),</v>
      </c>
      <c r="Z60" s="21" t="str">
        <f t="shared" si="2"/>
        <v>new DotnetTypeToSqlTypeMap(typeof(decimal), "real", ["real", "text", "char", "nchar", "varchar", "nvarchar", "varying character", "native character", "clob"]),</v>
      </c>
      <c r="AA60" s="21" t="str">
        <f t="shared" si="2"/>
        <v>new DotnetTypeToSqlTypeMap(typeof(DateTime), "text", ["text", "integer", "int", "real", "timestamp", "char", "nchar", "varchar", "nvarchar", "varying character", "native character", "clob"]),</v>
      </c>
      <c r="AB60" s="21" t="str">
        <f t="shared" si="2"/>
        <v>new DotnetTypeToSqlTypeMap(typeof(DateTimeOffset), "text", ["text", "integer", "int", "real", "datetime", "time", "date", "year", "char", "nchar", "varchar", "nvarchar", "varying character", "native character", "clob"]),</v>
      </c>
      <c r="AC60" s="21" t="str">
        <f t="shared" si="2"/>
        <v>new DotnetTypeToSqlTypeMap(typeof(TimeSpan), "text", ["text", "integer", "int", "real", "datetime", "timestamp", "time", "date", "year", "char", "nchar", "varchar", "nvarchar", "varying character", "native character", "clob"]),</v>
      </c>
      <c r="AD60" s="21" t="str">
        <f t="shared" si="2"/>
        <v>new DotnetTypeToSqlTypeMap(typeof(byte[]), "blob", ["blob", ]),</v>
      </c>
      <c r="AE60" s="21" t="str">
        <f t="shared" si="2"/>
        <v>new DotnetTypeToSqlTypeMap(typeof(object), "text", ["text", "blob"]),</v>
      </c>
      <c r="AF60" s="21" t="str">
        <f t="shared" si="2"/>
        <v>new DotnetTypeToSqlTypeMap(typeof(string), "text", ["text", "char", "nchar", "varchar", "nvarchar", "varying character", "native character", "clob"]),</v>
      </c>
      <c r="AG60" s="21" t="str">
        <f t="shared" si="2"/>
        <v>new DotnetTypeToSqlTypeMap(typeof(Guid), "text", ["text", "char", "nchar", "varchar", "nvarchar", "varying character", "native character", "clob"]),</v>
      </c>
      <c r="AH60" s="21" t="str">
        <f t="shared" si="2"/>
        <v>new DotnetTypeToSqlTypeMap(typeof(IDictionary&lt;,&gt;), "text", ["text", ]),</v>
      </c>
      <c r="AI60" s="21" t="str">
        <f t="shared" si="2"/>
        <v>new DotnetTypeToSqlTypeMap(typeof(Dictionary&lt;,&gt;), "text", ["text", "varchar", "nvarchar", "varying character", "native character", "clob"]),</v>
      </c>
      <c r="AJ60" s="21" t="str">
        <f t="shared" si="2"/>
        <v>new DotnetTypeToSqlTypeMap(typeof(IEnumerable&lt;&gt;), "text", ["text", "varchar", "nvarchar", "varying character", "native character", "clob"]),</v>
      </c>
      <c r="AK60" s="21" t="str">
        <f t="shared" si="2"/>
        <v>new DotnetTypeToSqlTypeMap(typeof(ICollection&lt;&gt;), "text", ["text", "varchar", "nvarchar", "varying character", "native character", "clob"]),</v>
      </c>
      <c r="AL60" s="21" t="str">
        <f t="shared" si="2"/>
        <v>new DotnetTypeToSqlTypeMap(typeof(List&lt;&gt;), "text", ["text", "varchar", "nvarchar", "varying character", "native character", "clob"]),</v>
      </c>
      <c r="AM60" s="21" t="str">
        <f t="shared" si="2"/>
        <v>new DotnetTypeToSqlTypeMap(typeof(object[]), "text", ["text", "varchar", "nvarchar", "varying character", "native character", "clob"]),</v>
      </c>
      <c r="AN60" s="14" t="s">
        <v>158</v>
      </c>
    </row>
    <row r="61" spans="1:40" ht="15" x14ac:dyDescent="0.25">
      <c r="G61"/>
      <c r="S61" s="14"/>
      <c r="T61" s="7"/>
      <c r="U61" s="7"/>
      <c r="V61" s="7"/>
      <c r="W61" s="7"/>
      <c r="X61" s="7"/>
      <c r="Y61" s="7"/>
      <c r="Z61" s="7"/>
      <c r="AA61" s="7"/>
      <c r="AB61" s="7"/>
      <c r="AC61" s="7"/>
      <c r="AD61" s="7"/>
      <c r="AE61" s="7"/>
      <c r="AF61" s="7"/>
      <c r="AG61" s="7"/>
    </row>
    <row r="62" spans="1:40" ht="15" x14ac:dyDescent="0.25">
      <c r="G62"/>
      <c r="S62" s="18"/>
      <c r="T62" s="7"/>
      <c r="U62" s="7"/>
      <c r="V62" s="7"/>
      <c r="W62" s="7"/>
      <c r="X62" s="7"/>
      <c r="Y62" s="7"/>
      <c r="Z62" s="7"/>
      <c r="AA62" s="7"/>
      <c r="AB62" s="7"/>
      <c r="AC62" s="7"/>
      <c r="AD62" s="7"/>
      <c r="AE62" s="7"/>
      <c r="AF62" s="7"/>
      <c r="AG62" s="7"/>
    </row>
    <row r="63" spans="1:40" ht="15" x14ac:dyDescent="0.25">
      <c r="G63"/>
      <c r="S63" s="7"/>
      <c r="T63" s="7"/>
      <c r="U63" s="7"/>
      <c r="V63" s="7"/>
      <c r="W63" s="7"/>
      <c r="X63" s="7"/>
      <c r="Y63" s="7"/>
      <c r="Z63" s="7"/>
      <c r="AA63" s="7"/>
      <c r="AB63" s="7"/>
      <c r="AC63" s="7"/>
      <c r="AD63" s="7"/>
      <c r="AE63" s="7"/>
      <c r="AF63" s="7"/>
      <c r="AG63" s="7"/>
    </row>
    <row r="64" spans="1:40" ht="15" x14ac:dyDescent="0.25">
      <c r="G64"/>
      <c r="S64" s="7"/>
      <c r="T64" s="7"/>
      <c r="U64" s="7"/>
      <c r="V64" s="7"/>
      <c r="W64" s="7"/>
      <c r="X64" s="7"/>
      <c r="Y64" s="7"/>
      <c r="Z64" s="7"/>
      <c r="AA64" s="7"/>
      <c r="AB64" s="7"/>
      <c r="AC64" s="7"/>
      <c r="AD64" s="7"/>
      <c r="AE64" s="7"/>
      <c r="AF64" s="7"/>
      <c r="AG64" s="7"/>
    </row>
    <row r="65" spans="7:33" ht="15" x14ac:dyDescent="0.25">
      <c r="G65"/>
      <c r="S65" s="7"/>
      <c r="T65" s="7"/>
      <c r="U65" s="7"/>
      <c r="V65" s="7"/>
      <c r="W65" s="7"/>
      <c r="X65" s="7"/>
      <c r="Y65" s="7"/>
      <c r="Z65" s="7"/>
      <c r="AA65" s="7"/>
      <c r="AB65" s="7"/>
      <c r="AC65" s="7"/>
      <c r="AD65" s="7"/>
      <c r="AE65" s="7"/>
      <c r="AF65" s="7"/>
      <c r="AG65" s="7"/>
    </row>
    <row r="66" spans="7:33" ht="15" x14ac:dyDescent="0.25">
      <c r="G66"/>
      <c r="S66" s="7"/>
      <c r="T66" s="7"/>
      <c r="U66" s="7"/>
      <c r="V66" s="7"/>
      <c r="W66" s="7"/>
      <c r="X66" s="7"/>
      <c r="Y66" s="7"/>
      <c r="Z66" s="7"/>
      <c r="AA66" s="7"/>
      <c r="AB66" s="7"/>
      <c r="AC66" s="7"/>
      <c r="AD66" s="7"/>
      <c r="AE66" s="7"/>
      <c r="AF66" s="7"/>
      <c r="AG66" s="7"/>
    </row>
    <row r="67" spans="7:33" ht="15" x14ac:dyDescent="0.25">
      <c r="G67"/>
      <c r="S67" s="7"/>
      <c r="T67" s="7"/>
      <c r="U67" s="7"/>
      <c r="V67" s="7"/>
      <c r="W67" s="7"/>
      <c r="X67" s="7"/>
      <c r="Y67" s="7"/>
      <c r="Z67" s="7"/>
      <c r="AA67" s="7"/>
      <c r="AB67" s="7"/>
      <c r="AC67" s="7"/>
      <c r="AD67" s="7"/>
      <c r="AE67" s="7"/>
      <c r="AF67" s="7"/>
      <c r="AG67" s="7"/>
    </row>
    <row r="68" spans="7:33" ht="15" x14ac:dyDescent="0.25">
      <c r="G68"/>
      <c r="S68" s="7"/>
      <c r="T68" s="7"/>
      <c r="U68" s="7"/>
      <c r="V68" s="7"/>
      <c r="W68" s="7"/>
      <c r="X68" s="7"/>
      <c r="Y68" s="7"/>
      <c r="Z68" s="7"/>
      <c r="AA68" s="7"/>
      <c r="AB68" s="7"/>
      <c r="AC68" s="7"/>
      <c r="AD68" s="7"/>
      <c r="AE68" s="7"/>
      <c r="AF68" s="7"/>
      <c r="AG68" s="7"/>
    </row>
    <row r="69" spans="7:33" ht="15" x14ac:dyDescent="0.25">
      <c r="G69"/>
      <c r="S69" s="7"/>
      <c r="T69" s="7"/>
      <c r="U69" s="7"/>
      <c r="V69" s="7"/>
      <c r="W69" s="7"/>
      <c r="X69" s="7"/>
      <c r="Y69" s="7"/>
      <c r="Z69" s="7"/>
      <c r="AA69" s="7"/>
      <c r="AB69" s="7"/>
      <c r="AC69" s="7"/>
      <c r="AD69" s="7"/>
      <c r="AE69" s="7"/>
      <c r="AF69" s="7"/>
      <c r="AG69" s="7"/>
    </row>
    <row r="70" spans="7:33" ht="15" x14ac:dyDescent="0.25">
      <c r="G70"/>
      <c r="S70" s="7"/>
      <c r="T70" s="7"/>
      <c r="U70" s="7"/>
      <c r="V70" s="7"/>
      <c r="W70" s="7"/>
      <c r="X70" s="7"/>
      <c r="Y70" s="7"/>
      <c r="Z70" s="7"/>
      <c r="AA70" s="7"/>
      <c r="AB70" s="7"/>
      <c r="AC70" s="7"/>
      <c r="AD70" s="7"/>
      <c r="AE70" s="7"/>
      <c r="AF70" s="7"/>
      <c r="AG70" s="7"/>
    </row>
    <row r="71" spans="7:33" ht="15" x14ac:dyDescent="0.25">
      <c r="G71"/>
      <c r="S71" s="7"/>
      <c r="T71" s="7"/>
      <c r="U71" s="7"/>
      <c r="V71" s="7"/>
      <c r="W71" s="7"/>
      <c r="X71" s="7"/>
      <c r="Y71" s="7"/>
      <c r="Z71" s="7"/>
      <c r="AA71" s="7"/>
      <c r="AB71" s="7"/>
      <c r="AC71" s="7"/>
      <c r="AD71" s="7"/>
      <c r="AE71" s="7"/>
      <c r="AF71" s="7"/>
      <c r="AG71" s="7"/>
    </row>
    <row r="72" spans="7:33" ht="15" x14ac:dyDescent="0.25">
      <c r="G72"/>
      <c r="S72" s="7"/>
      <c r="T72" s="7"/>
      <c r="U72" s="7"/>
      <c r="V72" s="7"/>
      <c r="W72" s="7"/>
      <c r="X72" s="7"/>
      <c r="Y72" s="7"/>
      <c r="Z72" s="7"/>
      <c r="AA72" s="7"/>
      <c r="AB72" s="7"/>
      <c r="AC72" s="7"/>
      <c r="AD72" s="7"/>
      <c r="AE72" s="7"/>
      <c r="AF72" s="7"/>
      <c r="AG72" s="7"/>
    </row>
    <row r="73" spans="7:33" ht="15" x14ac:dyDescent="0.25">
      <c r="G73"/>
      <c r="S73" s="7"/>
      <c r="T73" s="7"/>
      <c r="U73" s="7"/>
      <c r="V73" s="7"/>
      <c r="W73" s="7"/>
      <c r="X73" s="7"/>
      <c r="Y73" s="7"/>
      <c r="Z73" s="7"/>
      <c r="AA73" s="7"/>
      <c r="AB73" s="7"/>
      <c r="AC73" s="7"/>
      <c r="AD73" s="7"/>
      <c r="AE73" s="7"/>
      <c r="AF73" s="7"/>
      <c r="AG73" s="7"/>
    </row>
    <row r="74" spans="7:33" ht="15" x14ac:dyDescent="0.25">
      <c r="G74"/>
      <c r="S74" s="7"/>
      <c r="T74" s="7"/>
      <c r="U74" s="7"/>
      <c r="V74" s="7"/>
      <c r="W74" s="7"/>
      <c r="X74" s="7"/>
      <c r="Y74" s="7"/>
      <c r="Z74" s="7"/>
      <c r="AA74" s="7"/>
      <c r="AB74" s="7"/>
      <c r="AC74" s="7"/>
      <c r="AD74" s="7"/>
      <c r="AE74" s="7"/>
      <c r="AF74" s="7"/>
      <c r="AG74" s="7"/>
    </row>
    <row r="75" spans="7:33" ht="15" x14ac:dyDescent="0.25">
      <c r="G75"/>
      <c r="S75" s="7"/>
      <c r="T75" s="7"/>
      <c r="U75" s="7"/>
      <c r="V75" s="7"/>
      <c r="W75" s="7"/>
      <c r="X75" s="7"/>
      <c r="Y75" s="7"/>
      <c r="Z75" s="7"/>
      <c r="AA75" s="7"/>
      <c r="AB75" s="7"/>
      <c r="AC75" s="7"/>
      <c r="AD75" s="7"/>
      <c r="AE75" s="7"/>
      <c r="AF75" s="7"/>
      <c r="AG75" s="7"/>
    </row>
    <row r="76" spans="7:33" ht="15" x14ac:dyDescent="0.25">
      <c r="G76"/>
      <c r="S76" s="7"/>
      <c r="T76" s="7"/>
      <c r="U76" s="7"/>
      <c r="V76" s="7"/>
      <c r="W76" s="7"/>
      <c r="X76" s="7"/>
      <c r="Y76" s="7"/>
      <c r="Z76" s="7"/>
      <c r="AA76" s="7"/>
      <c r="AB76" s="7"/>
      <c r="AC76" s="7"/>
      <c r="AD76" s="7"/>
      <c r="AE76" s="7"/>
      <c r="AF76" s="7"/>
      <c r="AG76" s="7"/>
    </row>
    <row r="77" spans="7:33" ht="15" x14ac:dyDescent="0.25">
      <c r="G77"/>
      <c r="S77" s="7"/>
      <c r="T77" s="7"/>
      <c r="U77" s="7"/>
      <c r="V77" s="7"/>
      <c r="W77" s="7"/>
      <c r="X77" s="7"/>
      <c r="Y77" s="7"/>
      <c r="Z77" s="7"/>
      <c r="AA77" s="7"/>
      <c r="AB77" s="7"/>
      <c r="AC77" s="7"/>
      <c r="AD77" s="7"/>
      <c r="AE77" s="7"/>
      <c r="AF77" s="7"/>
      <c r="AG77" s="7"/>
    </row>
    <row r="78" spans="7:33" ht="15" x14ac:dyDescent="0.25">
      <c r="G78"/>
      <c r="S78" s="7"/>
      <c r="T78" s="7"/>
      <c r="U78" s="7"/>
      <c r="V78" s="7"/>
      <c r="W78" s="7"/>
      <c r="X78" s="7"/>
      <c r="Y78" s="7"/>
      <c r="Z78" s="7"/>
      <c r="AA78" s="7"/>
      <c r="AB78" s="7"/>
      <c r="AC78" s="7"/>
      <c r="AD78" s="7"/>
      <c r="AE78" s="7"/>
      <c r="AF78" s="7"/>
      <c r="AG78" s="7"/>
    </row>
    <row r="79" spans="7:33" ht="15" x14ac:dyDescent="0.25">
      <c r="G79"/>
      <c r="S79" s="7"/>
      <c r="T79" s="7"/>
      <c r="U79" s="7"/>
      <c r="V79" s="7"/>
      <c r="W79" s="7"/>
      <c r="X79" s="7"/>
      <c r="Y79" s="7"/>
      <c r="Z79" s="7"/>
      <c r="AA79" s="7"/>
      <c r="AB79" s="7"/>
      <c r="AC79" s="7"/>
      <c r="AD79" s="7"/>
      <c r="AE79" s="7"/>
      <c r="AF79" s="7"/>
      <c r="AG79" s="7"/>
    </row>
    <row r="80" spans="7:33" ht="15" x14ac:dyDescent="0.25">
      <c r="G80"/>
      <c r="S80" s="7"/>
      <c r="T80" s="7"/>
      <c r="U80" s="7"/>
      <c r="V80" s="7"/>
      <c r="W80" s="7"/>
      <c r="X80" s="7"/>
      <c r="Y80" s="7"/>
      <c r="Z80" s="7"/>
      <c r="AA80" s="7"/>
      <c r="AB80" s="7"/>
      <c r="AC80" s="7"/>
      <c r="AD80" s="7"/>
      <c r="AE80" s="7"/>
      <c r="AF80" s="7"/>
      <c r="AG80" s="7"/>
    </row>
    <row r="81" spans="7:33" ht="15" x14ac:dyDescent="0.25">
      <c r="G81"/>
      <c r="S81" s="7"/>
      <c r="T81" s="7"/>
      <c r="U81" s="7"/>
      <c r="V81" s="7"/>
      <c r="W81" s="7"/>
      <c r="X81" s="7"/>
      <c r="Y81" s="7"/>
      <c r="Z81" s="7"/>
      <c r="AA81" s="7"/>
      <c r="AB81" s="7"/>
      <c r="AC81" s="7"/>
      <c r="AD81" s="7"/>
      <c r="AE81" s="7"/>
      <c r="AF81" s="7"/>
      <c r="AG81" s="7"/>
    </row>
    <row r="82" spans="7:33" ht="15" x14ac:dyDescent="0.25">
      <c r="G82"/>
      <c r="S82" s="7"/>
      <c r="T82" s="7"/>
      <c r="U82" s="7"/>
      <c r="V82" s="7"/>
      <c r="W82" s="7"/>
      <c r="X82" s="7"/>
      <c r="Y82" s="7"/>
      <c r="Z82" s="7"/>
      <c r="AA82" s="7"/>
      <c r="AB82" s="7"/>
      <c r="AC82" s="7"/>
      <c r="AD82" s="7"/>
      <c r="AE82" s="7"/>
      <c r="AF82" s="7"/>
      <c r="AG82" s="7"/>
    </row>
    <row r="83" spans="7:33" ht="15" x14ac:dyDescent="0.25">
      <c r="G83"/>
      <c r="S83" s="7"/>
      <c r="T83" s="7"/>
      <c r="U83" s="7"/>
      <c r="V83" s="7"/>
      <c r="W83" s="7"/>
      <c r="X83" s="7"/>
      <c r="Y83" s="7"/>
      <c r="Z83" s="7"/>
      <c r="AA83" s="7"/>
      <c r="AB83" s="7"/>
      <c r="AC83" s="7"/>
      <c r="AD83" s="7"/>
      <c r="AE83" s="7"/>
      <c r="AF83" s="7"/>
      <c r="AG83" s="7"/>
    </row>
    <row r="84" spans="7:33" ht="15" x14ac:dyDescent="0.25">
      <c r="G84"/>
      <c r="S84" s="7"/>
      <c r="T84" s="7"/>
      <c r="U84" s="7"/>
      <c r="V84" s="7"/>
      <c r="W84" s="7"/>
      <c r="X84" s="7"/>
      <c r="Y84" s="7"/>
      <c r="Z84" s="7"/>
      <c r="AA84" s="7"/>
      <c r="AB84" s="7"/>
      <c r="AC84" s="7"/>
      <c r="AD84" s="7"/>
      <c r="AE84" s="7"/>
      <c r="AF84" s="7"/>
      <c r="AG84" s="7"/>
    </row>
    <row r="85" spans="7:33" x14ac:dyDescent="0.25">
      <c r="S85" s="7"/>
      <c r="T85" s="7"/>
      <c r="U85" s="7"/>
      <c r="V85" s="7"/>
      <c r="W85" s="7"/>
      <c r="X85" s="7"/>
      <c r="Y85" s="7"/>
      <c r="Z85" s="7"/>
      <c r="AA85" s="7"/>
      <c r="AB85" s="7"/>
      <c r="AC85" s="7"/>
      <c r="AD85" s="7"/>
      <c r="AE85" s="7"/>
      <c r="AF85" s="7"/>
      <c r="AG85" s="7"/>
    </row>
    <row r="86" spans="7:33" x14ac:dyDescent="0.25">
      <c r="S86" s="7"/>
      <c r="T86" s="7"/>
      <c r="U86" s="7"/>
      <c r="V86" s="7"/>
      <c r="W86" s="7"/>
      <c r="X86" s="7"/>
      <c r="Y86" s="7"/>
      <c r="Z86" s="7"/>
      <c r="AA86" s="7"/>
      <c r="AB86" s="7"/>
      <c r="AC86" s="7"/>
      <c r="AD86" s="7"/>
      <c r="AE86" s="7"/>
      <c r="AF86" s="7"/>
      <c r="AG86" s="7"/>
    </row>
    <row r="87" spans="7:33" x14ac:dyDescent="0.25">
      <c r="S87" s="7"/>
      <c r="T87" s="7"/>
      <c r="U87" s="7"/>
      <c r="V87" s="7"/>
      <c r="W87" s="7"/>
      <c r="X87" s="7"/>
      <c r="Y87" s="7"/>
      <c r="Z87" s="7"/>
      <c r="AA87" s="7"/>
      <c r="AB87" s="7"/>
      <c r="AC87" s="7"/>
      <c r="AD87" s="7"/>
      <c r="AE87" s="7"/>
      <c r="AF87" s="7"/>
      <c r="AG87" s="7"/>
    </row>
    <row r="88" spans="7:33" x14ac:dyDescent="0.25">
      <c r="S88" s="7"/>
      <c r="T88" s="7"/>
      <c r="U88" s="7"/>
      <c r="V88" s="7"/>
      <c r="W88" s="7"/>
      <c r="X88" s="7"/>
      <c r="Y88" s="7"/>
      <c r="Z88" s="7"/>
      <c r="AA88" s="7"/>
      <c r="AB88" s="7"/>
      <c r="AC88" s="7"/>
      <c r="AD88" s="7"/>
      <c r="AE88" s="7"/>
      <c r="AF88" s="7"/>
      <c r="AG88" s="7"/>
    </row>
    <row r="89" spans="7:33" x14ac:dyDescent="0.25">
      <c r="S89" s="7"/>
      <c r="T89" s="7"/>
      <c r="U89" s="7"/>
      <c r="V89" s="7"/>
      <c r="W89" s="7"/>
      <c r="X89" s="7"/>
      <c r="Y89" s="7"/>
      <c r="Z89" s="7"/>
      <c r="AA89" s="7"/>
      <c r="AB89" s="7"/>
      <c r="AC89" s="7"/>
      <c r="AD89" s="7"/>
      <c r="AE89" s="7"/>
      <c r="AF89" s="7"/>
      <c r="AG89" s="7"/>
    </row>
    <row r="90" spans="7:33" x14ac:dyDescent="0.25">
      <c r="S90" s="7"/>
      <c r="T90" s="7"/>
      <c r="U90" s="7"/>
      <c r="V90" s="7"/>
      <c r="W90" s="7"/>
      <c r="X90" s="7"/>
      <c r="Y90" s="7"/>
      <c r="Z90" s="7"/>
      <c r="AA90" s="7"/>
      <c r="AB90" s="7"/>
      <c r="AC90" s="7"/>
      <c r="AD90" s="7"/>
      <c r="AE90" s="7"/>
      <c r="AF90" s="7"/>
      <c r="AG90" s="7"/>
    </row>
    <row r="91" spans="7:33" x14ac:dyDescent="0.25">
      <c r="S91" s="7"/>
      <c r="T91" s="7"/>
      <c r="U91" s="7"/>
      <c r="V91" s="7"/>
      <c r="W91" s="7"/>
      <c r="X91" s="7"/>
      <c r="Y91" s="7"/>
      <c r="Z91" s="7"/>
      <c r="AA91" s="7"/>
      <c r="AB91" s="7"/>
      <c r="AC91" s="7"/>
      <c r="AD91" s="7"/>
      <c r="AE91" s="7"/>
      <c r="AF91" s="7"/>
      <c r="AG91" s="7"/>
    </row>
    <row r="92" spans="7:33" x14ac:dyDescent="0.25">
      <c r="S92" s="7"/>
      <c r="T92" s="7"/>
      <c r="U92" s="7"/>
      <c r="V92" s="7"/>
      <c r="W92" s="7"/>
      <c r="X92" s="7"/>
      <c r="Y92" s="7"/>
      <c r="Z92" s="7"/>
      <c r="AA92" s="7"/>
      <c r="AB92" s="7"/>
      <c r="AC92" s="7"/>
      <c r="AD92" s="7"/>
      <c r="AE92" s="7"/>
      <c r="AF92" s="7"/>
      <c r="AG92" s="7"/>
    </row>
    <row r="93" spans="7:33" x14ac:dyDescent="0.25">
      <c r="S93" s="7"/>
      <c r="T93" s="7"/>
      <c r="U93" s="7"/>
      <c r="V93" s="7"/>
      <c r="W93" s="7"/>
      <c r="X93" s="7"/>
      <c r="Y93" s="7"/>
      <c r="Z93" s="7"/>
      <c r="AA93" s="7"/>
      <c r="AB93" s="7"/>
      <c r="AC93" s="7"/>
      <c r="AD93" s="7"/>
      <c r="AE93" s="7"/>
      <c r="AF93" s="7"/>
      <c r="AG93" s="7"/>
    </row>
    <row r="94" spans="7:33" x14ac:dyDescent="0.25">
      <c r="S94" s="7"/>
      <c r="T94" s="7"/>
      <c r="U94" s="7"/>
      <c r="V94" s="7"/>
      <c r="W94" s="7"/>
      <c r="X94" s="7"/>
      <c r="Y94" s="7"/>
      <c r="Z94" s="7"/>
      <c r="AA94" s="7"/>
      <c r="AB94" s="7"/>
      <c r="AC94" s="7"/>
      <c r="AD94" s="7"/>
      <c r="AE94" s="7"/>
      <c r="AF94" s="7"/>
      <c r="AG94" s="7"/>
    </row>
    <row r="95" spans="7:33" x14ac:dyDescent="0.25">
      <c r="S95" s="7"/>
      <c r="T95" s="7"/>
      <c r="U95" s="7"/>
      <c r="V95" s="7"/>
      <c r="W95" s="7"/>
      <c r="X95" s="7"/>
      <c r="Y95" s="7"/>
      <c r="Z95" s="7"/>
      <c r="AA95" s="7"/>
      <c r="AB95" s="7"/>
      <c r="AC95" s="7"/>
      <c r="AD95" s="7"/>
      <c r="AE95" s="7"/>
      <c r="AF95" s="7"/>
      <c r="AG95" s="7"/>
    </row>
    <row r="96" spans="7:33" x14ac:dyDescent="0.25">
      <c r="S96" s="7"/>
      <c r="T96" s="7"/>
      <c r="U96" s="7"/>
      <c r="V96" s="7"/>
      <c r="W96" s="7"/>
      <c r="X96" s="7"/>
      <c r="Y96" s="7"/>
      <c r="Z96" s="7"/>
      <c r="AA96" s="7"/>
      <c r="AB96" s="7"/>
      <c r="AC96" s="7"/>
      <c r="AD96" s="7"/>
      <c r="AE96" s="7"/>
      <c r="AF96" s="7"/>
      <c r="AG96" s="7"/>
    </row>
    <row r="97" spans="19:33" x14ac:dyDescent="0.25">
      <c r="S97" s="7"/>
      <c r="T97" s="7"/>
      <c r="U97" s="7"/>
      <c r="V97" s="7"/>
      <c r="W97" s="7"/>
      <c r="X97" s="7"/>
      <c r="Y97" s="7"/>
      <c r="Z97" s="7"/>
      <c r="AA97" s="7"/>
      <c r="AB97" s="7"/>
      <c r="AC97" s="7"/>
      <c r="AD97" s="7"/>
      <c r="AE97" s="7"/>
      <c r="AF97" s="7"/>
      <c r="AG97" s="7"/>
    </row>
    <row r="98" spans="19:33" x14ac:dyDescent="0.25">
      <c r="S98" s="7"/>
      <c r="T98" s="7"/>
      <c r="U98" s="7"/>
      <c r="V98" s="7"/>
      <c r="W98" s="7"/>
      <c r="X98" s="7"/>
      <c r="Y98" s="7"/>
      <c r="Z98" s="7"/>
      <c r="AA98" s="7"/>
      <c r="AB98" s="7"/>
      <c r="AC98" s="7"/>
      <c r="AD98" s="7"/>
      <c r="AE98" s="7"/>
      <c r="AF98" s="7"/>
      <c r="AG98" s="7"/>
    </row>
    <row r="99" spans="19:33" x14ac:dyDescent="0.25">
      <c r="S99" s="7"/>
      <c r="T99" s="7"/>
      <c r="U99" s="7"/>
      <c r="V99" s="7"/>
      <c r="W99" s="7"/>
      <c r="X99" s="7"/>
      <c r="Y99" s="7"/>
      <c r="Z99" s="7"/>
      <c r="AA99" s="7"/>
      <c r="AB99" s="7"/>
      <c r="AC99" s="7"/>
      <c r="AD99" s="7"/>
      <c r="AE99" s="7"/>
      <c r="AF99" s="7"/>
      <c r="AG99" s="7"/>
    </row>
    <row r="100" spans="19:33" x14ac:dyDescent="0.25">
      <c r="S100" s="7"/>
      <c r="T100" s="7"/>
      <c r="U100" s="7"/>
      <c r="V100" s="7"/>
      <c r="W100" s="7"/>
      <c r="X100" s="7"/>
      <c r="Y100" s="7"/>
      <c r="Z100" s="7"/>
      <c r="AA100" s="7"/>
      <c r="AB100" s="7"/>
      <c r="AC100" s="7"/>
      <c r="AD100" s="7"/>
      <c r="AE100" s="7"/>
      <c r="AF100" s="7"/>
      <c r="AG100" s="7"/>
    </row>
    <row r="101" spans="19:33" x14ac:dyDescent="0.25">
      <c r="S101" s="7"/>
      <c r="T101" s="7"/>
      <c r="U101" s="7"/>
      <c r="V101" s="7"/>
      <c r="W101" s="7"/>
      <c r="X101" s="7"/>
      <c r="Y101" s="7"/>
      <c r="Z101" s="7"/>
      <c r="AA101" s="7"/>
      <c r="AB101" s="7"/>
      <c r="AC101" s="7"/>
      <c r="AD101" s="7"/>
      <c r="AE101" s="7"/>
      <c r="AF101" s="7"/>
      <c r="AG101" s="7"/>
    </row>
    <row r="102" spans="19:33" x14ac:dyDescent="0.25">
      <c r="S102" s="7"/>
      <c r="T102" s="7"/>
      <c r="U102" s="7"/>
      <c r="V102" s="7"/>
      <c r="W102" s="7"/>
      <c r="X102" s="7"/>
      <c r="Y102" s="7"/>
      <c r="Z102" s="7"/>
      <c r="AA102" s="7"/>
      <c r="AB102" s="7"/>
      <c r="AC102" s="7"/>
      <c r="AD102" s="7"/>
      <c r="AE102" s="7"/>
      <c r="AF102" s="7"/>
      <c r="AG102" s="7"/>
    </row>
    <row r="103" spans="19:33" x14ac:dyDescent="0.25">
      <c r="S103" s="7"/>
      <c r="T103" s="7"/>
      <c r="U103" s="7"/>
      <c r="V103" s="7"/>
      <c r="W103" s="7"/>
      <c r="X103" s="7"/>
      <c r="Y103" s="7"/>
      <c r="Z103" s="7"/>
      <c r="AA103" s="7"/>
      <c r="AB103" s="7"/>
      <c r="AC103" s="7"/>
      <c r="AD103" s="7"/>
      <c r="AE103" s="7"/>
      <c r="AF103" s="7"/>
      <c r="AG103" s="7"/>
    </row>
    <row r="104" spans="19:33" x14ac:dyDescent="0.25">
      <c r="S104" s="7"/>
      <c r="T104" s="7"/>
      <c r="U104" s="7"/>
      <c r="V104" s="7"/>
      <c r="W104" s="7"/>
      <c r="X104" s="7"/>
      <c r="Y104" s="7"/>
      <c r="Z104" s="7"/>
      <c r="AA104" s="7"/>
      <c r="AB104" s="7"/>
      <c r="AC104" s="7"/>
      <c r="AD104" s="7"/>
      <c r="AE104" s="7"/>
      <c r="AF104" s="7"/>
      <c r="AG104" s="7"/>
    </row>
    <row r="105" spans="19:33" x14ac:dyDescent="0.25">
      <c r="S105" s="7"/>
      <c r="T105" s="7"/>
      <c r="U105" s="7"/>
      <c r="V105" s="7"/>
      <c r="W105" s="7"/>
      <c r="X105" s="7"/>
      <c r="Y105" s="7"/>
      <c r="Z105" s="7"/>
      <c r="AA105" s="7"/>
      <c r="AB105" s="7"/>
      <c r="AC105" s="7"/>
      <c r="AD105" s="7"/>
      <c r="AE105" s="7"/>
      <c r="AF105" s="7"/>
      <c r="AG105" s="7"/>
    </row>
    <row r="106" spans="19:33" x14ac:dyDescent="0.25">
      <c r="S106" s="7"/>
      <c r="T106" s="7"/>
      <c r="U106" s="7"/>
      <c r="V106" s="7"/>
      <c r="W106" s="7"/>
      <c r="X106" s="7"/>
      <c r="Y106" s="7"/>
      <c r="Z106" s="7"/>
      <c r="AA106" s="7"/>
      <c r="AB106" s="7"/>
      <c r="AC106" s="7"/>
      <c r="AD106" s="7"/>
      <c r="AE106" s="7"/>
      <c r="AF106" s="7"/>
      <c r="AG106" s="7"/>
    </row>
    <row r="107" spans="19:33" x14ac:dyDescent="0.25">
      <c r="S107" s="7"/>
      <c r="T107" s="7"/>
      <c r="U107" s="7"/>
      <c r="V107" s="7"/>
      <c r="W107" s="7"/>
      <c r="X107" s="7"/>
      <c r="Y107" s="7"/>
      <c r="Z107" s="7"/>
      <c r="AA107" s="7"/>
      <c r="AB107" s="7"/>
      <c r="AC107" s="7"/>
      <c r="AD107" s="7"/>
      <c r="AE107" s="7"/>
      <c r="AF107" s="7"/>
      <c r="AG107" s="7"/>
    </row>
    <row r="108" spans="19:33" x14ac:dyDescent="0.25">
      <c r="S108" s="7"/>
      <c r="T108" s="7"/>
      <c r="U108" s="7"/>
      <c r="V108" s="7"/>
      <c r="W108" s="7"/>
      <c r="X108" s="7"/>
      <c r="Y108" s="7"/>
      <c r="Z108" s="7"/>
      <c r="AA108" s="7"/>
      <c r="AB108" s="7"/>
      <c r="AC108" s="7"/>
      <c r="AD108" s="7"/>
      <c r="AE108" s="7"/>
      <c r="AF108" s="7"/>
      <c r="AG108" s="7"/>
    </row>
    <row r="109" spans="19:33" x14ac:dyDescent="0.25">
      <c r="S109" s="7"/>
      <c r="T109" s="7"/>
      <c r="U109" s="7"/>
      <c r="V109" s="7"/>
      <c r="W109" s="7"/>
      <c r="X109" s="7"/>
      <c r="Y109" s="7"/>
      <c r="Z109" s="7"/>
      <c r="AA109" s="7"/>
      <c r="AB109" s="7"/>
      <c r="AC109" s="7"/>
      <c r="AD109" s="7"/>
      <c r="AE109" s="7"/>
      <c r="AF109" s="7"/>
      <c r="AG109" s="7"/>
    </row>
    <row r="110" spans="19:33" x14ac:dyDescent="0.25">
      <c r="S110" s="7"/>
      <c r="T110" s="7"/>
      <c r="U110" s="7"/>
      <c r="V110" s="7"/>
      <c r="W110" s="7"/>
      <c r="X110" s="7"/>
      <c r="Y110" s="7"/>
      <c r="Z110" s="7"/>
      <c r="AA110" s="7"/>
      <c r="AB110" s="7"/>
      <c r="AC110" s="7"/>
      <c r="AD110" s="7"/>
      <c r="AE110" s="7"/>
      <c r="AF110" s="7"/>
      <c r="AG110" s="7"/>
    </row>
    <row r="111" spans="19:33" x14ac:dyDescent="0.25">
      <c r="S111" s="7"/>
      <c r="T111" s="7"/>
      <c r="U111" s="7"/>
      <c r="V111" s="7"/>
      <c r="W111" s="7"/>
      <c r="X111" s="7"/>
      <c r="Y111" s="7"/>
      <c r="Z111" s="7"/>
      <c r="AA111" s="7"/>
      <c r="AB111" s="7"/>
      <c r="AC111" s="7"/>
      <c r="AD111" s="7"/>
      <c r="AE111" s="7"/>
      <c r="AF111" s="7"/>
      <c r="AG111" s="7"/>
    </row>
    <row r="112" spans="19:33" x14ac:dyDescent="0.25">
      <c r="S112" s="7"/>
      <c r="T112" s="7"/>
      <c r="U112" s="7"/>
      <c r="V112" s="7"/>
      <c r="W112" s="7"/>
      <c r="X112" s="7"/>
      <c r="Y112" s="7"/>
      <c r="Z112" s="7"/>
      <c r="AA112" s="7"/>
      <c r="AB112" s="7"/>
      <c r="AC112" s="7"/>
      <c r="AD112" s="7"/>
      <c r="AE112" s="7"/>
      <c r="AF112" s="7"/>
      <c r="AG112" s="7"/>
    </row>
    <row r="113" spans="19:33" x14ac:dyDescent="0.25">
      <c r="S113" s="7"/>
      <c r="T113" s="7"/>
      <c r="U113" s="7"/>
      <c r="V113" s="7"/>
      <c r="W113" s="7"/>
      <c r="X113" s="7"/>
      <c r="Y113" s="7"/>
      <c r="Z113" s="7"/>
      <c r="AA113" s="7"/>
      <c r="AB113" s="7"/>
      <c r="AC113" s="7"/>
      <c r="AD113" s="7"/>
      <c r="AE113" s="7"/>
      <c r="AF113" s="7"/>
      <c r="AG113" s="7"/>
    </row>
    <row r="114" spans="19:33" x14ac:dyDescent="0.25">
      <c r="S114" s="7"/>
      <c r="T114" s="7"/>
      <c r="U114" s="7"/>
      <c r="V114" s="7"/>
      <c r="W114" s="7"/>
      <c r="X114" s="7"/>
      <c r="Y114" s="7"/>
      <c r="Z114" s="7"/>
      <c r="AA114" s="7"/>
      <c r="AB114" s="7"/>
      <c r="AC114" s="7"/>
      <c r="AD114" s="7"/>
      <c r="AE114" s="7"/>
      <c r="AF114" s="7"/>
      <c r="AG114" s="7"/>
    </row>
    <row r="115" spans="19:33" x14ac:dyDescent="0.25">
      <c r="S115" s="7"/>
      <c r="T115" s="7"/>
      <c r="U115" s="7"/>
      <c r="V115" s="7"/>
      <c r="W115" s="7"/>
      <c r="X115" s="7"/>
      <c r="Y115" s="7"/>
      <c r="Z115" s="7"/>
      <c r="AA115" s="7"/>
      <c r="AB115" s="7"/>
      <c r="AC115" s="7"/>
      <c r="AD115" s="7"/>
      <c r="AE115" s="7"/>
      <c r="AF115" s="7"/>
      <c r="AG115" s="7"/>
    </row>
    <row r="116" spans="19:33" x14ac:dyDescent="0.25">
      <c r="S116" s="7"/>
      <c r="T116" s="7"/>
      <c r="U116" s="7"/>
      <c r="V116" s="7"/>
      <c r="W116" s="7"/>
      <c r="X116" s="7"/>
      <c r="Y116" s="7"/>
      <c r="Z116" s="7"/>
      <c r="AA116" s="7"/>
      <c r="AB116" s="7"/>
      <c r="AC116" s="7"/>
      <c r="AD116" s="7"/>
      <c r="AE116" s="7"/>
      <c r="AF116" s="7"/>
      <c r="AG116" s="7"/>
    </row>
    <row r="117" spans="19:33" x14ac:dyDescent="0.25">
      <c r="S117" s="7"/>
      <c r="T117" s="7"/>
      <c r="U117" s="7"/>
      <c r="V117" s="7"/>
      <c r="W117" s="7"/>
      <c r="X117" s="7"/>
      <c r="Y117" s="7"/>
      <c r="Z117" s="7"/>
      <c r="AA117" s="7"/>
      <c r="AB117" s="7"/>
      <c r="AC117" s="7"/>
      <c r="AD117" s="7"/>
      <c r="AE117" s="7"/>
      <c r="AF117" s="7"/>
      <c r="AG117" s="7"/>
    </row>
    <row r="118" spans="19:33" x14ac:dyDescent="0.25">
      <c r="S118" s="7"/>
      <c r="T118" s="7"/>
      <c r="U118" s="7"/>
      <c r="V118" s="7"/>
      <c r="W118" s="7"/>
      <c r="X118" s="7"/>
      <c r="Y118" s="7"/>
      <c r="Z118" s="7"/>
      <c r="AA118" s="7"/>
      <c r="AB118" s="7"/>
      <c r="AC118" s="7"/>
      <c r="AD118" s="7"/>
      <c r="AE118" s="7"/>
      <c r="AF118" s="7"/>
      <c r="AG118" s="7"/>
    </row>
    <row r="119" spans="19:33" x14ac:dyDescent="0.25">
      <c r="S119" s="7"/>
      <c r="T119" s="7"/>
      <c r="U119" s="7"/>
      <c r="V119" s="7"/>
      <c r="W119" s="7"/>
      <c r="X119" s="7"/>
      <c r="Y119" s="7"/>
      <c r="Z119" s="7"/>
      <c r="AA119" s="7"/>
      <c r="AB119" s="7"/>
      <c r="AC119" s="7"/>
      <c r="AD119" s="7"/>
      <c r="AE119" s="7"/>
      <c r="AF119" s="7"/>
      <c r="AG119" s="7"/>
    </row>
    <row r="120" spans="19:33" x14ac:dyDescent="0.25">
      <c r="S120" s="7"/>
      <c r="T120" s="7"/>
      <c r="U120" s="7"/>
      <c r="V120" s="7"/>
      <c r="W120" s="7"/>
      <c r="X120" s="7"/>
      <c r="Y120" s="7"/>
      <c r="Z120" s="7"/>
      <c r="AA120" s="7"/>
      <c r="AB120" s="7"/>
      <c r="AC120" s="7"/>
      <c r="AD120" s="7"/>
      <c r="AE120" s="7"/>
      <c r="AF120" s="7"/>
      <c r="AG120" s="7"/>
    </row>
    <row r="121" spans="19:33" x14ac:dyDescent="0.25">
      <c r="S121" s="7"/>
      <c r="T121" s="7"/>
      <c r="U121" s="7"/>
      <c r="V121" s="7"/>
      <c r="W121" s="7"/>
      <c r="X121" s="7"/>
      <c r="Y121" s="7"/>
      <c r="Z121" s="7"/>
      <c r="AA121" s="7"/>
      <c r="AB121" s="7"/>
      <c r="AC121" s="7"/>
      <c r="AD121" s="7"/>
      <c r="AE121" s="7"/>
      <c r="AF121" s="7"/>
      <c r="AG121" s="7"/>
    </row>
    <row r="122" spans="19:33" x14ac:dyDescent="0.25">
      <c r="S122" s="7"/>
      <c r="T122" s="7"/>
      <c r="U122" s="7"/>
      <c r="V122" s="7"/>
      <c r="W122" s="7"/>
      <c r="X122" s="7"/>
      <c r="Y122" s="7"/>
      <c r="Z122" s="7"/>
      <c r="AA122" s="7"/>
      <c r="AB122" s="7"/>
      <c r="AC122" s="7"/>
      <c r="AD122" s="7"/>
      <c r="AE122" s="7"/>
      <c r="AF122" s="7"/>
      <c r="AG122" s="7"/>
    </row>
    <row r="123" spans="19:33" x14ac:dyDescent="0.25">
      <c r="S123" s="7"/>
      <c r="T123" s="7"/>
      <c r="U123" s="7"/>
      <c r="V123" s="7"/>
      <c r="W123" s="7"/>
      <c r="X123" s="7"/>
      <c r="Y123" s="7"/>
      <c r="Z123" s="7"/>
      <c r="AA123" s="7"/>
      <c r="AB123" s="7"/>
      <c r="AC123" s="7"/>
      <c r="AD123" s="7"/>
      <c r="AE123" s="7"/>
      <c r="AF123" s="7"/>
      <c r="AG123" s="7"/>
    </row>
    <row r="124" spans="19:33" x14ac:dyDescent="0.25">
      <c r="S124" s="7"/>
      <c r="T124" s="7"/>
      <c r="U124" s="7"/>
      <c r="V124" s="7"/>
      <c r="W124" s="7"/>
      <c r="X124" s="7"/>
      <c r="Y124" s="7"/>
      <c r="Z124" s="7"/>
      <c r="AA124" s="7"/>
      <c r="AB124" s="7"/>
      <c r="AC124" s="7"/>
      <c r="AD124" s="7"/>
      <c r="AE124" s="7"/>
      <c r="AF124" s="7"/>
      <c r="AG124" s="7"/>
    </row>
    <row r="125" spans="19:33" x14ac:dyDescent="0.25">
      <c r="S125" s="7"/>
      <c r="T125" s="7"/>
      <c r="U125" s="7"/>
      <c r="V125" s="7"/>
      <c r="W125" s="7"/>
      <c r="X125" s="7"/>
      <c r="Y125" s="7"/>
      <c r="Z125" s="7"/>
      <c r="AA125" s="7"/>
      <c r="AB125" s="7"/>
      <c r="AC125" s="7"/>
      <c r="AD125" s="7"/>
      <c r="AE125" s="7"/>
      <c r="AF125" s="7"/>
      <c r="AG125" s="7"/>
    </row>
    <row r="126" spans="19:33" x14ac:dyDescent="0.25">
      <c r="S126" s="7"/>
      <c r="T126" s="7"/>
      <c r="U126" s="7"/>
      <c r="V126" s="7"/>
      <c r="W126" s="7"/>
      <c r="X126" s="7"/>
      <c r="Y126" s="7"/>
      <c r="Z126" s="7"/>
      <c r="AA126" s="7"/>
      <c r="AB126" s="7"/>
      <c r="AC126" s="7"/>
      <c r="AD126" s="7"/>
      <c r="AE126" s="7"/>
      <c r="AF126" s="7"/>
      <c r="AG126" s="7"/>
    </row>
    <row r="127" spans="19:33" x14ac:dyDescent="0.25">
      <c r="S127" s="7"/>
      <c r="T127" s="7"/>
      <c r="U127" s="7"/>
      <c r="V127" s="7"/>
      <c r="W127" s="7"/>
      <c r="X127" s="7"/>
      <c r="Y127" s="7"/>
      <c r="Z127" s="7"/>
      <c r="AA127" s="7"/>
      <c r="AB127" s="7"/>
      <c r="AC127" s="7"/>
      <c r="AD127" s="7"/>
      <c r="AE127" s="7"/>
      <c r="AF127" s="7"/>
      <c r="AG127" s="7"/>
    </row>
    <row r="128" spans="19:33" x14ac:dyDescent="0.25">
      <c r="S128" s="7"/>
      <c r="T128" s="7"/>
      <c r="U128" s="7"/>
      <c r="V128" s="7"/>
      <c r="W128" s="7"/>
      <c r="X128" s="7"/>
      <c r="Y128" s="7"/>
      <c r="Z128" s="7"/>
      <c r="AA128" s="7"/>
      <c r="AB128" s="7"/>
      <c r="AC128" s="7"/>
      <c r="AD128" s="7"/>
      <c r="AE128" s="7"/>
      <c r="AF128" s="7"/>
      <c r="AG128" s="7"/>
    </row>
    <row r="129" spans="19:33" x14ac:dyDescent="0.25">
      <c r="S129" s="7"/>
      <c r="T129" s="7"/>
      <c r="U129" s="7"/>
      <c r="V129" s="7"/>
      <c r="W129" s="7"/>
      <c r="X129" s="7"/>
      <c r="Y129" s="7"/>
      <c r="Z129" s="7"/>
      <c r="AA129" s="7"/>
      <c r="AB129" s="7"/>
      <c r="AC129" s="7"/>
      <c r="AD129" s="7"/>
      <c r="AE129" s="7"/>
      <c r="AF129" s="7"/>
      <c r="AG129" s="7"/>
    </row>
    <row r="130" spans="19:33" x14ac:dyDescent="0.25">
      <c r="S130" s="7"/>
      <c r="T130" s="7"/>
      <c r="U130" s="7"/>
      <c r="V130" s="7"/>
      <c r="W130" s="7"/>
      <c r="X130" s="7"/>
      <c r="Y130" s="7"/>
      <c r="Z130" s="7"/>
      <c r="AA130" s="7"/>
      <c r="AB130" s="7"/>
      <c r="AC130" s="7"/>
      <c r="AD130" s="7"/>
      <c r="AE130" s="7"/>
      <c r="AF130" s="7"/>
      <c r="AG130" s="7"/>
    </row>
    <row r="131" spans="19:33" x14ac:dyDescent="0.25">
      <c r="S131" s="7"/>
      <c r="T131" s="7"/>
      <c r="U131" s="7"/>
      <c r="V131" s="7"/>
      <c r="W131" s="7"/>
      <c r="X131" s="7"/>
      <c r="Y131" s="7"/>
      <c r="Z131" s="7"/>
      <c r="AA131" s="7"/>
      <c r="AB131" s="7"/>
      <c r="AC131" s="7"/>
      <c r="AD131" s="7"/>
      <c r="AE131" s="7"/>
      <c r="AF131" s="7"/>
      <c r="AG131" s="7"/>
    </row>
    <row r="132" spans="19:33" x14ac:dyDescent="0.25">
      <c r="S132" s="7"/>
      <c r="T132" s="7"/>
      <c r="U132" s="7"/>
      <c r="V132" s="7"/>
      <c r="W132" s="7"/>
      <c r="X132" s="7"/>
      <c r="Y132" s="7"/>
      <c r="Z132" s="7"/>
      <c r="AA132" s="7"/>
      <c r="AB132" s="7"/>
      <c r="AC132" s="7"/>
      <c r="AD132" s="7"/>
      <c r="AE132" s="7"/>
      <c r="AF132" s="7"/>
      <c r="AG132" s="7"/>
    </row>
    <row r="133" spans="19:33" x14ac:dyDescent="0.25">
      <c r="S133" s="7"/>
      <c r="T133" s="7"/>
      <c r="U133" s="7"/>
      <c r="V133" s="7"/>
      <c r="W133" s="7"/>
      <c r="X133" s="7"/>
      <c r="Y133" s="7"/>
      <c r="Z133" s="7"/>
      <c r="AA133" s="7"/>
      <c r="AB133" s="7"/>
      <c r="AC133" s="7"/>
      <c r="AD133" s="7"/>
      <c r="AE133" s="7"/>
      <c r="AF133" s="7"/>
      <c r="AG133" s="7"/>
    </row>
    <row r="134" spans="19:33" x14ac:dyDescent="0.25">
      <c r="S134" s="7"/>
      <c r="T134" s="7"/>
      <c r="U134" s="7"/>
      <c r="V134" s="7"/>
      <c r="W134" s="7"/>
      <c r="X134" s="7"/>
      <c r="Y134" s="7"/>
      <c r="Z134" s="7"/>
      <c r="AA134" s="7"/>
      <c r="AB134" s="7"/>
      <c r="AC134" s="7"/>
      <c r="AD134" s="7"/>
      <c r="AE134" s="7"/>
      <c r="AF134" s="7"/>
      <c r="AG134" s="7"/>
    </row>
    <row r="135" spans="19:33" x14ac:dyDescent="0.25">
      <c r="S135" s="7"/>
      <c r="T135" s="7"/>
      <c r="U135" s="7"/>
      <c r="V135" s="7"/>
      <c r="W135" s="7"/>
      <c r="X135" s="7"/>
      <c r="Y135" s="7"/>
      <c r="Z135" s="7"/>
      <c r="AA135" s="7"/>
      <c r="AB135" s="7"/>
      <c r="AC135" s="7"/>
      <c r="AD135" s="7"/>
      <c r="AE135" s="7"/>
      <c r="AF135" s="7"/>
      <c r="AG135" s="7"/>
    </row>
    <row r="136" spans="19:33" x14ac:dyDescent="0.25">
      <c r="S136" s="7"/>
      <c r="T136" s="7"/>
      <c r="U136" s="7"/>
      <c r="V136" s="7"/>
      <c r="W136" s="7"/>
      <c r="X136" s="7"/>
      <c r="Y136" s="7"/>
      <c r="Z136" s="7"/>
      <c r="AA136" s="7"/>
      <c r="AB136" s="7"/>
      <c r="AC136" s="7"/>
      <c r="AD136" s="7"/>
      <c r="AE136" s="7"/>
      <c r="AF136" s="7"/>
      <c r="AG136" s="7"/>
    </row>
    <row r="137" spans="19:33" x14ac:dyDescent="0.25">
      <c r="S137" s="7"/>
      <c r="T137" s="7"/>
      <c r="U137" s="7"/>
      <c r="V137" s="7"/>
      <c r="W137" s="7"/>
      <c r="X137" s="7"/>
      <c r="Y137" s="7"/>
      <c r="Z137" s="7"/>
      <c r="AA137" s="7"/>
      <c r="AB137" s="7"/>
      <c r="AC137" s="7"/>
      <c r="AD137" s="7"/>
      <c r="AE137" s="7"/>
      <c r="AF137" s="7"/>
      <c r="AG137" s="7"/>
    </row>
    <row r="138" spans="19:33" x14ac:dyDescent="0.25">
      <c r="S138" s="7"/>
      <c r="T138" s="7"/>
      <c r="U138" s="7"/>
      <c r="V138" s="7"/>
      <c r="W138" s="7"/>
      <c r="X138" s="7"/>
      <c r="Y138" s="7"/>
      <c r="Z138" s="7"/>
      <c r="AA138" s="7"/>
      <c r="AB138" s="7"/>
      <c r="AC138" s="7"/>
      <c r="AD138" s="7"/>
      <c r="AE138" s="7"/>
      <c r="AF138" s="7"/>
      <c r="AG138" s="7"/>
    </row>
    <row r="139" spans="19:33" x14ac:dyDescent="0.25">
      <c r="S139" s="7"/>
      <c r="T139" s="7"/>
      <c r="U139" s="7"/>
      <c r="V139" s="7"/>
      <c r="W139" s="7"/>
      <c r="X139" s="7"/>
      <c r="Y139" s="7"/>
      <c r="Z139" s="7"/>
      <c r="AA139" s="7"/>
      <c r="AB139" s="7"/>
      <c r="AC139" s="7"/>
      <c r="AD139" s="7"/>
      <c r="AE139" s="7"/>
      <c r="AF139" s="7"/>
      <c r="AG139" s="7"/>
    </row>
    <row r="140" spans="19:33" x14ac:dyDescent="0.25">
      <c r="S140" s="7"/>
      <c r="T140" s="7"/>
      <c r="U140" s="7"/>
      <c r="V140" s="7"/>
      <c r="W140" s="7"/>
      <c r="X140" s="7"/>
      <c r="Y140" s="7"/>
      <c r="Z140" s="7"/>
      <c r="AA140" s="7"/>
      <c r="AB140" s="7"/>
      <c r="AC140" s="7"/>
      <c r="AD140" s="7"/>
      <c r="AE140" s="7"/>
      <c r="AF140" s="7"/>
      <c r="AG140" s="7"/>
    </row>
    <row r="141" spans="19:33" x14ac:dyDescent="0.25">
      <c r="S141" s="7"/>
      <c r="T141" s="7"/>
      <c r="U141" s="7"/>
      <c r="V141" s="7"/>
      <c r="W141" s="7"/>
      <c r="X141" s="7"/>
      <c r="Y141" s="7"/>
      <c r="Z141" s="7"/>
      <c r="AA141" s="7"/>
      <c r="AB141" s="7"/>
      <c r="AC141" s="7"/>
      <c r="AD141" s="7"/>
      <c r="AE141" s="7"/>
      <c r="AF141" s="7"/>
      <c r="AG141" s="7"/>
    </row>
    <row r="142" spans="19:33" x14ac:dyDescent="0.25">
      <c r="S142" s="7"/>
      <c r="T142" s="7"/>
      <c r="U142" s="7"/>
      <c r="V142" s="7"/>
      <c r="W142" s="7"/>
      <c r="X142" s="7"/>
      <c r="Y142" s="7"/>
      <c r="Z142" s="7"/>
      <c r="AA142" s="7"/>
      <c r="AB142" s="7"/>
      <c r="AC142" s="7"/>
      <c r="AD142" s="7"/>
      <c r="AE142" s="7"/>
      <c r="AF142" s="7"/>
      <c r="AG142" s="7"/>
    </row>
    <row r="143" spans="19:33" x14ac:dyDescent="0.25">
      <c r="S143" s="7"/>
      <c r="T143" s="7"/>
      <c r="U143" s="7"/>
      <c r="V143" s="7"/>
      <c r="W143" s="7"/>
      <c r="X143" s="7"/>
      <c r="Y143" s="7"/>
      <c r="Z143" s="7"/>
      <c r="AA143" s="7"/>
      <c r="AB143" s="7"/>
      <c r="AC143" s="7"/>
      <c r="AD143" s="7"/>
      <c r="AE143" s="7"/>
      <c r="AF143" s="7"/>
      <c r="AG143" s="7"/>
    </row>
    <row r="144" spans="19:33" x14ac:dyDescent="0.25">
      <c r="S144" s="7"/>
      <c r="T144" s="7"/>
      <c r="U144" s="7"/>
      <c r="V144" s="7"/>
      <c r="W144" s="7"/>
      <c r="X144" s="7"/>
      <c r="Y144" s="7"/>
      <c r="Z144" s="7"/>
      <c r="AA144" s="7"/>
      <c r="AB144" s="7"/>
      <c r="AC144" s="7"/>
      <c r="AD144" s="7"/>
      <c r="AE144" s="7"/>
      <c r="AF144" s="7"/>
      <c r="AG144" s="7"/>
    </row>
    <row r="145" spans="19:33" x14ac:dyDescent="0.25">
      <c r="S145" s="7"/>
      <c r="T145" s="7"/>
      <c r="U145" s="7"/>
      <c r="V145" s="7"/>
      <c r="W145" s="7"/>
      <c r="X145" s="7"/>
      <c r="Y145" s="7"/>
      <c r="Z145" s="7"/>
      <c r="AA145" s="7"/>
      <c r="AB145" s="7"/>
      <c r="AC145" s="7"/>
      <c r="AD145" s="7"/>
      <c r="AE145" s="7"/>
      <c r="AF145" s="7"/>
      <c r="AG145" s="7"/>
    </row>
    <row r="146" spans="19:33" x14ac:dyDescent="0.25">
      <c r="S146" s="7"/>
      <c r="T146" s="7"/>
      <c r="U146" s="7"/>
      <c r="V146" s="7"/>
      <c r="W146" s="7"/>
      <c r="X146" s="7"/>
      <c r="Y146" s="7"/>
      <c r="Z146" s="7"/>
      <c r="AA146" s="7"/>
      <c r="AB146" s="7"/>
      <c r="AC146" s="7"/>
      <c r="AD146" s="7"/>
      <c r="AE146" s="7"/>
      <c r="AF146" s="7"/>
      <c r="AG146" s="7"/>
    </row>
    <row r="147" spans="19:33" x14ac:dyDescent="0.25">
      <c r="S147" s="7"/>
      <c r="T147" s="7"/>
      <c r="U147" s="7"/>
      <c r="V147" s="7"/>
      <c r="W147" s="7"/>
      <c r="X147" s="7"/>
      <c r="Y147" s="7"/>
      <c r="Z147" s="7"/>
      <c r="AA147" s="7"/>
      <c r="AB147" s="7"/>
      <c r="AC147" s="7"/>
      <c r="AD147" s="7"/>
      <c r="AE147" s="7"/>
      <c r="AF147" s="7"/>
      <c r="AG147" s="7"/>
    </row>
    <row r="148" spans="19:33" x14ac:dyDescent="0.25">
      <c r="S148" s="7"/>
      <c r="T148" s="7"/>
      <c r="U148" s="7"/>
      <c r="V148" s="7"/>
      <c r="W148" s="7"/>
      <c r="X148" s="7"/>
      <c r="Y148" s="7"/>
      <c r="Z148" s="7"/>
      <c r="AA148" s="7"/>
      <c r="AB148" s="7"/>
      <c r="AC148" s="7"/>
      <c r="AD148" s="7"/>
      <c r="AE148" s="7"/>
      <c r="AF148" s="7"/>
      <c r="AG148" s="7"/>
    </row>
    <row r="149" spans="19:33" x14ac:dyDescent="0.25">
      <c r="S149" s="7"/>
      <c r="T149" s="7"/>
      <c r="U149" s="7"/>
      <c r="V149" s="7"/>
      <c r="W149" s="7"/>
      <c r="X149" s="7"/>
      <c r="Y149" s="7"/>
      <c r="Z149" s="7"/>
      <c r="AA149" s="7"/>
      <c r="AB149" s="7"/>
      <c r="AC149" s="7"/>
      <c r="AD149" s="7"/>
      <c r="AE149" s="7"/>
      <c r="AF149" s="7"/>
      <c r="AG149" s="7"/>
    </row>
    <row r="150" spans="19:33" x14ac:dyDescent="0.25">
      <c r="S150" s="7"/>
      <c r="T150" s="7"/>
      <c r="U150" s="7"/>
      <c r="V150" s="7"/>
      <c r="W150" s="7"/>
      <c r="X150" s="7"/>
      <c r="Y150" s="7"/>
      <c r="Z150" s="7"/>
      <c r="AA150" s="7"/>
      <c r="AB150" s="7"/>
      <c r="AC150" s="7"/>
      <c r="AD150" s="7"/>
      <c r="AE150" s="7"/>
      <c r="AF150" s="7"/>
      <c r="AG150" s="7"/>
    </row>
    <row r="151" spans="19:33" x14ac:dyDescent="0.25">
      <c r="S151" s="7"/>
      <c r="T151" s="7"/>
      <c r="U151" s="7"/>
      <c r="V151" s="7"/>
      <c r="W151" s="7"/>
      <c r="X151" s="7"/>
      <c r="Y151" s="7"/>
      <c r="Z151" s="7"/>
      <c r="AA151" s="7"/>
      <c r="AB151" s="7"/>
      <c r="AC151" s="7"/>
      <c r="AD151" s="7"/>
      <c r="AE151" s="7"/>
      <c r="AF151" s="7"/>
      <c r="AG151" s="7"/>
    </row>
    <row r="152" spans="19:33" x14ac:dyDescent="0.25">
      <c r="S152" s="7"/>
      <c r="T152" s="7"/>
      <c r="U152" s="7"/>
      <c r="V152" s="7"/>
      <c r="W152" s="7"/>
      <c r="X152" s="7"/>
      <c r="Y152" s="7"/>
      <c r="Z152" s="7"/>
      <c r="AA152" s="7"/>
      <c r="AB152" s="7"/>
      <c r="AC152" s="7"/>
      <c r="AD152" s="7"/>
      <c r="AE152" s="7"/>
      <c r="AF152" s="7"/>
      <c r="AG152" s="7"/>
    </row>
    <row r="153" spans="19:33" x14ac:dyDescent="0.25">
      <c r="S153" s="7"/>
      <c r="T153" s="7"/>
      <c r="U153" s="7"/>
      <c r="V153" s="7"/>
      <c r="W153" s="7"/>
      <c r="X153" s="7"/>
      <c r="Y153" s="7"/>
      <c r="Z153" s="7"/>
      <c r="AA153" s="7"/>
      <c r="AB153" s="7"/>
      <c r="AC153" s="7"/>
      <c r="AD153" s="7"/>
      <c r="AE153" s="7"/>
      <c r="AF153" s="7"/>
      <c r="AG153" s="7"/>
    </row>
    <row r="154" spans="19:33" x14ac:dyDescent="0.25">
      <c r="S154" s="7"/>
      <c r="T154" s="7"/>
      <c r="U154" s="7"/>
      <c r="V154" s="7"/>
      <c r="W154" s="7"/>
      <c r="X154" s="7"/>
      <c r="Y154" s="7"/>
      <c r="Z154" s="7"/>
      <c r="AA154" s="7"/>
      <c r="AB154" s="7"/>
      <c r="AC154" s="7"/>
      <c r="AD154" s="7"/>
      <c r="AE154" s="7"/>
      <c r="AF154" s="7"/>
      <c r="AG154" s="7"/>
    </row>
    <row r="155" spans="19:33" x14ac:dyDescent="0.25">
      <c r="S155" s="7"/>
      <c r="T155" s="7"/>
      <c r="U155" s="7"/>
      <c r="V155" s="7"/>
      <c r="W155" s="7"/>
      <c r="X155" s="7"/>
      <c r="Y155" s="7"/>
      <c r="Z155" s="7"/>
      <c r="AA155" s="7"/>
      <c r="AB155" s="7"/>
      <c r="AC155" s="7"/>
      <c r="AD155" s="7"/>
      <c r="AE155" s="7"/>
      <c r="AF155" s="7"/>
      <c r="AG155" s="7"/>
    </row>
    <row r="156" spans="19:33" x14ac:dyDescent="0.25">
      <c r="S156" s="7"/>
      <c r="T156" s="7"/>
      <c r="U156" s="7"/>
      <c r="V156" s="7"/>
      <c r="W156" s="7"/>
      <c r="X156" s="7"/>
      <c r="Y156" s="7"/>
      <c r="Z156" s="7"/>
      <c r="AA156" s="7"/>
      <c r="AB156" s="7"/>
      <c r="AC156" s="7"/>
      <c r="AD156" s="7"/>
      <c r="AE156" s="7"/>
      <c r="AF156" s="7"/>
      <c r="AG156" s="7"/>
    </row>
    <row r="157" spans="19:33" x14ac:dyDescent="0.25">
      <c r="S157" s="7"/>
      <c r="T157" s="7"/>
      <c r="U157" s="7"/>
      <c r="V157" s="7"/>
      <c r="W157" s="7"/>
      <c r="X157" s="7"/>
      <c r="Y157" s="7"/>
      <c r="Z157" s="7"/>
      <c r="AA157" s="7"/>
      <c r="AB157" s="7"/>
      <c r="AC157" s="7"/>
      <c r="AD157" s="7"/>
      <c r="AE157" s="7"/>
      <c r="AF157" s="7"/>
      <c r="AG157" s="7"/>
    </row>
    <row r="158" spans="19:33" x14ac:dyDescent="0.25">
      <c r="S158" s="7"/>
      <c r="T158" s="7"/>
      <c r="U158" s="7"/>
      <c r="V158" s="7"/>
      <c r="W158" s="7"/>
      <c r="X158" s="7"/>
      <c r="Y158" s="7"/>
      <c r="Z158" s="7"/>
      <c r="AA158" s="7"/>
      <c r="AB158" s="7"/>
      <c r="AC158" s="7"/>
      <c r="AD158" s="7"/>
      <c r="AE158" s="7"/>
      <c r="AF158" s="7"/>
      <c r="AG158" s="7"/>
    </row>
    <row r="159" spans="19:33" x14ac:dyDescent="0.25">
      <c r="S159" s="7"/>
      <c r="T159" s="7"/>
      <c r="U159" s="7"/>
      <c r="V159" s="7"/>
      <c r="W159" s="7"/>
      <c r="X159" s="7"/>
      <c r="Y159" s="7"/>
      <c r="Z159" s="7"/>
      <c r="AA159" s="7"/>
      <c r="AB159" s="7"/>
      <c r="AC159" s="7"/>
      <c r="AD159" s="7"/>
      <c r="AE159" s="7"/>
      <c r="AF159" s="7"/>
      <c r="AG159" s="7"/>
    </row>
    <row r="160" spans="19:33" x14ac:dyDescent="0.25">
      <c r="S160" s="7"/>
      <c r="T160" s="7"/>
      <c r="U160" s="7"/>
      <c r="V160" s="7"/>
      <c r="W160" s="7"/>
      <c r="X160" s="7"/>
      <c r="Y160" s="7"/>
      <c r="Z160" s="7"/>
      <c r="AA160" s="7"/>
      <c r="AB160" s="7"/>
      <c r="AC160" s="7"/>
      <c r="AD160" s="7"/>
      <c r="AE160" s="7"/>
      <c r="AF160" s="7"/>
      <c r="AG160" s="7"/>
    </row>
    <row r="161" spans="19:33" x14ac:dyDescent="0.25">
      <c r="S161" s="7"/>
      <c r="T161" s="7"/>
      <c r="U161" s="7"/>
      <c r="V161" s="7"/>
      <c r="W161" s="7"/>
      <c r="X161" s="7"/>
      <c r="Y161" s="7"/>
      <c r="Z161" s="7"/>
      <c r="AA161" s="7"/>
      <c r="AB161" s="7"/>
      <c r="AC161" s="7"/>
      <c r="AD161" s="7"/>
      <c r="AE161" s="7"/>
      <c r="AF161" s="7"/>
      <c r="AG161" s="7"/>
    </row>
    <row r="162" spans="19:33" x14ac:dyDescent="0.25">
      <c r="S162" s="7"/>
      <c r="T162" s="7"/>
      <c r="U162" s="7"/>
      <c r="V162" s="7"/>
      <c r="W162" s="7"/>
      <c r="X162" s="7"/>
      <c r="Y162" s="7"/>
      <c r="Z162" s="7"/>
      <c r="AA162" s="7"/>
      <c r="AB162" s="7"/>
      <c r="AC162" s="7"/>
      <c r="AD162" s="7"/>
      <c r="AE162" s="7"/>
      <c r="AF162" s="7"/>
      <c r="AG162" s="7"/>
    </row>
    <row r="163" spans="19:33" x14ac:dyDescent="0.25">
      <c r="S163" s="7"/>
      <c r="T163" s="7"/>
      <c r="U163" s="7"/>
      <c r="V163" s="7"/>
      <c r="W163" s="7"/>
      <c r="X163" s="7"/>
      <c r="Y163" s="7"/>
      <c r="Z163" s="7"/>
      <c r="AA163" s="7"/>
      <c r="AB163" s="7"/>
      <c r="AC163" s="7"/>
      <c r="AD163" s="7"/>
      <c r="AE163" s="7"/>
      <c r="AF163" s="7"/>
      <c r="AG163" s="7"/>
    </row>
    <row r="164" spans="19:33" x14ac:dyDescent="0.25">
      <c r="S164" s="7"/>
      <c r="T164" s="7"/>
      <c r="U164" s="7"/>
      <c r="V164" s="7"/>
      <c r="W164" s="7"/>
      <c r="X164" s="7"/>
      <c r="Y164" s="7"/>
      <c r="Z164" s="7"/>
      <c r="AA164" s="7"/>
      <c r="AB164" s="7"/>
      <c r="AC164" s="7"/>
      <c r="AD164" s="7"/>
      <c r="AE164" s="7"/>
      <c r="AF164" s="7"/>
      <c r="AG164" s="7"/>
    </row>
    <row r="165" spans="19:33" x14ac:dyDescent="0.25">
      <c r="S165" s="7"/>
      <c r="T165" s="7"/>
      <c r="U165" s="7"/>
      <c r="V165" s="7"/>
      <c r="W165" s="7"/>
      <c r="X165" s="7"/>
      <c r="Y165" s="7"/>
      <c r="Z165" s="7"/>
      <c r="AA165" s="7"/>
      <c r="AB165" s="7"/>
      <c r="AC165" s="7"/>
      <c r="AD165" s="7"/>
      <c r="AE165" s="7"/>
      <c r="AF165" s="7"/>
      <c r="AG165" s="7"/>
    </row>
    <row r="166" spans="19:33" x14ac:dyDescent="0.25">
      <c r="S166" s="7"/>
      <c r="T166" s="7"/>
      <c r="U166" s="7"/>
      <c r="V166" s="7"/>
      <c r="W166" s="7"/>
      <c r="X166" s="7"/>
      <c r="Y166" s="7"/>
      <c r="Z166" s="7"/>
      <c r="AA166" s="7"/>
      <c r="AB166" s="7"/>
      <c r="AC166" s="7"/>
      <c r="AD166" s="7"/>
      <c r="AE166" s="7"/>
      <c r="AF166" s="7"/>
      <c r="AG166" s="7"/>
    </row>
    <row r="167" spans="19:33" x14ac:dyDescent="0.25">
      <c r="S167" s="7"/>
      <c r="T167" s="7"/>
      <c r="U167" s="7"/>
      <c r="V167" s="7"/>
      <c r="W167" s="7"/>
      <c r="X167" s="7"/>
      <c r="Y167" s="7"/>
      <c r="Z167" s="7"/>
      <c r="AA167" s="7"/>
      <c r="AB167" s="7"/>
      <c r="AC167" s="7"/>
      <c r="AD167" s="7"/>
      <c r="AE167" s="7"/>
      <c r="AF167" s="7"/>
      <c r="AG167" s="7"/>
    </row>
    <row r="168" spans="19:33" x14ac:dyDescent="0.25">
      <c r="S168" s="7"/>
      <c r="T168" s="7"/>
      <c r="U168" s="7"/>
      <c r="V168" s="7"/>
      <c r="W168" s="7"/>
      <c r="X168" s="7"/>
      <c r="Y168" s="7"/>
      <c r="Z168" s="7"/>
      <c r="AA168" s="7"/>
      <c r="AB168" s="7"/>
      <c r="AC168" s="7"/>
      <c r="AD168" s="7"/>
      <c r="AE168" s="7"/>
      <c r="AF168" s="7"/>
      <c r="AG168" s="7"/>
    </row>
    <row r="169" spans="19:33" x14ac:dyDescent="0.25">
      <c r="S169" s="7"/>
      <c r="T169" s="7"/>
      <c r="U169" s="7"/>
      <c r="V169" s="7"/>
      <c r="W169" s="7"/>
      <c r="X169" s="7"/>
      <c r="Y169" s="7"/>
      <c r="Z169" s="7"/>
      <c r="AA169" s="7"/>
      <c r="AB169" s="7"/>
      <c r="AC169" s="7"/>
      <c r="AD169" s="7"/>
      <c r="AE169" s="7"/>
      <c r="AF169" s="7"/>
      <c r="AG169" s="7"/>
    </row>
    <row r="170" spans="19:33" x14ac:dyDescent="0.25">
      <c r="S170" s="7"/>
      <c r="T170" s="7"/>
      <c r="U170" s="7"/>
      <c r="V170" s="7"/>
      <c r="W170" s="7"/>
      <c r="X170" s="7"/>
      <c r="Y170" s="7"/>
      <c r="Z170" s="7"/>
      <c r="AA170" s="7"/>
      <c r="AB170" s="7"/>
      <c r="AC170" s="7"/>
      <c r="AD170" s="7"/>
      <c r="AE170" s="7"/>
      <c r="AF170" s="7"/>
      <c r="AG170" s="7"/>
    </row>
    <row r="171" spans="19:33" x14ac:dyDescent="0.25">
      <c r="S171" s="7"/>
      <c r="T171" s="7"/>
      <c r="U171" s="7"/>
      <c r="V171" s="7"/>
      <c r="W171" s="7"/>
      <c r="X171" s="7"/>
      <c r="Y171" s="7"/>
      <c r="Z171" s="7"/>
      <c r="AA171" s="7"/>
      <c r="AB171" s="7"/>
      <c r="AC171" s="7"/>
      <c r="AD171" s="7"/>
      <c r="AE171" s="7"/>
      <c r="AF171" s="7"/>
      <c r="AG171" s="7"/>
    </row>
    <row r="172" spans="19:33" x14ac:dyDescent="0.25">
      <c r="S172" s="7"/>
      <c r="T172" s="7"/>
      <c r="U172" s="7"/>
      <c r="V172" s="7"/>
      <c r="W172" s="7"/>
      <c r="X172" s="7"/>
      <c r="Y172" s="7"/>
      <c r="Z172" s="7"/>
      <c r="AA172" s="7"/>
      <c r="AB172" s="7"/>
      <c r="AC172" s="7"/>
      <c r="AD172" s="7"/>
      <c r="AE172" s="7"/>
      <c r="AF172" s="7"/>
      <c r="AG172" s="7"/>
    </row>
    <row r="173" spans="19:33" x14ac:dyDescent="0.25">
      <c r="S173" s="7"/>
      <c r="T173" s="7"/>
      <c r="U173" s="7"/>
      <c r="V173" s="7"/>
      <c r="W173" s="7"/>
      <c r="X173" s="7"/>
      <c r="Y173" s="7"/>
      <c r="Z173" s="7"/>
      <c r="AA173" s="7"/>
      <c r="AB173" s="7"/>
      <c r="AC173" s="7"/>
      <c r="AD173" s="7"/>
      <c r="AE173" s="7"/>
      <c r="AF173" s="7"/>
      <c r="AG173" s="7"/>
    </row>
    <row r="174" spans="19:33" x14ac:dyDescent="0.25">
      <c r="S174" s="7"/>
      <c r="T174" s="7"/>
      <c r="U174" s="7"/>
      <c r="V174" s="7"/>
      <c r="W174" s="7"/>
      <c r="X174" s="7"/>
      <c r="Y174" s="7"/>
      <c r="Z174" s="7"/>
      <c r="AA174" s="7"/>
      <c r="AB174" s="7"/>
      <c r="AC174" s="7"/>
      <c r="AD174" s="7"/>
      <c r="AE174" s="7"/>
      <c r="AF174" s="7"/>
      <c r="AG174" s="7"/>
    </row>
    <row r="175" spans="19:33" x14ac:dyDescent="0.25">
      <c r="S175" s="7"/>
      <c r="T175" s="7"/>
      <c r="U175" s="7"/>
      <c r="V175" s="7"/>
      <c r="W175" s="7"/>
      <c r="X175" s="7"/>
      <c r="Y175" s="7"/>
      <c r="Z175" s="7"/>
      <c r="AA175" s="7"/>
      <c r="AB175" s="7"/>
      <c r="AC175" s="7"/>
      <c r="AD175" s="7"/>
      <c r="AE175" s="7"/>
      <c r="AF175" s="7"/>
      <c r="AG175" s="7"/>
    </row>
    <row r="176" spans="19:33" x14ac:dyDescent="0.25">
      <c r="S176" s="7"/>
      <c r="T176" s="7"/>
      <c r="U176" s="7"/>
      <c r="V176" s="7"/>
      <c r="W176" s="7"/>
      <c r="X176" s="7"/>
      <c r="Y176" s="7"/>
      <c r="Z176" s="7"/>
      <c r="AA176" s="7"/>
      <c r="AB176" s="7"/>
      <c r="AC176" s="7"/>
      <c r="AD176" s="7"/>
      <c r="AE176" s="7"/>
      <c r="AF176" s="7"/>
      <c r="AG176" s="7"/>
    </row>
    <row r="177" spans="19:33" x14ac:dyDescent="0.25">
      <c r="S177" s="7"/>
      <c r="T177" s="7"/>
      <c r="U177" s="7"/>
      <c r="V177" s="7"/>
      <c r="W177" s="7"/>
      <c r="X177" s="7"/>
      <c r="Y177" s="7"/>
      <c r="Z177" s="7"/>
      <c r="AA177" s="7"/>
      <c r="AB177" s="7"/>
      <c r="AC177" s="7"/>
      <c r="AD177" s="7"/>
      <c r="AE177" s="7"/>
      <c r="AF177" s="7"/>
      <c r="AG177" s="7"/>
    </row>
    <row r="178" spans="19:33" x14ac:dyDescent="0.25">
      <c r="S178" s="7"/>
      <c r="T178" s="7"/>
      <c r="U178" s="7"/>
      <c r="V178" s="7"/>
      <c r="W178" s="7"/>
      <c r="X178" s="7"/>
      <c r="Y178" s="7"/>
      <c r="Z178" s="7"/>
      <c r="AA178" s="7"/>
      <c r="AB178" s="7"/>
      <c r="AC178" s="7"/>
      <c r="AD178" s="7"/>
      <c r="AE178" s="7"/>
      <c r="AF178" s="7"/>
      <c r="AG178" s="7"/>
    </row>
    <row r="179" spans="19:33" x14ac:dyDescent="0.25">
      <c r="S179" s="7"/>
      <c r="T179" s="7"/>
      <c r="U179" s="7"/>
      <c r="V179" s="7"/>
      <c r="W179" s="7"/>
      <c r="X179" s="7"/>
      <c r="Y179" s="7"/>
      <c r="Z179" s="7"/>
      <c r="AA179" s="7"/>
      <c r="AB179" s="7"/>
      <c r="AC179" s="7"/>
      <c r="AD179" s="7"/>
      <c r="AE179" s="7"/>
      <c r="AF179" s="7"/>
      <c r="AG179" s="7"/>
    </row>
    <row r="180" spans="19:33" x14ac:dyDescent="0.25">
      <c r="S180" s="7"/>
      <c r="T180" s="7"/>
      <c r="U180" s="7"/>
      <c r="V180" s="7"/>
      <c r="W180" s="7"/>
      <c r="X180" s="7"/>
      <c r="Y180" s="7"/>
      <c r="Z180" s="7"/>
      <c r="AA180" s="7"/>
      <c r="AB180" s="7"/>
      <c r="AC180" s="7"/>
      <c r="AD180" s="7"/>
      <c r="AE180" s="7"/>
      <c r="AF180" s="7"/>
      <c r="AG180" s="7"/>
    </row>
    <row r="181" spans="19:33" x14ac:dyDescent="0.25">
      <c r="S181" s="7"/>
      <c r="T181" s="7"/>
      <c r="U181" s="7"/>
      <c r="V181" s="7"/>
      <c r="W181" s="7"/>
      <c r="X181" s="7"/>
      <c r="Y181" s="7"/>
      <c r="Z181" s="7"/>
      <c r="AA181" s="7"/>
      <c r="AB181" s="7"/>
      <c r="AC181" s="7"/>
      <c r="AD181" s="7"/>
      <c r="AE181" s="7"/>
      <c r="AF181" s="7"/>
      <c r="AG181" s="7"/>
    </row>
    <row r="182" spans="19:33" x14ac:dyDescent="0.25">
      <c r="S182" s="7"/>
      <c r="T182" s="7"/>
      <c r="U182" s="7"/>
      <c r="V182" s="7"/>
      <c r="W182" s="7"/>
      <c r="X182" s="7"/>
      <c r="Y182" s="7"/>
      <c r="Z182" s="7"/>
      <c r="AA182" s="7"/>
      <c r="AB182" s="7"/>
      <c r="AC182" s="7"/>
      <c r="AD182" s="7"/>
      <c r="AE182" s="7"/>
      <c r="AF182" s="7"/>
      <c r="AG182" s="7"/>
    </row>
    <row r="183" spans="19:33" x14ac:dyDescent="0.25">
      <c r="S183" s="7"/>
      <c r="T183" s="7"/>
      <c r="U183" s="7"/>
      <c r="V183" s="7"/>
      <c r="W183" s="7"/>
      <c r="X183" s="7"/>
      <c r="Y183" s="7"/>
      <c r="Z183" s="7"/>
      <c r="AA183" s="7"/>
      <c r="AB183" s="7"/>
      <c r="AC183" s="7"/>
      <c r="AD183" s="7"/>
      <c r="AE183" s="7"/>
      <c r="AF183" s="7"/>
      <c r="AG183" s="7"/>
    </row>
    <row r="184" spans="19:33" x14ac:dyDescent="0.25">
      <c r="S184" s="7"/>
      <c r="T184" s="7"/>
      <c r="U184" s="7"/>
      <c r="V184" s="7"/>
      <c r="W184" s="7"/>
      <c r="X184" s="7"/>
      <c r="Y184" s="7"/>
      <c r="Z184" s="7"/>
      <c r="AA184" s="7"/>
      <c r="AB184" s="7"/>
      <c r="AC184" s="7"/>
      <c r="AD184" s="7"/>
      <c r="AE184" s="7"/>
      <c r="AF184" s="7"/>
      <c r="AG184" s="7"/>
    </row>
    <row r="185" spans="19:33" x14ac:dyDescent="0.25">
      <c r="S185" s="7"/>
      <c r="T185" s="7"/>
      <c r="U185" s="7"/>
      <c r="V185" s="7"/>
      <c r="W185" s="7"/>
      <c r="X185" s="7"/>
      <c r="Y185" s="7"/>
      <c r="Z185" s="7"/>
      <c r="AA185" s="7"/>
      <c r="AB185" s="7"/>
      <c r="AC185" s="7"/>
      <c r="AD185" s="7"/>
      <c r="AE185" s="7"/>
      <c r="AF185" s="7"/>
      <c r="AG185" s="7"/>
    </row>
    <row r="186" spans="19:33" x14ac:dyDescent="0.25">
      <c r="S186" s="7"/>
      <c r="T186" s="7"/>
      <c r="U186" s="7"/>
      <c r="V186" s="7"/>
      <c r="W186" s="7"/>
      <c r="X186" s="7"/>
      <c r="Y186" s="7"/>
      <c r="Z186" s="7"/>
      <c r="AA186" s="7"/>
      <c r="AB186" s="7"/>
      <c r="AC186" s="7"/>
      <c r="AD186" s="7"/>
      <c r="AE186" s="7"/>
      <c r="AF186" s="7"/>
      <c r="AG186" s="7"/>
    </row>
    <row r="187" spans="19:33" x14ac:dyDescent="0.25">
      <c r="S187" s="7"/>
      <c r="T187" s="7"/>
      <c r="U187" s="7"/>
      <c r="V187" s="7"/>
      <c r="W187" s="7"/>
      <c r="X187" s="7"/>
      <c r="Y187" s="7"/>
      <c r="Z187" s="7"/>
      <c r="AA187" s="7"/>
      <c r="AB187" s="7"/>
      <c r="AC187" s="7"/>
      <c r="AD187" s="7"/>
      <c r="AE187" s="7"/>
      <c r="AF187" s="7"/>
      <c r="AG187" s="7"/>
    </row>
    <row r="188" spans="19:33" x14ac:dyDescent="0.25">
      <c r="S188" s="7"/>
      <c r="T188" s="7"/>
      <c r="U188" s="7"/>
      <c r="V188" s="7"/>
      <c r="W188" s="7"/>
      <c r="X188" s="7"/>
      <c r="Y188" s="7"/>
      <c r="Z188" s="7"/>
      <c r="AA188" s="7"/>
      <c r="AB188" s="7"/>
      <c r="AC188" s="7"/>
      <c r="AD188" s="7"/>
      <c r="AE188" s="7"/>
      <c r="AF188" s="7"/>
      <c r="AG188" s="7"/>
    </row>
    <row r="189" spans="19:33" x14ac:dyDescent="0.25">
      <c r="S189" s="7"/>
      <c r="T189" s="7"/>
      <c r="U189" s="7"/>
      <c r="V189" s="7"/>
      <c r="W189" s="7"/>
      <c r="X189" s="7"/>
      <c r="Y189" s="7"/>
      <c r="Z189" s="7"/>
      <c r="AA189" s="7"/>
      <c r="AB189" s="7"/>
      <c r="AC189" s="7"/>
      <c r="AD189" s="7"/>
      <c r="AE189" s="7"/>
      <c r="AF189" s="7"/>
      <c r="AG189" s="7"/>
    </row>
    <row r="190" spans="19:33" x14ac:dyDescent="0.25">
      <c r="S190" s="7"/>
      <c r="T190" s="7"/>
      <c r="U190" s="7"/>
      <c r="V190" s="7"/>
      <c r="W190" s="7"/>
      <c r="X190" s="7"/>
      <c r="Y190" s="7"/>
      <c r="Z190" s="7"/>
      <c r="AA190" s="7"/>
      <c r="AB190" s="7"/>
      <c r="AC190" s="7"/>
      <c r="AD190" s="7"/>
      <c r="AE190" s="7"/>
      <c r="AF190" s="7"/>
      <c r="AG190" s="7"/>
    </row>
    <row r="191" spans="19:33" x14ac:dyDescent="0.25">
      <c r="S191" s="7"/>
      <c r="T191" s="7"/>
      <c r="U191" s="7"/>
      <c r="V191" s="7"/>
      <c r="W191" s="7"/>
      <c r="X191" s="7"/>
      <c r="Y191" s="7"/>
      <c r="Z191" s="7"/>
      <c r="AA191" s="7"/>
      <c r="AB191" s="7"/>
      <c r="AC191" s="7"/>
      <c r="AD191" s="7"/>
      <c r="AE191" s="7"/>
      <c r="AF191" s="7"/>
      <c r="AG191" s="7"/>
    </row>
    <row r="192" spans="19:33" x14ac:dyDescent="0.25">
      <c r="S192" s="7"/>
      <c r="T192" s="7"/>
      <c r="U192" s="7"/>
      <c r="V192" s="7"/>
      <c r="W192" s="7"/>
      <c r="X192" s="7"/>
      <c r="Y192" s="7"/>
      <c r="Z192" s="7"/>
      <c r="AA192" s="7"/>
      <c r="AB192" s="7"/>
      <c r="AC192" s="7"/>
      <c r="AD192" s="7"/>
      <c r="AE192" s="7"/>
      <c r="AF192" s="7"/>
      <c r="AG192" s="7"/>
    </row>
    <row r="193" spans="19:33" x14ac:dyDescent="0.25">
      <c r="S193" s="7"/>
      <c r="T193" s="7"/>
      <c r="U193" s="7"/>
      <c r="V193" s="7"/>
      <c r="W193" s="7"/>
      <c r="X193" s="7"/>
      <c r="Y193" s="7"/>
      <c r="Z193" s="7"/>
      <c r="AA193" s="7"/>
      <c r="AB193" s="7"/>
      <c r="AC193" s="7"/>
      <c r="AD193" s="7"/>
      <c r="AE193" s="7"/>
      <c r="AF193" s="7"/>
      <c r="AG193" s="7"/>
    </row>
    <row r="194" spans="19:33" x14ac:dyDescent="0.25">
      <c r="S194" s="7"/>
      <c r="T194" s="7"/>
      <c r="U194" s="7"/>
      <c r="V194" s="7"/>
      <c r="W194" s="7"/>
      <c r="X194" s="7"/>
      <c r="Y194" s="7"/>
      <c r="Z194" s="7"/>
      <c r="AA194" s="7"/>
      <c r="AB194" s="7"/>
      <c r="AC194" s="7"/>
      <c r="AD194" s="7"/>
      <c r="AE194" s="7"/>
      <c r="AF194" s="7"/>
      <c r="AG194" s="7"/>
    </row>
    <row r="195" spans="19:33" x14ac:dyDescent="0.25">
      <c r="S195" s="7"/>
      <c r="T195" s="7"/>
      <c r="U195" s="7"/>
      <c r="V195" s="7"/>
      <c r="W195" s="7"/>
      <c r="X195" s="7"/>
      <c r="Y195" s="7"/>
      <c r="Z195" s="7"/>
      <c r="AA195" s="7"/>
      <c r="AB195" s="7"/>
      <c r="AC195" s="7"/>
      <c r="AD195" s="7"/>
      <c r="AE195" s="7"/>
      <c r="AF195" s="7"/>
      <c r="AG195" s="7"/>
    </row>
    <row r="196" spans="19:33" x14ac:dyDescent="0.25">
      <c r="S196" s="7"/>
      <c r="T196" s="7"/>
      <c r="U196" s="7"/>
      <c r="V196" s="7"/>
      <c r="W196" s="7"/>
      <c r="X196" s="7"/>
      <c r="Y196" s="7"/>
      <c r="Z196" s="7"/>
      <c r="AA196" s="7"/>
      <c r="AB196" s="7"/>
      <c r="AC196" s="7"/>
      <c r="AD196" s="7"/>
      <c r="AE196" s="7"/>
      <c r="AF196" s="7"/>
      <c r="AG196" s="7"/>
    </row>
    <row r="197" spans="19:33" x14ac:dyDescent="0.25">
      <c r="S197" s="7"/>
      <c r="T197" s="7"/>
      <c r="U197" s="7"/>
      <c r="V197" s="7"/>
      <c r="W197" s="7"/>
      <c r="X197" s="7"/>
      <c r="Y197" s="7"/>
      <c r="Z197" s="7"/>
      <c r="AA197" s="7"/>
      <c r="AB197" s="7"/>
      <c r="AC197" s="7"/>
      <c r="AD197" s="7"/>
      <c r="AE197" s="7"/>
      <c r="AF197" s="7"/>
      <c r="AG197" s="7"/>
    </row>
    <row r="198" spans="19:33" x14ac:dyDescent="0.25">
      <c r="S198" s="7"/>
      <c r="T198" s="7"/>
      <c r="U198" s="7"/>
      <c r="V198" s="7"/>
      <c r="W198" s="7"/>
      <c r="X198" s="7"/>
      <c r="Y198" s="7"/>
      <c r="Z198" s="7"/>
      <c r="AA198" s="7"/>
      <c r="AB198" s="7"/>
      <c r="AC198" s="7"/>
      <c r="AD198" s="7"/>
      <c r="AE198" s="7"/>
      <c r="AF198" s="7"/>
      <c r="AG198" s="7"/>
    </row>
    <row r="199" spans="19:33" x14ac:dyDescent="0.25">
      <c r="S199" s="7"/>
      <c r="T199" s="7"/>
      <c r="U199" s="7"/>
      <c r="V199" s="7"/>
      <c r="W199" s="7"/>
      <c r="X199" s="7"/>
      <c r="Y199" s="7"/>
      <c r="Z199" s="7"/>
      <c r="AA199" s="7"/>
      <c r="AB199" s="7"/>
      <c r="AC199" s="7"/>
      <c r="AD199" s="7"/>
      <c r="AE199" s="7"/>
      <c r="AF199" s="7"/>
      <c r="AG199" s="7"/>
    </row>
    <row r="200" spans="19:33" x14ac:dyDescent="0.25">
      <c r="S200" s="7"/>
      <c r="T200" s="7"/>
      <c r="U200" s="7"/>
      <c r="V200" s="7"/>
      <c r="W200" s="7"/>
      <c r="X200" s="7"/>
      <c r="Y200" s="7"/>
      <c r="Z200" s="7"/>
      <c r="AA200" s="7"/>
      <c r="AB200" s="7"/>
      <c r="AC200" s="7"/>
      <c r="AD200" s="7"/>
      <c r="AE200" s="7"/>
      <c r="AF200" s="7"/>
      <c r="AG200" s="7"/>
    </row>
    <row r="201" spans="19:33" x14ac:dyDescent="0.25">
      <c r="S201" s="7"/>
      <c r="T201" s="7"/>
      <c r="U201" s="7"/>
      <c r="V201" s="7"/>
      <c r="W201" s="7"/>
      <c r="X201" s="7"/>
      <c r="Y201" s="7"/>
      <c r="Z201" s="7"/>
      <c r="AA201" s="7"/>
      <c r="AB201" s="7"/>
      <c r="AC201" s="7"/>
      <c r="AD201" s="7"/>
      <c r="AE201" s="7"/>
      <c r="AF201" s="7"/>
      <c r="AG201" s="7"/>
    </row>
    <row r="202" spans="19:33" x14ac:dyDescent="0.25">
      <c r="S202" s="7"/>
      <c r="T202" s="7"/>
      <c r="U202" s="7"/>
      <c r="V202" s="7"/>
      <c r="W202" s="7"/>
      <c r="X202" s="7"/>
      <c r="Y202" s="7"/>
      <c r="Z202" s="7"/>
      <c r="AA202" s="7"/>
      <c r="AB202" s="7"/>
      <c r="AC202" s="7"/>
      <c r="AD202" s="7"/>
      <c r="AE202" s="7"/>
      <c r="AF202" s="7"/>
      <c r="AG202" s="7"/>
    </row>
    <row r="203" spans="19:33" x14ac:dyDescent="0.25">
      <c r="S203" s="7"/>
      <c r="T203" s="7"/>
      <c r="U203" s="7"/>
      <c r="V203" s="7"/>
      <c r="W203" s="7"/>
      <c r="X203" s="7"/>
      <c r="Y203" s="7"/>
      <c r="Z203" s="7"/>
      <c r="AA203" s="7"/>
      <c r="AB203" s="7"/>
      <c r="AC203" s="7"/>
      <c r="AD203" s="7"/>
      <c r="AE203" s="7"/>
      <c r="AF203" s="7"/>
      <c r="AG203" s="7"/>
    </row>
    <row r="204" spans="19:33" x14ac:dyDescent="0.25">
      <c r="S204" s="7"/>
      <c r="T204" s="7"/>
      <c r="U204" s="7"/>
      <c r="V204" s="7"/>
      <c r="W204" s="7"/>
      <c r="X204" s="7"/>
      <c r="Y204" s="7"/>
      <c r="Z204" s="7"/>
      <c r="AA204" s="7"/>
      <c r="AB204" s="7"/>
      <c r="AC204" s="7"/>
      <c r="AD204" s="7"/>
      <c r="AE204" s="7"/>
      <c r="AF204" s="7"/>
      <c r="AG204" s="7"/>
    </row>
    <row r="205" spans="19:33" x14ac:dyDescent="0.25">
      <c r="S205" s="7"/>
      <c r="T205" s="7"/>
      <c r="U205" s="7"/>
      <c r="V205" s="7"/>
      <c r="W205" s="7"/>
      <c r="X205" s="7"/>
      <c r="Y205" s="7"/>
      <c r="Z205" s="7"/>
      <c r="AA205" s="7"/>
      <c r="AB205" s="7"/>
      <c r="AC205" s="7"/>
      <c r="AD205" s="7"/>
      <c r="AE205" s="7"/>
      <c r="AF205" s="7"/>
      <c r="AG205" s="7"/>
    </row>
    <row r="206" spans="19:33" x14ac:dyDescent="0.25">
      <c r="S206" s="7"/>
      <c r="T206" s="7"/>
      <c r="U206" s="7"/>
      <c r="V206" s="7"/>
      <c r="W206" s="7"/>
      <c r="X206" s="7"/>
      <c r="Y206" s="7"/>
      <c r="Z206" s="7"/>
      <c r="AA206" s="7"/>
      <c r="AB206" s="7"/>
      <c r="AC206" s="7"/>
      <c r="AD206" s="7"/>
      <c r="AE206" s="7"/>
      <c r="AF206" s="7"/>
      <c r="AG206" s="7"/>
    </row>
    <row r="207" spans="19:33" x14ac:dyDescent="0.25">
      <c r="S207" s="7"/>
      <c r="T207" s="7"/>
      <c r="U207" s="7"/>
      <c r="V207" s="7"/>
      <c r="W207" s="7"/>
      <c r="X207" s="7"/>
      <c r="Y207" s="7"/>
      <c r="Z207" s="7"/>
      <c r="AA207" s="7"/>
      <c r="AB207" s="7"/>
      <c r="AC207" s="7"/>
      <c r="AD207" s="7"/>
      <c r="AE207" s="7"/>
      <c r="AF207" s="7"/>
      <c r="AG207" s="7"/>
    </row>
    <row r="208" spans="19:33" x14ac:dyDescent="0.25">
      <c r="S208" s="7"/>
      <c r="T208" s="7"/>
      <c r="U208" s="7"/>
      <c r="V208" s="7"/>
      <c r="W208" s="7"/>
      <c r="X208" s="7"/>
      <c r="Y208" s="7"/>
      <c r="Z208" s="7"/>
      <c r="AA208" s="7"/>
      <c r="AB208" s="7"/>
      <c r="AC208" s="7"/>
      <c r="AD208" s="7"/>
      <c r="AE208" s="7"/>
      <c r="AF208" s="7"/>
      <c r="AG208" s="7"/>
    </row>
    <row r="209" spans="19:33" x14ac:dyDescent="0.25">
      <c r="S209" s="7"/>
      <c r="T209" s="7"/>
      <c r="U209" s="7"/>
      <c r="V209" s="7"/>
      <c r="W209" s="7"/>
      <c r="X209" s="7"/>
      <c r="Y209" s="7"/>
      <c r="Z209" s="7"/>
      <c r="AA209" s="7"/>
      <c r="AB209" s="7"/>
      <c r="AC209" s="7"/>
      <c r="AD209" s="7"/>
      <c r="AE209" s="7"/>
      <c r="AF209" s="7"/>
      <c r="AG209" s="7"/>
    </row>
    <row r="210" spans="19:33" x14ac:dyDescent="0.25">
      <c r="S210" s="7"/>
      <c r="T210" s="7"/>
      <c r="U210" s="7"/>
      <c r="V210" s="7"/>
      <c r="W210" s="7"/>
      <c r="X210" s="7"/>
      <c r="Y210" s="7"/>
      <c r="Z210" s="7"/>
      <c r="AA210" s="7"/>
      <c r="AB210" s="7"/>
      <c r="AC210" s="7"/>
      <c r="AD210" s="7"/>
      <c r="AE210" s="7"/>
      <c r="AF210" s="7"/>
      <c r="AG210" s="7"/>
    </row>
    <row r="211" spans="19:33" x14ac:dyDescent="0.25">
      <c r="S211" s="7"/>
      <c r="T211" s="7"/>
      <c r="U211" s="7"/>
      <c r="V211" s="7"/>
      <c r="W211" s="7"/>
      <c r="X211" s="7"/>
      <c r="Y211" s="7"/>
      <c r="Z211" s="7"/>
      <c r="AA211" s="7"/>
      <c r="AB211" s="7"/>
      <c r="AC211" s="7"/>
      <c r="AD211" s="7"/>
      <c r="AE211" s="7"/>
      <c r="AF211" s="7"/>
      <c r="AG211" s="7"/>
    </row>
    <row r="212" spans="19:33" x14ac:dyDescent="0.25">
      <c r="S212" s="7"/>
      <c r="T212" s="7"/>
      <c r="U212" s="7"/>
      <c r="V212" s="7"/>
      <c r="W212" s="7"/>
      <c r="X212" s="7"/>
      <c r="Y212" s="7"/>
      <c r="Z212" s="7"/>
      <c r="AA212" s="7"/>
      <c r="AB212" s="7"/>
      <c r="AC212" s="7"/>
      <c r="AD212" s="7"/>
      <c r="AE212" s="7"/>
      <c r="AF212" s="7"/>
      <c r="AG212" s="7"/>
    </row>
    <row r="213" spans="19:33" x14ac:dyDescent="0.25">
      <c r="S213" s="7"/>
      <c r="T213" s="7"/>
      <c r="U213" s="7"/>
      <c r="V213" s="7"/>
      <c r="W213" s="7"/>
      <c r="X213" s="7"/>
      <c r="Y213" s="7"/>
      <c r="Z213" s="7"/>
      <c r="AA213" s="7"/>
      <c r="AB213" s="7"/>
      <c r="AC213" s="7"/>
      <c r="AD213" s="7"/>
      <c r="AE213" s="7"/>
      <c r="AF213" s="7"/>
      <c r="AG213" s="7"/>
    </row>
    <row r="214" spans="19:33" x14ac:dyDescent="0.25">
      <c r="S214" s="7"/>
      <c r="T214" s="7"/>
      <c r="U214" s="7"/>
      <c r="V214" s="7"/>
      <c r="W214" s="7"/>
      <c r="X214" s="7"/>
      <c r="Y214" s="7"/>
      <c r="Z214" s="7"/>
      <c r="AA214" s="7"/>
      <c r="AB214" s="7"/>
      <c r="AC214" s="7"/>
      <c r="AD214" s="7"/>
      <c r="AE214" s="7"/>
      <c r="AF214" s="7"/>
      <c r="AG214" s="7"/>
    </row>
    <row r="215" spans="19:33" x14ac:dyDescent="0.25">
      <c r="S215" s="7"/>
      <c r="T215" s="7"/>
      <c r="U215" s="7"/>
      <c r="V215" s="7"/>
      <c r="W215" s="7"/>
      <c r="X215" s="7"/>
      <c r="Y215" s="7"/>
      <c r="Z215" s="7"/>
      <c r="AA215" s="7"/>
      <c r="AB215" s="7"/>
      <c r="AC215" s="7"/>
      <c r="AD215" s="7"/>
      <c r="AE215" s="7"/>
      <c r="AF215" s="7"/>
      <c r="AG215" s="7"/>
    </row>
    <row r="216" spans="19:33" x14ac:dyDescent="0.25">
      <c r="S216" s="7"/>
      <c r="T216" s="7"/>
      <c r="U216" s="7"/>
      <c r="V216" s="7"/>
      <c r="W216" s="7"/>
      <c r="X216" s="7"/>
      <c r="Y216" s="7"/>
      <c r="Z216" s="7"/>
      <c r="AA216" s="7"/>
      <c r="AB216" s="7"/>
      <c r="AC216" s="7"/>
      <c r="AD216" s="7"/>
      <c r="AE216" s="7"/>
      <c r="AF216" s="7"/>
      <c r="AG216" s="7"/>
    </row>
    <row r="217" spans="19:33" x14ac:dyDescent="0.25">
      <c r="S217" s="7"/>
      <c r="T217" s="7"/>
      <c r="U217" s="7"/>
      <c r="V217" s="7"/>
      <c r="W217" s="7"/>
      <c r="X217" s="7"/>
      <c r="Y217" s="7"/>
      <c r="Z217" s="7"/>
      <c r="AA217" s="7"/>
      <c r="AB217" s="7"/>
      <c r="AC217" s="7"/>
      <c r="AD217" s="7"/>
      <c r="AE217" s="7"/>
      <c r="AF217" s="7"/>
      <c r="AG217" s="7"/>
    </row>
    <row r="218" spans="19:33" x14ac:dyDescent="0.25">
      <c r="S218" s="7"/>
      <c r="T218" s="7"/>
      <c r="U218" s="7"/>
      <c r="V218" s="7"/>
      <c r="W218" s="7"/>
      <c r="X218" s="7"/>
      <c r="Y218" s="7"/>
      <c r="Z218" s="7"/>
      <c r="AA218" s="7"/>
      <c r="AB218" s="7"/>
      <c r="AC218" s="7"/>
      <c r="AD218" s="7"/>
      <c r="AE218" s="7"/>
      <c r="AF218" s="7"/>
      <c r="AG218" s="7"/>
    </row>
    <row r="219" spans="19:33" x14ac:dyDescent="0.25">
      <c r="S219" s="7"/>
      <c r="T219" s="7"/>
      <c r="U219" s="7"/>
      <c r="V219" s="7"/>
      <c r="W219" s="7"/>
      <c r="X219" s="7"/>
      <c r="Y219" s="7"/>
      <c r="Z219" s="7"/>
      <c r="AA219" s="7"/>
      <c r="AB219" s="7"/>
      <c r="AC219" s="7"/>
      <c r="AD219" s="7"/>
      <c r="AE219" s="7"/>
      <c r="AF219" s="7"/>
      <c r="AG219" s="7"/>
    </row>
    <row r="220" spans="19:33" x14ac:dyDescent="0.25">
      <c r="S220" s="7"/>
      <c r="T220" s="7"/>
      <c r="U220" s="7"/>
      <c r="V220" s="7"/>
      <c r="W220" s="7"/>
      <c r="X220" s="7"/>
      <c r="Y220" s="7"/>
      <c r="Z220" s="7"/>
      <c r="AA220" s="7"/>
      <c r="AB220" s="7"/>
      <c r="AC220" s="7"/>
      <c r="AD220" s="7"/>
      <c r="AE220" s="7"/>
      <c r="AF220" s="7"/>
      <c r="AG220" s="7"/>
    </row>
    <row r="221" spans="19:33" x14ac:dyDescent="0.25">
      <c r="S221" s="7"/>
      <c r="T221" s="7"/>
      <c r="U221" s="7"/>
      <c r="V221" s="7"/>
      <c r="W221" s="7"/>
      <c r="X221" s="7"/>
      <c r="Y221" s="7"/>
      <c r="Z221" s="7"/>
      <c r="AA221" s="7"/>
      <c r="AB221" s="7"/>
      <c r="AC221" s="7"/>
      <c r="AD221" s="7"/>
      <c r="AE221" s="7"/>
      <c r="AF221" s="7"/>
      <c r="AG221" s="7"/>
    </row>
    <row r="222" spans="19:33" x14ac:dyDescent="0.25">
      <c r="S222" s="7"/>
      <c r="T222" s="7"/>
      <c r="U222" s="7"/>
      <c r="V222" s="7"/>
      <c r="W222" s="7"/>
      <c r="X222" s="7"/>
      <c r="Y222" s="7"/>
      <c r="Z222" s="7"/>
      <c r="AA222" s="7"/>
      <c r="AB222" s="7"/>
      <c r="AC222" s="7"/>
      <c r="AD222" s="7"/>
      <c r="AE222" s="7"/>
      <c r="AF222" s="7"/>
      <c r="AG222" s="7"/>
    </row>
    <row r="223" spans="19:33" x14ac:dyDescent="0.25">
      <c r="S223" s="7"/>
      <c r="T223" s="7"/>
      <c r="U223" s="7"/>
      <c r="V223" s="7"/>
      <c r="W223" s="7"/>
      <c r="X223" s="7"/>
      <c r="Y223" s="7"/>
      <c r="Z223" s="7"/>
      <c r="AA223" s="7"/>
      <c r="AB223" s="7"/>
      <c r="AC223" s="7"/>
      <c r="AD223" s="7"/>
      <c r="AE223" s="7"/>
      <c r="AF223" s="7"/>
      <c r="AG223" s="7"/>
    </row>
    <row r="224" spans="19:33" x14ac:dyDescent="0.25">
      <c r="S224" s="7"/>
      <c r="T224" s="7"/>
      <c r="U224" s="7"/>
      <c r="V224" s="7"/>
      <c r="W224" s="7"/>
      <c r="X224" s="7"/>
      <c r="Y224" s="7"/>
      <c r="Z224" s="7"/>
      <c r="AA224" s="7"/>
      <c r="AB224" s="7"/>
      <c r="AC224" s="7"/>
      <c r="AD224" s="7"/>
      <c r="AE224" s="7"/>
      <c r="AF224" s="7"/>
      <c r="AG224" s="7"/>
    </row>
    <row r="225" spans="19:33" x14ac:dyDescent="0.25">
      <c r="S225" s="7"/>
      <c r="T225" s="7"/>
      <c r="U225" s="7"/>
      <c r="V225" s="7"/>
      <c r="W225" s="7"/>
      <c r="X225" s="7"/>
      <c r="Y225" s="7"/>
      <c r="Z225" s="7"/>
      <c r="AA225" s="7"/>
      <c r="AB225" s="7"/>
      <c r="AC225" s="7"/>
      <c r="AD225" s="7"/>
      <c r="AE225" s="7"/>
      <c r="AF225" s="7"/>
      <c r="AG225" s="7"/>
    </row>
    <row r="226" spans="19:33" x14ac:dyDescent="0.25">
      <c r="S226" s="7"/>
      <c r="T226" s="7"/>
      <c r="U226" s="7"/>
      <c r="V226" s="7"/>
      <c r="W226" s="7"/>
      <c r="X226" s="7"/>
      <c r="Y226" s="7"/>
      <c r="Z226" s="7"/>
      <c r="AA226" s="7"/>
      <c r="AB226" s="7"/>
      <c r="AC226" s="7"/>
      <c r="AD226" s="7"/>
      <c r="AE226" s="7"/>
      <c r="AF226" s="7"/>
      <c r="AG226" s="7"/>
    </row>
    <row r="227" spans="19:33" x14ac:dyDescent="0.25">
      <c r="S227" s="7"/>
      <c r="T227" s="7"/>
      <c r="U227" s="7"/>
      <c r="V227" s="7"/>
      <c r="W227" s="7"/>
      <c r="X227" s="7"/>
      <c r="Y227" s="7"/>
      <c r="Z227" s="7"/>
      <c r="AA227" s="7"/>
      <c r="AB227" s="7"/>
      <c r="AC227" s="7"/>
      <c r="AD227" s="7"/>
      <c r="AE227" s="7"/>
      <c r="AF227" s="7"/>
      <c r="AG227" s="7"/>
    </row>
    <row r="228" spans="19:33" x14ac:dyDescent="0.25">
      <c r="S228" s="7"/>
      <c r="T228" s="7"/>
      <c r="U228" s="7"/>
      <c r="V228" s="7"/>
      <c r="W228" s="7"/>
      <c r="X228" s="7"/>
      <c r="Y228" s="7"/>
      <c r="Z228" s="7"/>
      <c r="AA228" s="7"/>
      <c r="AB228" s="7"/>
      <c r="AC228" s="7"/>
      <c r="AD228" s="7"/>
      <c r="AE228" s="7"/>
      <c r="AF228" s="7"/>
      <c r="AG228" s="7"/>
    </row>
    <row r="229" spans="19:33" x14ac:dyDescent="0.25">
      <c r="S229" s="7"/>
      <c r="T229" s="7"/>
      <c r="U229" s="7"/>
      <c r="V229" s="7"/>
      <c r="W229" s="7"/>
      <c r="X229" s="7"/>
      <c r="Y229" s="7"/>
      <c r="Z229" s="7"/>
      <c r="AA229" s="7"/>
      <c r="AB229" s="7"/>
      <c r="AC229" s="7"/>
      <c r="AD229" s="7"/>
      <c r="AE229" s="7"/>
      <c r="AF229" s="7"/>
      <c r="AG229" s="7"/>
    </row>
    <row r="230" spans="19:33" x14ac:dyDescent="0.25">
      <c r="S230" s="7"/>
      <c r="T230" s="7"/>
      <c r="U230" s="7"/>
      <c r="V230" s="7"/>
      <c r="W230" s="7"/>
      <c r="X230" s="7"/>
      <c r="Y230" s="7"/>
      <c r="Z230" s="7"/>
      <c r="AA230" s="7"/>
      <c r="AB230" s="7"/>
      <c r="AC230" s="7"/>
      <c r="AD230" s="7"/>
      <c r="AE230" s="7"/>
      <c r="AF230" s="7"/>
      <c r="AG230" s="7"/>
    </row>
    <row r="231" spans="19:33" x14ac:dyDescent="0.25">
      <c r="S231" s="7"/>
      <c r="T231" s="7"/>
      <c r="U231" s="7"/>
      <c r="V231" s="7"/>
      <c r="W231" s="7"/>
      <c r="X231" s="7"/>
      <c r="Y231" s="7"/>
      <c r="Z231" s="7"/>
      <c r="AA231" s="7"/>
      <c r="AB231" s="7"/>
      <c r="AC231" s="7"/>
      <c r="AD231" s="7"/>
      <c r="AE231" s="7"/>
      <c r="AF231" s="7"/>
      <c r="AG231" s="7"/>
    </row>
    <row r="232" spans="19:33" x14ac:dyDescent="0.25">
      <c r="S232" s="7"/>
      <c r="T232" s="7"/>
      <c r="U232" s="7"/>
      <c r="V232" s="7"/>
      <c r="W232" s="7"/>
      <c r="X232" s="7"/>
      <c r="Y232" s="7"/>
      <c r="Z232" s="7"/>
      <c r="AA232" s="7"/>
      <c r="AB232" s="7"/>
      <c r="AC232" s="7"/>
      <c r="AD232" s="7"/>
      <c r="AE232" s="7"/>
      <c r="AF232" s="7"/>
      <c r="AG232" s="7"/>
    </row>
    <row r="233" spans="19:33" x14ac:dyDescent="0.25">
      <c r="S233" s="7"/>
      <c r="T233" s="7"/>
      <c r="U233" s="7"/>
      <c r="V233" s="7"/>
      <c r="W233" s="7"/>
      <c r="X233" s="7"/>
      <c r="Y233" s="7"/>
      <c r="Z233" s="7"/>
      <c r="AA233" s="7"/>
      <c r="AB233" s="7"/>
      <c r="AC233" s="7"/>
      <c r="AD233" s="7"/>
      <c r="AE233" s="7"/>
      <c r="AF233" s="7"/>
      <c r="AG233" s="7"/>
    </row>
    <row r="234" spans="19:33" x14ac:dyDescent="0.25">
      <c r="S234" s="7"/>
      <c r="T234" s="7"/>
      <c r="U234" s="7"/>
      <c r="V234" s="7"/>
      <c r="W234" s="7"/>
      <c r="X234" s="7"/>
      <c r="Y234" s="7"/>
      <c r="Z234" s="7"/>
      <c r="AA234" s="7"/>
      <c r="AB234" s="7"/>
      <c r="AC234" s="7"/>
      <c r="AD234" s="7"/>
      <c r="AE234" s="7"/>
      <c r="AF234" s="7"/>
      <c r="AG234" s="7"/>
    </row>
    <row r="235" spans="19:33" x14ac:dyDescent="0.25">
      <c r="S235" s="7"/>
      <c r="T235" s="7"/>
      <c r="U235" s="7"/>
      <c r="V235" s="7"/>
      <c r="W235" s="7"/>
      <c r="X235" s="7"/>
      <c r="Y235" s="7"/>
      <c r="Z235" s="7"/>
      <c r="AA235" s="7"/>
      <c r="AB235" s="7"/>
      <c r="AC235" s="7"/>
      <c r="AD235" s="7"/>
      <c r="AE235" s="7"/>
      <c r="AF235" s="7"/>
      <c r="AG235" s="7"/>
    </row>
    <row r="236" spans="19:33" x14ac:dyDescent="0.25">
      <c r="S236" s="7"/>
      <c r="T236" s="7"/>
      <c r="U236" s="7"/>
      <c r="V236" s="7"/>
      <c r="W236" s="7"/>
      <c r="X236" s="7"/>
      <c r="Y236" s="7"/>
      <c r="Z236" s="7"/>
      <c r="AA236" s="7"/>
      <c r="AB236" s="7"/>
      <c r="AC236" s="7"/>
      <c r="AD236" s="7"/>
      <c r="AE236" s="7"/>
      <c r="AF236" s="7"/>
      <c r="AG236" s="7"/>
    </row>
    <row r="237" spans="19:33" x14ac:dyDescent="0.25">
      <c r="S237" s="7"/>
      <c r="T237" s="7"/>
      <c r="U237" s="7"/>
      <c r="V237" s="7"/>
      <c r="W237" s="7"/>
      <c r="X237" s="7"/>
      <c r="Y237" s="7"/>
      <c r="Z237" s="7"/>
      <c r="AA237" s="7"/>
      <c r="AB237" s="7"/>
      <c r="AC237" s="7"/>
      <c r="AD237" s="7"/>
      <c r="AE237" s="7"/>
      <c r="AF237" s="7"/>
      <c r="AG237" s="7"/>
    </row>
    <row r="238" spans="19:33" x14ac:dyDescent="0.25">
      <c r="S238" s="7"/>
      <c r="T238" s="7"/>
      <c r="U238" s="7"/>
      <c r="V238" s="7"/>
      <c r="W238" s="7"/>
      <c r="X238" s="7"/>
      <c r="Y238" s="7"/>
      <c r="Z238" s="7"/>
      <c r="AA238" s="7"/>
      <c r="AB238" s="7"/>
      <c r="AC238" s="7"/>
      <c r="AD238" s="7"/>
      <c r="AE238" s="7"/>
      <c r="AF238" s="7"/>
      <c r="AG238" s="7"/>
    </row>
    <row r="239" spans="19:33" x14ac:dyDescent="0.25">
      <c r="S239" s="7"/>
      <c r="T239" s="7"/>
      <c r="U239" s="7"/>
      <c r="V239" s="7"/>
      <c r="W239" s="7"/>
      <c r="X239" s="7"/>
      <c r="Y239" s="7"/>
      <c r="Z239" s="7"/>
      <c r="AA239" s="7"/>
      <c r="AB239" s="7"/>
      <c r="AC239" s="7"/>
      <c r="AD239" s="7"/>
      <c r="AE239" s="7"/>
      <c r="AF239" s="7"/>
      <c r="AG239" s="7"/>
    </row>
    <row r="240" spans="19:33" x14ac:dyDescent="0.25">
      <c r="S240" s="7"/>
      <c r="T240" s="7"/>
      <c r="U240" s="7"/>
      <c r="V240" s="7"/>
      <c r="W240" s="7"/>
      <c r="X240" s="7"/>
      <c r="Y240" s="7"/>
      <c r="Z240" s="7"/>
      <c r="AA240" s="7"/>
      <c r="AB240" s="7"/>
      <c r="AC240" s="7"/>
      <c r="AD240" s="7"/>
      <c r="AE240" s="7"/>
      <c r="AF240" s="7"/>
      <c r="AG240" s="7"/>
    </row>
    <row r="241" spans="19:33" x14ac:dyDescent="0.25">
      <c r="S241" s="7"/>
      <c r="T241" s="7"/>
      <c r="U241" s="7"/>
      <c r="V241" s="7"/>
      <c r="W241" s="7"/>
      <c r="X241" s="7"/>
      <c r="Y241" s="7"/>
      <c r="Z241" s="7"/>
      <c r="AA241" s="7"/>
      <c r="AB241" s="7"/>
      <c r="AC241" s="7"/>
      <c r="AD241" s="7"/>
      <c r="AE241" s="7"/>
      <c r="AF241" s="7"/>
      <c r="AG241" s="7"/>
    </row>
    <row r="242" spans="19:33" x14ac:dyDescent="0.25">
      <c r="S242" s="7"/>
      <c r="T242" s="7"/>
      <c r="U242" s="7"/>
      <c r="V242" s="7"/>
      <c r="W242" s="7"/>
      <c r="X242" s="7"/>
      <c r="Y242" s="7"/>
      <c r="Z242" s="7"/>
      <c r="AA242" s="7"/>
      <c r="AB242" s="7"/>
      <c r="AC242" s="7"/>
      <c r="AD242" s="7"/>
      <c r="AE242" s="7"/>
      <c r="AF242" s="7"/>
      <c r="AG242" s="7"/>
    </row>
    <row r="243" spans="19:33" x14ac:dyDescent="0.25">
      <c r="S243" s="7"/>
      <c r="T243" s="7"/>
      <c r="U243" s="7"/>
      <c r="V243" s="7"/>
      <c r="W243" s="7"/>
      <c r="X243" s="7"/>
      <c r="Y243" s="7"/>
      <c r="Z243" s="7"/>
      <c r="AA243" s="7"/>
      <c r="AB243" s="7"/>
      <c r="AC243" s="7"/>
      <c r="AD243" s="7"/>
      <c r="AE243" s="7"/>
      <c r="AF243" s="7"/>
      <c r="AG243" s="7"/>
    </row>
    <row r="244" spans="19:33" x14ac:dyDescent="0.25">
      <c r="S244" s="7"/>
      <c r="T244" s="7"/>
      <c r="U244" s="7"/>
      <c r="V244" s="7"/>
      <c r="W244" s="7"/>
      <c r="X244" s="7"/>
      <c r="Y244" s="7"/>
      <c r="Z244" s="7"/>
      <c r="AA244" s="7"/>
      <c r="AB244" s="7"/>
      <c r="AC244" s="7"/>
      <c r="AD244" s="7"/>
      <c r="AE244" s="7"/>
      <c r="AF244" s="7"/>
      <c r="AG244" s="7"/>
    </row>
    <row r="245" spans="19:33" x14ac:dyDescent="0.25">
      <c r="S245" s="7"/>
      <c r="T245" s="7"/>
      <c r="U245" s="7"/>
      <c r="V245" s="7"/>
      <c r="W245" s="7"/>
      <c r="X245" s="7"/>
      <c r="Y245" s="7"/>
      <c r="Z245" s="7"/>
      <c r="AA245" s="7"/>
      <c r="AB245" s="7"/>
      <c r="AC245" s="7"/>
      <c r="AD245" s="7"/>
      <c r="AE245" s="7"/>
      <c r="AF245" s="7"/>
      <c r="AG245" s="7"/>
    </row>
    <row r="246" spans="19:33" x14ac:dyDescent="0.25">
      <c r="S246" s="7"/>
      <c r="T246" s="7"/>
      <c r="U246" s="7"/>
      <c r="V246" s="7"/>
      <c r="W246" s="7"/>
      <c r="X246" s="7"/>
      <c r="Y246" s="7"/>
      <c r="Z246" s="7"/>
      <c r="AA246" s="7"/>
      <c r="AB246" s="7"/>
      <c r="AC246" s="7"/>
      <c r="AD246" s="7"/>
      <c r="AE246" s="7"/>
      <c r="AF246" s="7"/>
      <c r="AG246" s="7"/>
    </row>
    <row r="247" spans="19:33" x14ac:dyDescent="0.25">
      <c r="S247" s="7"/>
      <c r="T247" s="7"/>
      <c r="U247" s="7"/>
      <c r="V247" s="7"/>
      <c r="W247" s="7"/>
      <c r="X247" s="7"/>
      <c r="Y247" s="7"/>
      <c r="Z247" s="7"/>
      <c r="AA247" s="7"/>
      <c r="AB247" s="7"/>
      <c r="AC247" s="7"/>
      <c r="AD247" s="7"/>
      <c r="AE247" s="7"/>
      <c r="AF247" s="7"/>
      <c r="AG247" s="7"/>
    </row>
    <row r="248" spans="19:33" x14ac:dyDescent="0.25">
      <c r="S248" s="7"/>
      <c r="T248" s="7"/>
      <c r="U248" s="7"/>
      <c r="V248" s="7"/>
      <c r="W248" s="7"/>
      <c r="X248" s="7"/>
      <c r="Y248" s="7"/>
      <c r="Z248" s="7"/>
      <c r="AA248" s="7"/>
      <c r="AB248" s="7"/>
      <c r="AC248" s="7"/>
      <c r="AD248" s="7"/>
      <c r="AE248" s="7"/>
      <c r="AF248" s="7"/>
      <c r="AG248" s="7"/>
    </row>
    <row r="249" spans="19:33" x14ac:dyDescent="0.25">
      <c r="S249" s="7"/>
      <c r="T249" s="7"/>
      <c r="U249" s="7"/>
      <c r="V249" s="7"/>
      <c r="W249" s="7"/>
      <c r="X249" s="7"/>
      <c r="Y249" s="7"/>
      <c r="Z249" s="7"/>
      <c r="AA249" s="7"/>
      <c r="AB249" s="7"/>
      <c r="AC249" s="7"/>
      <c r="AD249" s="7"/>
      <c r="AE249" s="7"/>
      <c r="AF249" s="7"/>
      <c r="AG249" s="7"/>
    </row>
    <row r="250" spans="19:33" x14ac:dyDescent="0.25">
      <c r="S250" s="7"/>
      <c r="T250" s="7"/>
      <c r="U250" s="7"/>
      <c r="V250" s="7"/>
      <c r="W250" s="7"/>
      <c r="X250" s="7"/>
      <c r="Y250" s="7"/>
      <c r="Z250" s="7"/>
      <c r="AA250" s="7"/>
      <c r="AB250" s="7"/>
      <c r="AC250" s="7"/>
      <c r="AD250" s="7"/>
      <c r="AE250" s="7"/>
      <c r="AF250" s="7"/>
      <c r="AG250" s="7"/>
    </row>
    <row r="251" spans="19:33" x14ac:dyDescent="0.25">
      <c r="S251" s="7"/>
      <c r="T251" s="7"/>
      <c r="U251" s="7"/>
      <c r="V251" s="7"/>
      <c r="W251" s="7"/>
      <c r="X251" s="7"/>
      <c r="Y251" s="7"/>
      <c r="Z251" s="7"/>
      <c r="AA251" s="7"/>
      <c r="AB251" s="7"/>
      <c r="AC251" s="7"/>
      <c r="AD251" s="7"/>
      <c r="AE251" s="7"/>
      <c r="AF251" s="7"/>
      <c r="AG251" s="7"/>
    </row>
    <row r="252" spans="19:33" x14ac:dyDescent="0.25">
      <c r="S252" s="7"/>
      <c r="T252" s="7"/>
      <c r="U252" s="7"/>
      <c r="V252" s="7"/>
      <c r="W252" s="7"/>
      <c r="X252" s="7"/>
      <c r="Y252" s="7"/>
      <c r="Z252" s="7"/>
      <c r="AA252" s="7"/>
      <c r="AB252" s="7"/>
      <c r="AC252" s="7"/>
      <c r="AD252" s="7"/>
      <c r="AE252" s="7"/>
      <c r="AF252" s="7"/>
      <c r="AG252" s="7"/>
    </row>
    <row r="253" spans="19:33" x14ac:dyDescent="0.25">
      <c r="S253" s="7"/>
      <c r="T253" s="7"/>
      <c r="U253" s="7"/>
      <c r="V253" s="7"/>
      <c r="W253" s="7"/>
      <c r="X253" s="7"/>
      <c r="Y253" s="7"/>
      <c r="Z253" s="7"/>
      <c r="AA253" s="7"/>
      <c r="AB253" s="7"/>
      <c r="AC253" s="7"/>
      <c r="AD253" s="7"/>
      <c r="AE253" s="7"/>
      <c r="AF253" s="7"/>
      <c r="AG253" s="7"/>
    </row>
    <row r="254" spans="19:33" x14ac:dyDescent="0.25">
      <c r="S254" s="7"/>
      <c r="T254" s="7"/>
      <c r="U254" s="7"/>
      <c r="V254" s="7"/>
      <c r="W254" s="7"/>
      <c r="X254" s="7"/>
      <c r="Y254" s="7"/>
      <c r="Z254" s="7"/>
      <c r="AA254" s="7"/>
      <c r="AB254" s="7"/>
      <c r="AC254" s="7"/>
      <c r="AD254" s="7"/>
      <c r="AE254" s="7"/>
      <c r="AF254" s="7"/>
      <c r="AG254" s="7"/>
    </row>
    <row r="255" spans="19:33" x14ac:dyDescent="0.25">
      <c r="S255" s="7"/>
      <c r="T255" s="7"/>
      <c r="U255" s="7"/>
      <c r="V255" s="7"/>
      <c r="W255" s="7"/>
      <c r="X255" s="7"/>
      <c r="Y255" s="7"/>
      <c r="Z255" s="7"/>
      <c r="AA255" s="7"/>
      <c r="AB255" s="7"/>
      <c r="AC255" s="7"/>
      <c r="AD255" s="7"/>
      <c r="AE255" s="7"/>
      <c r="AF255" s="7"/>
      <c r="AG255" s="7"/>
    </row>
    <row r="256" spans="19:33" x14ac:dyDescent="0.25">
      <c r="S256" s="7"/>
      <c r="T256" s="7"/>
      <c r="U256" s="7"/>
      <c r="V256" s="7"/>
      <c r="W256" s="7"/>
      <c r="X256" s="7"/>
      <c r="Y256" s="7"/>
      <c r="Z256" s="7"/>
      <c r="AA256" s="7"/>
      <c r="AB256" s="7"/>
      <c r="AC256" s="7"/>
      <c r="AD256" s="7"/>
      <c r="AE256" s="7"/>
      <c r="AF256" s="7"/>
      <c r="AG256" s="7"/>
    </row>
    <row r="257" spans="19:33" x14ac:dyDescent="0.25">
      <c r="S257" s="7"/>
      <c r="T257" s="7"/>
      <c r="U257" s="7"/>
      <c r="V257" s="7"/>
      <c r="W257" s="7"/>
      <c r="X257" s="7"/>
      <c r="Y257" s="7"/>
      <c r="Z257" s="7"/>
      <c r="AA257" s="7"/>
      <c r="AB257" s="7"/>
      <c r="AC257" s="7"/>
      <c r="AD257" s="7"/>
      <c r="AE257" s="7"/>
      <c r="AF257" s="7"/>
      <c r="AG257" s="7"/>
    </row>
    <row r="258" spans="19:33" x14ac:dyDescent="0.25">
      <c r="S258" s="7"/>
      <c r="T258" s="7"/>
      <c r="U258" s="7"/>
      <c r="V258" s="7"/>
      <c r="W258" s="7"/>
      <c r="X258" s="7"/>
      <c r="Y258" s="7"/>
      <c r="Z258" s="7"/>
      <c r="AA258" s="7"/>
      <c r="AB258" s="7"/>
      <c r="AC258" s="7"/>
      <c r="AD258" s="7"/>
      <c r="AE258" s="7"/>
      <c r="AF258" s="7"/>
      <c r="AG258" s="7"/>
    </row>
    <row r="259" spans="19:33" x14ac:dyDescent="0.25">
      <c r="S259" s="7"/>
      <c r="T259" s="7"/>
      <c r="U259" s="7"/>
      <c r="V259" s="7"/>
      <c r="W259" s="7"/>
      <c r="X259" s="7"/>
      <c r="Y259" s="7"/>
      <c r="Z259" s="7"/>
      <c r="AA259" s="7"/>
      <c r="AB259" s="7"/>
      <c r="AC259" s="7"/>
      <c r="AD259" s="7"/>
      <c r="AE259" s="7"/>
      <c r="AF259" s="7"/>
      <c r="AG259" s="7"/>
    </row>
    <row r="260" spans="19:33" x14ac:dyDescent="0.25">
      <c r="S260" s="7"/>
      <c r="T260" s="7"/>
      <c r="U260" s="7"/>
      <c r="V260" s="7"/>
      <c r="W260" s="7"/>
      <c r="X260" s="7"/>
      <c r="Y260" s="7"/>
      <c r="Z260" s="7"/>
      <c r="AA260" s="7"/>
      <c r="AB260" s="7"/>
      <c r="AC260" s="7"/>
      <c r="AD260" s="7"/>
      <c r="AE260" s="7"/>
      <c r="AF260" s="7"/>
      <c r="AG260" s="7"/>
    </row>
    <row r="261" spans="19:33" x14ac:dyDescent="0.25">
      <c r="S261" s="7"/>
      <c r="T261" s="7"/>
      <c r="U261" s="7"/>
      <c r="V261" s="7"/>
      <c r="W261" s="7"/>
      <c r="X261" s="7"/>
      <c r="Y261" s="7"/>
      <c r="Z261" s="7"/>
      <c r="AA261" s="7"/>
      <c r="AB261" s="7"/>
      <c r="AC261" s="7"/>
      <c r="AD261" s="7"/>
      <c r="AE261" s="7"/>
      <c r="AF261" s="7"/>
      <c r="AG261" s="7"/>
    </row>
    <row r="262" spans="19:33" x14ac:dyDescent="0.25">
      <c r="S262" s="7"/>
      <c r="T262" s="7"/>
      <c r="U262" s="7"/>
      <c r="V262" s="7"/>
      <c r="W262" s="7"/>
      <c r="X262" s="7"/>
      <c r="Y262" s="7"/>
      <c r="Z262" s="7"/>
      <c r="AA262" s="7"/>
      <c r="AB262" s="7"/>
      <c r="AC262" s="7"/>
      <c r="AD262" s="7"/>
      <c r="AE262" s="7"/>
      <c r="AF262" s="7"/>
      <c r="AG262" s="7"/>
    </row>
    <row r="263" spans="19:33" x14ac:dyDescent="0.25">
      <c r="S263" s="7"/>
      <c r="T263" s="7"/>
      <c r="U263" s="7"/>
      <c r="V263" s="7"/>
      <c r="W263" s="7"/>
      <c r="X263" s="7"/>
      <c r="Y263" s="7"/>
      <c r="Z263" s="7"/>
      <c r="AA263" s="7"/>
      <c r="AB263" s="7"/>
      <c r="AC263" s="7"/>
      <c r="AD263" s="7"/>
      <c r="AE263" s="7"/>
      <c r="AF263" s="7"/>
      <c r="AG263" s="7"/>
    </row>
    <row r="264" spans="19:33" x14ac:dyDescent="0.25">
      <c r="S264" s="7"/>
      <c r="T264" s="7"/>
      <c r="U264" s="7"/>
      <c r="V264" s="7"/>
      <c r="W264" s="7"/>
      <c r="X264" s="7"/>
      <c r="Y264" s="7"/>
      <c r="Z264" s="7"/>
      <c r="AA264" s="7"/>
      <c r="AB264" s="7"/>
      <c r="AC264" s="7"/>
      <c r="AD264" s="7"/>
      <c r="AE264" s="7"/>
      <c r="AF264" s="7"/>
      <c r="AG264" s="7"/>
    </row>
    <row r="265" spans="19:33" x14ac:dyDescent="0.25">
      <c r="S265" s="7"/>
      <c r="T265" s="7"/>
      <c r="U265" s="7"/>
      <c r="V265" s="7"/>
      <c r="W265" s="7"/>
      <c r="X265" s="7"/>
      <c r="Y265" s="7"/>
      <c r="Z265" s="7"/>
      <c r="AA265" s="7"/>
      <c r="AB265" s="7"/>
      <c r="AC265" s="7"/>
      <c r="AD265" s="7"/>
      <c r="AE265" s="7"/>
      <c r="AF265" s="7"/>
      <c r="AG265" s="7"/>
    </row>
    <row r="266" spans="19:33" x14ac:dyDescent="0.25">
      <c r="S266" s="7"/>
      <c r="T266" s="7"/>
      <c r="U266" s="7"/>
      <c r="V266" s="7"/>
      <c r="W266" s="7"/>
      <c r="X266" s="7"/>
      <c r="Y266" s="7"/>
      <c r="Z266" s="7"/>
      <c r="AA266" s="7"/>
      <c r="AB266" s="7"/>
      <c r="AC266" s="7"/>
      <c r="AD266" s="7"/>
      <c r="AE266" s="7"/>
      <c r="AF266" s="7"/>
      <c r="AG266" s="7"/>
    </row>
    <row r="267" spans="19:33" x14ac:dyDescent="0.25">
      <c r="S267" s="7"/>
      <c r="T267" s="7"/>
      <c r="U267" s="7"/>
      <c r="V267" s="7"/>
      <c r="W267" s="7"/>
      <c r="X267" s="7"/>
      <c r="Y267" s="7"/>
      <c r="Z267" s="7"/>
      <c r="AA267" s="7"/>
      <c r="AB267" s="7"/>
      <c r="AC267" s="7"/>
      <c r="AD267" s="7"/>
      <c r="AE267" s="7"/>
      <c r="AF267" s="7"/>
      <c r="AG267" s="7"/>
    </row>
    <row r="268" spans="19:33" x14ac:dyDescent="0.25">
      <c r="S268" s="7"/>
      <c r="T268" s="7"/>
      <c r="U268" s="7"/>
      <c r="V268" s="7"/>
      <c r="W268" s="7"/>
      <c r="X268" s="7"/>
      <c r="Y268" s="7"/>
      <c r="Z268" s="7"/>
      <c r="AA268" s="7"/>
      <c r="AB268" s="7"/>
      <c r="AC268" s="7"/>
      <c r="AD268" s="7"/>
      <c r="AE268" s="7"/>
      <c r="AF268" s="7"/>
      <c r="AG268" s="7"/>
    </row>
    <row r="269" spans="19:33" x14ac:dyDescent="0.25">
      <c r="S269" s="7"/>
      <c r="T269" s="7"/>
      <c r="U269" s="7"/>
      <c r="V269" s="7"/>
      <c r="W269" s="7"/>
      <c r="X269" s="7"/>
      <c r="Y269" s="7"/>
      <c r="Z269" s="7"/>
      <c r="AA269" s="7"/>
      <c r="AB269" s="7"/>
      <c r="AC269" s="7"/>
      <c r="AD269" s="7"/>
      <c r="AE269" s="7"/>
      <c r="AF269" s="7"/>
      <c r="AG269" s="7"/>
    </row>
    <row r="270" spans="19:33" x14ac:dyDescent="0.25">
      <c r="S270" s="7"/>
      <c r="T270" s="7"/>
      <c r="U270" s="7"/>
      <c r="V270" s="7"/>
      <c r="W270" s="7"/>
      <c r="X270" s="7"/>
      <c r="Y270" s="7"/>
      <c r="Z270" s="7"/>
      <c r="AA270" s="7"/>
      <c r="AB270" s="7"/>
      <c r="AC270" s="7"/>
      <c r="AD270" s="7"/>
      <c r="AE270" s="7"/>
      <c r="AF270" s="7"/>
      <c r="AG270" s="7"/>
    </row>
    <row r="271" spans="19:33" x14ac:dyDescent="0.25">
      <c r="S271" s="7"/>
      <c r="T271" s="7"/>
      <c r="U271" s="7"/>
      <c r="V271" s="7"/>
      <c r="W271" s="7"/>
      <c r="X271" s="7"/>
      <c r="Y271" s="7"/>
      <c r="Z271" s="7"/>
      <c r="AA271" s="7"/>
      <c r="AB271" s="7"/>
      <c r="AC271" s="7"/>
      <c r="AD271" s="7"/>
      <c r="AE271" s="7"/>
      <c r="AF271" s="7"/>
      <c r="AG271" s="7"/>
    </row>
    <row r="272" spans="19:33" x14ac:dyDescent="0.25">
      <c r="S272" s="7"/>
      <c r="T272" s="7"/>
      <c r="U272" s="7"/>
      <c r="V272" s="7"/>
      <c r="W272" s="7"/>
      <c r="X272" s="7"/>
      <c r="Y272" s="7"/>
      <c r="Z272" s="7"/>
      <c r="AA272" s="7"/>
      <c r="AB272" s="7"/>
      <c r="AC272" s="7"/>
      <c r="AD272" s="7"/>
      <c r="AE272" s="7"/>
      <c r="AF272" s="7"/>
      <c r="AG272" s="7"/>
    </row>
    <row r="273" spans="19:33" x14ac:dyDescent="0.25">
      <c r="S273" s="7"/>
      <c r="T273" s="7"/>
      <c r="U273" s="7"/>
      <c r="V273" s="7"/>
      <c r="W273" s="7"/>
      <c r="X273" s="7"/>
      <c r="Y273" s="7"/>
      <c r="Z273" s="7"/>
      <c r="AA273" s="7"/>
      <c r="AB273" s="7"/>
      <c r="AC273" s="7"/>
      <c r="AD273" s="7"/>
      <c r="AE273" s="7"/>
      <c r="AF273" s="7"/>
      <c r="AG273" s="7"/>
    </row>
    <row r="274" spans="19:33" x14ac:dyDescent="0.25">
      <c r="S274" s="7"/>
      <c r="T274" s="7"/>
      <c r="U274" s="7"/>
      <c r="V274" s="7"/>
      <c r="W274" s="7"/>
      <c r="X274" s="7"/>
      <c r="Y274" s="7"/>
      <c r="Z274" s="7"/>
      <c r="AA274" s="7"/>
      <c r="AB274" s="7"/>
      <c r="AC274" s="7"/>
      <c r="AD274" s="7"/>
      <c r="AE274" s="7"/>
      <c r="AF274" s="7"/>
      <c r="AG274" s="7"/>
    </row>
    <row r="275" spans="19:33" x14ac:dyDescent="0.25">
      <c r="S275" s="7"/>
      <c r="T275" s="7"/>
      <c r="U275" s="7"/>
      <c r="V275" s="7"/>
      <c r="W275" s="7"/>
      <c r="X275" s="7"/>
      <c r="Y275" s="7"/>
      <c r="Z275" s="7"/>
      <c r="AA275" s="7"/>
      <c r="AB275" s="7"/>
      <c r="AC275" s="7"/>
      <c r="AD275" s="7"/>
      <c r="AE275" s="7"/>
      <c r="AF275" s="7"/>
      <c r="AG275" s="7"/>
    </row>
    <row r="276" spans="19:33" x14ac:dyDescent="0.25">
      <c r="S276" s="7"/>
      <c r="T276" s="7"/>
      <c r="U276" s="7"/>
      <c r="V276" s="7"/>
      <c r="W276" s="7"/>
      <c r="X276" s="7"/>
      <c r="Y276" s="7"/>
      <c r="Z276" s="7"/>
      <c r="AA276" s="7"/>
      <c r="AB276" s="7"/>
      <c r="AC276" s="7"/>
      <c r="AD276" s="7"/>
      <c r="AE276" s="7"/>
      <c r="AF276" s="7"/>
      <c r="AG276" s="7"/>
    </row>
    <row r="277" spans="19:33" x14ac:dyDescent="0.25">
      <c r="S277" s="7"/>
      <c r="T277" s="7"/>
      <c r="U277" s="7"/>
      <c r="V277" s="7"/>
      <c r="W277" s="7"/>
      <c r="X277" s="7"/>
      <c r="Y277" s="7"/>
      <c r="Z277" s="7"/>
      <c r="AA277" s="7"/>
      <c r="AB277" s="7"/>
      <c r="AC277" s="7"/>
      <c r="AD277" s="7"/>
      <c r="AE277" s="7"/>
      <c r="AF277" s="7"/>
      <c r="AG277" s="7"/>
    </row>
    <row r="278" spans="19:33" x14ac:dyDescent="0.25">
      <c r="S278" s="7"/>
      <c r="T278" s="7"/>
      <c r="U278" s="7"/>
      <c r="V278" s="7"/>
      <c r="W278" s="7"/>
      <c r="X278" s="7"/>
      <c r="Y278" s="7"/>
      <c r="Z278" s="7"/>
      <c r="AA278" s="7"/>
      <c r="AB278" s="7"/>
      <c r="AC278" s="7"/>
      <c r="AD278" s="7"/>
      <c r="AE278" s="7"/>
      <c r="AF278" s="7"/>
      <c r="AG278" s="7"/>
    </row>
    <row r="279" spans="19:33" x14ac:dyDescent="0.25">
      <c r="S279" s="7"/>
      <c r="T279" s="7"/>
      <c r="U279" s="7"/>
      <c r="V279" s="7"/>
      <c r="W279" s="7"/>
      <c r="X279" s="7"/>
      <c r="Y279" s="7"/>
      <c r="Z279" s="7"/>
      <c r="AA279" s="7"/>
      <c r="AB279" s="7"/>
      <c r="AC279" s="7"/>
      <c r="AD279" s="7"/>
      <c r="AE279" s="7"/>
      <c r="AF279" s="7"/>
      <c r="AG279" s="7"/>
    </row>
    <row r="280" spans="19:33" x14ac:dyDescent="0.25">
      <c r="S280" s="7"/>
      <c r="T280" s="7"/>
      <c r="U280" s="7"/>
      <c r="V280" s="7"/>
      <c r="W280" s="7"/>
      <c r="X280" s="7"/>
      <c r="Y280" s="7"/>
      <c r="Z280" s="7"/>
      <c r="AA280" s="7"/>
      <c r="AB280" s="7"/>
      <c r="AC280" s="7"/>
      <c r="AD280" s="7"/>
      <c r="AE280" s="7"/>
      <c r="AF280" s="7"/>
      <c r="AG280" s="7"/>
    </row>
    <row r="281" spans="19:33" x14ac:dyDescent="0.25">
      <c r="S281" s="7"/>
      <c r="T281" s="7"/>
      <c r="U281" s="7"/>
      <c r="V281" s="7"/>
      <c r="W281" s="7"/>
      <c r="X281" s="7"/>
      <c r="Y281" s="7"/>
      <c r="Z281" s="7"/>
      <c r="AA281" s="7"/>
      <c r="AB281" s="7"/>
      <c r="AC281" s="7"/>
      <c r="AD281" s="7"/>
      <c r="AE281" s="7"/>
      <c r="AF281" s="7"/>
      <c r="AG281" s="7"/>
    </row>
    <row r="282" spans="19:33" x14ac:dyDescent="0.25">
      <c r="S282" s="7"/>
      <c r="T282" s="7"/>
      <c r="U282" s="7"/>
      <c r="V282" s="7"/>
      <c r="W282" s="7"/>
      <c r="X282" s="7"/>
      <c r="Y282" s="7"/>
      <c r="Z282" s="7"/>
      <c r="AA282" s="7"/>
      <c r="AB282" s="7"/>
      <c r="AC282" s="7"/>
      <c r="AD282" s="7"/>
      <c r="AE282" s="7"/>
      <c r="AF282" s="7"/>
      <c r="AG282" s="7"/>
    </row>
    <row r="283" spans="19:33" x14ac:dyDescent="0.25">
      <c r="S283" s="7"/>
      <c r="T283" s="7"/>
      <c r="U283" s="7"/>
      <c r="V283" s="7"/>
      <c r="W283" s="7"/>
      <c r="X283" s="7"/>
      <c r="Y283" s="7"/>
      <c r="Z283" s="7"/>
      <c r="AA283" s="7"/>
      <c r="AB283" s="7"/>
      <c r="AC283" s="7"/>
      <c r="AD283" s="7"/>
      <c r="AE283" s="7"/>
      <c r="AF283" s="7"/>
      <c r="AG283" s="7"/>
    </row>
    <row r="284" spans="19:33" x14ac:dyDescent="0.25">
      <c r="S284" s="7"/>
      <c r="T284" s="7"/>
      <c r="U284" s="7"/>
      <c r="V284" s="7"/>
      <c r="W284" s="7"/>
      <c r="X284" s="7"/>
      <c r="Y284" s="7"/>
      <c r="Z284" s="7"/>
      <c r="AA284" s="7"/>
      <c r="AB284" s="7"/>
      <c r="AC284" s="7"/>
      <c r="AD284" s="7"/>
      <c r="AE284" s="7"/>
      <c r="AF284" s="7"/>
      <c r="AG284" s="7"/>
    </row>
    <row r="285" spans="19:33" x14ac:dyDescent="0.25">
      <c r="S285" s="7"/>
      <c r="T285" s="7"/>
      <c r="U285" s="7"/>
      <c r="V285" s="7"/>
      <c r="W285" s="7"/>
      <c r="X285" s="7"/>
      <c r="Y285" s="7"/>
      <c r="Z285" s="7"/>
      <c r="AA285" s="7"/>
      <c r="AB285" s="7"/>
      <c r="AC285" s="7"/>
      <c r="AD285" s="7"/>
      <c r="AE285" s="7"/>
      <c r="AF285" s="7"/>
      <c r="AG285" s="7"/>
    </row>
    <row r="286" spans="19:33" x14ac:dyDescent="0.25">
      <c r="S286" s="7"/>
      <c r="T286" s="7"/>
      <c r="U286" s="7"/>
      <c r="V286" s="7"/>
      <c r="W286" s="7"/>
      <c r="X286" s="7"/>
      <c r="Y286" s="7"/>
      <c r="Z286" s="7"/>
      <c r="AA286" s="7"/>
      <c r="AB286" s="7"/>
      <c r="AC286" s="7"/>
      <c r="AD286" s="7"/>
      <c r="AE286" s="7"/>
      <c r="AF286" s="7"/>
      <c r="AG286" s="7"/>
    </row>
    <row r="287" spans="19:33" x14ac:dyDescent="0.25">
      <c r="S287" s="7"/>
      <c r="T287" s="7"/>
      <c r="U287" s="7"/>
      <c r="V287" s="7"/>
      <c r="W287" s="7"/>
      <c r="X287" s="7"/>
      <c r="Y287" s="7"/>
      <c r="Z287" s="7"/>
      <c r="AA287" s="7"/>
      <c r="AB287" s="7"/>
      <c r="AC287" s="7"/>
      <c r="AD287" s="7"/>
      <c r="AE287" s="7"/>
      <c r="AF287" s="7"/>
      <c r="AG287" s="7"/>
    </row>
    <row r="288" spans="19:33" x14ac:dyDescent="0.25">
      <c r="S288" s="7"/>
      <c r="T288" s="7"/>
      <c r="U288" s="7"/>
      <c r="V288" s="7"/>
      <c r="W288" s="7"/>
      <c r="X288" s="7"/>
      <c r="Y288" s="7"/>
      <c r="Z288" s="7"/>
      <c r="AA288" s="7"/>
      <c r="AB288" s="7"/>
      <c r="AC288" s="7"/>
      <c r="AD288" s="7"/>
      <c r="AE288" s="7"/>
      <c r="AF288" s="7"/>
      <c r="AG288" s="7"/>
    </row>
    <row r="289" spans="19:33" x14ac:dyDescent="0.25">
      <c r="S289" s="7"/>
      <c r="T289" s="7"/>
      <c r="U289" s="7"/>
      <c r="V289" s="7"/>
      <c r="W289" s="7"/>
      <c r="X289" s="7"/>
      <c r="Y289" s="7"/>
      <c r="Z289" s="7"/>
      <c r="AA289" s="7"/>
      <c r="AB289" s="7"/>
      <c r="AC289" s="7"/>
      <c r="AD289" s="7"/>
      <c r="AE289" s="7"/>
      <c r="AF289" s="7"/>
      <c r="AG289" s="7"/>
    </row>
    <row r="290" spans="19:33" x14ac:dyDescent="0.25">
      <c r="S290" s="7"/>
      <c r="T290" s="7"/>
      <c r="U290" s="7"/>
      <c r="V290" s="7"/>
      <c r="W290" s="7"/>
      <c r="X290" s="7"/>
      <c r="Y290" s="7"/>
      <c r="Z290" s="7"/>
      <c r="AA290" s="7"/>
      <c r="AB290" s="7"/>
      <c r="AC290" s="7"/>
      <c r="AD290" s="7"/>
      <c r="AE290" s="7"/>
      <c r="AF290" s="7"/>
      <c r="AG290" s="7"/>
    </row>
    <row r="291" spans="19:33" x14ac:dyDescent="0.25">
      <c r="S291" s="7"/>
      <c r="T291" s="7"/>
      <c r="U291" s="7"/>
      <c r="V291" s="7"/>
      <c r="W291" s="7"/>
      <c r="X291" s="7"/>
      <c r="Y291" s="7"/>
      <c r="Z291" s="7"/>
      <c r="AA291" s="7"/>
      <c r="AB291" s="7"/>
      <c r="AC291" s="7"/>
      <c r="AD291" s="7"/>
      <c r="AE291" s="7"/>
      <c r="AF291" s="7"/>
      <c r="AG291" s="7"/>
    </row>
    <row r="292" spans="19:33" x14ac:dyDescent="0.25">
      <c r="S292" s="7"/>
      <c r="T292" s="7"/>
      <c r="U292" s="7"/>
      <c r="V292" s="7"/>
      <c r="W292" s="7"/>
      <c r="X292" s="7"/>
      <c r="Y292" s="7"/>
      <c r="Z292" s="7"/>
      <c r="AA292" s="7"/>
      <c r="AB292" s="7"/>
      <c r="AC292" s="7"/>
      <c r="AD292" s="7"/>
      <c r="AE292" s="7"/>
      <c r="AF292" s="7"/>
      <c r="AG292" s="7"/>
    </row>
    <row r="293" spans="19:33" x14ac:dyDescent="0.25">
      <c r="S293" s="7"/>
      <c r="T293" s="7"/>
      <c r="U293" s="7"/>
      <c r="V293" s="7"/>
      <c r="W293" s="7"/>
      <c r="X293" s="7"/>
      <c r="Y293" s="7"/>
      <c r="Z293" s="7"/>
      <c r="AA293" s="7"/>
      <c r="AB293" s="7"/>
      <c r="AC293" s="7"/>
      <c r="AD293" s="7"/>
      <c r="AE293" s="7"/>
      <c r="AF293" s="7"/>
      <c r="AG293" s="7"/>
    </row>
    <row r="294" spans="19:33" x14ac:dyDescent="0.25">
      <c r="S294" s="7"/>
      <c r="T294" s="7"/>
      <c r="U294" s="7"/>
      <c r="V294" s="7"/>
      <c r="W294" s="7"/>
      <c r="X294" s="7"/>
      <c r="Y294" s="7"/>
      <c r="Z294" s="7"/>
      <c r="AA294" s="7"/>
      <c r="AB294" s="7"/>
      <c r="AC294" s="7"/>
      <c r="AD294" s="7"/>
      <c r="AE294" s="7"/>
      <c r="AF294" s="7"/>
      <c r="AG294" s="7"/>
    </row>
    <row r="295" spans="19:33" x14ac:dyDescent="0.25">
      <c r="S295" s="7"/>
      <c r="T295" s="7"/>
      <c r="U295" s="7"/>
      <c r="V295" s="7"/>
      <c r="W295" s="7"/>
      <c r="X295" s="7"/>
      <c r="Y295" s="7"/>
      <c r="Z295" s="7"/>
      <c r="AA295" s="7"/>
      <c r="AB295" s="7"/>
      <c r="AC295" s="7"/>
      <c r="AD295" s="7"/>
      <c r="AE295" s="7"/>
      <c r="AF295" s="7"/>
      <c r="AG295" s="7"/>
    </row>
    <row r="296" spans="19:33" x14ac:dyDescent="0.25">
      <c r="S296" s="7"/>
      <c r="T296" s="7"/>
      <c r="U296" s="7"/>
      <c r="V296" s="7"/>
      <c r="W296" s="7"/>
      <c r="X296" s="7"/>
      <c r="Y296" s="7"/>
      <c r="Z296" s="7"/>
      <c r="AA296" s="7"/>
      <c r="AB296" s="7"/>
      <c r="AC296" s="7"/>
      <c r="AD296" s="7"/>
      <c r="AE296" s="7"/>
      <c r="AF296" s="7"/>
      <c r="AG296" s="7"/>
    </row>
    <row r="297" spans="19:33" x14ac:dyDescent="0.25">
      <c r="S297" s="7"/>
      <c r="T297" s="7"/>
      <c r="U297" s="7"/>
      <c r="V297" s="7"/>
      <c r="W297" s="7"/>
      <c r="X297" s="7"/>
      <c r="Y297" s="7"/>
      <c r="Z297" s="7"/>
      <c r="AA297" s="7"/>
      <c r="AB297" s="7"/>
      <c r="AC297" s="7"/>
      <c r="AD297" s="7"/>
      <c r="AE297" s="7"/>
      <c r="AF297" s="7"/>
      <c r="AG297" s="7"/>
    </row>
    <row r="298" spans="19:33" x14ac:dyDescent="0.25">
      <c r="S298" s="7"/>
      <c r="T298" s="7"/>
      <c r="U298" s="7"/>
      <c r="V298" s="7"/>
      <c r="W298" s="7"/>
      <c r="X298" s="7"/>
      <c r="Y298" s="7"/>
      <c r="Z298" s="7"/>
      <c r="AA298" s="7"/>
      <c r="AB298" s="7"/>
      <c r="AC298" s="7"/>
      <c r="AD298" s="7"/>
      <c r="AE298" s="7"/>
      <c r="AF298" s="7"/>
      <c r="AG298" s="7"/>
    </row>
    <row r="299" spans="19:33" x14ac:dyDescent="0.25">
      <c r="S299" s="7"/>
      <c r="T299" s="7"/>
      <c r="U299" s="7"/>
      <c r="V299" s="7"/>
      <c r="W299" s="7"/>
      <c r="X299" s="7"/>
      <c r="Y299" s="7"/>
      <c r="Z299" s="7"/>
      <c r="AA299" s="7"/>
      <c r="AB299" s="7"/>
      <c r="AC299" s="7"/>
      <c r="AD299" s="7"/>
      <c r="AE299" s="7"/>
      <c r="AF299" s="7"/>
      <c r="AG299" s="7"/>
    </row>
    <row r="300" spans="19:33" x14ac:dyDescent="0.25">
      <c r="S300" s="7"/>
      <c r="T300" s="7"/>
      <c r="U300" s="7"/>
      <c r="V300" s="7"/>
      <c r="W300" s="7"/>
      <c r="X300" s="7"/>
      <c r="Y300" s="7"/>
      <c r="Z300" s="7"/>
      <c r="AA300" s="7"/>
      <c r="AB300" s="7"/>
      <c r="AC300" s="7"/>
      <c r="AD300" s="7"/>
      <c r="AE300" s="7"/>
      <c r="AF300" s="7"/>
      <c r="AG300" s="7"/>
    </row>
    <row r="301" spans="19:33" x14ac:dyDescent="0.25">
      <c r="S301" s="7"/>
      <c r="T301" s="7"/>
      <c r="U301" s="7"/>
      <c r="V301" s="7"/>
      <c r="W301" s="7"/>
      <c r="X301" s="7"/>
      <c r="Y301" s="7"/>
      <c r="Z301" s="7"/>
      <c r="AA301" s="7"/>
      <c r="AB301" s="7"/>
      <c r="AC301" s="7"/>
      <c r="AD301" s="7"/>
      <c r="AE301" s="7"/>
      <c r="AF301" s="7"/>
      <c r="AG301" s="7"/>
    </row>
    <row r="302" spans="19:33" x14ac:dyDescent="0.25">
      <c r="S302" s="7"/>
      <c r="T302" s="7"/>
      <c r="U302" s="7"/>
      <c r="V302" s="7"/>
      <c r="W302" s="7"/>
      <c r="X302" s="7"/>
      <c r="Y302" s="7"/>
      <c r="Z302" s="7"/>
      <c r="AA302" s="7"/>
      <c r="AB302" s="7"/>
      <c r="AC302" s="7"/>
      <c r="AD302" s="7"/>
      <c r="AE302" s="7"/>
      <c r="AF302" s="7"/>
      <c r="AG302" s="7"/>
    </row>
    <row r="303" spans="19:33" x14ac:dyDescent="0.25">
      <c r="S303" s="7"/>
      <c r="T303" s="7"/>
      <c r="U303" s="7"/>
      <c r="V303" s="7"/>
      <c r="W303" s="7"/>
      <c r="X303" s="7"/>
      <c r="Y303" s="7"/>
      <c r="Z303" s="7"/>
      <c r="AA303" s="7"/>
      <c r="AB303" s="7"/>
      <c r="AC303" s="7"/>
      <c r="AD303" s="7"/>
      <c r="AE303" s="7"/>
      <c r="AF303" s="7"/>
      <c r="AG303" s="7"/>
    </row>
    <row r="304" spans="19:33" x14ac:dyDescent="0.25">
      <c r="S304" s="7"/>
      <c r="T304" s="7"/>
      <c r="U304" s="7"/>
      <c r="V304" s="7"/>
      <c r="W304" s="7"/>
      <c r="X304" s="7"/>
      <c r="Y304" s="7"/>
      <c r="Z304" s="7"/>
      <c r="AA304" s="7"/>
      <c r="AB304" s="7"/>
      <c r="AC304" s="7"/>
      <c r="AD304" s="7"/>
      <c r="AE304" s="7"/>
      <c r="AF304" s="7"/>
      <c r="AG304" s="7"/>
    </row>
    <row r="305" spans="19:33" x14ac:dyDescent="0.25">
      <c r="S305" s="7"/>
      <c r="T305" s="7"/>
      <c r="U305" s="7"/>
      <c r="V305" s="7"/>
      <c r="W305" s="7"/>
      <c r="X305" s="7"/>
      <c r="Y305" s="7"/>
      <c r="Z305" s="7"/>
      <c r="AA305" s="7"/>
      <c r="AB305" s="7"/>
      <c r="AC305" s="7"/>
      <c r="AD305" s="7"/>
      <c r="AE305" s="7"/>
      <c r="AF305" s="7"/>
      <c r="AG305" s="7"/>
    </row>
    <row r="306" spans="19:33" x14ac:dyDescent="0.25">
      <c r="S306" s="7"/>
      <c r="T306" s="7"/>
      <c r="U306" s="7"/>
      <c r="V306" s="7"/>
      <c r="W306" s="7"/>
      <c r="X306" s="7"/>
      <c r="Y306" s="7"/>
      <c r="Z306" s="7"/>
      <c r="AA306" s="7"/>
      <c r="AB306" s="7"/>
      <c r="AC306" s="7"/>
      <c r="AD306" s="7"/>
      <c r="AE306" s="7"/>
      <c r="AF306" s="7"/>
      <c r="AG306" s="7"/>
    </row>
    <row r="307" spans="19:33" x14ac:dyDescent="0.25">
      <c r="S307" s="7"/>
      <c r="T307" s="7"/>
      <c r="U307" s="7"/>
      <c r="V307" s="7"/>
      <c r="W307" s="7"/>
      <c r="X307" s="7"/>
      <c r="Y307" s="7"/>
      <c r="Z307" s="7"/>
      <c r="AA307" s="7"/>
      <c r="AB307" s="7"/>
      <c r="AC307" s="7"/>
      <c r="AD307" s="7"/>
      <c r="AE307" s="7"/>
      <c r="AF307" s="7"/>
      <c r="AG307" s="7"/>
    </row>
    <row r="308" spans="19:33" x14ac:dyDescent="0.25">
      <c r="S308" s="7"/>
      <c r="T308" s="7"/>
      <c r="U308" s="7"/>
      <c r="V308" s="7"/>
      <c r="W308" s="7"/>
      <c r="X308" s="7"/>
      <c r="Y308" s="7"/>
      <c r="Z308" s="7"/>
      <c r="AA308" s="7"/>
      <c r="AB308" s="7"/>
      <c r="AC308" s="7"/>
      <c r="AD308" s="7"/>
      <c r="AE308" s="7"/>
      <c r="AF308" s="7"/>
      <c r="AG308" s="7"/>
    </row>
    <row r="309" spans="19:33" x14ac:dyDescent="0.25">
      <c r="S309" s="7"/>
      <c r="T309" s="7"/>
      <c r="U309" s="7"/>
      <c r="V309" s="7"/>
      <c r="W309" s="7"/>
      <c r="X309" s="7"/>
      <c r="Y309" s="7"/>
      <c r="Z309" s="7"/>
      <c r="AA309" s="7"/>
      <c r="AB309" s="7"/>
      <c r="AC309" s="7"/>
      <c r="AD309" s="7"/>
      <c r="AE309" s="7"/>
      <c r="AF309" s="7"/>
      <c r="AG309" s="7"/>
    </row>
    <row r="310" spans="19:33" x14ac:dyDescent="0.25">
      <c r="S310" s="7"/>
      <c r="T310" s="7"/>
      <c r="U310" s="7"/>
      <c r="V310" s="7"/>
      <c r="W310" s="7"/>
      <c r="X310" s="7"/>
      <c r="Y310" s="7"/>
      <c r="Z310" s="7"/>
      <c r="AA310" s="7"/>
      <c r="AB310" s="7"/>
      <c r="AC310" s="7"/>
      <c r="AD310" s="7"/>
      <c r="AE310" s="7"/>
      <c r="AF310" s="7"/>
      <c r="AG310" s="7"/>
    </row>
    <row r="311" spans="19:33" x14ac:dyDescent="0.25">
      <c r="S311" s="7"/>
      <c r="T311" s="7"/>
      <c r="U311" s="7"/>
      <c r="V311" s="7"/>
      <c r="W311" s="7"/>
      <c r="X311" s="7"/>
      <c r="Y311" s="7"/>
      <c r="Z311" s="7"/>
      <c r="AA311" s="7"/>
      <c r="AB311" s="7"/>
      <c r="AC311" s="7"/>
      <c r="AD311" s="7"/>
      <c r="AE311" s="7"/>
      <c r="AF311" s="7"/>
      <c r="AG311" s="7"/>
    </row>
    <row r="312" spans="19:33" x14ac:dyDescent="0.25">
      <c r="S312" s="7"/>
      <c r="T312" s="7"/>
      <c r="U312" s="7"/>
      <c r="V312" s="7"/>
      <c r="W312" s="7"/>
      <c r="X312" s="7"/>
      <c r="Y312" s="7"/>
      <c r="Z312" s="7"/>
      <c r="AA312" s="7"/>
      <c r="AB312" s="7"/>
      <c r="AC312" s="7"/>
      <c r="AD312" s="7"/>
      <c r="AE312" s="7"/>
      <c r="AF312" s="7"/>
      <c r="AG312" s="7"/>
    </row>
    <row r="313" spans="19:33" x14ac:dyDescent="0.25">
      <c r="S313" s="7"/>
      <c r="T313" s="7"/>
      <c r="U313" s="7"/>
      <c r="V313" s="7"/>
      <c r="W313" s="7"/>
      <c r="X313" s="7"/>
      <c r="Y313" s="7"/>
      <c r="Z313" s="7"/>
      <c r="AA313" s="7"/>
      <c r="AB313" s="7"/>
      <c r="AC313" s="7"/>
      <c r="AD313" s="7"/>
      <c r="AE313" s="7"/>
      <c r="AF313" s="7"/>
      <c r="AG313" s="7"/>
    </row>
    <row r="314" spans="19:33" x14ac:dyDescent="0.25">
      <c r="S314" s="7"/>
      <c r="T314" s="7"/>
      <c r="U314" s="7"/>
      <c r="V314" s="7"/>
      <c r="W314" s="7"/>
      <c r="X314" s="7"/>
      <c r="Y314" s="7"/>
      <c r="Z314" s="7"/>
      <c r="AA314" s="7"/>
      <c r="AB314" s="7"/>
      <c r="AC314" s="7"/>
      <c r="AD314" s="7"/>
      <c r="AE314" s="7"/>
      <c r="AF314" s="7"/>
      <c r="AG314" s="7"/>
    </row>
    <row r="315" spans="19:33" x14ac:dyDescent="0.25">
      <c r="S315" s="7"/>
      <c r="T315" s="7"/>
      <c r="U315" s="7"/>
      <c r="V315" s="7"/>
      <c r="W315" s="7"/>
      <c r="X315" s="7"/>
      <c r="Y315" s="7"/>
      <c r="Z315" s="7"/>
      <c r="AA315" s="7"/>
      <c r="AB315" s="7"/>
      <c r="AC315" s="7"/>
      <c r="AD315" s="7"/>
      <c r="AE315" s="7"/>
      <c r="AF315" s="7"/>
      <c r="AG315" s="7"/>
    </row>
    <row r="316" spans="19:33" x14ac:dyDescent="0.25">
      <c r="S316" s="7"/>
      <c r="T316" s="7"/>
      <c r="U316" s="7"/>
      <c r="V316" s="7"/>
      <c r="W316" s="7"/>
      <c r="X316" s="7"/>
      <c r="Y316" s="7"/>
      <c r="Z316" s="7"/>
      <c r="AA316" s="7"/>
      <c r="AB316" s="7"/>
      <c r="AC316" s="7"/>
      <c r="AD316" s="7"/>
      <c r="AE316" s="7"/>
      <c r="AF316" s="7"/>
      <c r="AG316" s="7"/>
    </row>
    <row r="317" spans="19:33" x14ac:dyDescent="0.25">
      <c r="S317" s="7"/>
      <c r="T317" s="7"/>
      <c r="U317" s="7"/>
      <c r="V317" s="7"/>
      <c r="W317" s="7"/>
      <c r="X317" s="7"/>
      <c r="Y317" s="7"/>
      <c r="Z317" s="7"/>
      <c r="AA317" s="7"/>
      <c r="AB317" s="7"/>
      <c r="AC317" s="7"/>
      <c r="AD317" s="7"/>
      <c r="AE317" s="7"/>
      <c r="AF317" s="7"/>
      <c r="AG317" s="7"/>
    </row>
    <row r="318" spans="19:33" x14ac:dyDescent="0.25">
      <c r="S318" s="7"/>
      <c r="T318" s="7"/>
      <c r="U318" s="7"/>
      <c r="V318" s="7"/>
      <c r="W318" s="7"/>
      <c r="X318" s="7"/>
      <c r="Y318" s="7"/>
      <c r="Z318" s="7"/>
      <c r="AA318" s="7"/>
      <c r="AB318" s="7"/>
      <c r="AC318" s="7"/>
      <c r="AD318" s="7"/>
      <c r="AE318" s="7"/>
      <c r="AF318" s="7"/>
      <c r="AG318" s="7"/>
    </row>
    <row r="319" spans="19:33" x14ac:dyDescent="0.25">
      <c r="S319" s="7"/>
      <c r="T319" s="7"/>
      <c r="U319" s="7"/>
      <c r="V319" s="7"/>
      <c r="W319" s="7"/>
      <c r="X319" s="7"/>
      <c r="Y319" s="7"/>
      <c r="Z319" s="7"/>
      <c r="AA319" s="7"/>
      <c r="AB319" s="7"/>
      <c r="AC319" s="7"/>
      <c r="AD319" s="7"/>
      <c r="AE319" s="7"/>
      <c r="AF319" s="7"/>
      <c r="AG319" s="7"/>
    </row>
    <row r="320" spans="19:33" x14ac:dyDescent="0.25">
      <c r="S320" s="7"/>
      <c r="T320" s="7"/>
      <c r="U320" s="7"/>
      <c r="V320" s="7"/>
      <c r="W320" s="7"/>
      <c r="X320" s="7"/>
      <c r="Y320" s="7"/>
      <c r="Z320" s="7"/>
      <c r="AA320" s="7"/>
      <c r="AB320" s="7"/>
      <c r="AC320" s="7"/>
      <c r="AD320" s="7"/>
      <c r="AE320" s="7"/>
      <c r="AF320" s="7"/>
      <c r="AG320" s="7"/>
    </row>
    <row r="321" spans="19:33" x14ac:dyDescent="0.25">
      <c r="S321" s="7"/>
      <c r="T321" s="7"/>
      <c r="U321" s="7"/>
      <c r="V321" s="7"/>
      <c r="W321" s="7"/>
      <c r="X321" s="7"/>
      <c r="Y321" s="7"/>
      <c r="Z321" s="7"/>
      <c r="AA321" s="7"/>
      <c r="AB321" s="7"/>
      <c r="AC321" s="7"/>
      <c r="AD321" s="7"/>
      <c r="AE321" s="7"/>
      <c r="AF321" s="7"/>
      <c r="AG321" s="7"/>
    </row>
    <row r="322" spans="19:33" x14ac:dyDescent="0.25">
      <c r="S322" s="7"/>
      <c r="T322" s="7"/>
      <c r="U322" s="7"/>
      <c r="V322" s="7"/>
      <c r="W322" s="7"/>
      <c r="X322" s="7"/>
      <c r="Y322" s="7"/>
      <c r="Z322" s="7"/>
      <c r="AA322" s="7"/>
      <c r="AB322" s="7"/>
      <c r="AC322" s="7"/>
      <c r="AD322" s="7"/>
      <c r="AE322" s="7"/>
      <c r="AF322" s="7"/>
      <c r="AG322" s="7"/>
    </row>
    <row r="323" spans="19:33" x14ac:dyDescent="0.25">
      <c r="S323" s="7"/>
      <c r="T323" s="7"/>
      <c r="U323" s="7"/>
      <c r="V323" s="7"/>
      <c r="W323" s="7"/>
      <c r="X323" s="7"/>
      <c r="Y323" s="7"/>
      <c r="Z323" s="7"/>
      <c r="AA323" s="7"/>
      <c r="AB323" s="7"/>
      <c r="AC323" s="7"/>
      <c r="AD323" s="7"/>
      <c r="AE323" s="7"/>
      <c r="AF323" s="7"/>
      <c r="AG323" s="7"/>
    </row>
    <row r="324" spans="19:33" x14ac:dyDescent="0.25">
      <c r="S324" s="7"/>
      <c r="T324" s="7"/>
      <c r="U324" s="7"/>
      <c r="V324" s="7"/>
      <c r="W324" s="7"/>
      <c r="X324" s="7"/>
      <c r="Y324" s="7"/>
      <c r="Z324" s="7"/>
      <c r="AA324" s="7"/>
      <c r="AB324" s="7"/>
      <c r="AC324" s="7"/>
      <c r="AD324" s="7"/>
      <c r="AE324" s="7"/>
      <c r="AF324" s="7"/>
      <c r="AG324" s="7"/>
    </row>
    <row r="325" spans="19:33" x14ac:dyDescent="0.25">
      <c r="S325" s="7"/>
      <c r="T325" s="7"/>
      <c r="U325" s="7"/>
      <c r="V325" s="7"/>
      <c r="W325" s="7"/>
      <c r="X325" s="7"/>
      <c r="Y325" s="7"/>
      <c r="Z325" s="7"/>
      <c r="AA325" s="7"/>
      <c r="AB325" s="7"/>
      <c r="AC325" s="7"/>
      <c r="AD325" s="7"/>
      <c r="AE325" s="7"/>
      <c r="AF325" s="7"/>
      <c r="AG325" s="7"/>
    </row>
    <row r="326" spans="19:33" x14ac:dyDescent="0.25">
      <c r="S326" s="7"/>
      <c r="T326" s="7"/>
      <c r="U326" s="7"/>
      <c r="V326" s="7"/>
      <c r="W326" s="7"/>
      <c r="X326" s="7"/>
      <c r="Y326" s="7"/>
      <c r="Z326" s="7"/>
      <c r="AA326" s="7"/>
      <c r="AB326" s="7"/>
      <c r="AC326" s="7"/>
      <c r="AD326" s="7"/>
      <c r="AE326" s="7"/>
      <c r="AF326" s="7"/>
      <c r="AG326" s="7"/>
    </row>
    <row r="327" spans="19:33" x14ac:dyDescent="0.25">
      <c r="S327" s="7"/>
      <c r="T327" s="7"/>
      <c r="U327" s="7"/>
      <c r="V327" s="7"/>
      <c r="W327" s="7"/>
      <c r="X327" s="7"/>
      <c r="Y327" s="7"/>
      <c r="Z327" s="7"/>
      <c r="AA327" s="7"/>
      <c r="AB327" s="7"/>
      <c r="AC327" s="7"/>
      <c r="AD327" s="7"/>
      <c r="AE327" s="7"/>
      <c r="AF327" s="7"/>
      <c r="AG327" s="7"/>
    </row>
    <row r="328" spans="19:33" x14ac:dyDescent="0.25">
      <c r="S328" s="7"/>
      <c r="T328" s="7"/>
      <c r="U328" s="7"/>
      <c r="V328" s="7"/>
      <c r="W328" s="7"/>
      <c r="X328" s="7"/>
      <c r="Y328" s="7"/>
      <c r="Z328" s="7"/>
      <c r="AA328" s="7"/>
      <c r="AB328" s="7"/>
      <c r="AC328" s="7"/>
      <c r="AD328" s="7"/>
      <c r="AE328" s="7"/>
      <c r="AF328" s="7"/>
      <c r="AG328" s="7"/>
    </row>
    <row r="329" spans="19:33" x14ac:dyDescent="0.25">
      <c r="S329" s="7"/>
      <c r="T329" s="7"/>
      <c r="U329" s="7"/>
      <c r="V329" s="7"/>
      <c r="W329" s="7"/>
      <c r="X329" s="7"/>
      <c r="Y329" s="7"/>
      <c r="Z329" s="7"/>
      <c r="AA329" s="7"/>
      <c r="AB329" s="7"/>
      <c r="AC329" s="7"/>
      <c r="AD329" s="7"/>
      <c r="AE329" s="7"/>
      <c r="AF329" s="7"/>
      <c r="AG329" s="7"/>
    </row>
    <row r="330" spans="19:33" x14ac:dyDescent="0.25">
      <c r="S330" s="7"/>
      <c r="T330" s="7"/>
      <c r="U330" s="7"/>
      <c r="V330" s="7"/>
      <c r="W330" s="7"/>
      <c r="X330" s="7"/>
      <c r="Y330" s="7"/>
      <c r="Z330" s="7"/>
      <c r="AA330" s="7"/>
      <c r="AB330" s="7"/>
      <c r="AC330" s="7"/>
      <c r="AD330" s="7"/>
      <c r="AE330" s="7"/>
      <c r="AF330" s="7"/>
      <c r="AG330" s="7"/>
    </row>
    <row r="331" spans="19:33" x14ac:dyDescent="0.25">
      <c r="S331" s="7"/>
      <c r="T331" s="7"/>
      <c r="U331" s="7"/>
      <c r="V331" s="7"/>
      <c r="W331" s="7"/>
      <c r="X331" s="7"/>
      <c r="Y331" s="7"/>
      <c r="Z331" s="7"/>
      <c r="AA331" s="7"/>
      <c r="AB331" s="7"/>
      <c r="AC331" s="7"/>
      <c r="AD331" s="7"/>
      <c r="AE331" s="7"/>
      <c r="AF331" s="7"/>
      <c r="AG331" s="7"/>
    </row>
    <row r="332" spans="19:33" x14ac:dyDescent="0.25">
      <c r="S332" s="7"/>
      <c r="T332" s="7"/>
      <c r="U332" s="7"/>
      <c r="V332" s="7"/>
      <c r="W332" s="7"/>
      <c r="X332" s="7"/>
      <c r="Y332" s="7"/>
      <c r="Z332" s="7"/>
      <c r="AA332" s="7"/>
      <c r="AB332" s="7"/>
      <c r="AC332" s="7"/>
      <c r="AD332" s="7"/>
      <c r="AE332" s="7"/>
      <c r="AF332" s="7"/>
      <c r="AG332" s="7"/>
    </row>
    <row r="333" spans="19:33" x14ac:dyDescent="0.25">
      <c r="S333" s="7"/>
      <c r="T333" s="7"/>
      <c r="U333" s="7"/>
      <c r="V333" s="7"/>
      <c r="W333" s="7"/>
      <c r="X333" s="7"/>
      <c r="Y333" s="7"/>
      <c r="Z333" s="7"/>
      <c r="AA333" s="7"/>
      <c r="AB333" s="7"/>
      <c r="AC333" s="7"/>
      <c r="AD333" s="7"/>
      <c r="AE333" s="7"/>
      <c r="AF333" s="7"/>
      <c r="AG333" s="7"/>
    </row>
    <row r="334" spans="19:33" x14ac:dyDescent="0.25">
      <c r="S334" s="7"/>
      <c r="T334" s="7"/>
      <c r="U334" s="7"/>
      <c r="V334" s="7"/>
      <c r="W334" s="7"/>
      <c r="X334" s="7"/>
      <c r="Y334" s="7"/>
      <c r="Z334" s="7"/>
      <c r="AA334" s="7"/>
      <c r="AB334" s="7"/>
      <c r="AC334" s="7"/>
      <c r="AD334" s="7"/>
      <c r="AE334" s="7"/>
      <c r="AF334" s="7"/>
      <c r="AG334" s="7"/>
    </row>
    <row r="335" spans="19:33" x14ac:dyDescent="0.25">
      <c r="S335" s="7"/>
      <c r="T335" s="7"/>
      <c r="U335" s="7"/>
      <c r="V335" s="7"/>
      <c r="W335" s="7"/>
      <c r="X335" s="7"/>
      <c r="Y335" s="7"/>
      <c r="Z335" s="7"/>
      <c r="AA335" s="7"/>
      <c r="AB335" s="7"/>
      <c r="AC335" s="7"/>
      <c r="AD335" s="7"/>
      <c r="AE335" s="7"/>
      <c r="AF335" s="7"/>
      <c r="AG335" s="7"/>
    </row>
    <row r="336" spans="19:33" x14ac:dyDescent="0.25">
      <c r="S336" s="7"/>
      <c r="T336" s="7"/>
      <c r="U336" s="7"/>
      <c r="V336" s="7"/>
      <c r="W336" s="7"/>
      <c r="X336" s="7"/>
      <c r="Y336" s="7"/>
      <c r="Z336" s="7"/>
      <c r="AA336" s="7"/>
      <c r="AB336" s="7"/>
      <c r="AC336" s="7"/>
      <c r="AD336" s="7"/>
      <c r="AE336" s="7"/>
      <c r="AF336" s="7"/>
      <c r="AG336" s="7"/>
    </row>
    <row r="337" spans="19:33" x14ac:dyDescent="0.25">
      <c r="S337" s="7"/>
      <c r="T337" s="7"/>
      <c r="U337" s="7"/>
      <c r="V337" s="7"/>
      <c r="W337" s="7"/>
      <c r="X337" s="7"/>
      <c r="Y337" s="7"/>
      <c r="Z337" s="7"/>
      <c r="AA337" s="7"/>
      <c r="AB337" s="7"/>
      <c r="AC337" s="7"/>
      <c r="AD337" s="7"/>
      <c r="AE337" s="7"/>
      <c r="AF337" s="7"/>
      <c r="AG337" s="7"/>
    </row>
    <row r="338" spans="19:33" x14ac:dyDescent="0.25">
      <c r="S338" s="7"/>
      <c r="T338" s="7"/>
      <c r="U338" s="7"/>
      <c r="V338" s="7"/>
      <c r="W338" s="7"/>
      <c r="X338" s="7"/>
      <c r="Y338" s="7"/>
      <c r="Z338" s="7"/>
      <c r="AA338" s="7"/>
      <c r="AB338" s="7"/>
      <c r="AC338" s="7"/>
      <c r="AD338" s="7"/>
      <c r="AE338" s="7"/>
      <c r="AF338" s="7"/>
      <c r="AG338" s="7"/>
    </row>
    <row r="339" spans="19:33" x14ac:dyDescent="0.25">
      <c r="S339" s="7"/>
      <c r="T339" s="7"/>
      <c r="U339" s="7"/>
      <c r="V339" s="7"/>
      <c r="W339" s="7"/>
      <c r="X339" s="7"/>
      <c r="Y339" s="7"/>
      <c r="Z339" s="7"/>
      <c r="AA339" s="7"/>
      <c r="AB339" s="7"/>
      <c r="AC339" s="7"/>
      <c r="AD339" s="7"/>
      <c r="AE339" s="7"/>
      <c r="AF339" s="7"/>
      <c r="AG339" s="7"/>
    </row>
  </sheetData>
  <mergeCells count="20">
    <mergeCell ref="AH9:AI9"/>
    <mergeCell ref="AJ9:AM9"/>
    <mergeCell ref="E11:E17"/>
    <mergeCell ref="E18:E25"/>
    <mergeCell ref="E26:E28"/>
    <mergeCell ref="P3:P10"/>
    <mergeCell ref="Q3:Q10"/>
    <mergeCell ref="S8:AG8"/>
    <mergeCell ref="AH8:AI8"/>
    <mergeCell ref="AJ8:AM8"/>
    <mergeCell ref="F9:N9"/>
    <mergeCell ref="S9:V9"/>
    <mergeCell ref="X9:Z9"/>
    <mergeCell ref="AA9:AC9"/>
    <mergeCell ref="AD9:AE9"/>
    <mergeCell ref="E29:E33"/>
    <mergeCell ref="E34:E41"/>
    <mergeCell ref="E42:E47"/>
    <mergeCell ref="E48:E56"/>
    <mergeCell ref="AF9:AG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2C00A-FDDE-4DFF-92C5-E1246A2BECC3}">
  <dimension ref="A1"/>
  <sheetViews>
    <sheetView workbookViewId="0">
      <selection activeCell="I51" sqref="I51"/>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B28D-11C0-4D19-B539-A332EAF0517E}">
  <dimension ref="A2:AO397"/>
  <sheetViews>
    <sheetView zoomScale="85" zoomScaleNormal="85" workbookViewId="0">
      <pane xSplit="6" ySplit="10" topLeftCell="G14" activePane="bottomRight" state="frozen"/>
      <selection pane="topRight" activeCell="G1" sqref="G1"/>
      <selection pane="bottomLeft" activeCell="A11" sqref="A11"/>
      <selection pane="bottomRight" activeCell="A10" sqref="A10"/>
    </sheetView>
  </sheetViews>
  <sheetFormatPr defaultRowHeight="13.5" x14ac:dyDescent="0.25"/>
  <cols>
    <col min="1" max="1" width="13.42578125" style="2" customWidth="1"/>
    <col min="2" max="2" width="19" style="2" customWidth="1"/>
    <col min="3" max="3" width="27.5703125" style="2" customWidth="1"/>
    <col min="4" max="4" width="39.28515625" style="2" customWidth="1"/>
    <col min="5" max="5" width="4.7109375" style="2" customWidth="1"/>
    <col min="6" max="6" width="22.85546875" style="2" bestFit="1" customWidth="1"/>
    <col min="7" max="7" width="44.5703125" style="12" customWidth="1"/>
    <col min="8" max="8" width="23.140625" style="2" customWidth="1"/>
    <col min="9" max="9" width="27.140625" style="2" customWidth="1"/>
    <col min="10" max="11" width="9.140625" style="2"/>
    <col min="12" max="12" width="27.140625" style="2" customWidth="1"/>
    <col min="13" max="13" width="12.140625" style="2" customWidth="1"/>
    <col min="14" max="14" width="30.42578125" style="2" customWidth="1"/>
    <col min="15" max="15" width="7.42578125" style="2" customWidth="1"/>
    <col min="16" max="17" width="3.42578125" style="2" bestFit="1" customWidth="1"/>
    <col min="18" max="18" width="11.42578125" style="2" customWidth="1"/>
    <col min="19" max="19" width="11" style="2" customWidth="1"/>
    <col min="20" max="20" width="13.7109375" style="2" customWidth="1"/>
    <col min="21" max="41" width="17.85546875" style="3" customWidth="1"/>
    <col min="42" max="16384" width="9.140625" style="2"/>
  </cols>
  <sheetData>
    <row r="2" spans="1:39" x14ac:dyDescent="0.25">
      <c r="B2" s="1" t="s">
        <v>77</v>
      </c>
      <c r="C2" s="2" t="s">
        <v>88</v>
      </c>
      <c r="R2" s="1"/>
    </row>
    <row r="3" spans="1:39" ht="15" customHeight="1" x14ac:dyDescent="0.25">
      <c r="B3" s="1" t="s">
        <v>32</v>
      </c>
      <c r="C3" s="2" t="s">
        <v>89</v>
      </c>
      <c r="G3" s="23"/>
      <c r="P3" s="90" t="s">
        <v>81</v>
      </c>
      <c r="Q3" s="90" t="s">
        <v>83</v>
      </c>
      <c r="R3" s="1"/>
    </row>
    <row r="4" spans="1:39" x14ac:dyDescent="0.25">
      <c r="B4" s="1" t="s">
        <v>78</v>
      </c>
      <c r="C4" s="2" t="s">
        <v>79</v>
      </c>
      <c r="P4" s="90"/>
      <c r="Q4" s="90"/>
      <c r="R4" s="1"/>
    </row>
    <row r="5" spans="1:39" x14ac:dyDescent="0.25">
      <c r="A5" s="16"/>
      <c r="B5" s="1" t="s">
        <v>84</v>
      </c>
      <c r="C5" s="2" t="s">
        <v>163</v>
      </c>
      <c r="P5" s="90"/>
      <c r="Q5" s="90"/>
      <c r="R5" s="1"/>
    </row>
    <row r="6" spans="1:39" x14ac:dyDescent="0.25">
      <c r="B6" s="1" t="s">
        <v>85</v>
      </c>
      <c r="C6" s="2" t="s">
        <v>86</v>
      </c>
      <c r="P6" s="90"/>
      <c r="Q6" s="90"/>
      <c r="R6" s="1"/>
    </row>
    <row r="7" spans="1:39" x14ac:dyDescent="0.25">
      <c r="B7" s="1" t="s">
        <v>33</v>
      </c>
      <c r="C7" s="2" t="s">
        <v>87</v>
      </c>
      <c r="P7" s="90"/>
      <c r="Q7" s="90"/>
      <c r="R7" s="1"/>
    </row>
    <row r="8" spans="1:39" x14ac:dyDescent="0.25">
      <c r="P8" s="90"/>
      <c r="Q8" s="90"/>
      <c r="R8" s="11" t="s">
        <v>0</v>
      </c>
      <c r="S8" s="91" t="s">
        <v>25</v>
      </c>
      <c r="T8" s="92"/>
      <c r="U8" s="92"/>
      <c r="V8" s="92"/>
      <c r="W8" s="92"/>
      <c r="X8" s="92"/>
      <c r="Y8" s="92"/>
      <c r="Z8" s="92"/>
      <c r="AA8" s="92"/>
      <c r="AB8" s="92"/>
      <c r="AC8" s="92"/>
      <c r="AD8" s="92"/>
      <c r="AE8" s="92"/>
      <c r="AF8" s="92"/>
      <c r="AG8" s="93"/>
      <c r="AH8" s="72" t="s">
        <v>27</v>
      </c>
      <c r="AI8" s="72"/>
      <c r="AJ8" s="73" t="s">
        <v>26</v>
      </c>
      <c r="AK8" s="73"/>
      <c r="AL8" s="73"/>
      <c r="AM8" s="73"/>
    </row>
    <row r="9" spans="1:39" x14ac:dyDescent="0.25">
      <c r="F9" s="94" t="s">
        <v>36</v>
      </c>
      <c r="G9" s="94"/>
      <c r="H9" s="94"/>
      <c r="I9" s="94"/>
      <c r="J9" s="94"/>
      <c r="K9" s="94"/>
      <c r="L9" s="94"/>
      <c r="M9" s="95"/>
      <c r="N9" s="95"/>
      <c r="O9" s="9"/>
      <c r="P9" s="90"/>
      <c r="Q9" s="90"/>
      <c r="R9" s="11" t="s">
        <v>1</v>
      </c>
      <c r="S9" s="88" t="s">
        <v>2</v>
      </c>
      <c r="T9" s="88"/>
      <c r="U9" s="88"/>
      <c r="V9" s="88"/>
      <c r="W9" s="8" t="s">
        <v>9</v>
      </c>
      <c r="X9" s="88" t="s">
        <v>11</v>
      </c>
      <c r="Y9" s="88"/>
      <c r="Z9" s="88"/>
      <c r="AA9" s="96" t="s">
        <v>40</v>
      </c>
      <c r="AB9" s="97"/>
      <c r="AC9" s="98"/>
      <c r="AD9" s="88" t="s">
        <v>15</v>
      </c>
      <c r="AE9" s="88"/>
      <c r="AF9" s="88" t="s">
        <v>18</v>
      </c>
      <c r="AG9" s="88"/>
      <c r="AH9" s="89" t="s">
        <v>28</v>
      </c>
      <c r="AI9" s="89"/>
      <c r="AJ9" s="89" t="s">
        <v>20</v>
      </c>
      <c r="AK9" s="89"/>
      <c r="AL9" s="89"/>
      <c r="AM9" s="89"/>
    </row>
    <row r="10" spans="1:39" x14ac:dyDescent="0.25">
      <c r="A10" s="15" t="s">
        <v>159</v>
      </c>
      <c r="B10" s="15" t="s">
        <v>157</v>
      </c>
      <c r="C10" s="15" t="s">
        <v>151</v>
      </c>
      <c r="D10" s="15" t="s">
        <v>150</v>
      </c>
      <c r="F10" s="4" t="s">
        <v>3</v>
      </c>
      <c r="G10" s="22" t="s">
        <v>125</v>
      </c>
      <c r="H10" s="4" t="s">
        <v>51</v>
      </c>
      <c r="I10" s="4" t="s">
        <v>37</v>
      </c>
      <c r="J10" s="4" t="s">
        <v>143</v>
      </c>
      <c r="K10" s="4" t="s">
        <v>152</v>
      </c>
      <c r="L10" s="4" t="s">
        <v>38</v>
      </c>
      <c r="M10" s="10" t="s">
        <v>144</v>
      </c>
      <c r="N10" s="10" t="s">
        <v>39</v>
      </c>
      <c r="O10" s="10" t="s">
        <v>145</v>
      </c>
      <c r="P10" s="90"/>
      <c r="Q10" s="90"/>
      <c r="R10" s="11" t="s">
        <v>35</v>
      </c>
      <c r="S10" s="8" t="s">
        <v>8</v>
      </c>
      <c r="T10" s="8" t="s">
        <v>7</v>
      </c>
      <c r="U10" s="8" t="s">
        <v>5</v>
      </c>
      <c r="V10" s="8" t="s">
        <v>6</v>
      </c>
      <c r="W10" s="8" t="s">
        <v>4</v>
      </c>
      <c r="X10" s="8" t="s">
        <v>12</v>
      </c>
      <c r="Y10" s="8" t="s">
        <v>13</v>
      </c>
      <c r="Z10" s="8" t="s">
        <v>14</v>
      </c>
      <c r="AA10" s="8" t="s">
        <v>40</v>
      </c>
      <c r="AB10" s="8" t="s">
        <v>41</v>
      </c>
      <c r="AC10" s="8" t="s">
        <v>42</v>
      </c>
      <c r="AD10" s="8" t="s">
        <v>16</v>
      </c>
      <c r="AE10" s="8" t="s">
        <v>17</v>
      </c>
      <c r="AF10" s="8" t="s">
        <v>19</v>
      </c>
      <c r="AG10" s="8" t="s">
        <v>30</v>
      </c>
      <c r="AH10" s="5" t="s">
        <v>31</v>
      </c>
      <c r="AI10" s="5" t="s">
        <v>29</v>
      </c>
      <c r="AJ10" s="5" t="s">
        <v>22</v>
      </c>
      <c r="AK10" s="5" t="s">
        <v>23</v>
      </c>
      <c r="AL10" s="5" t="s">
        <v>21</v>
      </c>
      <c r="AM10" s="5" t="s">
        <v>161</v>
      </c>
    </row>
    <row r="11" spans="1:39" x14ac:dyDescent="0.25">
      <c r="A11" s="20" t="str">
        <f t="shared" ref="A11" si="0">IF(B11="","",CONCATENATE("new ProviderSqlType(""",F11,""", ",IF(H11="","null",CONCATENATE("""",H11,"""")),", ",IF(I11="","null",CONCATENATE("""",I11,"""")),", ",IF(L11="","null",CONCATENATE("""",L11,"""")),", ",IF(N11="","null",CONCATENATE("""",N11,"""")),", ",IF(K11="","null",CONCATENATE("""",K11,"""")),", ",IF(P11="Y", "true", "false"),", ",IF(Q11="Y", "true", "false"),", ",IF(J11="", "null", J11),", ",IF(M11="", "null", M11),", ",IF(O11="", "null", O11),"), "))</f>
        <v xml:space="preserve">new ProviderSqlType("bigint", null, null, null, null, null, true, false, null, null, null), </v>
      </c>
      <c r="B11" s="19" t="str">
        <f t="shared" ref="B11" si="1">IF(F11="","",CONCATENATE("new SqlTypeToDotnetTypeMap(""",F11,""", ",C11,", [",D11,"]),"))</f>
        <v>new SqlTypeToDotnetTypeMap("bigint", typeof(long), [typeof(byte), typeof(short), typeof(int), typeof(long), typeof(bool), typeof(float), typeof(double), typeof(decimal), typeof(string)]),</v>
      </c>
      <c r="C11" s="2" t="str" cm="1">
        <f t="array" ref="C11">IF(F11="","",CONCATENATE("typeof(",INDEX($S$10:$AM$10,1,MATCH(TRUE,ISNUMBER(SEARCH("T",$S11:$AM11)),0)),")"))</f>
        <v>typeof(long)</v>
      </c>
      <c r="D11" s="2" t="str" cm="1">
        <f t="array" ref="D11">IFERROR(_xlfn.TEXTJOIN(", ",TRUE,CONCATENATE("typeof(",_xlfn._xlws.FILTER($S$10:$AM$10, (ISNUMBER(SEARCH("Z", $S11:$AM11)) + ISNUMBER(SEARCH("S", $S11:$AM11)) + ISNUMBER(SEARCH("T", $S11:$AM11)) + ISNUMBER(SEARCH("R", $S11:$AM11))) &gt; 0),")")),"")</f>
        <v>typeof(byte), typeof(short), typeof(int), typeof(long), typeof(bool), typeof(float), typeof(double), typeof(decimal), typeof(string)</v>
      </c>
      <c r="E11" s="87" t="s">
        <v>2</v>
      </c>
      <c r="F11" s="2" t="s">
        <v>55</v>
      </c>
      <c r="G11" s="12" t="s">
        <v>235</v>
      </c>
      <c r="P11" s="3" t="s">
        <v>82</v>
      </c>
      <c r="Q11" s="3"/>
      <c r="S11" s="7" t="s">
        <v>33</v>
      </c>
      <c r="T11" s="7" t="s">
        <v>33</v>
      </c>
      <c r="U11" s="7" t="s">
        <v>33</v>
      </c>
      <c r="V11" s="7" t="s">
        <v>80</v>
      </c>
      <c r="W11" s="6" t="s">
        <v>33</v>
      </c>
      <c r="X11" s="7" t="s">
        <v>85</v>
      </c>
      <c r="Y11" s="7" t="s">
        <v>85</v>
      </c>
      <c r="Z11" s="7" t="s">
        <v>85</v>
      </c>
      <c r="AA11" s="7"/>
      <c r="AB11" s="7"/>
      <c r="AC11" s="7"/>
      <c r="AD11" s="7"/>
      <c r="AE11" s="7"/>
      <c r="AF11" s="7" t="s">
        <v>85</v>
      </c>
      <c r="AG11" s="7"/>
    </row>
    <row r="12" spans="1:39" x14ac:dyDescent="0.25">
      <c r="A12" s="20" t="str">
        <f t="shared" ref="A12:A60" si="2">IF(B12="","",CONCATENATE("new ProviderSqlType(""",F12,""", ",IF(H12="","null",CONCATENATE("""",H12,"""")),", ",IF(I12="","null",CONCATENATE("""",I12,"""")),", ",IF(L12="","null",CONCATENATE("""",L12,"""")),", ",IF(N12="","null",CONCATENATE("""",N12,"""")),", ",IF(K12="","null",CONCATENATE("""",K12,"""")),", ",IF(P12="Y", "true", "false"),", ",IF(Q12="Y", "true", "false"),", ",IF(J12="", "null", J12),", ",IF(M12="", "null", M12),", ",IF(O12="", "null", O12),"), "))</f>
        <v xml:space="preserve">new ProviderSqlType("int8", "bigint", null, null, null, null, false, false, null, null, null), </v>
      </c>
      <c r="B12" s="19" t="str">
        <f t="shared" ref="B12:B60" si="3">IF(F12="","",CONCATENATE("new SqlTypeToDotnetTypeMap(""",F12,""", ",C12,", [",D12,"]),"))</f>
        <v>new SqlTypeToDotnetTypeMap("int8", typeof(long), [typeof(byte), typeof(short), typeof(int), typeof(long), typeof(bool), typeof(float), typeof(double), typeof(decimal), typeof(string)]),</v>
      </c>
      <c r="C12" s="2" t="str" cm="1">
        <f t="array" ref="C12">IF(F12="","",CONCATENATE("typeof(",INDEX($S$10:$AM$10,1,MATCH(TRUE,ISNUMBER(SEARCH("T",$S12:$AM12)),0)),")"))</f>
        <v>typeof(long)</v>
      </c>
      <c r="D12" s="2" t="str" cm="1">
        <f t="array" ref="D12">IFERROR(_xlfn.TEXTJOIN(", ",TRUE,CONCATENATE("typeof(",_xlfn._xlws.FILTER($S$10:$AM$10, (ISNUMBER(SEARCH("Z", $S12:$AM12)) + ISNUMBER(SEARCH("S", $S12:$AM12)) + ISNUMBER(SEARCH("T", $S12:$AM12)) + ISNUMBER(SEARCH("R", $S12:$AM12))) &gt; 0),")")),"")</f>
        <v>typeof(byte), typeof(short), typeof(int), typeof(long), typeof(bool), typeof(float), typeof(double), typeof(decimal), typeof(string)</v>
      </c>
      <c r="E12" s="87"/>
      <c r="F12" s="2" t="s">
        <v>182</v>
      </c>
      <c r="H12" s="2" t="s">
        <v>55</v>
      </c>
      <c r="P12" s="3"/>
      <c r="Q12" s="3"/>
      <c r="S12" s="7" t="s">
        <v>33</v>
      </c>
      <c r="T12" s="7" t="s">
        <v>33</v>
      </c>
      <c r="U12" s="7" t="s">
        <v>33</v>
      </c>
      <c r="V12" s="7" t="s">
        <v>77</v>
      </c>
      <c r="W12" s="6" t="s">
        <v>33</v>
      </c>
      <c r="X12" s="7" t="s">
        <v>85</v>
      </c>
      <c r="Y12" s="7" t="s">
        <v>85</v>
      </c>
      <c r="Z12" s="7" t="s">
        <v>85</v>
      </c>
      <c r="AA12" s="7"/>
      <c r="AB12" s="7"/>
      <c r="AC12" s="7"/>
      <c r="AD12" s="7"/>
      <c r="AE12" s="7"/>
      <c r="AF12" s="7" t="s">
        <v>85</v>
      </c>
      <c r="AG12" s="7"/>
    </row>
    <row r="13" spans="1:39" x14ac:dyDescent="0.25">
      <c r="A13" s="20" t="str">
        <f t="shared" si="2"/>
        <v xml:space="preserve">new ProviderSqlType("bigserial", null, null, null, null, null, false, false, null, null, null), </v>
      </c>
      <c r="B13" s="19" t="str">
        <f t="shared" si="3"/>
        <v>new SqlTypeToDotnetTypeMap("bigserial", typeof(long), [typeof(short), typeof(int), typeof(long), typeof(float), typeof(double), typeof(decimal), typeof(string)]),</v>
      </c>
      <c r="C13" s="2" t="str" cm="1">
        <f t="array" ref="C13">IF(F13="","",CONCATENATE("typeof(",INDEX($S$10:$AM$10,1,MATCH(TRUE,ISNUMBER(SEARCH("T",$S13:$AM13)),0)),")"))</f>
        <v>typeof(long)</v>
      </c>
      <c r="D13" s="2" t="str" cm="1">
        <f t="array" ref="D13">IFERROR(_xlfn.TEXTJOIN(", ",TRUE,CONCATENATE("typeof(",_xlfn._xlws.FILTER($S$10:$AM$10, (ISNUMBER(SEARCH("Z", $S13:$AM13)) + ISNUMBER(SEARCH("S", $S13:$AM13)) + ISNUMBER(SEARCH("T", $S13:$AM13)) + ISNUMBER(SEARCH("R", $S13:$AM13))) &gt; 0),")")),"")</f>
        <v>typeof(short), typeof(int), typeof(long), typeof(float), typeof(double), typeof(decimal), typeof(string)</v>
      </c>
      <c r="E13" s="87"/>
      <c r="F13" s="2" t="s">
        <v>183</v>
      </c>
      <c r="G13" s="12" t="s">
        <v>240</v>
      </c>
      <c r="P13" s="3"/>
      <c r="Q13" s="3"/>
      <c r="S13" s="7"/>
      <c r="T13" s="7" t="s">
        <v>33</v>
      </c>
      <c r="U13" s="7" t="s">
        <v>33</v>
      </c>
      <c r="V13" s="6" t="s">
        <v>162</v>
      </c>
      <c r="W13" s="6"/>
      <c r="X13" s="7" t="s">
        <v>85</v>
      </c>
      <c r="Y13" s="7" t="s">
        <v>85</v>
      </c>
      <c r="Z13" s="7" t="s">
        <v>85</v>
      </c>
      <c r="AA13" s="7"/>
      <c r="AB13" s="7"/>
      <c r="AC13" s="7"/>
      <c r="AD13" s="7"/>
      <c r="AE13" s="7"/>
      <c r="AF13" s="7" t="s">
        <v>85</v>
      </c>
      <c r="AG13" s="7"/>
    </row>
    <row r="14" spans="1:39" x14ac:dyDescent="0.25">
      <c r="A14" s="20" t="str">
        <f t="shared" si="2"/>
        <v xml:space="preserve">new ProviderSqlType("serial8", "bigserial", null, null, null, null, false, false, null, null, null), </v>
      </c>
      <c r="B14" s="19" t="str">
        <f t="shared" si="3"/>
        <v>new SqlTypeToDotnetTypeMap("serial8", typeof(long), [typeof(short), typeof(int), typeof(long), typeof(float), typeof(double), typeof(decimal), typeof(string)]),</v>
      </c>
      <c r="C14" s="2" t="str" cm="1">
        <f t="array" ref="C14">IF(F14="","",CONCATENATE("typeof(",INDEX($S$10:$AM$10,1,MATCH(TRUE,ISNUMBER(SEARCH("T",$S14:$AM14)),0)),")"))</f>
        <v>typeof(long)</v>
      </c>
      <c r="D14" s="2" t="str" cm="1">
        <f t="array" ref="D14">IFERROR(_xlfn.TEXTJOIN(", ",TRUE,CONCATENATE("typeof(",_xlfn._xlws.FILTER($S$10:$AM$10, (ISNUMBER(SEARCH("Z", $S14:$AM14)) + ISNUMBER(SEARCH("S", $S14:$AM14)) + ISNUMBER(SEARCH("T", $S14:$AM14)) + ISNUMBER(SEARCH("R", $S14:$AM14))) &gt; 0),")")),"")</f>
        <v>typeof(short), typeof(int), typeof(long), typeof(float), typeof(double), typeof(decimal), typeof(string)</v>
      </c>
      <c r="E14" s="87"/>
      <c r="F14" s="2" t="s">
        <v>184</v>
      </c>
      <c r="H14" s="2" t="s">
        <v>183</v>
      </c>
      <c r="P14" s="3"/>
      <c r="Q14" s="3"/>
      <c r="S14" s="7"/>
      <c r="T14" s="7" t="s">
        <v>33</v>
      </c>
      <c r="U14" s="7" t="s">
        <v>33</v>
      </c>
      <c r="V14" s="7" t="s">
        <v>77</v>
      </c>
      <c r="W14" s="6"/>
      <c r="X14" s="7" t="s">
        <v>85</v>
      </c>
      <c r="Y14" s="7" t="s">
        <v>85</v>
      </c>
      <c r="Z14" s="7" t="s">
        <v>85</v>
      </c>
      <c r="AA14" s="7"/>
      <c r="AB14" s="7"/>
      <c r="AC14" s="7"/>
      <c r="AD14" s="7"/>
      <c r="AE14" s="7"/>
      <c r="AF14" s="7" t="s">
        <v>85</v>
      </c>
      <c r="AG14" s="7"/>
    </row>
    <row r="15" spans="1:39" x14ac:dyDescent="0.25">
      <c r="A15" s="20" t="str">
        <f t="shared" si="2"/>
        <v xml:space="preserve">new ProviderSqlType("integer", null, null, null, null, null, false, false, null, null, null), </v>
      </c>
      <c r="B15" s="19" t="str">
        <f t="shared" si="3"/>
        <v>new SqlTypeToDotnetTypeMap("integer", typeof(int), [typeof(byte), typeof(short), typeof(int), typeof(long), typeof(bool), typeof(float), typeof(double), typeof(decimal), typeof(string)]),</v>
      </c>
      <c r="C15" s="2" t="str" cm="1">
        <f t="array" ref="C15">IF(F15="","",CONCATENATE("typeof(",INDEX($S$10:$AM$10,1,MATCH(TRUE,ISNUMBER(SEARCH("T",$S15:$AM15)),0)),")"))</f>
        <v>typeof(int)</v>
      </c>
      <c r="D15" s="2" t="str" cm="1">
        <f t="array" ref="D15">IFERROR(_xlfn.TEXTJOIN(", ",TRUE,CONCATENATE("typeof(",_xlfn._xlws.FILTER($S$10:$AM$10, (ISNUMBER(SEARCH("Z", $S15:$AM15)) + ISNUMBER(SEARCH("S", $S15:$AM15)) + ISNUMBER(SEARCH("T", $S15:$AM15)) + ISNUMBER(SEARCH("R", $S15:$AM15))) &gt; 0),")")),"")</f>
        <v>typeof(byte), typeof(short), typeof(int), typeof(long), typeof(bool), typeof(float), typeof(double), typeof(decimal), typeof(string)</v>
      </c>
      <c r="E15" s="87"/>
      <c r="F15" s="2" t="s">
        <v>44</v>
      </c>
      <c r="G15" s="12" t="s">
        <v>234</v>
      </c>
      <c r="P15" s="3"/>
      <c r="Q15" s="3"/>
      <c r="S15" s="7" t="s">
        <v>33</v>
      </c>
      <c r="T15" s="7" t="s">
        <v>33</v>
      </c>
      <c r="U15" s="7" t="s">
        <v>80</v>
      </c>
      <c r="V15" s="7" t="s">
        <v>85</v>
      </c>
      <c r="W15" s="6" t="s">
        <v>33</v>
      </c>
      <c r="X15" s="7" t="s">
        <v>85</v>
      </c>
      <c r="Y15" s="7" t="s">
        <v>85</v>
      </c>
      <c r="Z15" s="7" t="s">
        <v>85</v>
      </c>
      <c r="AA15" s="7"/>
      <c r="AB15" s="7"/>
      <c r="AC15" s="7"/>
      <c r="AD15" s="7"/>
      <c r="AE15" s="7"/>
      <c r="AF15" s="7" t="s">
        <v>85</v>
      </c>
      <c r="AG15" s="7"/>
    </row>
    <row r="16" spans="1:39" x14ac:dyDescent="0.25">
      <c r="A16" s="20" t="str">
        <f t="shared" si="2"/>
        <v xml:space="preserve">new ProviderSqlType("int", "integer", null, null, null, null, false, false, null, null, null), </v>
      </c>
      <c r="B16" s="19" t="str">
        <f t="shared" si="3"/>
        <v>new SqlTypeToDotnetTypeMap("int", typeof(int), [typeof(byte), typeof(short), typeof(int), typeof(long), typeof(bool), typeof(float), typeof(double), typeof(decimal), typeof(string)]),</v>
      </c>
      <c r="C16" s="2" t="str" cm="1">
        <f t="array" ref="C16">IF(F16="","",CONCATENATE("typeof(",INDEX($S$10:$AM$10,1,MATCH(TRUE,ISNUMBER(SEARCH("T",$S16:$AM16)),0)),")"))</f>
        <v>typeof(int)</v>
      </c>
      <c r="D16" s="2" t="str" cm="1">
        <f t="array" ref="D16">IFERROR(_xlfn.TEXTJOIN(", ",TRUE,CONCATENATE("typeof(",_xlfn._xlws.FILTER($S$10:$AM$10, (ISNUMBER(SEARCH("Z", $S16:$AM16)) + ISNUMBER(SEARCH("S", $S16:$AM16)) + ISNUMBER(SEARCH("T", $S16:$AM16)) + ISNUMBER(SEARCH("R", $S16:$AM16))) &gt; 0),")")),"")</f>
        <v>typeof(byte), typeof(short), typeof(int), typeof(long), typeof(bool), typeof(float), typeof(double), typeof(decimal), typeof(string)</v>
      </c>
      <c r="E16" s="87"/>
      <c r="F16" s="2" t="s">
        <v>5</v>
      </c>
      <c r="H16" s="2" t="s">
        <v>44</v>
      </c>
      <c r="P16" s="3"/>
      <c r="Q16" s="3"/>
      <c r="S16" s="7" t="s">
        <v>33</v>
      </c>
      <c r="T16" s="7" t="s">
        <v>33</v>
      </c>
      <c r="U16" s="7" t="s">
        <v>77</v>
      </c>
      <c r="V16" s="7" t="s">
        <v>85</v>
      </c>
      <c r="W16" s="6" t="s">
        <v>33</v>
      </c>
      <c r="X16" s="7" t="s">
        <v>85</v>
      </c>
      <c r="Y16" s="7" t="s">
        <v>85</v>
      </c>
      <c r="Z16" s="7" t="s">
        <v>85</v>
      </c>
      <c r="AA16" s="7"/>
      <c r="AB16" s="7"/>
      <c r="AC16" s="7"/>
      <c r="AD16" s="7"/>
      <c r="AE16" s="7"/>
      <c r="AF16" s="7" t="s">
        <v>85</v>
      </c>
      <c r="AG16" s="7"/>
    </row>
    <row r="17" spans="1:33" x14ac:dyDescent="0.25">
      <c r="A17" s="20" t="str">
        <f t="shared" si="2"/>
        <v xml:space="preserve">new ProviderSqlType("int4", "integer", null, null, null, null, false, false, null, null, null), </v>
      </c>
      <c r="B17" s="19" t="str">
        <f t="shared" si="3"/>
        <v>new SqlTypeToDotnetTypeMap("int4", typeof(int), [typeof(byte), typeof(short), typeof(int), typeof(long), typeof(bool), typeof(float), typeof(double), typeof(decimal), typeof(string)]),</v>
      </c>
      <c r="C17" s="2" t="str" cm="1">
        <f t="array" ref="C17">IF(F17="","",CONCATENATE("typeof(",INDEX($S$10:$AM$10,1,MATCH(TRUE,ISNUMBER(SEARCH("T",$S17:$AM17)),0)),")"))</f>
        <v>typeof(int)</v>
      </c>
      <c r="D17" s="2" t="str" cm="1">
        <f t="array" ref="D17">IFERROR(_xlfn.TEXTJOIN(", ",TRUE,CONCATENATE("typeof(",_xlfn._xlws.FILTER($S$10:$AM$10, (ISNUMBER(SEARCH("Z", $S17:$AM17)) + ISNUMBER(SEARCH("S", $S17:$AM17)) + ISNUMBER(SEARCH("T", $S17:$AM17)) + ISNUMBER(SEARCH("R", $S17:$AM17))) &gt; 0),")")),"")</f>
        <v>typeof(byte), typeof(short), typeof(int), typeof(long), typeof(bool), typeof(float), typeof(double), typeof(decimal), typeof(string)</v>
      </c>
      <c r="E17" s="87"/>
      <c r="F17" s="2" t="s">
        <v>185</v>
      </c>
      <c r="H17" s="2" t="s">
        <v>44</v>
      </c>
      <c r="P17" s="3"/>
      <c r="Q17" s="3"/>
      <c r="S17" s="7" t="s">
        <v>33</v>
      </c>
      <c r="T17" s="7" t="s">
        <v>33</v>
      </c>
      <c r="U17" s="7" t="s">
        <v>77</v>
      </c>
      <c r="V17" s="7" t="s">
        <v>85</v>
      </c>
      <c r="W17" s="6" t="s">
        <v>33</v>
      </c>
      <c r="X17" s="7" t="s">
        <v>85</v>
      </c>
      <c r="Y17" s="7" t="s">
        <v>85</v>
      </c>
      <c r="Z17" s="7" t="s">
        <v>85</v>
      </c>
      <c r="AA17" s="7"/>
      <c r="AB17" s="7"/>
      <c r="AC17" s="7"/>
      <c r="AD17" s="7"/>
      <c r="AE17" s="7"/>
      <c r="AF17" s="7" t="s">
        <v>85</v>
      </c>
      <c r="AG17" s="7"/>
    </row>
    <row r="18" spans="1:33" x14ac:dyDescent="0.25">
      <c r="A18" s="20" t="str">
        <f t="shared" si="2"/>
        <v xml:space="preserve">new ProviderSqlType("smallint", null, null, null, null, null, false, false, null, null, null), </v>
      </c>
      <c r="B18" s="19" t="str">
        <f t="shared" si="3"/>
        <v>new SqlTypeToDotnetTypeMap("smallint", typeof(short), [typeof(byte), typeof(short), typeof(int), typeof(long), typeof(bool), typeof(float), typeof(double), typeof(decimal), typeof(string)]),</v>
      </c>
      <c r="C18" s="2" t="str" cm="1">
        <f t="array" ref="C18">IF(F18="","",CONCATENATE("typeof(",INDEX($S$10:$AM$10,1,MATCH(TRUE,ISNUMBER(SEARCH("T",$S18:$AM18)),0)),")"))</f>
        <v>typeof(short)</v>
      </c>
      <c r="D18" s="2" t="str" cm="1">
        <f t="array" ref="D18">IFERROR(_xlfn.TEXTJOIN(", ",TRUE,CONCATENATE("typeof(",_xlfn._xlws.FILTER($S$10:$AM$10, (ISNUMBER(SEARCH("Z", $S18:$AM18)) + ISNUMBER(SEARCH("S", $S18:$AM18)) + ISNUMBER(SEARCH("T", $S18:$AM18)) + ISNUMBER(SEARCH("R", $S18:$AM18))) &gt; 0),")")),"")</f>
        <v>typeof(byte), typeof(short), typeof(int), typeof(long), typeof(bool), typeof(float), typeof(double), typeof(decimal), typeof(string)</v>
      </c>
      <c r="E18" s="87"/>
      <c r="F18" s="2" t="s">
        <v>45</v>
      </c>
      <c r="G18" s="12" t="s">
        <v>233</v>
      </c>
      <c r="P18" s="3"/>
      <c r="Q18" s="3"/>
      <c r="S18" s="7" t="s">
        <v>32</v>
      </c>
      <c r="T18" s="7" t="s">
        <v>80</v>
      </c>
      <c r="U18" s="7" t="s">
        <v>85</v>
      </c>
      <c r="V18" s="7" t="s">
        <v>85</v>
      </c>
      <c r="W18" s="6" t="s">
        <v>33</v>
      </c>
      <c r="X18" s="7" t="s">
        <v>85</v>
      </c>
      <c r="Y18" s="7" t="s">
        <v>85</v>
      </c>
      <c r="Z18" s="7" t="s">
        <v>85</v>
      </c>
      <c r="AA18" s="7"/>
      <c r="AB18" s="7"/>
      <c r="AC18" s="7"/>
      <c r="AD18" s="7"/>
      <c r="AE18" s="7"/>
      <c r="AF18" s="7" t="s">
        <v>85</v>
      </c>
      <c r="AG18" s="7"/>
    </row>
    <row r="19" spans="1:33" x14ac:dyDescent="0.25">
      <c r="A19" s="20" t="str">
        <f t="shared" si="2"/>
        <v xml:space="preserve">new ProviderSqlType("int2", "smallint", null, null, null, null, false, false, null, null, null), </v>
      </c>
      <c r="B19" s="19" t="str">
        <f t="shared" si="3"/>
        <v>new SqlTypeToDotnetTypeMap("int2", typeof(short), [typeof(byte), typeof(short), typeof(int), typeof(long), typeof(bool), typeof(float), typeof(double), typeof(decimal), typeof(string)]),</v>
      </c>
      <c r="C19" s="2" t="str" cm="1">
        <f t="array" ref="C19">IF(F19="","",CONCATENATE("typeof(",INDEX($S$10:$AM$10,1,MATCH(TRUE,ISNUMBER(SEARCH("T",$S19:$AM19)),0)),")"))</f>
        <v>typeof(short)</v>
      </c>
      <c r="D19" s="2" t="str" cm="1">
        <f t="array" ref="D19">IFERROR(_xlfn.TEXTJOIN(", ",TRUE,CONCATENATE("typeof(",_xlfn._xlws.FILTER($S$10:$AM$10, (ISNUMBER(SEARCH("Z", $S19:$AM19)) + ISNUMBER(SEARCH("S", $S19:$AM19)) + ISNUMBER(SEARCH("T", $S19:$AM19)) + ISNUMBER(SEARCH("R", $S19:$AM19))) &gt; 0),")")),"")</f>
        <v>typeof(byte), typeof(short), typeof(int), typeof(long), typeof(bool), typeof(float), typeof(double), typeof(decimal), typeof(string)</v>
      </c>
      <c r="E19" s="87"/>
      <c r="F19" s="2" t="s">
        <v>186</v>
      </c>
      <c r="H19" s="2" t="s">
        <v>45</v>
      </c>
      <c r="P19" s="3"/>
      <c r="Q19" s="3"/>
      <c r="S19" s="7" t="s">
        <v>33</v>
      </c>
      <c r="T19" s="7" t="s">
        <v>77</v>
      </c>
      <c r="U19" s="7" t="s">
        <v>85</v>
      </c>
      <c r="V19" s="7" t="s">
        <v>85</v>
      </c>
      <c r="W19" s="6" t="s">
        <v>33</v>
      </c>
      <c r="X19" s="7" t="s">
        <v>85</v>
      </c>
      <c r="Y19" s="7" t="s">
        <v>85</v>
      </c>
      <c r="Z19" s="7" t="s">
        <v>85</v>
      </c>
      <c r="AA19" s="7"/>
      <c r="AB19" s="7"/>
      <c r="AC19" s="7"/>
      <c r="AD19" s="7"/>
      <c r="AE19" s="7"/>
      <c r="AF19" s="7" t="s">
        <v>85</v>
      </c>
      <c r="AG19" s="7"/>
    </row>
    <row r="20" spans="1:33" x14ac:dyDescent="0.25">
      <c r="A20" s="20" t="str">
        <f t="shared" si="2"/>
        <v xml:space="preserve">new ProviderSqlType("smallserial", null, null, null, null, null, false, false, null, null, null), </v>
      </c>
      <c r="B20" s="19" t="str">
        <f t="shared" si="3"/>
        <v>new SqlTypeToDotnetTypeMap("smallserial", typeof(short), [typeof(byte), typeof(short), typeof(int), typeof(long), typeof(float), typeof(double), typeof(decimal), typeof(string)]),</v>
      </c>
      <c r="C20" s="2" t="str" cm="1">
        <f t="array" ref="C20">IF(F20="","",CONCATENATE("typeof(",INDEX($S$10:$AM$10,1,MATCH(TRUE,ISNUMBER(SEARCH("T",$S20:$AM20)),0)),")"))</f>
        <v>typeof(short)</v>
      </c>
      <c r="D20" s="2" t="str" cm="1">
        <f t="array" ref="D20">IFERROR(_xlfn.TEXTJOIN(", ",TRUE,CONCATENATE("typeof(",_xlfn._xlws.FILTER($S$10:$AM$10, (ISNUMBER(SEARCH("Z", $S20:$AM20)) + ISNUMBER(SEARCH("S", $S20:$AM20)) + ISNUMBER(SEARCH("T", $S20:$AM20)) + ISNUMBER(SEARCH("R", $S20:$AM20))) &gt; 0),")")),"")</f>
        <v>typeof(byte), typeof(short), typeof(int), typeof(long), typeof(float), typeof(double), typeof(decimal), typeof(string)</v>
      </c>
      <c r="E20" s="87"/>
      <c r="F20" s="2" t="s">
        <v>187</v>
      </c>
      <c r="G20" s="12" t="s">
        <v>238</v>
      </c>
      <c r="P20" s="3"/>
      <c r="Q20" s="3"/>
      <c r="S20" s="7" t="s">
        <v>160</v>
      </c>
      <c r="T20" s="7" t="s">
        <v>162</v>
      </c>
      <c r="U20" s="7" t="s">
        <v>85</v>
      </c>
      <c r="V20" s="7" t="s">
        <v>85</v>
      </c>
      <c r="W20" s="6"/>
      <c r="X20" s="7" t="s">
        <v>85</v>
      </c>
      <c r="Y20" s="7" t="s">
        <v>85</v>
      </c>
      <c r="Z20" s="7" t="s">
        <v>85</v>
      </c>
      <c r="AA20" s="7"/>
      <c r="AB20" s="7"/>
      <c r="AC20" s="7"/>
      <c r="AD20" s="7"/>
      <c r="AE20" s="7"/>
      <c r="AF20" s="7" t="s">
        <v>85</v>
      </c>
      <c r="AG20" s="7"/>
    </row>
    <row r="21" spans="1:33" x14ac:dyDescent="0.25">
      <c r="A21" s="20" t="str">
        <f t="shared" si="2"/>
        <v xml:space="preserve">new ProviderSqlType("serial2", "smallserial", null, null, null, null, false, false, null, null, null), </v>
      </c>
      <c r="B21" s="19" t="str">
        <f t="shared" si="3"/>
        <v>new SqlTypeToDotnetTypeMap("serial2", typeof(short), [typeof(short), typeof(int), typeof(long), typeof(float), typeof(double), typeof(decimal), typeof(string)]),</v>
      </c>
      <c r="C21" s="2" t="str" cm="1">
        <f t="array" ref="C21">IF(F21="","",CONCATENATE("typeof(",INDEX($S$10:$AM$10,1,MATCH(TRUE,ISNUMBER(SEARCH("T",$S21:$AM21)),0)),")"))</f>
        <v>typeof(short)</v>
      </c>
      <c r="D21" s="2" t="str" cm="1">
        <f t="array" ref="D21">IFERROR(_xlfn.TEXTJOIN(", ",TRUE,CONCATENATE("typeof(",_xlfn._xlws.FILTER($S$10:$AM$10, (ISNUMBER(SEARCH("Z", $S21:$AM21)) + ISNUMBER(SEARCH("S", $S21:$AM21)) + ISNUMBER(SEARCH("T", $S21:$AM21)) + ISNUMBER(SEARCH("R", $S21:$AM21))) &gt; 0),")")),"")</f>
        <v>typeof(short), typeof(int), typeof(long), typeof(float), typeof(double), typeof(decimal), typeof(string)</v>
      </c>
      <c r="E21" s="87"/>
      <c r="F21" s="2" t="s">
        <v>188</v>
      </c>
      <c r="H21" s="2" t="s">
        <v>187</v>
      </c>
      <c r="P21" s="3"/>
      <c r="Q21" s="3"/>
      <c r="S21" s="7"/>
      <c r="T21" s="6" t="s">
        <v>77</v>
      </c>
      <c r="U21" s="7" t="s">
        <v>85</v>
      </c>
      <c r="V21" s="7" t="s">
        <v>85</v>
      </c>
      <c r="W21" s="6"/>
      <c r="X21" s="7" t="s">
        <v>85</v>
      </c>
      <c r="Y21" s="7" t="s">
        <v>85</v>
      </c>
      <c r="Z21" s="7" t="s">
        <v>85</v>
      </c>
      <c r="AA21" s="7"/>
      <c r="AB21" s="7"/>
      <c r="AC21" s="7"/>
      <c r="AD21" s="7"/>
      <c r="AE21" s="7"/>
      <c r="AF21" s="7" t="s">
        <v>85</v>
      </c>
      <c r="AG21" s="7"/>
    </row>
    <row r="22" spans="1:33" x14ac:dyDescent="0.25">
      <c r="A22" s="20" t="str">
        <f t="shared" si="2"/>
        <v xml:space="preserve">new ProviderSqlType("serial", null, null, null, null, null, false, false, null, null, null), </v>
      </c>
      <c r="B22" s="19" t="str">
        <f t="shared" si="3"/>
        <v>new SqlTypeToDotnetTypeMap("serial", typeof(int), [typeof(short), typeof(int), typeof(long), typeof(float), typeof(double), typeof(decimal), typeof(string)]),</v>
      </c>
      <c r="C22" s="2" t="str" cm="1">
        <f t="array" ref="C22">IF(F22="","",CONCATENATE("typeof(",INDEX($S$10:$AM$10,1,MATCH(TRUE,ISNUMBER(SEARCH("T",$S22:$AM22)),0)),")"))</f>
        <v>typeof(int)</v>
      </c>
      <c r="D22" s="2" t="str" cm="1">
        <f t="array" ref="D22">IFERROR(_xlfn.TEXTJOIN(", ",TRUE,CONCATENATE("typeof(",_xlfn._xlws.FILTER($S$10:$AM$10, (ISNUMBER(SEARCH("Z", $S22:$AM22)) + ISNUMBER(SEARCH("S", $S22:$AM22)) + ISNUMBER(SEARCH("T", $S22:$AM22)) + ISNUMBER(SEARCH("R", $S22:$AM22))) &gt; 0),")")),"")</f>
        <v>typeof(short), typeof(int), typeof(long), typeof(float), typeof(double), typeof(decimal), typeof(string)</v>
      </c>
      <c r="E22" s="87"/>
      <c r="F22" s="2" t="s">
        <v>62</v>
      </c>
      <c r="G22" s="12" t="s">
        <v>239</v>
      </c>
      <c r="P22" s="3"/>
      <c r="Q22" s="3"/>
      <c r="S22" s="7"/>
      <c r="T22" s="6" t="s">
        <v>85</v>
      </c>
      <c r="U22" s="6" t="s">
        <v>162</v>
      </c>
      <c r="V22" s="7" t="s">
        <v>85</v>
      </c>
      <c r="W22" s="6"/>
      <c r="X22" s="7" t="s">
        <v>85</v>
      </c>
      <c r="Y22" s="7" t="s">
        <v>85</v>
      </c>
      <c r="Z22" s="7" t="s">
        <v>85</v>
      </c>
      <c r="AA22" s="7"/>
      <c r="AB22" s="7"/>
      <c r="AC22" s="7"/>
      <c r="AD22" s="7"/>
      <c r="AE22" s="7"/>
      <c r="AF22" s="7" t="s">
        <v>85</v>
      </c>
      <c r="AG22" s="7"/>
    </row>
    <row r="23" spans="1:33" x14ac:dyDescent="0.25">
      <c r="A23" s="20" t="str">
        <f t="shared" si="2"/>
        <v xml:space="preserve">new ProviderSqlType("serial4", "serial", null, null, null, null, false, false, null, null, null), </v>
      </c>
      <c r="B23" s="19" t="str">
        <f t="shared" si="3"/>
        <v>new SqlTypeToDotnetTypeMap("serial4", typeof(int), [typeof(short), typeof(int), typeof(long), typeof(float), typeof(double), typeof(decimal), typeof(string)]),</v>
      </c>
      <c r="C23" s="2" t="str" cm="1">
        <f t="array" ref="C23">IF(F23="","",CONCATENATE("typeof(",INDEX($S$10:$AM$10,1,MATCH(TRUE,ISNUMBER(SEARCH("T",$S23:$AM23)),0)),")"))</f>
        <v>typeof(int)</v>
      </c>
      <c r="D23" s="2" t="str" cm="1">
        <f t="array" ref="D23">IFERROR(_xlfn.TEXTJOIN(", ",TRUE,CONCATENATE("typeof(",_xlfn._xlws.FILTER($S$10:$AM$10, (ISNUMBER(SEARCH("Z", $S23:$AM23)) + ISNUMBER(SEARCH("S", $S23:$AM23)) + ISNUMBER(SEARCH("T", $S23:$AM23)) + ISNUMBER(SEARCH("R", $S23:$AM23))) &gt; 0),")")),"")</f>
        <v>typeof(short), typeof(int), typeof(long), typeof(float), typeof(double), typeof(decimal), typeof(string)</v>
      </c>
      <c r="E23" s="87"/>
      <c r="F23" s="2" t="s">
        <v>189</v>
      </c>
      <c r="H23" s="2" t="s">
        <v>62</v>
      </c>
      <c r="P23" s="3"/>
      <c r="Q23" s="3"/>
      <c r="S23" s="7"/>
      <c r="T23" s="6" t="s">
        <v>85</v>
      </c>
      <c r="U23" s="6" t="s">
        <v>77</v>
      </c>
      <c r="V23" s="6" t="s">
        <v>85</v>
      </c>
      <c r="W23" s="6"/>
      <c r="X23" s="7" t="s">
        <v>85</v>
      </c>
      <c r="Y23" s="7" t="s">
        <v>85</v>
      </c>
      <c r="Z23" s="7" t="s">
        <v>85</v>
      </c>
      <c r="AA23" s="7"/>
      <c r="AB23" s="7"/>
      <c r="AC23" s="7"/>
      <c r="AD23" s="7"/>
      <c r="AE23" s="7"/>
      <c r="AF23" s="7" t="s">
        <v>85</v>
      </c>
      <c r="AG23" s="7"/>
    </row>
    <row r="24" spans="1:33" x14ac:dyDescent="0.25">
      <c r="A24" s="20" t="str">
        <f t="shared" si="2"/>
        <v xml:space="preserve">new ProviderSqlType("bit", null, "bit({0})", null, null, null, false, false, null, null, null), </v>
      </c>
      <c r="B24" s="19" t="str">
        <f t="shared" si="3"/>
        <v>new SqlTypeToDotnetTypeMap("bit", typeof(string), [typeof(byte[]), typeof(string)]),</v>
      </c>
      <c r="C24" s="2" t="str" cm="1">
        <f t="array" ref="C24">IF(F24="","",CONCATENATE("typeof(",INDEX($S$10:$AM$10,1,MATCH(TRUE,ISNUMBER(SEARCH("T",$S24:$AM24)),0)),")"))</f>
        <v>typeof(string)</v>
      </c>
      <c r="D24" s="2" t="str" cm="1">
        <f t="array" ref="D24">IFERROR(_xlfn.TEXTJOIN(", ",TRUE,CONCATENATE("typeof(",_xlfn._xlws.FILTER($S$10:$AM$10, (ISNUMBER(SEARCH("Z", $S24:$AM24)) + ISNUMBER(SEARCH("S", $S24:$AM24)) + ISNUMBER(SEARCH("T", $S24:$AM24)) + ISNUMBER(SEARCH("R", $S24:$AM24))) &gt; 0),")")),"")</f>
        <v>typeof(byte[]), typeof(string)</v>
      </c>
      <c r="E24" s="87"/>
      <c r="F24" s="2" t="s">
        <v>52</v>
      </c>
      <c r="I24" s="2" t="s">
        <v>56</v>
      </c>
      <c r="P24" s="3"/>
      <c r="Q24" s="3"/>
      <c r="S24" s="7"/>
      <c r="T24" s="6"/>
      <c r="U24" s="6"/>
      <c r="V24" s="6"/>
      <c r="W24" s="7"/>
      <c r="X24" s="7"/>
      <c r="Y24" s="7"/>
      <c r="Z24" s="7"/>
      <c r="AA24" s="7"/>
      <c r="AB24" s="7"/>
      <c r="AC24" s="7"/>
      <c r="AD24" s="7" t="s">
        <v>33</v>
      </c>
      <c r="AE24" s="7"/>
      <c r="AF24" s="7" t="s">
        <v>77</v>
      </c>
      <c r="AG24" s="7"/>
    </row>
    <row r="25" spans="1:33" x14ac:dyDescent="0.25">
      <c r="A25" s="20" t="str">
        <f t="shared" si="2"/>
        <v xml:space="preserve">new ProviderSqlType("bit varying", null, "bit varying({0})", null, null, null, false, false, null, null, null), </v>
      </c>
      <c r="B25" s="19" t="str">
        <f t="shared" si="3"/>
        <v>new SqlTypeToDotnetTypeMap("bit varying", typeof(string), [typeof(byte[]), typeof(string)]),</v>
      </c>
      <c r="C25" s="2" t="str" cm="1">
        <f t="array" ref="C25">IF(F25="","",CONCATENATE("typeof(",INDEX($S$10:$AM$10,1,MATCH(TRUE,ISNUMBER(SEARCH("T",$S25:$AM25)),0)),")"))</f>
        <v>typeof(string)</v>
      </c>
      <c r="D25" s="2" t="str" cm="1">
        <f t="array" ref="D25">IFERROR(_xlfn.TEXTJOIN(", ",TRUE,CONCATENATE("typeof(",_xlfn._xlws.FILTER($S$10:$AM$10, (ISNUMBER(SEARCH("Z", $S25:$AM25)) + ISNUMBER(SEARCH("S", $S25:$AM25)) + ISNUMBER(SEARCH("T", $S25:$AM25)) + ISNUMBER(SEARCH("R", $S25:$AM25))) &gt; 0),")")),"")</f>
        <v>typeof(byte[]), typeof(string)</v>
      </c>
      <c r="E25" s="87"/>
      <c r="F25" s="2" t="s">
        <v>190</v>
      </c>
      <c r="I25" s="2" t="s">
        <v>193</v>
      </c>
      <c r="P25" s="3"/>
      <c r="Q25" s="3"/>
      <c r="S25" s="7"/>
      <c r="T25" s="6"/>
      <c r="U25" s="6"/>
      <c r="V25" s="6"/>
      <c r="W25" s="7"/>
      <c r="X25" s="7"/>
      <c r="Y25" s="7"/>
      <c r="Z25" s="7"/>
      <c r="AA25" s="7"/>
      <c r="AB25" s="7"/>
      <c r="AC25" s="7"/>
      <c r="AD25" s="7" t="s">
        <v>33</v>
      </c>
      <c r="AE25" s="7"/>
      <c r="AF25" s="7" t="s">
        <v>77</v>
      </c>
      <c r="AG25" s="7"/>
    </row>
    <row r="26" spans="1:33" x14ac:dyDescent="0.25">
      <c r="A26" s="20" t="str">
        <f t="shared" si="2"/>
        <v xml:space="preserve">new ProviderSqlType("varbit", null, "varbit({0})", null, null, null, false, false, null, null, null), </v>
      </c>
      <c r="B26" s="19" t="str">
        <f t="shared" si="3"/>
        <v>new SqlTypeToDotnetTypeMap("varbit", typeof(string), [typeof(byte[]), typeof(string)]),</v>
      </c>
      <c r="C26" s="2" t="str" cm="1">
        <f t="array" ref="C26">IF(F26="","",CONCATENATE("typeof(",INDEX($S$10:$AM$10,1,MATCH(TRUE,ISNUMBER(SEARCH("T",$S26:$AM26)),0)),")"))</f>
        <v>typeof(string)</v>
      </c>
      <c r="D26" s="2" t="str" cm="1">
        <f t="array" ref="D26">IFERROR(_xlfn.TEXTJOIN(", ",TRUE,CONCATENATE("typeof(",_xlfn._xlws.FILTER($S$10:$AM$10, (ISNUMBER(SEARCH("Z", $S26:$AM26)) + ISNUMBER(SEARCH("S", $S26:$AM26)) + ISNUMBER(SEARCH("T", $S26:$AM26)) + ISNUMBER(SEARCH("R", $S26:$AM26))) &gt; 0),")")),"")</f>
        <v>typeof(byte[]), typeof(string)</v>
      </c>
      <c r="E26" s="87"/>
      <c r="F26" s="2" t="s">
        <v>191</v>
      </c>
      <c r="I26" s="2" t="s">
        <v>192</v>
      </c>
      <c r="P26" s="3"/>
      <c r="Q26" s="3"/>
      <c r="S26" s="6"/>
      <c r="T26" s="6"/>
      <c r="U26" s="6"/>
      <c r="V26" s="6"/>
      <c r="W26" s="7"/>
      <c r="X26" s="7"/>
      <c r="Y26" s="7"/>
      <c r="Z26" s="7"/>
      <c r="AA26" s="7"/>
      <c r="AB26" s="7"/>
      <c r="AC26" s="7"/>
      <c r="AD26" s="7" t="s">
        <v>33</v>
      </c>
      <c r="AE26" s="7"/>
      <c r="AF26" s="7" t="s">
        <v>77</v>
      </c>
      <c r="AG26" s="7"/>
    </row>
    <row r="27" spans="1:33" x14ac:dyDescent="0.25">
      <c r="A27" s="20" t="str">
        <f t="shared" si="2"/>
        <v xml:space="preserve">new ProviderSqlType("double precision", null, null, null, null, null, false, false, null, null, null), </v>
      </c>
      <c r="B27" s="19" t="str">
        <f t="shared" si="3"/>
        <v>new SqlTypeToDotnetTypeMap("double precision", typeof(decimal), [typeof(byte), typeof(short), typeof(int), typeof(long), typeof(bool), typeof(float), typeof(double), typeof(decimal), typeof(string)]),</v>
      </c>
      <c r="C27" s="2" t="str" cm="1">
        <f t="array" ref="C27">IF(F27="","",CONCATENATE("typeof(",INDEX($S$10:$AM$10,1,MATCH(TRUE,ISNUMBER(SEARCH("T",$S27:$AM27)),0)),")"))</f>
        <v>typeof(decimal)</v>
      </c>
      <c r="D27" s="2" t="str" cm="1">
        <f t="array" ref="D27">IFERROR(_xlfn.TEXTJOIN(", ",TRUE,CONCATENATE("typeof(",_xlfn._xlws.FILTER($S$10:$AM$10, (ISNUMBER(SEARCH("Z", $S27:$AM27)) + ISNUMBER(SEARCH("S", $S27:$AM27)) + ISNUMBER(SEARCH("T", $S27:$AM27)) + ISNUMBER(SEARCH("R", $S27:$AM27))) &gt; 0),")")),"")</f>
        <v>typeof(byte), typeof(short), typeof(int), typeof(long), typeof(bool), typeof(float), typeof(double), typeof(decimal), typeof(string)</v>
      </c>
      <c r="E27" s="87" t="s">
        <v>11</v>
      </c>
      <c r="F27" s="2" t="s">
        <v>48</v>
      </c>
      <c r="G27" s="12" t="s">
        <v>237</v>
      </c>
      <c r="P27" s="3"/>
      <c r="Q27" s="3"/>
      <c r="S27" s="7" t="s">
        <v>33</v>
      </c>
      <c r="T27" s="7" t="s">
        <v>33</v>
      </c>
      <c r="U27" s="7" t="s">
        <v>33</v>
      </c>
      <c r="V27" s="7" t="s">
        <v>33</v>
      </c>
      <c r="W27" s="7" t="s">
        <v>33</v>
      </c>
      <c r="X27" s="7" t="s">
        <v>32</v>
      </c>
      <c r="Y27" s="7" t="s">
        <v>32</v>
      </c>
      <c r="Z27" s="6" t="s">
        <v>80</v>
      </c>
      <c r="AA27" s="7"/>
      <c r="AB27" s="7"/>
      <c r="AC27" s="7"/>
      <c r="AD27" s="7"/>
      <c r="AE27" s="7"/>
      <c r="AF27" s="7" t="s">
        <v>85</v>
      </c>
      <c r="AG27" s="7"/>
    </row>
    <row r="28" spans="1:33" x14ac:dyDescent="0.25">
      <c r="A28" s="20" t="str">
        <f t="shared" si="2"/>
        <v xml:space="preserve">new ProviderSqlType("float8", "double precision", null, null, null, null, false, false, null, null, null), </v>
      </c>
      <c r="B28" s="19" t="str">
        <f t="shared" si="3"/>
        <v>new SqlTypeToDotnetTypeMap("float8", typeof(decimal), [typeof(byte), typeof(short), typeof(int), typeof(long), typeof(bool), typeof(float), typeof(double), typeof(decimal), typeof(string)]),</v>
      </c>
      <c r="C28" s="2" t="str" cm="1">
        <f t="array" ref="C28">IF(F28="","",CONCATENATE("typeof(",INDEX($S$10:$AM$10,1,MATCH(TRUE,ISNUMBER(SEARCH("T",$S28:$AM28)),0)),")"))</f>
        <v>typeof(decimal)</v>
      </c>
      <c r="D28" s="2" t="str" cm="1">
        <f t="array" ref="D28">IFERROR(_xlfn.TEXTJOIN(", ",TRUE,CONCATENATE("typeof(",_xlfn._xlws.FILTER($S$10:$AM$10, (ISNUMBER(SEARCH("Z", $S28:$AM28)) + ISNUMBER(SEARCH("S", $S28:$AM28)) + ISNUMBER(SEARCH("T", $S28:$AM28)) + ISNUMBER(SEARCH("R", $S28:$AM28))) &gt; 0),")")),"")</f>
        <v>typeof(byte), typeof(short), typeof(int), typeof(long), typeof(bool), typeof(float), typeof(double), typeof(decimal), typeof(string)</v>
      </c>
      <c r="E28" s="87"/>
      <c r="F28" s="2" t="s">
        <v>194</v>
      </c>
      <c r="H28" s="2" t="s">
        <v>48</v>
      </c>
      <c r="P28" s="3"/>
      <c r="Q28" s="3"/>
      <c r="S28" s="7" t="s">
        <v>33</v>
      </c>
      <c r="T28" s="7" t="s">
        <v>33</v>
      </c>
      <c r="U28" s="7" t="s">
        <v>33</v>
      </c>
      <c r="V28" s="7" t="s">
        <v>33</v>
      </c>
      <c r="W28" s="7" t="s">
        <v>33</v>
      </c>
      <c r="X28" s="7" t="s">
        <v>33</v>
      </c>
      <c r="Y28" s="7" t="s">
        <v>33</v>
      </c>
      <c r="Z28" s="6" t="s">
        <v>77</v>
      </c>
      <c r="AA28" s="7"/>
      <c r="AB28" s="7"/>
      <c r="AC28" s="7"/>
      <c r="AD28" s="7"/>
      <c r="AE28" s="7"/>
      <c r="AF28" s="7" t="s">
        <v>85</v>
      </c>
      <c r="AG28" s="7"/>
    </row>
    <row r="29" spans="1:33" x14ac:dyDescent="0.25">
      <c r="A29" s="20" t="str">
        <f t="shared" si="2"/>
        <v xml:space="preserve">new ProviderSqlType("money", null, null, null, null, null, false, false, null, null, null), </v>
      </c>
      <c r="B29" s="19" t="str">
        <f t="shared" si="3"/>
        <v>new SqlTypeToDotnetTypeMap("money", typeof(decimal), [typeof(byte), typeof(short), typeof(int), typeof(long), typeof(bool), typeof(float), typeof(double), typeof(decimal), typeof(string)]),</v>
      </c>
      <c r="C29" s="2" t="str" cm="1">
        <f t="array" ref="C29">IF(F29="","",CONCATENATE("typeof(",INDEX($S$10:$AM$10,1,MATCH(TRUE,ISNUMBER(SEARCH("T",$S29:$AM29)),0)),")"))</f>
        <v>typeof(decimal)</v>
      </c>
      <c r="D29" s="2" t="str" cm="1">
        <f t="array" ref="D29">IFERROR(_xlfn.TEXTJOIN(", ",TRUE,CONCATENATE("typeof(",_xlfn._xlws.FILTER($S$10:$AM$10, (ISNUMBER(SEARCH("Z", $S29:$AM29)) + ISNUMBER(SEARCH("S", $S29:$AM29)) + ISNUMBER(SEARCH("T", $S29:$AM29)) + ISNUMBER(SEARCH("R", $S29:$AM29))) &gt; 0),")")),"")</f>
        <v>typeof(byte), typeof(short), typeof(int), typeof(long), typeof(bool), typeof(float), typeof(double), typeof(decimal), typeof(string)</v>
      </c>
      <c r="E29" s="87"/>
      <c r="F29" s="2" t="s">
        <v>195</v>
      </c>
      <c r="P29" s="3"/>
      <c r="Q29" s="3"/>
      <c r="S29" s="7" t="s">
        <v>33</v>
      </c>
      <c r="T29" s="7" t="s">
        <v>33</v>
      </c>
      <c r="U29" s="7" t="s">
        <v>33</v>
      </c>
      <c r="V29" s="7" t="s">
        <v>33</v>
      </c>
      <c r="W29" s="7" t="s">
        <v>33</v>
      </c>
      <c r="X29" s="7" t="s">
        <v>33</v>
      </c>
      <c r="Y29" s="7" t="s">
        <v>33</v>
      </c>
      <c r="Z29" s="6" t="s">
        <v>77</v>
      </c>
      <c r="AA29" s="7"/>
      <c r="AB29" s="7"/>
      <c r="AC29" s="7"/>
      <c r="AD29" s="7"/>
      <c r="AE29" s="7"/>
      <c r="AF29" s="7" t="s">
        <v>85</v>
      </c>
      <c r="AG29" s="7"/>
    </row>
    <row r="30" spans="1:33" x14ac:dyDescent="0.25">
      <c r="A30" s="20" t="str">
        <f t="shared" si="2"/>
        <v xml:space="preserve">new ProviderSqlType("numeric", null, null, "numeric({0})", "numeric({0},{1})", null, false, false, null, 12, 2), </v>
      </c>
      <c r="B30" s="19" t="str">
        <f t="shared" si="3"/>
        <v>new SqlTypeToDotnetTypeMap("numeric", typeof(decimal), [typeof(byte), typeof(short), typeof(int), typeof(long), typeof(bool), typeof(float), typeof(double), typeof(decimal), typeof(string)]),</v>
      </c>
      <c r="C30" s="2" t="str" cm="1">
        <f t="array" ref="C30">IF(F30="","",CONCATENATE("typeof(",INDEX($S$10:$AM$10,1,MATCH(TRUE,ISNUMBER(SEARCH("T",$S30:$AM30)),0)),")"))</f>
        <v>typeof(decimal)</v>
      </c>
      <c r="D30" s="2" t="str" cm="1">
        <f t="array" ref="D30">IFERROR(_xlfn.TEXTJOIN(", ",TRUE,CONCATENATE("typeof(",_xlfn._xlws.FILTER($S$10:$AM$10, (ISNUMBER(SEARCH("Z", $S30:$AM30)) + ISNUMBER(SEARCH("S", $S30:$AM30)) + ISNUMBER(SEARCH("T", $S30:$AM30)) + ISNUMBER(SEARCH("R", $S30:$AM30))) &gt; 0),")")),"")</f>
        <v>typeof(byte), typeof(short), typeof(int), typeof(long), typeof(bool), typeof(float), typeof(double), typeof(decimal), typeof(string)</v>
      </c>
      <c r="E30" s="87"/>
      <c r="F30" s="2" t="s">
        <v>46</v>
      </c>
      <c r="G30" s="12" t="s">
        <v>241</v>
      </c>
      <c r="L30" s="2" t="s">
        <v>60</v>
      </c>
      <c r="M30" s="2">
        <v>12</v>
      </c>
      <c r="N30" s="2" t="s">
        <v>72</v>
      </c>
      <c r="O30" s="2">
        <v>2</v>
      </c>
      <c r="P30" s="3"/>
      <c r="Q30" s="3"/>
      <c r="S30" s="7" t="s">
        <v>33</v>
      </c>
      <c r="T30" s="7" t="s">
        <v>33</v>
      </c>
      <c r="U30" s="7" t="s">
        <v>33</v>
      </c>
      <c r="V30" s="7" t="s">
        <v>33</v>
      </c>
      <c r="W30" s="7" t="s">
        <v>33</v>
      </c>
      <c r="X30" s="7" t="s">
        <v>33</v>
      </c>
      <c r="Y30" s="7" t="s">
        <v>33</v>
      </c>
      <c r="Z30" s="6" t="s">
        <v>77</v>
      </c>
      <c r="AA30" s="7"/>
      <c r="AB30" s="7"/>
      <c r="AC30" s="7"/>
      <c r="AD30" s="7"/>
      <c r="AE30" s="7"/>
      <c r="AF30" s="7" t="s">
        <v>85</v>
      </c>
      <c r="AG30" s="7"/>
    </row>
    <row r="31" spans="1:33" x14ac:dyDescent="0.25">
      <c r="A31" s="20" t="str">
        <f t="shared" si="2"/>
        <v xml:space="preserve">new ProviderSqlType("decimal", "numeric", null, "decimal({0})", "decimal({0},{1})", null, false, false, null, 12, 2), </v>
      </c>
      <c r="B31" s="19" t="str">
        <f t="shared" si="3"/>
        <v>new SqlTypeToDotnetTypeMap("decimal", typeof(decimal), [typeof(byte), typeof(short), typeof(int), typeof(long), typeof(bool), typeof(float), typeof(double), typeof(decimal), typeof(string)]),</v>
      </c>
      <c r="C31" s="2" t="str" cm="1">
        <f t="array" ref="C31">IF(F31="","",CONCATENATE("typeof(",INDEX($S$10:$AM$10,1,MATCH(TRUE,ISNUMBER(SEARCH("T",$S31:$AM31)),0)),")"))</f>
        <v>typeof(decimal)</v>
      </c>
      <c r="D31" s="2" t="str" cm="1">
        <f t="array" ref="D31">IFERROR(_xlfn.TEXTJOIN(", ",TRUE,CONCATENATE("typeof(",_xlfn._xlws.FILTER($S$10:$AM$10, (ISNUMBER(SEARCH("Z", $S31:$AM31)) + ISNUMBER(SEARCH("S", $S31:$AM31)) + ISNUMBER(SEARCH("T", $S31:$AM31)) + ISNUMBER(SEARCH("R", $S31:$AM31))) &gt; 0),")")),"")</f>
        <v>typeof(byte), typeof(short), typeof(int), typeof(long), typeof(bool), typeof(float), typeof(double), typeof(decimal), typeof(string)</v>
      </c>
      <c r="E31" s="87"/>
      <c r="F31" s="2" t="s">
        <v>14</v>
      </c>
      <c r="G31" s="12" t="s">
        <v>241</v>
      </c>
      <c r="H31" s="2" t="s">
        <v>46</v>
      </c>
      <c r="L31" s="2" t="s">
        <v>65</v>
      </c>
      <c r="M31" s="2">
        <v>12</v>
      </c>
      <c r="N31" s="2" t="s">
        <v>69</v>
      </c>
      <c r="O31" s="2">
        <v>2</v>
      </c>
      <c r="P31" s="3"/>
      <c r="Q31" s="3"/>
      <c r="S31" s="7" t="s">
        <v>33</v>
      </c>
      <c r="T31" s="7" t="s">
        <v>33</v>
      </c>
      <c r="U31" s="7" t="s">
        <v>33</v>
      </c>
      <c r="V31" s="7" t="s">
        <v>33</v>
      </c>
      <c r="W31" s="7" t="s">
        <v>33</v>
      </c>
      <c r="X31" s="7" t="s">
        <v>33</v>
      </c>
      <c r="Y31" s="7" t="s">
        <v>33</v>
      </c>
      <c r="Z31" s="6" t="s">
        <v>77</v>
      </c>
      <c r="AA31" s="7"/>
      <c r="AB31" s="7"/>
      <c r="AC31" s="7"/>
      <c r="AD31" s="7"/>
      <c r="AE31" s="7"/>
      <c r="AF31" s="7" t="s">
        <v>85</v>
      </c>
      <c r="AG31" s="7"/>
    </row>
    <row r="32" spans="1:33" x14ac:dyDescent="0.25">
      <c r="A32" s="20" t="str">
        <f t="shared" si="2"/>
        <v xml:space="preserve">new ProviderSqlType("real", "float4", null, null, null, null, false, false, null, null, null), </v>
      </c>
      <c r="B32" s="19" t="str">
        <f t="shared" si="3"/>
        <v>new SqlTypeToDotnetTypeMap("real", typeof(double), [typeof(byte), typeof(short), typeof(int), typeof(long), typeof(bool), typeof(float), typeof(double), typeof(decimal)]),</v>
      </c>
      <c r="C32" s="2" t="str" cm="1">
        <f t="array" ref="C32">IF(F32="","",CONCATENATE("typeof(",INDEX($S$10:$AM$10,1,MATCH(TRUE,ISNUMBER(SEARCH("T",$S32:$AM32)),0)),")"))</f>
        <v>typeof(double)</v>
      </c>
      <c r="D32" s="2" t="str" cm="1">
        <f t="array" ref="D32">IFERROR(_xlfn.TEXTJOIN(", ",TRUE,CONCATENATE("typeof(",_xlfn._xlws.FILTER($S$10:$AM$10, (ISNUMBER(SEARCH("Z", $S32:$AM32)) + ISNUMBER(SEARCH("S", $S32:$AM32)) + ISNUMBER(SEARCH("T", $S32:$AM32)) + ISNUMBER(SEARCH("R", $S32:$AM32))) &gt; 0),")")),"")</f>
        <v>typeof(byte), typeof(short), typeof(int), typeof(long), typeof(bool), typeof(float), typeof(double), typeof(decimal)</v>
      </c>
      <c r="E32" s="87"/>
      <c r="F32" s="2" t="s">
        <v>47</v>
      </c>
      <c r="G32" s="12" t="s">
        <v>236</v>
      </c>
      <c r="H32" s="2" t="s">
        <v>196</v>
      </c>
      <c r="P32" s="3"/>
      <c r="Q32" s="3"/>
      <c r="S32" s="7" t="s">
        <v>33</v>
      </c>
      <c r="T32" s="7" t="s">
        <v>33</v>
      </c>
      <c r="U32" s="7" t="s">
        <v>33</v>
      </c>
      <c r="V32" s="7" t="s">
        <v>33</v>
      </c>
      <c r="W32" s="7" t="s">
        <v>33</v>
      </c>
      <c r="X32" s="6" t="s">
        <v>33</v>
      </c>
      <c r="Y32" s="7" t="s">
        <v>77</v>
      </c>
      <c r="Z32" s="6" t="s">
        <v>33</v>
      </c>
      <c r="AA32" s="7"/>
      <c r="AB32" s="7"/>
      <c r="AC32" s="7"/>
      <c r="AD32" s="7"/>
      <c r="AE32" s="7"/>
      <c r="AF32" s="7"/>
      <c r="AG32" s="7"/>
    </row>
    <row r="33" spans="1:39" x14ac:dyDescent="0.25">
      <c r="A33" s="20" t="str">
        <f t="shared" si="2"/>
        <v xml:space="preserve">new ProviderSqlType("float4", null, null, null, null, null, false, false, null, null, null), </v>
      </c>
      <c r="B33" s="19" t="str">
        <f t="shared" si="3"/>
        <v>new SqlTypeToDotnetTypeMap("float4", typeof(float), [typeof(byte), typeof(short), typeof(int), typeof(long), typeof(bool), typeof(float), typeof(double), typeof(decimal)]),</v>
      </c>
      <c r="C33" s="2" t="str" cm="1">
        <f t="array" ref="C33">IF(F33="","",CONCATENATE("typeof(",INDEX($S$10:$AM$10,1,MATCH(TRUE,ISNUMBER(SEARCH("T",$S33:$AM33)),0)),")"))</f>
        <v>typeof(float)</v>
      </c>
      <c r="D33" s="2" t="str" cm="1">
        <f t="array" ref="D33">IFERROR(_xlfn.TEXTJOIN(", ",TRUE,CONCATENATE("typeof(",_xlfn._xlws.FILTER($S$10:$AM$10, (ISNUMBER(SEARCH("Z", $S33:$AM33)) + ISNUMBER(SEARCH("S", $S33:$AM33)) + ISNUMBER(SEARCH("T", $S33:$AM33)) + ISNUMBER(SEARCH("R", $S33:$AM33))) &gt; 0),")")),"")</f>
        <v>typeof(byte), typeof(short), typeof(int), typeof(long), typeof(bool), typeof(float), typeof(double), typeof(decimal)</v>
      </c>
      <c r="E33" s="87"/>
      <c r="F33" s="2" t="s">
        <v>196</v>
      </c>
      <c r="G33" s="12" t="s">
        <v>236</v>
      </c>
      <c r="P33" s="3"/>
      <c r="Q33" s="3"/>
      <c r="S33" s="7" t="s">
        <v>33</v>
      </c>
      <c r="T33" s="7" t="s">
        <v>33</v>
      </c>
      <c r="U33" s="7" t="s">
        <v>33</v>
      </c>
      <c r="V33" s="7" t="s">
        <v>33</v>
      </c>
      <c r="W33" s="7" t="s">
        <v>33</v>
      </c>
      <c r="X33" s="7" t="s">
        <v>77</v>
      </c>
      <c r="Y33" s="6" t="s">
        <v>33</v>
      </c>
      <c r="Z33" s="6" t="s">
        <v>33</v>
      </c>
      <c r="AA33" s="7"/>
      <c r="AB33" s="7"/>
      <c r="AC33" s="7"/>
      <c r="AD33" s="7"/>
      <c r="AE33" s="7"/>
      <c r="AF33" s="7"/>
      <c r="AG33" s="7"/>
    </row>
    <row r="34" spans="1:39" x14ac:dyDescent="0.25">
      <c r="A34" s="20" t="str">
        <f t="shared" si="2"/>
        <v/>
      </c>
      <c r="B34" s="19" t="str">
        <f t="shared" si="3"/>
        <v/>
      </c>
      <c r="C34" s="2" t="str" cm="1">
        <f t="array" ref="C34">IF(F34="","",CONCATENATE("typeof(",INDEX($S$10:$AM$10,1,MATCH(TRUE,ISNUMBER(SEARCH("T",$S34:$AM34)),0)),")"))</f>
        <v/>
      </c>
      <c r="D34" s="2" t="str" cm="1">
        <f t="array" ref="D34">IFERROR(_xlfn.TEXTJOIN(", ",TRUE,CONCATENATE("typeof(",_xlfn._xlws.FILTER($S$10:$AM$10, (ISNUMBER(SEARCH("Z", $S34:$AM34)) + ISNUMBER(SEARCH("S", $S34:$AM34)) + ISNUMBER(SEARCH("T", $S34:$AM34)) + ISNUMBER(SEARCH("R", $S34:$AM34))) &gt; 0),")")),"")</f>
        <v/>
      </c>
      <c r="E34" s="87"/>
      <c r="P34" s="3"/>
      <c r="Q34" s="3"/>
      <c r="S34" s="7"/>
      <c r="T34" s="7"/>
      <c r="U34" s="7"/>
      <c r="V34" s="7"/>
      <c r="W34" s="7"/>
      <c r="X34" s="7"/>
      <c r="Y34" s="6"/>
      <c r="Z34" s="7"/>
      <c r="AA34" s="7"/>
      <c r="AB34" s="7"/>
      <c r="AC34" s="7"/>
      <c r="AD34" s="7"/>
      <c r="AE34" s="7"/>
      <c r="AF34" s="7"/>
      <c r="AG34" s="7"/>
    </row>
    <row r="35" spans="1:39" x14ac:dyDescent="0.25">
      <c r="A35" s="20" t="str">
        <f t="shared" si="2"/>
        <v xml:space="preserve">new ProviderSqlType("bool", null, null, null, null, null, false, false, null, null, null), </v>
      </c>
      <c r="B35" s="19" t="str">
        <f t="shared" si="3"/>
        <v>new SqlTypeToDotnetTypeMap("bool", typeof(bool), [typeof(bool)]),</v>
      </c>
      <c r="C35" s="2" t="str" cm="1">
        <f t="array" ref="C35">IF(F35="","",CONCATENATE("typeof(",INDEX($S$10:$AM$10,1,MATCH(TRUE,ISNUMBER(SEARCH("T",$S35:$AM35)),0)),")"))</f>
        <v>typeof(bool)</v>
      </c>
      <c r="D35" s="2" t="str" cm="1">
        <f t="array" ref="D35">IFERROR(_xlfn.TEXTJOIN(", ",TRUE,CONCATENATE("typeof(",_xlfn._xlws.FILTER($S$10:$AM$10, (ISNUMBER(SEARCH("Z", $S35:$AM35)) + ISNUMBER(SEARCH("S", $S35:$AM35)) + ISNUMBER(SEARCH("T", $S35:$AM35)) + ISNUMBER(SEARCH("R", $S35:$AM35))) &gt; 0),")")),"")</f>
        <v>typeof(bool)</v>
      </c>
      <c r="E35" s="87" t="s">
        <v>9</v>
      </c>
      <c r="F35" s="2" t="s">
        <v>4</v>
      </c>
      <c r="P35" s="3"/>
      <c r="Q35" s="3"/>
      <c r="S35" s="6"/>
      <c r="T35" s="7"/>
      <c r="U35" s="7"/>
      <c r="V35" s="7"/>
      <c r="W35" s="7" t="s">
        <v>77</v>
      </c>
      <c r="X35" s="7"/>
      <c r="Y35" s="7"/>
      <c r="Z35" s="7"/>
      <c r="AA35" s="7"/>
      <c r="AB35" s="7"/>
      <c r="AC35" s="7"/>
      <c r="AD35" s="7"/>
      <c r="AE35" s="7"/>
      <c r="AF35" s="7"/>
      <c r="AG35" s="7"/>
    </row>
    <row r="36" spans="1:39" x14ac:dyDescent="0.25">
      <c r="A36" s="20" t="str">
        <f t="shared" si="2"/>
        <v xml:space="preserve">new ProviderSqlType("boolean", null, null, null, null, null, false, false, null, null, null), </v>
      </c>
      <c r="B36" s="19" t="str">
        <f t="shared" si="3"/>
        <v>new SqlTypeToDotnetTypeMap("boolean", typeof(bool), [typeof(bool)]),</v>
      </c>
      <c r="C36" s="2" t="str" cm="1">
        <f t="array" ref="C36">IF(F36="","",CONCATENATE("typeof(",INDEX($S$10:$AM$10,1,MATCH(TRUE,ISNUMBER(SEARCH("T",$S36:$AM36)),0)),")"))</f>
        <v>typeof(bool)</v>
      </c>
      <c r="D36" s="2" t="str" cm="1">
        <f t="array" ref="D36">IFERROR(_xlfn.TEXTJOIN(", ",TRUE,CONCATENATE("typeof(",_xlfn._xlws.FILTER($S$10:$AM$10, (ISNUMBER(SEARCH("Z", $S36:$AM36)) + ISNUMBER(SEARCH("S", $S36:$AM36)) + ISNUMBER(SEARCH("T", $S36:$AM36)) + ISNUMBER(SEARCH("R", $S36:$AM36))) &gt; 0),")")),"")</f>
        <v>typeof(bool)</v>
      </c>
      <c r="E36" s="87"/>
      <c r="F36" s="2" t="s">
        <v>10</v>
      </c>
      <c r="P36" s="3"/>
      <c r="Q36" s="3"/>
      <c r="S36" s="7"/>
      <c r="T36" s="7"/>
      <c r="U36" s="7"/>
      <c r="V36" s="7"/>
      <c r="W36" s="7" t="s">
        <v>80</v>
      </c>
      <c r="X36" s="7"/>
      <c r="Y36" s="7"/>
      <c r="Z36" s="7"/>
      <c r="AA36" s="7"/>
      <c r="AB36" s="7"/>
      <c r="AC36" s="7"/>
      <c r="AD36" s="7"/>
      <c r="AE36" s="7"/>
      <c r="AF36" s="7"/>
      <c r="AG36" s="7"/>
    </row>
    <row r="37" spans="1:39" x14ac:dyDescent="0.25">
      <c r="A37" s="20" t="str">
        <f t="shared" si="2"/>
        <v/>
      </c>
      <c r="B37" s="19" t="str">
        <f t="shared" si="3"/>
        <v/>
      </c>
      <c r="C37" s="2" t="str" cm="1">
        <f t="array" ref="C37">IF(F37="","",CONCATENATE("typeof(",INDEX($S$10:$AM$10,1,MATCH(TRUE,ISNUMBER(SEARCH("T",$S37:$AM37)),0)),")"))</f>
        <v/>
      </c>
      <c r="D37" s="2" t="str" cm="1">
        <f t="array" ref="D37">IFERROR(_xlfn.TEXTJOIN(", ",TRUE,CONCATENATE("typeof(",_xlfn._xlws.FILTER($S$10:$AM$10, (ISNUMBER(SEARCH("Z", $S37:$AM37)) + ISNUMBER(SEARCH("S", $S37:$AM37)) + ISNUMBER(SEARCH("T", $S37:$AM37)) + ISNUMBER(SEARCH("R", $S37:$AM37))) &gt; 0),")")),"")</f>
        <v/>
      </c>
      <c r="E37" s="87"/>
      <c r="P37" s="3"/>
      <c r="Q37" s="3"/>
      <c r="S37" s="7"/>
      <c r="T37" s="7"/>
      <c r="U37" s="7"/>
      <c r="V37" s="7"/>
      <c r="W37" s="6"/>
      <c r="X37" s="7"/>
      <c r="Y37" s="7"/>
      <c r="Z37" s="7"/>
      <c r="AA37" s="7"/>
      <c r="AB37" s="7"/>
      <c r="AC37" s="7"/>
      <c r="AD37" s="7"/>
      <c r="AE37" s="7"/>
      <c r="AF37" s="7"/>
      <c r="AG37" s="7"/>
    </row>
    <row r="38" spans="1:39" ht="13.5" customHeight="1" x14ac:dyDescent="0.25">
      <c r="A38" s="20" t="str">
        <f t="shared" si="2"/>
        <v xml:space="preserve">new ProviderSqlType("date", null, null, null, null, null, false, false, null, null, null), </v>
      </c>
      <c r="B38" s="19" t="str">
        <f t="shared" si="3"/>
        <v>new SqlTypeToDotnetTypeMap("date", typeof(DateTime), [typeof(DateTime), typeof(DateTimeOffset), typeof(TimeSpan)]),</v>
      </c>
      <c r="C38" s="2" t="str" cm="1">
        <f t="array" ref="C38">IF(F38="","",CONCATENATE("typeof(",INDEX($S$10:$AM$10,1,MATCH(TRUE,ISNUMBER(SEARCH("T",$S38:$AM38)),0)),")"))</f>
        <v>typeof(DateTime)</v>
      </c>
      <c r="D38" s="2" t="str" cm="1">
        <f t="array" ref="D38">IFERROR(_xlfn.TEXTJOIN(", ",TRUE,CONCATENATE("typeof(",_xlfn._xlws.FILTER($S$10:$AM$10, (ISNUMBER(SEARCH("Z", $S38:$AM38)) + ISNUMBER(SEARCH("S", $S38:$AM38)) + ISNUMBER(SEARCH("T", $S38:$AM38)) + ISNUMBER(SEARCH("R", $S38:$AM38))) &gt; 0),")")),"")</f>
        <v>typeof(DateTime), typeof(DateTimeOffset), typeof(TimeSpan)</v>
      </c>
      <c r="E38" s="87" t="s">
        <v>40</v>
      </c>
      <c r="F38" s="2" t="s">
        <v>93</v>
      </c>
      <c r="G38" s="13"/>
      <c r="P38" s="3"/>
      <c r="Q38" s="3"/>
      <c r="S38" s="7"/>
      <c r="T38" s="7"/>
      <c r="U38" s="7"/>
      <c r="V38" s="7"/>
      <c r="W38" s="7"/>
      <c r="X38" s="7"/>
      <c r="Y38" s="7"/>
      <c r="Z38" s="7"/>
      <c r="AA38" s="7" t="s">
        <v>77</v>
      </c>
      <c r="AB38" s="6" t="s">
        <v>33</v>
      </c>
      <c r="AC38" s="6" t="s">
        <v>33</v>
      </c>
      <c r="AD38" s="7"/>
      <c r="AE38" s="7"/>
      <c r="AF38" s="7"/>
      <c r="AG38" s="7"/>
    </row>
    <row r="39" spans="1:39" ht="13.5" customHeight="1" x14ac:dyDescent="0.25">
      <c r="A39" s="20" t="str">
        <f t="shared" si="2"/>
        <v xml:space="preserve">new ProviderSqlType("interval", null, null, null, null, null, false, false, null, null, null), </v>
      </c>
      <c r="B39" s="19" t="str">
        <f t="shared" si="3"/>
        <v>new SqlTypeToDotnetTypeMap("interval", typeof(TimeSpan), [typeof(TimeSpan)]),</v>
      </c>
      <c r="C39" s="2" t="str" cm="1">
        <f t="array" ref="C39">IF(F39="","",CONCATENATE("typeof(",INDEX($S$10:$AM$10,1,MATCH(TRUE,ISNUMBER(SEARCH("T",$S39:$AM39)),0)),")"))</f>
        <v>typeof(TimeSpan)</v>
      </c>
      <c r="D39" s="2" t="str" cm="1">
        <f t="array" ref="D39">IFERROR(_xlfn.TEXTJOIN(", ",TRUE,CONCATENATE("typeof(",_xlfn._xlws.FILTER($S$10:$AM$10, (ISNUMBER(SEARCH("Z", $S39:$AM39)) + ISNUMBER(SEARCH("S", $S39:$AM39)) + ISNUMBER(SEARCH("T", $S39:$AM39)) + ISNUMBER(SEARCH("R", $S39:$AM39))) &gt; 0),")")),"")</f>
        <v>typeof(TimeSpan)</v>
      </c>
      <c r="E39" s="87"/>
      <c r="F39" s="2" t="s">
        <v>197</v>
      </c>
      <c r="G39" s="13"/>
      <c r="P39" s="3"/>
      <c r="Q39" s="3"/>
      <c r="S39" s="7"/>
      <c r="T39" s="7"/>
      <c r="U39" s="7"/>
      <c r="V39" s="7"/>
      <c r="W39" s="7"/>
      <c r="X39" s="7"/>
      <c r="Y39" s="7"/>
      <c r="Z39" s="7"/>
      <c r="AA39" s="7"/>
      <c r="AB39" s="6"/>
      <c r="AC39" s="6" t="s">
        <v>80</v>
      </c>
      <c r="AD39" s="7"/>
      <c r="AE39" s="7"/>
      <c r="AF39" s="7"/>
      <c r="AG39" s="7"/>
    </row>
    <row r="40" spans="1:39" ht="13.5" customHeight="1" x14ac:dyDescent="0.25">
      <c r="A40" s="20" t="str">
        <f t="shared" si="2"/>
        <v xml:space="preserve">new ProviderSqlType("time without timezone", null, null, "time ({0}) without timezone", null, null, false, false, null, null, null), </v>
      </c>
      <c r="B40" s="19" t="str">
        <f t="shared" si="3"/>
        <v>new SqlTypeToDotnetTypeMap("time without timezone", typeof(DateTime), [typeof(DateTime), typeof(DateTimeOffset)]),</v>
      </c>
      <c r="C40" s="2" t="str" cm="1">
        <f t="array" ref="C40">IF(F40="","",CONCATENATE("typeof(",INDEX($S$10:$AM$10,1,MATCH(TRUE,ISNUMBER(SEARCH("T",$S40:$AM40)),0)),")"))</f>
        <v>typeof(DateTime)</v>
      </c>
      <c r="D40" s="2" t="str" cm="1">
        <f t="array" ref="D40">IFERROR(_xlfn.TEXTJOIN(", ",TRUE,CONCATENATE("typeof(",_xlfn._xlws.FILTER($S$10:$AM$10, (ISNUMBER(SEARCH("Z", $S40:$AM40)) + ISNUMBER(SEARCH("S", $S40:$AM40)) + ISNUMBER(SEARCH("T", $S40:$AM40)) + ISNUMBER(SEARCH("R", $S40:$AM40))) &gt; 0),")")),"")</f>
        <v>typeof(DateTime), typeof(DateTimeOffset)</v>
      </c>
      <c r="E40" s="87"/>
      <c r="F40" s="2" t="s">
        <v>198</v>
      </c>
      <c r="G40" s="13"/>
      <c r="L40" s="2" t="s">
        <v>206</v>
      </c>
      <c r="P40" s="3"/>
      <c r="Q40" s="3"/>
      <c r="S40" s="7"/>
      <c r="T40" s="7"/>
      <c r="U40" s="7"/>
      <c r="V40" s="7"/>
      <c r="W40" s="7"/>
      <c r="X40" s="7"/>
      <c r="Y40" s="7"/>
      <c r="Z40" s="7"/>
      <c r="AA40" s="7" t="s">
        <v>80</v>
      </c>
      <c r="AB40" s="6" t="s">
        <v>33</v>
      </c>
      <c r="AC40" s="6"/>
      <c r="AD40" s="7"/>
      <c r="AE40" s="7"/>
      <c r="AF40" s="7"/>
      <c r="AG40" s="7"/>
    </row>
    <row r="41" spans="1:39" ht="13.5" customHeight="1" x14ac:dyDescent="0.25">
      <c r="A41" s="20" t="str">
        <f t="shared" si="2"/>
        <v xml:space="preserve">new ProviderSqlType("time", null, null, "time({0})", null, null, false, false, null, null, null), </v>
      </c>
      <c r="B41" s="19" t="str">
        <f t="shared" si="3"/>
        <v>new SqlTypeToDotnetTypeMap("time", typeof(DateTime), [typeof(DateTime), typeof(DateTimeOffset)]),</v>
      </c>
      <c r="C41" s="2" t="str" cm="1">
        <f t="array" ref="C41">IF(F41="","",CONCATENATE("typeof(",INDEX($S$10:$AM$10,1,MATCH(TRUE,ISNUMBER(SEARCH("T",$S41:$AM41)),0)),")"))</f>
        <v>typeof(DateTime)</v>
      </c>
      <c r="D41" s="2" t="str" cm="1">
        <f t="array" ref="D41">IFERROR(_xlfn.TEXTJOIN(", ",TRUE,CONCATENATE("typeof(",_xlfn._xlws.FILTER($S$10:$AM$10, (ISNUMBER(SEARCH("Z", $S41:$AM41)) + ISNUMBER(SEARCH("S", $S41:$AM41)) + ISNUMBER(SEARCH("T", $S41:$AM41)) + ISNUMBER(SEARCH("R", $S41:$AM41))) &gt; 0),")")),"")</f>
        <v>typeof(DateTime), typeof(DateTimeOffset)</v>
      </c>
      <c r="E41" s="87"/>
      <c r="F41" s="2" t="s">
        <v>92</v>
      </c>
      <c r="G41" s="2" t="s">
        <v>198</v>
      </c>
      <c r="L41" s="2" t="s">
        <v>146</v>
      </c>
      <c r="P41" s="3"/>
      <c r="Q41" s="3"/>
      <c r="S41" s="7"/>
      <c r="T41" s="7"/>
      <c r="U41" s="7"/>
      <c r="V41" s="7"/>
      <c r="W41" s="7"/>
      <c r="X41" s="7"/>
      <c r="Y41" s="7"/>
      <c r="Z41" s="7"/>
      <c r="AA41" s="7" t="s">
        <v>77</v>
      </c>
      <c r="AB41" s="6" t="s">
        <v>33</v>
      </c>
      <c r="AC41" s="6"/>
      <c r="AD41" s="7"/>
      <c r="AE41" s="7"/>
      <c r="AF41" s="7"/>
      <c r="AG41" s="7"/>
    </row>
    <row r="42" spans="1:39" ht="13.5" customHeight="1" x14ac:dyDescent="0.25">
      <c r="A42" s="20" t="str">
        <f t="shared" si="2"/>
        <v xml:space="preserve">new ProviderSqlType("time with time zone", null, null, "time ({0}) with time zone", null, null, false, false, null, null, null), </v>
      </c>
      <c r="B42" s="19" t="str">
        <f t="shared" si="3"/>
        <v>new SqlTypeToDotnetTypeMap("time with time zone", typeof(DateTimeOffset), [typeof(DateTime), typeof(DateTimeOffset)]),</v>
      </c>
      <c r="C42" s="2" t="str" cm="1">
        <f t="array" ref="C42">IF(F42="","",CONCATENATE("typeof(",INDEX($S$10:$AM$10,1,MATCH(TRUE,ISNUMBER(SEARCH("T",$S42:$AM42)),0)),")"))</f>
        <v>typeof(DateTimeOffset)</v>
      </c>
      <c r="D42" s="2" t="str" cm="1">
        <f t="array" ref="D42">IFERROR(_xlfn.TEXTJOIN(", ",TRUE,CONCATENATE("typeof(",_xlfn._xlws.FILTER($S$10:$AM$10, (ISNUMBER(SEARCH("Z", $S42:$AM42)) + ISNUMBER(SEARCH("S", $S42:$AM42)) + ISNUMBER(SEARCH("T", $S42:$AM42)) + ISNUMBER(SEARCH("R", $S42:$AM42))) &gt; 0),")")),"")</f>
        <v>typeof(DateTime), typeof(DateTimeOffset)</v>
      </c>
      <c r="E42" s="87"/>
      <c r="F42" s="2" t="s">
        <v>199</v>
      </c>
      <c r="G42" s="13"/>
      <c r="L42" s="2" t="s">
        <v>205</v>
      </c>
      <c r="P42" s="3"/>
      <c r="Q42" s="3"/>
      <c r="S42" s="7"/>
      <c r="T42" s="7"/>
      <c r="U42" s="7"/>
      <c r="V42" s="7"/>
      <c r="W42" s="7"/>
      <c r="X42" s="7"/>
      <c r="Y42" s="7"/>
      <c r="Z42" s="7"/>
      <c r="AA42" s="7" t="s">
        <v>33</v>
      </c>
      <c r="AB42" s="6" t="s">
        <v>80</v>
      </c>
      <c r="AC42" s="6"/>
      <c r="AD42" s="7"/>
      <c r="AE42" s="7"/>
      <c r="AF42" s="7"/>
      <c r="AG42" s="7"/>
    </row>
    <row r="43" spans="1:39" ht="13.5" customHeight="1" x14ac:dyDescent="0.25">
      <c r="A43" s="20" t="str">
        <f t="shared" si="2"/>
        <v xml:space="preserve">new ProviderSqlType("timetz", null, null, "timetz({0})", null, null, false, false, null, null, null), </v>
      </c>
      <c r="B43" s="19" t="str">
        <f t="shared" si="3"/>
        <v>new SqlTypeToDotnetTypeMap("timetz", typeof(DateTimeOffset), [typeof(DateTime), typeof(DateTimeOffset)]),</v>
      </c>
      <c r="C43" s="2" t="str" cm="1">
        <f t="array" ref="C43">IF(F43="","",CONCATENATE("typeof(",INDEX($S$10:$AM$10,1,MATCH(TRUE,ISNUMBER(SEARCH("T",$S43:$AM43)),0)),")"))</f>
        <v>typeof(DateTimeOffset)</v>
      </c>
      <c r="D43" s="2" t="str" cm="1">
        <f t="array" ref="D43">IFERROR(_xlfn.TEXTJOIN(", ",TRUE,CONCATENATE("typeof(",_xlfn._xlws.FILTER($S$10:$AM$10, (ISNUMBER(SEARCH("Z", $S43:$AM43)) + ISNUMBER(SEARCH("S", $S43:$AM43)) + ISNUMBER(SEARCH("T", $S43:$AM43)) + ISNUMBER(SEARCH("R", $S43:$AM43))) &gt; 0),")")),"")</f>
        <v>typeof(DateTime), typeof(DateTimeOffset)</v>
      </c>
      <c r="E43" s="87"/>
      <c r="F43" s="13" t="s">
        <v>200</v>
      </c>
      <c r="G43" s="2" t="s">
        <v>199</v>
      </c>
      <c r="L43" s="2" t="s">
        <v>204</v>
      </c>
      <c r="P43" s="3"/>
      <c r="Q43" s="3"/>
      <c r="S43" s="7"/>
      <c r="T43" s="7"/>
      <c r="U43" s="7"/>
      <c r="V43" s="7"/>
      <c r="W43" s="7"/>
      <c r="X43" s="7"/>
      <c r="Y43" s="7"/>
      <c r="Z43" s="7"/>
      <c r="AA43" s="7" t="s">
        <v>33</v>
      </c>
      <c r="AB43" s="6" t="s">
        <v>77</v>
      </c>
      <c r="AC43" s="6"/>
      <c r="AD43" s="7"/>
      <c r="AE43" s="7"/>
      <c r="AF43" s="7"/>
      <c r="AG43" s="7"/>
    </row>
    <row r="44" spans="1:39" x14ac:dyDescent="0.25">
      <c r="A44" s="20" t="str">
        <f t="shared" si="2"/>
        <v xml:space="preserve">new ProviderSqlType("timestamp without time zone", null, null, "timestamp ({0}) without time zone", null, null, false, false, null, null, null), </v>
      </c>
      <c r="B44" s="19" t="str">
        <f t="shared" si="3"/>
        <v>new SqlTypeToDotnetTypeMap("timestamp without time zone", typeof(DateTime), [typeof(DateTime), typeof(DateTimeOffset)]),</v>
      </c>
      <c r="C44" s="2" t="str" cm="1">
        <f t="array" ref="C44">IF(F44="","",CONCATENATE("typeof(",INDEX($S$10:$AM$10,1,MATCH(TRUE,ISNUMBER(SEARCH("T",$S44:$AM44)),0)),")"))</f>
        <v>typeof(DateTime)</v>
      </c>
      <c r="D44" s="2" t="str" cm="1">
        <f t="array" ref="D44">IFERROR(_xlfn.TEXTJOIN(", ",TRUE,CONCATENATE("typeof(",_xlfn._xlws.FILTER($S$10:$AM$10, (ISNUMBER(SEARCH("Z", $S44:$AM44)) + ISNUMBER(SEARCH("S", $S44:$AM44)) + ISNUMBER(SEARCH("T", $S44:$AM44)) + ISNUMBER(SEARCH("R", $S44:$AM44))) &gt; 0),")")),"")</f>
        <v>typeof(DateTime), typeof(DateTimeOffset)</v>
      </c>
      <c r="E44" s="87"/>
      <c r="F44" s="2" t="s">
        <v>201</v>
      </c>
      <c r="G44" s="13"/>
      <c r="L44" s="2" t="s">
        <v>207</v>
      </c>
      <c r="P44" s="3"/>
      <c r="Q44" s="3"/>
      <c r="S44" s="7"/>
      <c r="T44" s="7"/>
      <c r="U44" s="7"/>
      <c r="V44" s="7"/>
      <c r="W44" s="7"/>
      <c r="X44" s="7"/>
      <c r="Y44" s="7"/>
      <c r="Z44" s="7"/>
      <c r="AA44" s="6" t="s">
        <v>77</v>
      </c>
      <c r="AB44" s="7" t="s">
        <v>33</v>
      </c>
      <c r="AC44" s="6"/>
      <c r="AD44" s="7"/>
      <c r="AE44" s="7"/>
      <c r="AF44" s="7"/>
      <c r="AG44" s="7"/>
    </row>
    <row r="45" spans="1:39" x14ac:dyDescent="0.25">
      <c r="A45" s="20" t="str">
        <f t="shared" si="2"/>
        <v xml:space="preserve">new ProviderSqlType("timestamp", null, null, "timestamp({0})", null, null, false, false, null, null, null), </v>
      </c>
      <c r="B45" s="19" t="str">
        <f t="shared" si="3"/>
        <v>new SqlTypeToDotnetTypeMap("timestamp", typeof(DateTime), [typeof(DateTime), typeof(DateTimeOffset)]),</v>
      </c>
      <c r="C45" s="2" t="str" cm="1">
        <f t="array" ref="C45">IF(F45="","",CONCATENATE("typeof(",INDEX($S$10:$AM$10,1,MATCH(TRUE,ISNUMBER(SEARCH("T",$S45:$AM45)),0)),")"))</f>
        <v>typeof(DateTime)</v>
      </c>
      <c r="D45" s="2" t="str" cm="1">
        <f t="array" ref="D45">IFERROR(_xlfn.TEXTJOIN(", ",TRUE,CONCATENATE("typeof(",_xlfn._xlws.FILTER($S$10:$AM$10, (ISNUMBER(SEARCH("Z", $S45:$AM45)) + ISNUMBER(SEARCH("S", $S45:$AM45)) + ISNUMBER(SEARCH("T", $S45:$AM45)) + ISNUMBER(SEARCH("R", $S45:$AM45))) &gt; 0),")")),"")</f>
        <v>typeof(DateTime), typeof(DateTimeOffset)</v>
      </c>
      <c r="E45" s="87"/>
      <c r="F45" s="2" t="s">
        <v>91</v>
      </c>
      <c r="G45" s="2" t="s">
        <v>201</v>
      </c>
      <c r="L45" s="2" t="s">
        <v>128</v>
      </c>
      <c r="P45" s="3"/>
      <c r="Q45" s="3"/>
      <c r="S45" s="7"/>
      <c r="T45" s="7"/>
      <c r="U45" s="7"/>
      <c r="V45" s="7"/>
      <c r="W45" s="7"/>
      <c r="X45" s="7"/>
      <c r="Y45" s="7"/>
      <c r="Z45" s="7"/>
      <c r="AA45" s="7" t="s">
        <v>77</v>
      </c>
      <c r="AB45" s="6" t="s">
        <v>33</v>
      </c>
      <c r="AC45" s="6"/>
      <c r="AD45" s="7"/>
      <c r="AE45" s="7"/>
      <c r="AF45" s="7"/>
      <c r="AG45" s="7"/>
    </row>
    <row r="46" spans="1:39" x14ac:dyDescent="0.25">
      <c r="A46" s="20" t="str">
        <f t="shared" si="2"/>
        <v xml:space="preserve">new ProviderSqlType("timestamp with time zone", null, null, "timestamp ({0}) with time zone", null, null, false, false, null, null, null), </v>
      </c>
      <c r="B46" s="19" t="str">
        <f t="shared" si="3"/>
        <v>new SqlTypeToDotnetTypeMap("timestamp with time zone", typeof(DateTimeOffset), [typeof(DateTime), typeof(DateTimeOffset)]),</v>
      </c>
      <c r="C46" s="2" t="str" cm="1">
        <f t="array" ref="C46">IF(F46="","",CONCATENATE("typeof(",INDEX($S$10:$AM$10,1,MATCH(TRUE,ISNUMBER(SEARCH("T",$S46:$AM46)),0)),")"))</f>
        <v>typeof(DateTimeOffset)</v>
      </c>
      <c r="D46" s="2" t="str" cm="1">
        <f t="array" ref="D46">IFERROR(_xlfn.TEXTJOIN(", ",TRUE,CONCATENATE("typeof(",_xlfn._xlws.FILTER($S$10:$AM$10, (ISNUMBER(SEARCH("Z", $S46:$AM46)) + ISNUMBER(SEARCH("S", $S46:$AM46)) + ISNUMBER(SEARCH("T", $S46:$AM46)) + ISNUMBER(SEARCH("R", $S46:$AM46))) &gt; 0),")")),"")</f>
        <v>typeof(DateTime), typeof(DateTimeOffset)</v>
      </c>
      <c r="E46" s="87"/>
      <c r="F46" s="2" t="s">
        <v>202</v>
      </c>
      <c r="G46" s="13"/>
      <c r="L46" s="2" t="s">
        <v>208</v>
      </c>
      <c r="P46" s="3"/>
      <c r="Q46" s="3"/>
      <c r="S46" s="7"/>
      <c r="T46" s="7"/>
      <c r="U46" s="7"/>
      <c r="V46" s="7"/>
      <c r="W46" s="7"/>
      <c r="X46" s="7"/>
      <c r="Y46" s="7"/>
      <c r="Z46" s="7"/>
      <c r="AA46" s="7" t="s">
        <v>33</v>
      </c>
      <c r="AB46" s="6" t="s">
        <v>77</v>
      </c>
      <c r="AC46" s="6"/>
      <c r="AD46" s="7"/>
      <c r="AE46" s="7"/>
      <c r="AF46" s="7"/>
      <c r="AG46" s="7"/>
    </row>
    <row r="47" spans="1:39" x14ac:dyDescent="0.25">
      <c r="A47" s="20" t="str">
        <f t="shared" si="2"/>
        <v xml:space="preserve">new ProviderSqlType("timestamptz", null, null, "timestamptz({0})", null, null, false, false, null, null, null), </v>
      </c>
      <c r="B47" s="19" t="str">
        <f t="shared" si="3"/>
        <v>new SqlTypeToDotnetTypeMap("timestamptz", typeof(DateTimeOffset), [typeof(DateTime), typeof(DateTimeOffset)]),</v>
      </c>
      <c r="C47" s="2" t="str" cm="1">
        <f t="array" ref="C47">IF(F47="","",CONCATENATE("typeof(",INDEX($S$10:$AM$10,1,MATCH(TRUE,ISNUMBER(SEARCH("T",$S47:$AM47)),0)),")"))</f>
        <v>typeof(DateTimeOffset)</v>
      </c>
      <c r="D47" s="2" t="str" cm="1">
        <f t="array" ref="D47">IFERROR(_xlfn.TEXTJOIN(", ",TRUE,CONCATENATE("typeof(",_xlfn._xlws.FILTER($S$10:$AM$10, (ISNUMBER(SEARCH("Z", $S47:$AM47)) + ISNUMBER(SEARCH("S", $S47:$AM47)) + ISNUMBER(SEARCH("T", $S47:$AM47)) + ISNUMBER(SEARCH("R", $S47:$AM47))) &gt; 0),")")),"")</f>
        <v>typeof(DateTime), typeof(DateTimeOffset)</v>
      </c>
      <c r="E47" s="87"/>
      <c r="F47" s="2" t="s">
        <v>203</v>
      </c>
      <c r="G47" s="2" t="s">
        <v>202</v>
      </c>
      <c r="L47" s="2" t="s">
        <v>209</v>
      </c>
      <c r="P47" s="3"/>
      <c r="Q47" s="3"/>
      <c r="S47" s="7"/>
      <c r="T47" s="7"/>
      <c r="U47" s="7"/>
      <c r="V47" s="7"/>
      <c r="W47" s="7"/>
      <c r="X47" s="7"/>
      <c r="Y47" s="7"/>
      <c r="Z47" s="7"/>
      <c r="AA47" s="7" t="s">
        <v>33</v>
      </c>
      <c r="AB47" s="6" t="s">
        <v>77</v>
      </c>
      <c r="AC47" s="6"/>
      <c r="AD47" s="7"/>
      <c r="AE47" s="7"/>
      <c r="AF47" s="7"/>
      <c r="AG47" s="7"/>
    </row>
    <row r="48" spans="1:39" x14ac:dyDescent="0.25">
      <c r="A48" s="20" t="str">
        <f t="shared" si="2"/>
        <v xml:space="preserve">new ProviderSqlType("character varying", null, "character varying({0})", null, null, null, false, false, null, null, null), </v>
      </c>
      <c r="B48" s="19" t="str">
        <f t="shared" si="3"/>
        <v>new SqlTypeToDotnetTypeMap("character varying",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48" s="2" t="str" cm="1">
        <f t="array" ref="C48">IF(F48="","",CONCATENATE("typeof(",INDEX($S$10:$AM$10,1,MATCH(TRUE,ISNUMBER(SEARCH("T",$S48:$AM48)),0)),")"))</f>
        <v>typeof(string)</v>
      </c>
      <c r="D48" s="2" t="str" cm="1">
        <f t="array" ref="D48">IFERROR(_xlfn.TEXTJOIN(", ",TRUE,CONCATENATE("typeof(",_xlfn._xlws.FILTER($S$10:$AM$10, (ISNUMBER(SEARCH("Z", $S48:$AM48)) + ISNUMBER(SEARCH("S", $S48:$AM48)) + ISNUMBER(SEARCH("T", $S48:$AM48)) + ISNUMBER(SEARCH("R", $S48:$AM48)))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48" s="87" t="s">
        <v>18</v>
      </c>
      <c r="F48" s="2" t="s">
        <v>210</v>
      </c>
      <c r="I48" s="2" t="s">
        <v>230</v>
      </c>
      <c r="P48" s="3"/>
      <c r="Q48" s="3"/>
      <c r="S48" s="7" t="s">
        <v>33</v>
      </c>
      <c r="T48" s="2" t="s">
        <v>33</v>
      </c>
      <c r="U48" s="3" t="s">
        <v>33</v>
      </c>
      <c r="V48" s="3" t="s">
        <v>33</v>
      </c>
      <c r="W48" s="7" t="s">
        <v>33</v>
      </c>
      <c r="X48" s="7" t="s">
        <v>33</v>
      </c>
      <c r="Y48" s="7" t="s">
        <v>33</v>
      </c>
      <c r="Z48" s="7" t="s">
        <v>33</v>
      </c>
      <c r="AA48" s="7" t="s">
        <v>32</v>
      </c>
      <c r="AB48" s="7" t="s">
        <v>32</v>
      </c>
      <c r="AC48" s="7" t="s">
        <v>32</v>
      </c>
      <c r="AD48" s="7"/>
      <c r="AE48" s="7"/>
      <c r="AF48" s="6" t="s">
        <v>80</v>
      </c>
      <c r="AG48" s="7" t="s">
        <v>33</v>
      </c>
      <c r="AH48" s="3" t="s">
        <v>85</v>
      </c>
      <c r="AI48" s="3" t="s">
        <v>85</v>
      </c>
      <c r="AJ48" s="3" t="s">
        <v>85</v>
      </c>
      <c r="AK48" s="3" t="s">
        <v>85</v>
      </c>
      <c r="AL48" s="3" t="s">
        <v>85</v>
      </c>
      <c r="AM48" s="3" t="s">
        <v>85</v>
      </c>
    </row>
    <row r="49" spans="1:39" x14ac:dyDescent="0.25">
      <c r="A49" s="20" t="str">
        <f t="shared" si="2"/>
        <v xml:space="preserve">new ProviderSqlType("varchar", null, "varchar({0})", null, null, null, false, false, null, null, null), </v>
      </c>
      <c r="B49" s="19" t="str">
        <f t="shared" si="3"/>
        <v>new SqlTypeToDotnetTypeMap("varchar",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49" s="2" t="str" cm="1">
        <f t="array" ref="C49">IF(F49="","",CONCATENATE("typeof(",INDEX($S$10:$AM$10,1,MATCH(TRUE,ISNUMBER(SEARCH("T",$S49:$AM49)),0)),")"))</f>
        <v>typeof(string)</v>
      </c>
      <c r="D49" s="2" t="str" cm="1">
        <f t="array" ref="D49">IFERROR(_xlfn.TEXTJOIN(", ",TRUE,CONCATENATE("typeof(",_xlfn._xlws.FILTER($S$10:$AM$10, (ISNUMBER(SEARCH("Z", $S49:$AM49)) + ISNUMBER(SEARCH("S", $S49:$AM49)) + ISNUMBER(SEARCH("T", $S49:$AM49)) + ISNUMBER(SEARCH("R", $S49:$AM49)))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49" s="87"/>
      <c r="F49" s="2" t="s">
        <v>43</v>
      </c>
      <c r="I49" s="2" t="s">
        <v>114</v>
      </c>
      <c r="P49" s="3"/>
      <c r="Q49" s="3"/>
      <c r="S49" s="7" t="s">
        <v>33</v>
      </c>
      <c r="T49" s="2" t="s">
        <v>33</v>
      </c>
      <c r="U49" s="3" t="s">
        <v>33</v>
      </c>
      <c r="V49" s="3" t="s">
        <v>33</v>
      </c>
      <c r="W49" s="7" t="s">
        <v>33</v>
      </c>
      <c r="X49" s="7" t="s">
        <v>33</v>
      </c>
      <c r="Y49" s="7" t="s">
        <v>33</v>
      </c>
      <c r="Z49" s="7" t="s">
        <v>33</v>
      </c>
      <c r="AA49" s="7" t="s">
        <v>33</v>
      </c>
      <c r="AB49" s="7" t="s">
        <v>33</v>
      </c>
      <c r="AC49" s="7" t="s">
        <v>33</v>
      </c>
      <c r="AD49" s="7"/>
      <c r="AE49" s="7"/>
      <c r="AF49" s="7" t="s">
        <v>232</v>
      </c>
      <c r="AG49" s="7" t="s">
        <v>33</v>
      </c>
      <c r="AH49" s="3" t="s">
        <v>85</v>
      </c>
      <c r="AI49" s="3" t="s">
        <v>85</v>
      </c>
      <c r="AJ49" s="3" t="s">
        <v>85</v>
      </c>
      <c r="AK49" s="3" t="s">
        <v>85</v>
      </c>
      <c r="AL49" s="3" t="s">
        <v>85</v>
      </c>
      <c r="AM49" s="3" t="s">
        <v>85</v>
      </c>
    </row>
    <row r="50" spans="1:39" x14ac:dyDescent="0.25">
      <c r="A50" s="20" t="str">
        <f t="shared" si="2"/>
        <v xml:space="preserve">new ProviderSqlType("character", null, "character({0})", null, null, null, false, false, null, null, null), </v>
      </c>
      <c r="B50" s="19" t="str">
        <f t="shared" si="3"/>
        <v>new SqlTypeToDotnetTypeMap("character",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50" s="2" t="str" cm="1">
        <f t="array" ref="C50">IF(F50="","",CONCATENATE("typeof(",INDEX($S$10:$AM$10,1,MATCH(TRUE,ISNUMBER(SEARCH("T",$S50:$AM50)),0)),")"))</f>
        <v>typeof(string)</v>
      </c>
      <c r="D50" s="2" t="str" cm="1">
        <f t="array" ref="D50">IFERROR(_xlfn.TEXTJOIN(", ",TRUE,CONCATENATE("typeof(",_xlfn._xlws.FILTER($S$10:$AM$10, (ISNUMBER(SEARCH("Z", $S50:$AM50)) + ISNUMBER(SEARCH("S", $S50:$AM50)) + ISNUMBER(SEARCH("T", $S50:$AM50)) + ISNUMBER(SEARCH("R", $S50:$AM50)))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50" s="87"/>
      <c r="F50" s="2" t="s">
        <v>211</v>
      </c>
      <c r="I50" s="2" t="s">
        <v>231</v>
      </c>
      <c r="P50" s="3"/>
      <c r="Q50" s="3"/>
      <c r="S50" s="7" t="s">
        <v>33</v>
      </c>
      <c r="T50" s="2" t="s">
        <v>33</v>
      </c>
      <c r="U50" s="3" t="s">
        <v>33</v>
      </c>
      <c r="V50" s="3" t="s">
        <v>33</v>
      </c>
      <c r="W50" s="7" t="s">
        <v>33</v>
      </c>
      <c r="X50" s="7" t="s">
        <v>33</v>
      </c>
      <c r="Y50" s="7" t="s">
        <v>33</v>
      </c>
      <c r="Z50" s="7" t="s">
        <v>33</v>
      </c>
      <c r="AA50" s="7" t="s">
        <v>33</v>
      </c>
      <c r="AB50" s="7" t="s">
        <v>33</v>
      </c>
      <c r="AC50" s="7" t="s">
        <v>33</v>
      </c>
      <c r="AD50" s="7"/>
      <c r="AE50" s="7"/>
      <c r="AF50" s="7" t="s">
        <v>232</v>
      </c>
      <c r="AG50" s="7" t="s">
        <v>33</v>
      </c>
      <c r="AH50" s="3" t="s">
        <v>85</v>
      </c>
      <c r="AI50" s="3" t="s">
        <v>85</v>
      </c>
      <c r="AJ50" s="3" t="s">
        <v>85</v>
      </c>
      <c r="AK50" s="3" t="s">
        <v>85</v>
      </c>
      <c r="AL50" s="3" t="s">
        <v>85</v>
      </c>
      <c r="AM50" s="3" t="s">
        <v>85</v>
      </c>
    </row>
    <row r="51" spans="1:39" x14ac:dyDescent="0.25">
      <c r="A51" s="20" t="str">
        <f t="shared" si="2"/>
        <v xml:space="preserve">new ProviderSqlType("char", null, "char({0})", null, null, null, false, false, null, null, null), </v>
      </c>
      <c r="B51" s="19" t="str">
        <f t="shared" si="3"/>
        <v>new SqlTypeToDotnetTypeMap("char",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51" s="2" t="str" cm="1">
        <f t="array" ref="C51">IF(F51="","",CONCATENATE("typeof(",INDEX($S$10:$AM$10,1,MATCH(TRUE,ISNUMBER(SEARCH("T",$S51:$AM51)),0)),")"))</f>
        <v>typeof(string)</v>
      </c>
      <c r="D51" s="2" t="str" cm="1">
        <f t="array" ref="D51">IFERROR(_xlfn.TEXTJOIN(", ",TRUE,CONCATENATE("typeof(",_xlfn._xlws.FILTER($S$10:$AM$10, (ISNUMBER(SEARCH("Z", $S51:$AM51)) + ISNUMBER(SEARCH("S", $S51:$AM51)) + ISNUMBER(SEARCH("T", $S51:$AM51)) + ISNUMBER(SEARCH("R", $S51:$AM51)))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51" s="87"/>
      <c r="F51" s="2" t="s">
        <v>95</v>
      </c>
      <c r="I51" s="2" t="s">
        <v>113</v>
      </c>
      <c r="P51" s="3"/>
      <c r="Q51" s="3"/>
      <c r="S51" s="7" t="s">
        <v>33</v>
      </c>
      <c r="T51" s="2" t="s">
        <v>33</v>
      </c>
      <c r="U51" s="3" t="s">
        <v>33</v>
      </c>
      <c r="V51" s="3" t="s">
        <v>33</v>
      </c>
      <c r="W51" s="7" t="s">
        <v>33</v>
      </c>
      <c r="X51" s="7" t="s">
        <v>33</v>
      </c>
      <c r="Y51" s="7" t="s">
        <v>33</v>
      </c>
      <c r="Z51" s="7" t="s">
        <v>33</v>
      </c>
      <c r="AA51" s="7" t="s">
        <v>33</v>
      </c>
      <c r="AB51" s="7" t="s">
        <v>33</v>
      </c>
      <c r="AC51" s="7" t="s">
        <v>33</v>
      </c>
      <c r="AD51" s="7"/>
      <c r="AE51" s="7"/>
      <c r="AF51" s="7" t="s">
        <v>232</v>
      </c>
      <c r="AG51" s="7" t="s">
        <v>33</v>
      </c>
      <c r="AH51" s="3" t="s">
        <v>85</v>
      </c>
      <c r="AI51" s="3" t="s">
        <v>85</v>
      </c>
      <c r="AJ51" s="3" t="s">
        <v>85</v>
      </c>
      <c r="AK51" s="3" t="s">
        <v>85</v>
      </c>
      <c r="AL51" s="3" t="s">
        <v>85</v>
      </c>
      <c r="AM51" s="3" t="s">
        <v>85</v>
      </c>
    </row>
    <row r="52" spans="1:39" x14ac:dyDescent="0.25">
      <c r="A52" s="20" t="str">
        <f t="shared" ref="A52" si="4">IF(B52="","",CONCATENATE("new ProviderSqlType(""",F52,""", ",IF(H52="","null",CONCATENATE("""",H52,"""")),", ",IF(I52="","null",CONCATENATE("""",I52,"""")),", ",IF(L52="","null",CONCATENATE("""",L52,"""")),", ",IF(N52="","null",CONCATENATE("""",N52,"""")),", ",IF(K52="","null",CONCATENATE("""",K52,"""")),", ",IF(P52="Y", "true", "false"),", ",IF(Q52="Y", "true", "false"),", ",IF(J52="", "null", J52),", ",IF(M52="", "null", M52),", ",IF(O52="", "null", O52),"), "))</f>
        <v xml:space="preserve">new ProviderSqlType("bpchar", null, "bpchar({0})", null, null, null, false, false, null, null, null), </v>
      </c>
      <c r="B52" s="19" t="str">
        <f t="shared" ref="B52" si="5">IF(F52="","",CONCATENATE("new SqlTypeToDotnetTypeMap(""",F52,""", ",C52,", [",D52,"]),"))</f>
        <v>new SqlTypeToDotnetTypeMap("bpchar",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52" s="2" t="str" cm="1">
        <f t="array" ref="C52">IF(F52="","",CONCATENATE("typeof(",INDEX($S$10:$AM$10,1,MATCH(TRUE,ISNUMBER(SEARCH("T",$S52:$AM52)),0)),")"))</f>
        <v>typeof(string)</v>
      </c>
      <c r="D52" s="2" t="str" cm="1">
        <f t="array" ref="D52">IFERROR(_xlfn.TEXTJOIN(", ",TRUE,CONCATENATE("typeof(",_xlfn._xlws.FILTER($S$10:$AM$10, (ISNUMBER(SEARCH("Z", $S52:$AM52)) + ISNUMBER(SEARCH("S", $S52:$AM52)) + ISNUMBER(SEARCH("T", $S52:$AM52)) + ISNUMBER(SEARCH("R", $S52:$AM52)))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52" s="87"/>
      <c r="F52" s="2" t="s">
        <v>242</v>
      </c>
      <c r="G52" s="12" t="s">
        <v>243</v>
      </c>
      <c r="I52" s="2" t="s">
        <v>245</v>
      </c>
      <c r="P52" s="3"/>
      <c r="Q52" s="3"/>
      <c r="S52" s="7" t="s">
        <v>33</v>
      </c>
      <c r="T52" s="2" t="s">
        <v>33</v>
      </c>
      <c r="U52" s="3" t="s">
        <v>33</v>
      </c>
      <c r="V52" s="3" t="s">
        <v>33</v>
      </c>
      <c r="W52" s="7" t="s">
        <v>33</v>
      </c>
      <c r="X52" s="7" t="s">
        <v>33</v>
      </c>
      <c r="Y52" s="7" t="s">
        <v>33</v>
      </c>
      <c r="Z52" s="7" t="s">
        <v>33</v>
      </c>
      <c r="AA52" s="7" t="s">
        <v>33</v>
      </c>
      <c r="AB52" s="7" t="s">
        <v>33</v>
      </c>
      <c r="AC52" s="7" t="s">
        <v>33</v>
      </c>
      <c r="AD52" s="7"/>
      <c r="AE52" s="7"/>
      <c r="AF52" s="7" t="s">
        <v>232</v>
      </c>
      <c r="AG52" s="7" t="s">
        <v>33</v>
      </c>
      <c r="AH52" s="3" t="s">
        <v>85</v>
      </c>
      <c r="AI52" s="3" t="s">
        <v>85</v>
      </c>
      <c r="AJ52" s="3" t="s">
        <v>85</v>
      </c>
      <c r="AK52" s="3" t="s">
        <v>85</v>
      </c>
      <c r="AL52" s="3" t="s">
        <v>85</v>
      </c>
      <c r="AM52" s="3" t="s">
        <v>85</v>
      </c>
    </row>
    <row r="53" spans="1:39" x14ac:dyDescent="0.25">
      <c r="A53" s="20" t="str">
        <f t="shared" si="2"/>
        <v xml:space="preserve">new ProviderSqlType("text", null, null, null, null, null, false, false, null, null, null), </v>
      </c>
      <c r="B53" s="19" t="str">
        <f t="shared" si="3"/>
        <v>new SqlTypeToDotnetTypeMap("text", typeof(string), [typeof(byte),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C53" s="2" t="str" cm="1">
        <f t="array" ref="C53">IF(F53="","",CONCATENATE("typeof(",INDEX($S$10:$AM$10,1,MATCH(TRUE,ISNUMBER(SEARCH("T",$S53:$AM53)),0)),")"))</f>
        <v>typeof(string)</v>
      </c>
      <c r="D53" s="2" t="str" cm="1">
        <f t="array" ref="D53">IFERROR(_xlfn.TEXTJOIN(", ",TRUE,CONCATENATE("typeof(",_xlfn._xlws.FILTER($S$10:$AM$10, (ISNUMBER(SEARCH("Z", $S53:$AM53)) + ISNUMBER(SEARCH("S", $S53:$AM53)) + ISNUMBER(SEARCH("T", $S53:$AM53)) + ISNUMBER(SEARCH("R", $S53:$AM53))) &gt; 0),")")),"")</f>
        <v>typeof(byte), typeof(short), typeof(int), typeof(long), typeof(bool), typeof(float), typeof(double), typeof(decimal), typeof(DateTime), typeof(DateTimeOffset), typeof(TimeSpan), typeof(object), typeof(string), typeof(Guid), typeof(IDictionary&lt;,&gt;), typeof(Dictionary&lt;,&gt;), typeof(IEnumerable&lt;&gt;), typeof(ICollection&lt;&gt;), typeof(List&lt;&gt;), typeof(object[])</v>
      </c>
      <c r="E53" s="87"/>
      <c r="F53" s="2" t="s">
        <v>96</v>
      </c>
      <c r="G53" s="12" t="s">
        <v>244</v>
      </c>
      <c r="P53" s="3"/>
      <c r="Q53" s="3"/>
      <c r="S53" s="7" t="s">
        <v>33</v>
      </c>
      <c r="T53" s="2" t="s">
        <v>33</v>
      </c>
      <c r="U53" s="3" t="s">
        <v>33</v>
      </c>
      <c r="V53" s="3" t="s">
        <v>33</v>
      </c>
      <c r="W53" s="7" t="s">
        <v>33</v>
      </c>
      <c r="X53" s="7" t="s">
        <v>33</v>
      </c>
      <c r="Y53" s="7" t="s">
        <v>33</v>
      </c>
      <c r="Z53" s="7" t="s">
        <v>33</v>
      </c>
      <c r="AA53" s="7" t="s">
        <v>33</v>
      </c>
      <c r="AB53" s="7" t="s">
        <v>33</v>
      </c>
      <c r="AC53" s="7" t="s">
        <v>33</v>
      </c>
      <c r="AD53" s="7"/>
      <c r="AE53" s="7" t="s">
        <v>32</v>
      </c>
      <c r="AF53" s="7" t="s">
        <v>250</v>
      </c>
      <c r="AG53" s="7" t="s">
        <v>33</v>
      </c>
      <c r="AH53" s="3" t="s">
        <v>85</v>
      </c>
      <c r="AI53" s="3" t="s">
        <v>85</v>
      </c>
      <c r="AJ53" s="3" t="s">
        <v>85</v>
      </c>
      <c r="AK53" s="3" t="s">
        <v>85</v>
      </c>
      <c r="AL53" s="3" t="s">
        <v>85</v>
      </c>
      <c r="AM53" s="3" t="s">
        <v>85</v>
      </c>
    </row>
    <row r="54" spans="1:39" x14ac:dyDescent="0.25">
      <c r="A54" s="20" t="str">
        <f t="shared" ref="A54" si="6">IF(B54="","",CONCATENATE("new ProviderSqlType(""",F54,""", ",IF(H54="","null",CONCATENATE("""",H54,"""")),", ",IF(I54="","null",CONCATENATE("""",I54,"""")),", ",IF(L54="","null",CONCATENATE("""",L54,"""")),", ",IF(N54="","null",CONCATENATE("""",N54,"""")),", ",IF(K54="","null",CONCATENATE("""",K54,"""")),", ",IF(P54="Y", "true", "false"),", ",IF(Q54="Y", "true", "false"),", ",IF(J54="", "null", J54),", ",IF(M54="", "null", M54),", ",IF(O54="", "null", O54),"), "))</f>
        <v xml:space="preserve">new ProviderSqlType("name", null, null, null, null, null, false, false, null, null, null), </v>
      </c>
      <c r="B54" s="19" t="str">
        <f t="shared" ref="B54" si="7">IF(F54="","",CONCATENATE("new SqlTypeToDotnetTypeMap(""",F54,""", ",C54,", [",D54,"]),"))</f>
        <v>new SqlTypeToDotnetTypeMap("name", typeof(string), [typeof(byte),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C54" s="2" t="str" cm="1">
        <f t="array" ref="C54">IF(F54="","",CONCATENATE("typeof(",INDEX($S$10:$AM$10,1,MATCH(TRUE,ISNUMBER(SEARCH("T",$S54:$AM54)),0)),")"))</f>
        <v>typeof(string)</v>
      </c>
      <c r="D54" s="2" t="str" cm="1">
        <f t="array" ref="D54">IFERROR(_xlfn.TEXTJOIN(", ",TRUE,CONCATENATE("typeof(",_xlfn._xlws.FILTER($S$10:$AM$10, (ISNUMBER(SEARCH("Z", $S54:$AM54)) + ISNUMBER(SEARCH("S", $S54:$AM54)) + ISNUMBER(SEARCH("T", $S54:$AM54)) + ISNUMBER(SEARCH("R", $S54:$AM54))) &gt; 0),")")),"")</f>
        <v>typeof(byte), typeof(short), typeof(int), typeof(long), typeof(bool), typeof(float), typeof(double), typeof(decimal), typeof(DateTime), typeof(DateTimeOffset), typeof(TimeSpan), typeof(string), typeof(Guid), typeof(IDictionary&lt;,&gt;), typeof(Dictionary&lt;,&gt;), typeof(IEnumerable&lt;&gt;), typeof(ICollection&lt;&gt;), typeof(List&lt;&gt;), typeof(object[])</v>
      </c>
      <c r="E54" s="87"/>
      <c r="F54" s="2" t="s">
        <v>246</v>
      </c>
      <c r="G54" s="12" t="s">
        <v>247</v>
      </c>
      <c r="P54" s="3"/>
      <c r="Q54" s="3"/>
      <c r="S54" s="7" t="s">
        <v>33</v>
      </c>
      <c r="T54" s="2" t="s">
        <v>33</v>
      </c>
      <c r="U54" s="3" t="s">
        <v>33</v>
      </c>
      <c r="V54" s="3" t="s">
        <v>33</v>
      </c>
      <c r="W54" s="7" t="s">
        <v>33</v>
      </c>
      <c r="X54" s="7" t="s">
        <v>33</v>
      </c>
      <c r="Y54" s="7" t="s">
        <v>33</v>
      </c>
      <c r="Z54" s="7" t="s">
        <v>33</v>
      </c>
      <c r="AA54" s="7" t="s">
        <v>33</v>
      </c>
      <c r="AB54" s="7" t="s">
        <v>33</v>
      </c>
      <c r="AC54" s="7" t="s">
        <v>33</v>
      </c>
      <c r="AD54" s="7"/>
      <c r="AE54" s="7"/>
      <c r="AF54" s="7" t="s">
        <v>232</v>
      </c>
      <c r="AG54" s="7" t="s">
        <v>33</v>
      </c>
      <c r="AH54" s="3" t="s">
        <v>85</v>
      </c>
      <c r="AI54" s="3" t="s">
        <v>85</v>
      </c>
      <c r="AJ54" s="3" t="s">
        <v>85</v>
      </c>
      <c r="AK54" s="3" t="s">
        <v>85</v>
      </c>
      <c r="AL54" s="3" t="s">
        <v>85</v>
      </c>
      <c r="AM54" s="3" t="s">
        <v>85</v>
      </c>
    </row>
    <row r="55" spans="1:39" x14ac:dyDescent="0.25">
      <c r="A55" s="20" t="str">
        <f t="shared" si="2"/>
        <v xml:space="preserve">new ProviderSqlType("uuid", null, null, null, null, null, false, false, null, null, null), </v>
      </c>
      <c r="B55" s="19" t="str">
        <f t="shared" si="3"/>
        <v>new SqlTypeToDotnetTypeMap("uuid", typeof(string), [typeof(byte[]), typeof(string), typeof(Guid), typeof(IDictionary&lt;,&gt;), typeof(Dictionary&lt;,&gt;), typeof(IEnumerable&lt;&gt;), typeof(ICollection&lt;&gt;), typeof(List&lt;&gt;), typeof(object[])]),</v>
      </c>
      <c r="C55" s="2" t="str" cm="1">
        <f t="array" ref="C55">IF(F55="","",CONCATENATE("typeof(",INDEX($S$10:$AM$10,1,MATCH(TRUE,ISNUMBER(SEARCH("T",$S55:$AM55)),0)),")"))</f>
        <v>typeof(string)</v>
      </c>
      <c r="D55" s="2" t="str" cm="1">
        <f t="array" ref="D55">IFERROR(_xlfn.TEXTJOIN(", ",TRUE,CONCATENATE("typeof(",_xlfn._xlws.FILTER($S$10:$AM$10, (ISNUMBER(SEARCH("Z", $S55:$AM55)) + ISNUMBER(SEARCH("S", $S55:$AM55)) + ISNUMBER(SEARCH("T", $S55:$AM55)) + ISNUMBER(SEARCH("R", $S55:$AM55))) &gt; 0),")")),"")</f>
        <v>typeof(byte[]), typeof(string), typeof(Guid), typeof(IDictionary&lt;,&gt;), typeof(Dictionary&lt;,&gt;), typeof(IEnumerable&lt;&gt;), typeof(ICollection&lt;&gt;), typeof(List&lt;&gt;), typeof(object[])</v>
      </c>
      <c r="E55" s="87"/>
      <c r="F55" s="2" t="s">
        <v>212</v>
      </c>
      <c r="P55" s="3"/>
      <c r="Q55" s="3"/>
      <c r="S55" s="7"/>
      <c r="W55" s="7"/>
      <c r="X55" s="7"/>
      <c r="Y55" s="7"/>
      <c r="Z55" s="7"/>
      <c r="AA55" s="7"/>
      <c r="AB55" s="7"/>
      <c r="AC55" s="7"/>
      <c r="AD55" s="7" t="s">
        <v>85</v>
      </c>
      <c r="AE55" s="7"/>
      <c r="AF55" s="7" t="s">
        <v>232</v>
      </c>
      <c r="AG55" s="7" t="s">
        <v>80</v>
      </c>
      <c r="AH55" s="3" t="s">
        <v>85</v>
      </c>
      <c r="AI55" s="3" t="s">
        <v>85</v>
      </c>
      <c r="AJ55" s="3" t="s">
        <v>85</v>
      </c>
      <c r="AK55" s="3" t="s">
        <v>85</v>
      </c>
      <c r="AL55" s="3" t="s">
        <v>85</v>
      </c>
      <c r="AM55" s="3" t="s">
        <v>85</v>
      </c>
    </row>
    <row r="56" spans="1:39" x14ac:dyDescent="0.25">
      <c r="A56" s="20" t="str">
        <f t="shared" si="2"/>
        <v xml:space="preserve">new ProviderSqlType("json", null, null, null, null, null, false, false, null, null, null), </v>
      </c>
      <c r="B56" s="19" t="str">
        <f t="shared" si="3"/>
        <v>new SqlTypeToDotnetTypeMap("json", typeof(string), [typeof(byte[]), typeof(string), typeof(Guid), typeof(IDictionary&lt;,&gt;), typeof(Dictionary&lt;,&gt;), typeof(IEnumerable&lt;&gt;), typeof(ICollection&lt;&gt;), typeof(List&lt;&gt;), typeof(object[])]),</v>
      </c>
      <c r="C56" s="2" t="str" cm="1">
        <f t="array" ref="C56">IF(F56="","",CONCATENATE("typeof(",INDEX($S$10:$AM$10,1,MATCH(TRUE,ISNUMBER(SEARCH("T",$S56:$AM56)),0)),")"))</f>
        <v>typeof(string)</v>
      </c>
      <c r="D56" s="2" t="str" cm="1">
        <f t="array" ref="D56">IFERROR(_xlfn.TEXTJOIN(", ",TRUE,CONCATENATE("typeof(",_xlfn._xlws.FILTER($S$10:$AM$10, (ISNUMBER(SEARCH("Z", $S56:$AM56)) + ISNUMBER(SEARCH("S", $S56:$AM56)) + ISNUMBER(SEARCH("T", $S56:$AM56)) + ISNUMBER(SEARCH("R", $S56:$AM56))) &gt; 0),")")),"")</f>
        <v>typeof(byte[]), typeof(string), typeof(Guid), typeof(IDictionary&lt;,&gt;), typeof(Dictionary&lt;,&gt;), typeof(IEnumerable&lt;&gt;), typeof(ICollection&lt;&gt;), typeof(List&lt;&gt;), typeof(object[])</v>
      </c>
      <c r="E56" s="87"/>
      <c r="F56" s="2" t="s">
        <v>111</v>
      </c>
      <c r="P56" s="3"/>
      <c r="Q56" s="3"/>
      <c r="S56" s="7"/>
      <c r="W56" s="7"/>
      <c r="X56" s="7"/>
      <c r="Y56" s="7"/>
      <c r="Z56" s="7"/>
      <c r="AA56" s="7"/>
      <c r="AB56" s="7"/>
      <c r="AC56" s="7"/>
      <c r="AD56" s="7" t="s">
        <v>85</v>
      </c>
      <c r="AE56" s="7"/>
      <c r="AF56" s="7" t="s">
        <v>232</v>
      </c>
      <c r="AG56" s="7" t="s">
        <v>33</v>
      </c>
      <c r="AH56" s="3" t="s">
        <v>33</v>
      </c>
      <c r="AI56" s="3" t="s">
        <v>33</v>
      </c>
      <c r="AJ56" s="3" t="s">
        <v>33</v>
      </c>
      <c r="AK56" s="3" t="s">
        <v>33</v>
      </c>
      <c r="AL56" s="3" t="s">
        <v>33</v>
      </c>
      <c r="AM56" s="3" t="s">
        <v>33</v>
      </c>
    </row>
    <row r="57" spans="1:39" x14ac:dyDescent="0.25">
      <c r="A57" s="20" t="str">
        <f t="shared" si="2"/>
        <v xml:space="preserve">new ProviderSqlType("jsonb", null, null, null, null, null, false, false, null, null, null), </v>
      </c>
      <c r="B57" s="19" t="str">
        <f t="shared" si="3"/>
        <v>new SqlTypeToDotnetTypeMap("jsonb", typeof(string), [typeof(byte[]), typeof(string), typeof(Guid), typeof(IDictionary&lt;,&gt;), typeof(Dictionary&lt;,&gt;), typeof(IEnumerable&lt;&gt;), typeof(ICollection&lt;&gt;), typeof(List&lt;&gt;), typeof(object[])]),</v>
      </c>
      <c r="C57" s="2" t="str" cm="1">
        <f t="array" ref="C57">IF(F57="","",CONCATENATE("typeof(",INDEX($S$10:$AM$10,1,MATCH(TRUE,ISNUMBER(SEARCH("T",$S57:$AM57)),0)),")"))</f>
        <v>typeof(string)</v>
      </c>
      <c r="D57" s="2" t="str" cm="1">
        <f t="array" ref="D57">IFERROR(_xlfn.TEXTJOIN(", ",TRUE,CONCATENATE("typeof(",_xlfn._xlws.FILTER($S$10:$AM$10, (ISNUMBER(SEARCH("Z", $S57:$AM57)) + ISNUMBER(SEARCH("S", $S57:$AM57)) + ISNUMBER(SEARCH("T", $S57:$AM57)) + ISNUMBER(SEARCH("R", $S57:$AM57))) &gt; 0),")")),"")</f>
        <v>typeof(byte[]), typeof(string), typeof(Guid), typeof(IDictionary&lt;,&gt;), typeof(Dictionary&lt;,&gt;), typeof(IEnumerable&lt;&gt;), typeof(ICollection&lt;&gt;), typeof(List&lt;&gt;), typeof(object[])</v>
      </c>
      <c r="E57" s="87"/>
      <c r="F57" s="2" t="s">
        <v>228</v>
      </c>
      <c r="P57" s="3"/>
      <c r="Q57" s="3"/>
      <c r="S57" s="7"/>
      <c r="W57" s="7"/>
      <c r="X57" s="7"/>
      <c r="Y57" s="7"/>
      <c r="Z57" s="7"/>
      <c r="AA57" s="7"/>
      <c r="AB57" s="7"/>
      <c r="AC57" s="7"/>
      <c r="AD57" s="7" t="s">
        <v>85</v>
      </c>
      <c r="AE57" s="7"/>
      <c r="AF57" s="7" t="s">
        <v>232</v>
      </c>
      <c r="AG57" s="7" t="s">
        <v>33</v>
      </c>
      <c r="AH57" s="3" t="s">
        <v>32</v>
      </c>
      <c r="AI57" s="3" t="s">
        <v>32</v>
      </c>
      <c r="AJ57" s="3" t="s">
        <v>32</v>
      </c>
      <c r="AK57" s="3" t="s">
        <v>32</v>
      </c>
      <c r="AL57" s="3" t="s">
        <v>32</v>
      </c>
      <c r="AM57" s="3" t="s">
        <v>32</v>
      </c>
    </row>
    <row r="58" spans="1:39" x14ac:dyDescent="0.25">
      <c r="A58" s="20" t="str">
        <f t="shared" ref="A58" si="8">IF(B58="","",CONCATENATE("new ProviderSqlType(""",F58,""", ",IF(H58="","null",CONCATENATE("""",H58,"""")),", ",IF(I58="","null",CONCATENATE("""",I58,"""")),", ",IF(L58="","null",CONCATENATE("""",L58,"""")),", ",IF(N58="","null",CONCATENATE("""",N58,"""")),", ",IF(K58="","null",CONCATENATE("""",K58,"""")),", ",IF(P58="Y", "true", "false"),", ",IF(Q58="Y", "true", "false"),", ",IF(J58="", "null", J58),", ",IF(M58="", "null", M58),", ",IF(O58="", "null", O58),"), "))</f>
        <v xml:space="preserve">new ProviderSqlType("jsonpath", null, null, null, null, null, false, false, null, null, null), </v>
      </c>
      <c r="B58" s="19" t="str">
        <f t="shared" ref="B58" si="9">IF(F58="","",CONCATENATE("new SqlTypeToDotnetTypeMap(""",F58,""", ",C58,", [",D58,"]),"))</f>
        <v>new SqlTypeToDotnetTypeMap("jsonpath", typeof(string), [typeof(byte[]), typeof(string), typeof(Guid), typeof(IDictionary&lt;,&gt;), typeof(Dictionary&lt;,&gt;), typeof(IEnumerable&lt;&gt;), typeof(ICollection&lt;&gt;), typeof(List&lt;&gt;), typeof(object[])]),</v>
      </c>
      <c r="C58" s="2" t="str" cm="1">
        <f t="array" ref="C58">IF(F58="","",CONCATENATE("typeof(",INDEX($S$10:$AM$10,1,MATCH(TRUE,ISNUMBER(SEARCH("T",$S58:$AM58)),0)),")"))</f>
        <v>typeof(string)</v>
      </c>
      <c r="D58" s="2" t="str" cm="1">
        <f t="array" ref="D58">IFERROR(_xlfn.TEXTJOIN(", ",TRUE,CONCATENATE("typeof(",_xlfn._xlws.FILTER($S$10:$AM$10, (ISNUMBER(SEARCH("Z", $S58:$AM58)) + ISNUMBER(SEARCH("S", $S58:$AM58)) + ISNUMBER(SEARCH("T", $S58:$AM58)) + ISNUMBER(SEARCH("R", $S58:$AM58))) &gt; 0),")")),"")</f>
        <v>typeof(byte[]), typeof(string), typeof(Guid), typeof(IDictionary&lt;,&gt;), typeof(Dictionary&lt;,&gt;), typeof(IEnumerable&lt;&gt;), typeof(ICollection&lt;&gt;), typeof(List&lt;&gt;), typeof(object[])</v>
      </c>
      <c r="E58" s="87"/>
      <c r="F58" s="2" t="s">
        <v>285</v>
      </c>
      <c r="P58" s="3"/>
      <c r="Q58" s="3"/>
      <c r="S58" s="7"/>
      <c r="W58" s="7"/>
      <c r="X58" s="7"/>
      <c r="Y58" s="7"/>
      <c r="Z58" s="7"/>
      <c r="AA58" s="7"/>
      <c r="AB58" s="7"/>
      <c r="AC58" s="7"/>
      <c r="AD58" s="7" t="s">
        <v>85</v>
      </c>
      <c r="AE58" s="7"/>
      <c r="AF58" s="7" t="s">
        <v>232</v>
      </c>
      <c r="AG58" s="7" t="s">
        <v>33</v>
      </c>
      <c r="AH58" s="3" t="s">
        <v>32</v>
      </c>
      <c r="AI58" s="3" t="s">
        <v>32</v>
      </c>
      <c r="AJ58" s="3" t="s">
        <v>32</v>
      </c>
      <c r="AK58" s="3" t="s">
        <v>32</v>
      </c>
      <c r="AL58" s="3" t="s">
        <v>32</v>
      </c>
      <c r="AM58" s="3" t="s">
        <v>32</v>
      </c>
    </row>
    <row r="59" spans="1:39" x14ac:dyDescent="0.25">
      <c r="A59" s="20" t="str">
        <f t="shared" si="2"/>
        <v xml:space="preserve">new ProviderSqlType("xml", null, null, null, null, null, false, false, null, null, null), </v>
      </c>
      <c r="B59" s="19" t="str">
        <f t="shared" si="3"/>
        <v>new SqlTypeToDotnetTypeMap("xml", typeof(string), [typeof(byte[]), typeof(string), typeof(Guid), typeof(IDictionary&lt;,&gt;), typeof(Dictionary&lt;,&gt;), typeof(IEnumerable&lt;&gt;), typeof(ICollection&lt;&gt;), typeof(List&lt;&gt;), typeof(object[])]),</v>
      </c>
      <c r="C59" s="2" t="str" cm="1">
        <f t="array" ref="C59">IF(F59="","",CONCATENATE("typeof(",INDEX($S$10:$AM$10,1,MATCH(TRUE,ISNUMBER(SEARCH("T",$S59:$AM59)),0)),")"))</f>
        <v>typeof(string)</v>
      </c>
      <c r="D59" s="2" t="str" cm="1">
        <f t="array" ref="D59">IFERROR(_xlfn.TEXTJOIN(", ",TRUE,CONCATENATE("typeof(",_xlfn._xlws.FILTER($S$10:$AM$10, (ISNUMBER(SEARCH("Z", $S59:$AM59)) + ISNUMBER(SEARCH("S", $S59:$AM59)) + ISNUMBER(SEARCH("T", $S59:$AM59)) + ISNUMBER(SEARCH("R", $S59:$AM59))) &gt; 0),")")),"")</f>
        <v>typeof(byte[]), typeof(string), typeof(Guid), typeof(IDictionary&lt;,&gt;), typeof(Dictionary&lt;,&gt;), typeof(IEnumerable&lt;&gt;), typeof(ICollection&lt;&gt;), typeof(List&lt;&gt;), typeof(object[])</v>
      </c>
      <c r="E59" s="87"/>
      <c r="F59" s="2" t="s">
        <v>229</v>
      </c>
      <c r="P59" s="3"/>
      <c r="Q59" s="3"/>
      <c r="S59" s="7"/>
      <c r="W59" s="7"/>
      <c r="X59" s="7"/>
      <c r="Y59" s="7"/>
      <c r="Z59" s="7"/>
      <c r="AA59" s="7"/>
      <c r="AB59" s="7"/>
      <c r="AC59" s="7"/>
      <c r="AD59" s="7" t="s">
        <v>85</v>
      </c>
      <c r="AE59" s="7"/>
      <c r="AF59" s="7" t="s">
        <v>232</v>
      </c>
      <c r="AG59" s="7" t="s">
        <v>33</v>
      </c>
      <c r="AH59" s="3" t="s">
        <v>33</v>
      </c>
      <c r="AI59" s="3" t="s">
        <v>33</v>
      </c>
      <c r="AJ59" s="3" t="s">
        <v>33</v>
      </c>
      <c r="AK59" s="3" t="s">
        <v>33</v>
      </c>
      <c r="AL59" s="3" t="s">
        <v>33</v>
      </c>
      <c r="AM59" s="3" t="s">
        <v>33</v>
      </c>
    </row>
    <row r="60" spans="1:39" ht="15" customHeight="1" x14ac:dyDescent="0.25">
      <c r="A60" s="20" t="str">
        <f t="shared" si="2"/>
        <v xml:space="preserve">new ProviderSqlType("bytea", null, null, null, null, null, false, false, null, null, null), </v>
      </c>
      <c r="B60" s="19" t="str">
        <f t="shared" si="3"/>
        <v>new SqlTypeToDotnetTypeMap("bytea", typeof(byte[]), [typeof(byte[]), typeof(object), typeof(IDictionary&lt;,&gt;), typeof(Dictionary&lt;,&gt;), typeof(IEnumerable&lt;&gt;), typeof(ICollection&lt;&gt;), typeof(List&lt;&gt;), typeof(object[])]),</v>
      </c>
      <c r="C60" s="2" t="str" cm="1">
        <f t="array" ref="C60">IF(F60="","",CONCATENATE("typeof(",INDEX($S$10:$AM$10,1,MATCH(TRUE,ISNUMBER(SEARCH("T",$S60:$AM60)),0)),")"))</f>
        <v>typeof(byte[])</v>
      </c>
      <c r="D60" s="2" t="str" cm="1">
        <f t="array" ref="D60">IFERROR(_xlfn.TEXTJOIN(", ",TRUE,CONCATENATE("typeof(",_xlfn._xlws.FILTER($S$10:$AM$10, (ISNUMBER(SEARCH("Z", $S60:$AM60)) + ISNUMBER(SEARCH("S", $S60:$AM60)) + ISNUMBER(SEARCH("T", $S60:$AM60)) + ISNUMBER(SEARCH("R", $S60:$AM60))) &gt; 0),")")),"")</f>
        <v>typeof(byte[]), typeof(object), typeof(IDictionary&lt;,&gt;), typeof(Dictionary&lt;,&gt;), typeof(IEnumerable&lt;&gt;), typeof(ICollection&lt;&gt;), typeof(List&lt;&gt;), typeof(object[])</v>
      </c>
      <c r="E60" s="87" t="s">
        <v>100</v>
      </c>
      <c r="F60" s="2" t="s">
        <v>213</v>
      </c>
      <c r="P60" s="3"/>
      <c r="Q60" s="3"/>
      <c r="S60" s="7"/>
      <c r="T60" s="7"/>
      <c r="U60" s="7"/>
      <c r="V60" s="7"/>
      <c r="W60" s="7"/>
      <c r="X60" s="7"/>
      <c r="Y60" s="7"/>
      <c r="Z60" s="7"/>
      <c r="AA60" s="7"/>
      <c r="AB60" s="7"/>
      <c r="AC60" s="7"/>
      <c r="AD60" s="6" t="s">
        <v>80</v>
      </c>
      <c r="AE60" s="7" t="s">
        <v>33</v>
      </c>
      <c r="AF60" s="7"/>
      <c r="AG60" s="7"/>
      <c r="AH60" s="3" t="s">
        <v>33</v>
      </c>
      <c r="AI60" s="3" t="s">
        <v>33</v>
      </c>
      <c r="AJ60" s="3" t="s">
        <v>33</v>
      </c>
      <c r="AK60" s="3" t="s">
        <v>33</v>
      </c>
      <c r="AL60" s="3" t="s">
        <v>33</v>
      </c>
      <c r="AM60" s="3" t="s">
        <v>33</v>
      </c>
    </row>
    <row r="61" spans="1:39" x14ac:dyDescent="0.25">
      <c r="A61" s="20" t="str">
        <f t="shared" ref="A61:A115" si="10">IF(B61="","",CONCATENATE("new ProviderSqlType(""",F61,""", ",IF(H61="","null",CONCATENATE("""",H61,"""")),", ",IF(I61="","null",CONCATENATE("""",I61,"""")),", ",IF(L61="","null",CONCATENATE("""",L61,"""")),", ",IF(N61="","null",CONCATENATE("""",N61,"""")),", ",IF(K61="","null",CONCATENATE("""",K61,"""")),", ",IF(P61="Y", "true", "false"),", ",IF(Q61="Y", "true", "false"),", ",IF(J61="", "null", J61),", ",IF(M61="", "null", M61),", ",IF(O61="", "null", O61),"), "))</f>
        <v/>
      </c>
      <c r="B61" s="19" t="str">
        <f t="shared" ref="B61:B115" si="11">IF(F61="","",CONCATENATE("new SqlTypeToDotnetTypeMap(""",F61,""", ",C61,", [",D61,"]),"))</f>
        <v/>
      </c>
      <c r="C61" s="2" t="str" cm="1">
        <f t="array" ref="C61">IF(F61="","",CONCATENATE("typeof(",INDEX($S$10:$AM$10,1,MATCH(TRUE,ISNUMBER(SEARCH("T",$S61:$AM61)),0)),")"))</f>
        <v/>
      </c>
      <c r="D61" s="2" t="str" cm="1">
        <f t="array" ref="D61">IFERROR(_xlfn.TEXTJOIN(", ",TRUE,CONCATENATE("typeof(",_xlfn._xlws.FILTER($S$10:$AM$10, (ISNUMBER(SEARCH("Z", $S61:$AM61)) + ISNUMBER(SEARCH("S", $S61:$AM61)) + ISNUMBER(SEARCH("T", $S61:$AM61)) + ISNUMBER(SEARCH("R", $S61:$AM61))) &gt; 0),")")),"")</f>
        <v/>
      </c>
      <c r="E61" s="87"/>
      <c r="P61" s="3"/>
      <c r="Q61" s="3"/>
      <c r="S61" s="7"/>
      <c r="T61" s="7"/>
      <c r="U61" s="7"/>
      <c r="V61" s="7"/>
      <c r="W61" s="7"/>
      <c r="X61" s="7"/>
      <c r="Y61" s="7"/>
      <c r="Z61" s="7"/>
      <c r="AA61" s="7"/>
      <c r="AB61" s="7"/>
      <c r="AC61" s="7"/>
      <c r="AD61" s="6"/>
      <c r="AE61" s="7"/>
      <c r="AF61" s="7"/>
      <c r="AG61" s="7"/>
    </row>
    <row r="62" spans="1:39" x14ac:dyDescent="0.25">
      <c r="A62" s="20" t="str">
        <f t="shared" si="10"/>
        <v/>
      </c>
      <c r="B62" s="19" t="str">
        <f t="shared" si="11"/>
        <v/>
      </c>
      <c r="C62" s="2" t="str" cm="1">
        <f t="array" ref="C62">IF(F62="","",CONCATENATE("typeof(",INDEX($S$10:$AM$10,1,MATCH(TRUE,ISNUMBER(SEARCH("T",$S62:$AM62)),0)),")"))</f>
        <v/>
      </c>
      <c r="D62" s="2" t="str" cm="1">
        <f t="array" ref="D62">IFERROR(_xlfn.TEXTJOIN(", ",TRUE,CONCATENATE("typeof(",_xlfn._xlws.FILTER($S$10:$AM$10, (ISNUMBER(SEARCH("Z", $S62:$AM62)) + ISNUMBER(SEARCH("S", $S62:$AM62)) + ISNUMBER(SEARCH("T", $S62:$AM62)) + ISNUMBER(SEARCH("R", $S62:$AM62))) &gt; 0),")")),"")</f>
        <v/>
      </c>
      <c r="E62" s="87"/>
      <c r="S62" s="7"/>
      <c r="T62" s="7"/>
      <c r="U62" s="7"/>
      <c r="V62" s="7"/>
      <c r="W62" s="7"/>
      <c r="X62" s="7"/>
      <c r="Y62" s="7"/>
      <c r="Z62" s="7"/>
      <c r="AA62" s="7"/>
      <c r="AB62" s="7"/>
      <c r="AC62" s="7"/>
      <c r="AD62" s="6"/>
      <c r="AE62" s="7"/>
      <c r="AF62" s="7"/>
      <c r="AG62" s="7"/>
    </row>
    <row r="63" spans="1:39" x14ac:dyDescent="0.25">
      <c r="A63" s="20" t="str">
        <f t="shared" si="10"/>
        <v/>
      </c>
      <c r="B63" s="19" t="str">
        <f t="shared" si="11"/>
        <v/>
      </c>
      <c r="C63" s="2" t="str" cm="1">
        <f t="array" ref="C63">IF(F63="","",CONCATENATE("typeof(",INDEX($S$10:$AM$10,1,MATCH(TRUE,ISNUMBER(SEARCH("T",$S63:$AM63)),0)),")"))</f>
        <v/>
      </c>
      <c r="D63" s="2" t="str" cm="1">
        <f t="array" ref="D63">IFERROR(_xlfn.TEXTJOIN(", ",TRUE,CONCATENATE("typeof(",_xlfn._xlws.FILTER($S$10:$AM$10, (ISNUMBER(SEARCH("Z", $S63:$AM63)) + ISNUMBER(SEARCH("S", $S63:$AM63)) + ISNUMBER(SEARCH("T", $S63:$AM63)) + ISNUMBER(SEARCH("R", $S63:$AM63))) &gt; 0),")")),"")</f>
        <v/>
      </c>
      <c r="E63" s="87"/>
      <c r="S63" s="7"/>
      <c r="T63" s="7"/>
      <c r="U63" s="7"/>
      <c r="V63" s="7"/>
      <c r="W63" s="7"/>
      <c r="X63" s="7"/>
      <c r="Y63" s="7"/>
      <c r="Z63" s="7"/>
      <c r="AA63" s="7"/>
      <c r="AB63" s="7"/>
      <c r="AC63" s="7"/>
      <c r="AD63" s="6"/>
      <c r="AE63" s="7"/>
      <c r="AF63" s="7"/>
      <c r="AG63" s="7"/>
      <c r="AH63" s="7"/>
      <c r="AI63" s="7"/>
      <c r="AJ63" s="7"/>
      <c r="AK63" s="7"/>
      <c r="AL63" s="7"/>
      <c r="AM63" s="7"/>
    </row>
    <row r="64" spans="1:39" x14ac:dyDescent="0.25">
      <c r="A64" s="20" t="str">
        <f t="shared" si="10"/>
        <v/>
      </c>
      <c r="B64" s="19" t="str">
        <f t="shared" si="11"/>
        <v/>
      </c>
      <c r="C64" s="2" t="str" cm="1">
        <f t="array" ref="C64">IF(F64="","",CONCATENATE("typeof(",INDEX($S$10:$AM$10,1,MATCH(TRUE,ISNUMBER(SEARCH("T",$S64:$AM64)),0)),")"))</f>
        <v/>
      </c>
      <c r="D64" s="2" t="str" cm="1">
        <f t="array" ref="D64">IFERROR(_xlfn.TEXTJOIN(", ",TRUE,CONCATENATE("typeof(",_xlfn._xlws.FILTER($S$10:$AM$10, (ISNUMBER(SEARCH("Z", $S64:$AM64)) + ISNUMBER(SEARCH("S", $S64:$AM64)) + ISNUMBER(SEARCH("T", $S64:$AM64)) + ISNUMBER(SEARCH("R", $S64:$AM64))) &gt; 0),")")),"")</f>
        <v/>
      </c>
      <c r="E64" s="87"/>
      <c r="S64" s="7"/>
      <c r="T64" s="7"/>
      <c r="U64" s="7"/>
      <c r="V64" s="7"/>
      <c r="W64" s="7"/>
      <c r="X64" s="7"/>
      <c r="Y64" s="7"/>
      <c r="Z64" s="7"/>
      <c r="AA64" s="7"/>
      <c r="AB64" s="7"/>
      <c r="AC64" s="7"/>
      <c r="AD64" s="6"/>
      <c r="AE64" s="7"/>
      <c r="AF64" s="7"/>
      <c r="AG64" s="7"/>
      <c r="AH64" s="7"/>
      <c r="AI64" s="7"/>
      <c r="AJ64" s="7"/>
      <c r="AK64" s="7"/>
      <c r="AL64" s="7"/>
      <c r="AM64" s="7"/>
    </row>
    <row r="65" spans="1:39" x14ac:dyDescent="0.25">
      <c r="A65" s="20" t="str">
        <f t="shared" si="10"/>
        <v/>
      </c>
      <c r="B65" s="19" t="str">
        <f t="shared" si="11"/>
        <v/>
      </c>
      <c r="C65" s="2" t="str" cm="1">
        <f t="array" ref="C65">IF(F65="","",CONCATENATE("typeof(",INDEX($S$10:$AM$10,1,MATCH(TRUE,ISNUMBER(SEARCH("T",$S65:$AM65)),0)),")"))</f>
        <v/>
      </c>
      <c r="D65" s="2" t="str" cm="1">
        <f t="array" ref="D65">IFERROR(_xlfn.TEXTJOIN(", ",TRUE,CONCATENATE("typeof(",_xlfn._xlws.FILTER($S$10:$AM$10, (ISNUMBER(SEARCH("Z", $S65:$AM65)) + ISNUMBER(SEARCH("S", $S65:$AM65)) + ISNUMBER(SEARCH("T", $S65:$AM65)) + ISNUMBER(SEARCH("R", $S65:$AM65))) &gt; 0),")")),"")</f>
        <v/>
      </c>
      <c r="E65" s="87"/>
      <c r="S65" s="7"/>
      <c r="T65" s="7"/>
      <c r="U65" s="7"/>
      <c r="V65" s="7"/>
      <c r="W65" s="7"/>
      <c r="X65" s="7"/>
      <c r="Y65" s="7"/>
      <c r="Z65" s="7"/>
      <c r="AA65" s="7"/>
      <c r="AB65" s="7"/>
      <c r="AC65" s="7"/>
      <c r="AD65" s="6"/>
      <c r="AE65" s="7"/>
      <c r="AF65" s="7"/>
      <c r="AG65" s="7"/>
      <c r="AH65" s="7"/>
      <c r="AI65" s="7"/>
      <c r="AJ65" s="7"/>
      <c r="AK65" s="7"/>
      <c r="AL65" s="7"/>
      <c r="AM65" s="7"/>
    </row>
    <row r="66" spans="1:39" ht="15" customHeight="1" x14ac:dyDescent="0.25">
      <c r="A66" s="20" t="str">
        <f t="shared" si="10"/>
        <v xml:space="preserve">new ProviderSqlType("box", null, null, null, null, null, false, false, null, null, null), </v>
      </c>
      <c r="B66" s="19" t="str">
        <f t="shared" si="11"/>
        <v>new SqlTypeToDotnetTypeMap("box", typeof(string), [typeof(string)]),</v>
      </c>
      <c r="C66" s="2" t="str" cm="1">
        <f t="array" ref="C66">IF(F66="","",CONCATENATE("typeof(",INDEX($S$10:$AM$10,1,MATCH(TRUE,ISNUMBER(SEARCH("T",$S66:$AM66)),0)),")"))</f>
        <v>typeof(string)</v>
      </c>
      <c r="D66" s="2" t="str" cm="1">
        <f t="array" ref="D66">IFERROR(_xlfn.TEXTJOIN(", ",TRUE,CONCATENATE("typeof(",_xlfn._xlws.FILTER($S$10:$AM$10, (ISNUMBER(SEARCH("Z", $S66:$AM66)) + ISNUMBER(SEARCH("S", $S66:$AM66)) + ISNUMBER(SEARCH("T", $S66:$AM66)) + ISNUMBER(SEARCH("R", $S66:$AM66))) &gt; 0),")")),"")</f>
        <v>typeof(string)</v>
      </c>
      <c r="E66" s="87" t="s">
        <v>110</v>
      </c>
      <c r="F66" s="2" t="s">
        <v>214</v>
      </c>
      <c r="S66" s="7"/>
      <c r="T66" s="7"/>
      <c r="U66" s="7"/>
      <c r="V66" s="7"/>
      <c r="W66" s="7"/>
      <c r="X66" s="7"/>
      <c r="Y66" s="7"/>
      <c r="Z66" s="7"/>
      <c r="AA66" s="7"/>
      <c r="AB66" s="7"/>
      <c r="AC66" s="7"/>
      <c r="AD66" s="7"/>
      <c r="AE66" s="7"/>
      <c r="AF66" s="6" t="s">
        <v>77</v>
      </c>
      <c r="AG66" s="7"/>
    </row>
    <row r="67" spans="1:39" x14ac:dyDescent="0.25">
      <c r="A67" s="20" t="str">
        <f t="shared" si="10"/>
        <v xml:space="preserve">new ProviderSqlType("circle", null, null, null, null, null, false, false, null, null, null), </v>
      </c>
      <c r="B67" s="19" t="str">
        <f t="shared" si="11"/>
        <v>new SqlTypeToDotnetTypeMap("circle", typeof(string), [typeof(string)]),</v>
      </c>
      <c r="C67" s="2" t="str" cm="1">
        <f t="array" ref="C67">IF(F67="","",CONCATENATE("typeof(",INDEX($S$10:$AM$10,1,MATCH(TRUE,ISNUMBER(SEARCH("T",$S67:$AM67)),0)),")"))</f>
        <v>typeof(string)</v>
      </c>
      <c r="D67" s="2" t="str" cm="1">
        <f t="array" ref="D67">IFERROR(_xlfn.TEXTJOIN(", ",TRUE,CONCATENATE("typeof(",_xlfn._xlws.FILTER($S$10:$AM$10, (ISNUMBER(SEARCH("Z", $S67:$AM67)) + ISNUMBER(SEARCH("S", $S67:$AM67)) + ISNUMBER(SEARCH("T", $S67:$AM67)) + ISNUMBER(SEARCH("R", $S67:$AM67))) &gt; 0),")")),"")</f>
        <v>typeof(string)</v>
      </c>
      <c r="E67" s="87"/>
      <c r="F67" s="2" t="s">
        <v>215</v>
      </c>
      <c r="S67" s="7"/>
      <c r="T67" s="7"/>
      <c r="U67" s="7"/>
      <c r="V67" s="7"/>
      <c r="W67" s="7"/>
      <c r="X67" s="7"/>
      <c r="Y67" s="7"/>
      <c r="Z67" s="7"/>
      <c r="AA67" s="7"/>
      <c r="AB67" s="7"/>
      <c r="AC67" s="7"/>
      <c r="AD67" s="7"/>
      <c r="AE67" s="7"/>
      <c r="AF67" s="6" t="s">
        <v>77</v>
      </c>
      <c r="AG67" s="7"/>
    </row>
    <row r="68" spans="1:39" x14ac:dyDescent="0.25">
      <c r="A68" s="20" t="str">
        <f t="shared" si="10"/>
        <v xml:space="preserve">new ProviderSqlType("lseg", null, null, null, null, null, false, false, null, null, null), </v>
      </c>
      <c r="B68" s="19" t="str">
        <f t="shared" si="11"/>
        <v>new SqlTypeToDotnetTypeMap("lseg", typeof(string), [typeof(string)]),</v>
      </c>
      <c r="C68" s="2" t="str" cm="1">
        <f t="array" ref="C68">IF(F68="","",CONCATENATE("typeof(",INDEX($S$10:$AM$10,1,MATCH(TRUE,ISNUMBER(SEARCH("T",$S68:$AM68)),0)),")"))</f>
        <v>typeof(string)</v>
      </c>
      <c r="D68" s="2" t="str" cm="1">
        <f t="array" ref="D68">IFERROR(_xlfn.TEXTJOIN(", ",TRUE,CONCATENATE("typeof(",_xlfn._xlws.FILTER($S$10:$AM$10, (ISNUMBER(SEARCH("Z", $S68:$AM68)) + ISNUMBER(SEARCH("S", $S68:$AM68)) + ISNUMBER(SEARCH("T", $S68:$AM68)) + ISNUMBER(SEARCH("R", $S68:$AM68))) &gt; 0),")")),"")</f>
        <v>typeof(string)</v>
      </c>
      <c r="E68" s="87"/>
      <c r="F68" s="2" t="s">
        <v>276</v>
      </c>
      <c r="S68" s="7"/>
      <c r="T68" s="7"/>
      <c r="U68" s="7"/>
      <c r="V68" s="7"/>
      <c r="W68" s="7"/>
      <c r="X68" s="7"/>
      <c r="Y68" s="7"/>
      <c r="Z68" s="7"/>
      <c r="AA68" s="7"/>
      <c r="AB68" s="7"/>
      <c r="AC68" s="7"/>
      <c r="AD68" s="7"/>
      <c r="AE68" s="7"/>
      <c r="AF68" s="6" t="s">
        <v>77</v>
      </c>
      <c r="AG68" s="7"/>
    </row>
    <row r="69" spans="1:39" x14ac:dyDescent="0.25">
      <c r="A69" s="20" t="str">
        <f t="shared" si="10"/>
        <v xml:space="preserve">new ProviderSqlType("line", null, null, null, null, null, false, false, null, null, null), </v>
      </c>
      <c r="B69" s="19" t="str">
        <f t="shared" si="11"/>
        <v>new SqlTypeToDotnetTypeMap("line", typeof(string), [typeof(string)]),</v>
      </c>
      <c r="C69" s="2" t="str" cm="1">
        <f t="array" ref="C69">IF(F69="","",CONCATENATE("typeof(",INDEX($S$10:$AM$10,1,MATCH(TRUE,ISNUMBER(SEARCH("T",$S69:$AM69)),0)),")"))</f>
        <v>typeof(string)</v>
      </c>
      <c r="D69" s="2" t="str" cm="1">
        <f t="array" ref="D69">IFERROR(_xlfn.TEXTJOIN(", ",TRUE,CONCATENATE("typeof(",_xlfn._xlws.FILTER($S$10:$AM$10, (ISNUMBER(SEARCH("Z", $S69:$AM69)) + ISNUMBER(SEARCH("S", $S69:$AM69)) + ISNUMBER(SEARCH("T", $S69:$AM69)) + ISNUMBER(SEARCH("R", $S69:$AM69))) &gt; 0),")")),"")</f>
        <v>typeof(string)</v>
      </c>
      <c r="E69" s="87"/>
      <c r="F69" s="2" t="s">
        <v>216</v>
      </c>
      <c r="S69" s="7"/>
      <c r="T69" s="7"/>
      <c r="U69" s="7"/>
      <c r="V69" s="7"/>
      <c r="W69" s="7"/>
      <c r="X69" s="7"/>
      <c r="Y69" s="7"/>
      <c r="Z69" s="7"/>
      <c r="AA69" s="7"/>
      <c r="AB69" s="7"/>
      <c r="AC69" s="7"/>
      <c r="AD69" s="7"/>
      <c r="AE69" s="7"/>
      <c r="AF69" s="6" t="s">
        <v>77</v>
      </c>
      <c r="AG69" s="7"/>
    </row>
    <row r="70" spans="1:39" x14ac:dyDescent="0.25">
      <c r="A70" s="20" t="str">
        <f t="shared" si="10"/>
        <v xml:space="preserve">new ProviderSqlType("path", null, null, null, null, null, false, false, null, null, null), </v>
      </c>
      <c r="B70" s="19" t="str">
        <f t="shared" si="11"/>
        <v>new SqlTypeToDotnetTypeMap("path", typeof(string), [typeof(string)]),</v>
      </c>
      <c r="C70" s="2" t="str" cm="1">
        <f t="array" ref="C70">IF(F70="","",CONCATENATE("typeof(",INDEX($S$10:$AM$10,1,MATCH(TRUE,ISNUMBER(SEARCH("T",$S70:$AM70)),0)),")"))</f>
        <v>typeof(string)</v>
      </c>
      <c r="D70" s="2" t="str" cm="1">
        <f t="array" ref="D70">IFERROR(_xlfn.TEXTJOIN(", ",TRUE,CONCATENATE("typeof(",_xlfn._xlws.FILTER($S$10:$AM$10, (ISNUMBER(SEARCH("Z", $S70:$AM70)) + ISNUMBER(SEARCH("S", $S70:$AM70)) + ISNUMBER(SEARCH("T", $S70:$AM70)) + ISNUMBER(SEARCH("R", $S70:$AM70))) &gt; 0),")")),"")</f>
        <v>typeof(string)</v>
      </c>
      <c r="E70" s="87"/>
      <c r="F70" s="2" t="s">
        <v>217</v>
      </c>
      <c r="S70" s="7"/>
      <c r="T70" s="7"/>
      <c r="U70" s="7"/>
      <c r="V70" s="7"/>
      <c r="W70" s="7"/>
      <c r="X70" s="7"/>
      <c r="Y70" s="7"/>
      <c r="Z70" s="7"/>
      <c r="AA70" s="7"/>
      <c r="AB70" s="7"/>
      <c r="AC70" s="7"/>
      <c r="AD70" s="7"/>
      <c r="AE70" s="7"/>
      <c r="AF70" s="6" t="s">
        <v>77</v>
      </c>
      <c r="AG70" s="7"/>
    </row>
    <row r="71" spans="1:39" x14ac:dyDescent="0.25">
      <c r="A71" s="20" t="str">
        <f t="shared" si="10"/>
        <v xml:space="preserve">new ProviderSqlType("point", null, null, null, null, null, false, false, null, null, null), </v>
      </c>
      <c r="B71" s="19" t="str">
        <f t="shared" si="11"/>
        <v>new SqlTypeToDotnetTypeMap("point", typeof(string), [typeof(string)]),</v>
      </c>
      <c r="C71" s="2" t="str" cm="1">
        <f t="array" ref="C71">IF(F71="","",CONCATENATE("typeof(",INDEX($S$10:$AM$10,1,MATCH(TRUE,ISNUMBER(SEARCH("T",$S71:$AM71)),0)),")"))</f>
        <v>typeof(string)</v>
      </c>
      <c r="D71" s="2" t="str" cm="1">
        <f t="array" ref="D71">IFERROR(_xlfn.TEXTJOIN(", ",TRUE,CONCATENATE("typeof(",_xlfn._xlws.FILTER($S$10:$AM$10, (ISNUMBER(SEARCH("Z", $S71:$AM71)) + ISNUMBER(SEARCH("S", $S71:$AM71)) + ISNUMBER(SEARCH("T", $S71:$AM71)) + ISNUMBER(SEARCH("R", $S71:$AM71))) &gt; 0),")")),"")</f>
        <v>typeof(string)</v>
      </c>
      <c r="E71" s="87"/>
      <c r="F71" s="2" t="s">
        <v>102</v>
      </c>
      <c r="S71" s="7"/>
      <c r="T71" s="7"/>
      <c r="U71" s="7"/>
      <c r="V71" s="7"/>
      <c r="W71" s="7"/>
      <c r="X71" s="7"/>
      <c r="Y71" s="7"/>
      <c r="Z71" s="7"/>
      <c r="AA71" s="7"/>
      <c r="AB71" s="7"/>
      <c r="AC71" s="7"/>
      <c r="AD71" s="7"/>
      <c r="AE71" s="7"/>
      <c r="AF71" s="6" t="s">
        <v>77</v>
      </c>
      <c r="AG71" s="7"/>
    </row>
    <row r="72" spans="1:39" x14ac:dyDescent="0.25">
      <c r="A72" s="20" t="str">
        <f t="shared" si="10"/>
        <v xml:space="preserve">new ProviderSqlType("polygon", null, null, null, null, null, false, false, null, null, null), </v>
      </c>
      <c r="B72" s="19" t="str">
        <f t="shared" si="11"/>
        <v>new SqlTypeToDotnetTypeMap("polygon", typeof(string), [typeof(string)]),</v>
      </c>
      <c r="C72" s="2" t="str" cm="1">
        <f t="array" ref="C72">IF(F72="","",CONCATENATE("typeof(",INDEX($S$10:$AM$10,1,MATCH(TRUE,ISNUMBER(SEARCH("T",$S72:$AM72)),0)),")"))</f>
        <v>typeof(string)</v>
      </c>
      <c r="D72" s="2" t="str" cm="1">
        <f t="array" ref="D72">IFERROR(_xlfn.TEXTJOIN(", ",TRUE,CONCATENATE("typeof(",_xlfn._xlws.FILTER($S$10:$AM$10, (ISNUMBER(SEARCH("Z", $S72:$AM72)) + ISNUMBER(SEARCH("S", $S72:$AM72)) + ISNUMBER(SEARCH("T", $S72:$AM72)) + ISNUMBER(SEARCH("R", $S72:$AM72))) &gt; 0),")")),"")</f>
        <v>typeof(string)</v>
      </c>
      <c r="E72" s="87"/>
      <c r="F72" s="2" t="s">
        <v>104</v>
      </c>
      <c r="S72" s="7"/>
      <c r="T72" s="7"/>
      <c r="U72" s="7"/>
      <c r="V72" s="7"/>
      <c r="W72" s="7"/>
      <c r="X72" s="7"/>
      <c r="Y72" s="7"/>
      <c r="Z72" s="7"/>
      <c r="AA72" s="7"/>
      <c r="AB72" s="7"/>
      <c r="AC72" s="7"/>
      <c r="AD72" s="7"/>
      <c r="AE72" s="7"/>
      <c r="AF72" s="6" t="s">
        <v>77</v>
      </c>
      <c r="AG72" s="7"/>
    </row>
    <row r="73" spans="1:39" x14ac:dyDescent="0.25">
      <c r="A73" s="20" t="str">
        <f t="shared" si="10"/>
        <v xml:space="preserve">new ProviderSqlType("geometry", null, null, null, null, null, false, false, null, null, null), </v>
      </c>
      <c r="B73" s="19" t="str">
        <f t="shared" si="11"/>
        <v>new SqlTypeToDotnetTypeMap("geometry", typeof(string), [typeof(string)]),</v>
      </c>
      <c r="C73" s="2" t="str" cm="1">
        <f t="array" ref="C73">IF(F73="","",CONCATENATE("typeof(",INDEX($S$10:$AM$10,1,MATCH(TRUE,ISNUMBER(SEARCH("T",$S73:$AM73)),0)),")"))</f>
        <v>typeof(string)</v>
      </c>
      <c r="D73" s="2" t="str" cm="1">
        <f t="array" ref="D73">IFERROR(_xlfn.TEXTJOIN(", ",TRUE,CONCATENATE("typeof(",_xlfn._xlws.FILTER($S$10:$AM$10, (ISNUMBER(SEARCH("Z", $S73:$AM73)) + ISNUMBER(SEARCH("S", $S73:$AM73)) + ISNUMBER(SEARCH("T", $S73:$AM73)) + ISNUMBER(SEARCH("R", $S73:$AM73))) &gt; 0),")")),"")</f>
        <v>typeof(string)</v>
      </c>
      <c r="E73" s="87"/>
      <c r="F73" s="2" t="s">
        <v>101</v>
      </c>
      <c r="S73" s="7"/>
      <c r="T73" s="7"/>
      <c r="U73" s="7"/>
      <c r="V73" s="7"/>
      <c r="W73" s="7"/>
      <c r="X73" s="7"/>
      <c r="Y73" s="7"/>
      <c r="Z73" s="7"/>
      <c r="AA73" s="7"/>
      <c r="AB73" s="7"/>
      <c r="AC73" s="7"/>
      <c r="AD73" s="7"/>
      <c r="AE73" s="7"/>
      <c r="AF73" s="6" t="s">
        <v>77</v>
      </c>
      <c r="AG73" s="7"/>
    </row>
    <row r="74" spans="1:39" x14ac:dyDescent="0.25">
      <c r="A74" s="20" t="str">
        <f t="shared" si="10"/>
        <v xml:space="preserve">new ProviderSqlType("geography", null, null, null, null, null, false, false, null, null, null), </v>
      </c>
      <c r="B74" s="19" t="str">
        <f t="shared" si="11"/>
        <v>new SqlTypeToDotnetTypeMap("geography", typeof(string), [typeof(string)]),</v>
      </c>
      <c r="C74" s="2" t="str" cm="1">
        <f t="array" ref="C74">IF(F74="","",CONCATENATE("typeof(",INDEX($S$10:$AM$10,1,MATCH(TRUE,ISNUMBER(SEARCH("T",$S74:$AM74)),0)),")"))</f>
        <v>typeof(string)</v>
      </c>
      <c r="D74" s="2" t="str" cm="1">
        <f t="array" ref="D74">IFERROR(_xlfn.TEXTJOIN(", ",TRUE,CONCATENATE("typeof(",_xlfn._xlws.FILTER($S$10:$AM$10, (ISNUMBER(SEARCH("Z", $S74:$AM74)) + ISNUMBER(SEARCH("S", $S74:$AM74)) + ISNUMBER(SEARCH("T", $S74:$AM74)) + ISNUMBER(SEARCH("R", $S74:$AM74))) &gt; 0),")")),"")</f>
        <v>typeof(string)</v>
      </c>
      <c r="E74" s="87"/>
      <c r="F74" s="2" t="s">
        <v>218</v>
      </c>
      <c r="S74" s="7"/>
      <c r="T74" s="7"/>
      <c r="U74" s="7"/>
      <c r="V74" s="7"/>
      <c r="W74" s="7"/>
      <c r="X74" s="7"/>
      <c r="Y74" s="7"/>
      <c r="Z74" s="7"/>
      <c r="AA74" s="7"/>
      <c r="AB74" s="7"/>
      <c r="AC74" s="7"/>
      <c r="AD74" s="7"/>
      <c r="AE74" s="7"/>
      <c r="AF74" s="6" t="s">
        <v>77</v>
      </c>
      <c r="AG74" s="7"/>
    </row>
    <row r="75" spans="1:39" x14ac:dyDescent="0.25">
      <c r="A75" s="20"/>
      <c r="B75" s="19"/>
      <c r="E75" s="87" t="s">
        <v>275</v>
      </c>
      <c r="F75" s="2" t="s">
        <v>263</v>
      </c>
      <c r="S75" s="7"/>
      <c r="T75" s="7"/>
      <c r="U75" s="7"/>
      <c r="V75" s="7"/>
      <c r="W75" s="7"/>
      <c r="X75" s="7"/>
      <c r="Y75" s="7"/>
      <c r="Z75" s="7"/>
      <c r="AA75" s="7"/>
      <c r="AB75" s="7"/>
      <c r="AC75" s="7"/>
      <c r="AD75" s="7"/>
      <c r="AE75" s="7"/>
      <c r="AF75" s="6"/>
      <c r="AG75" s="7"/>
    </row>
    <row r="76" spans="1:39" x14ac:dyDescent="0.25">
      <c r="A76" s="20"/>
      <c r="B76" s="19"/>
      <c r="E76" s="87"/>
      <c r="F76" s="2" t="s">
        <v>264</v>
      </c>
      <c r="S76" s="7"/>
      <c r="T76" s="7"/>
      <c r="U76" s="7"/>
      <c r="V76" s="7"/>
      <c r="W76" s="7"/>
      <c r="X76" s="7"/>
      <c r="Y76" s="7"/>
      <c r="Z76" s="7"/>
      <c r="AA76" s="7"/>
      <c r="AB76" s="7"/>
      <c r="AC76" s="7"/>
      <c r="AD76" s="7"/>
      <c r="AE76" s="7"/>
      <c r="AF76" s="6"/>
      <c r="AG76" s="7"/>
    </row>
    <row r="77" spans="1:39" x14ac:dyDescent="0.25">
      <c r="A77" s="20"/>
      <c r="B77" s="19"/>
      <c r="E77" s="87"/>
      <c r="F77" s="2" t="s">
        <v>265</v>
      </c>
      <c r="S77" s="7"/>
      <c r="T77" s="7"/>
      <c r="U77" s="7"/>
      <c r="V77" s="7"/>
      <c r="W77" s="7"/>
      <c r="X77" s="7"/>
      <c r="Y77" s="7"/>
      <c r="Z77" s="7"/>
      <c r="AA77" s="7"/>
      <c r="AB77" s="7"/>
      <c r="AC77" s="7"/>
      <c r="AD77" s="7"/>
      <c r="AE77" s="7"/>
      <c r="AF77" s="6"/>
      <c r="AG77" s="7"/>
    </row>
    <row r="78" spans="1:39" x14ac:dyDescent="0.25">
      <c r="A78" s="20"/>
      <c r="B78" s="19"/>
      <c r="E78" s="87"/>
      <c r="F78" s="2" t="s">
        <v>266</v>
      </c>
      <c r="S78" s="7"/>
      <c r="T78" s="7"/>
      <c r="U78" s="7"/>
      <c r="V78" s="7"/>
      <c r="W78" s="7"/>
      <c r="X78" s="7"/>
      <c r="Y78" s="7"/>
      <c r="Z78" s="7"/>
      <c r="AA78" s="7"/>
      <c r="AB78" s="7"/>
      <c r="AC78" s="7"/>
      <c r="AD78" s="7"/>
      <c r="AE78" s="7"/>
      <c r="AF78" s="6"/>
      <c r="AG78" s="7"/>
    </row>
    <row r="79" spans="1:39" x14ac:dyDescent="0.25">
      <c r="A79" s="20"/>
      <c r="B79" s="19"/>
      <c r="E79" s="87"/>
      <c r="F79" s="2" t="s">
        <v>267</v>
      </c>
      <c r="S79" s="7"/>
      <c r="T79" s="7"/>
      <c r="U79" s="7"/>
      <c r="V79" s="7"/>
      <c r="W79" s="7"/>
      <c r="X79" s="7"/>
      <c r="Y79" s="7"/>
      <c r="Z79" s="7"/>
      <c r="AA79" s="7"/>
      <c r="AB79" s="7"/>
      <c r="AC79" s="7"/>
      <c r="AD79" s="7"/>
      <c r="AE79" s="7"/>
      <c r="AF79" s="6"/>
      <c r="AG79" s="7"/>
    </row>
    <row r="80" spans="1:39" x14ac:dyDescent="0.25">
      <c r="A80" s="20"/>
      <c r="B80" s="19"/>
      <c r="E80" s="87"/>
      <c r="F80" s="2" t="s">
        <v>268</v>
      </c>
      <c r="S80" s="7"/>
      <c r="T80" s="7"/>
      <c r="U80" s="7"/>
      <c r="V80" s="7"/>
      <c r="W80" s="7"/>
      <c r="X80" s="7"/>
      <c r="Y80" s="7"/>
      <c r="Z80" s="7"/>
      <c r="AA80" s="7"/>
      <c r="AB80" s="7"/>
      <c r="AC80" s="7"/>
      <c r="AD80" s="7"/>
      <c r="AE80" s="7"/>
      <c r="AF80" s="6"/>
      <c r="AG80" s="7"/>
    </row>
    <row r="81" spans="1:33" x14ac:dyDescent="0.25">
      <c r="A81" s="20"/>
      <c r="B81" s="19"/>
      <c r="E81" s="87"/>
      <c r="F81" s="2" t="s">
        <v>269</v>
      </c>
      <c r="S81" s="7"/>
      <c r="T81" s="7"/>
      <c r="U81" s="7"/>
      <c r="V81" s="7"/>
      <c r="W81" s="7"/>
      <c r="X81" s="7"/>
      <c r="Y81" s="7"/>
      <c r="Z81" s="7"/>
      <c r="AA81" s="7"/>
      <c r="AB81" s="7"/>
      <c r="AC81" s="7"/>
      <c r="AD81" s="7"/>
      <c r="AE81" s="7"/>
      <c r="AF81" s="6"/>
      <c r="AG81" s="7"/>
    </row>
    <row r="82" spans="1:33" x14ac:dyDescent="0.25">
      <c r="A82" s="20"/>
      <c r="B82" s="19"/>
      <c r="E82" s="87"/>
      <c r="F82" s="2" t="s">
        <v>270</v>
      </c>
      <c r="S82" s="7"/>
      <c r="T82" s="7"/>
      <c r="U82" s="7"/>
      <c r="V82" s="7"/>
      <c r="W82" s="7"/>
      <c r="X82" s="7"/>
      <c r="Y82" s="7"/>
      <c r="Z82" s="7"/>
      <c r="AA82" s="7"/>
      <c r="AB82" s="7"/>
      <c r="AC82" s="7"/>
      <c r="AD82" s="7"/>
      <c r="AE82" s="7"/>
      <c r="AF82" s="6"/>
      <c r="AG82" s="7"/>
    </row>
    <row r="83" spans="1:33" x14ac:dyDescent="0.25">
      <c r="A83" s="20"/>
      <c r="B83" s="19"/>
      <c r="E83" s="87"/>
      <c r="F83" s="2" t="s">
        <v>271</v>
      </c>
      <c r="S83" s="7"/>
      <c r="T83" s="7"/>
      <c r="U83" s="7"/>
      <c r="V83" s="7"/>
      <c r="W83" s="7"/>
      <c r="X83" s="7"/>
      <c r="Y83" s="7"/>
      <c r="Z83" s="7"/>
      <c r="AA83" s="7"/>
      <c r="AB83" s="7"/>
      <c r="AC83" s="7"/>
      <c r="AD83" s="7"/>
      <c r="AE83" s="7"/>
      <c r="AF83" s="6"/>
      <c r="AG83" s="7"/>
    </row>
    <row r="84" spans="1:33" x14ac:dyDescent="0.25">
      <c r="A84" s="20"/>
      <c r="B84" s="19"/>
      <c r="E84" s="87"/>
      <c r="F84" s="2" t="s">
        <v>272</v>
      </c>
      <c r="S84" s="7"/>
      <c r="T84" s="7"/>
      <c r="U84" s="7"/>
      <c r="V84" s="7"/>
      <c r="W84" s="7"/>
      <c r="X84" s="7"/>
      <c r="Y84" s="7"/>
      <c r="Z84" s="7"/>
      <c r="AA84" s="7"/>
      <c r="AB84" s="7"/>
      <c r="AC84" s="7"/>
      <c r="AD84" s="7"/>
      <c r="AE84" s="7"/>
      <c r="AF84" s="6"/>
      <c r="AG84" s="7"/>
    </row>
    <row r="85" spans="1:33" x14ac:dyDescent="0.25">
      <c r="A85" s="20"/>
      <c r="B85" s="19"/>
      <c r="E85" s="87"/>
      <c r="F85" s="2" t="s">
        <v>273</v>
      </c>
      <c r="S85" s="7"/>
      <c r="T85" s="7"/>
      <c r="U85" s="7"/>
      <c r="V85" s="7"/>
      <c r="W85" s="7"/>
      <c r="X85" s="7"/>
      <c r="Y85" s="7"/>
      <c r="Z85" s="7"/>
      <c r="AA85" s="7"/>
      <c r="AB85" s="7"/>
      <c r="AC85" s="7"/>
      <c r="AD85" s="7"/>
      <c r="AE85" s="7"/>
      <c r="AF85" s="6"/>
      <c r="AG85" s="7"/>
    </row>
    <row r="86" spans="1:33" x14ac:dyDescent="0.25">
      <c r="A86" s="20"/>
      <c r="B86" s="19"/>
      <c r="E86" s="87"/>
      <c r="F86" s="2" t="s">
        <v>274</v>
      </c>
      <c r="S86" s="7"/>
      <c r="T86" s="7"/>
      <c r="U86" s="7"/>
      <c r="V86" s="7"/>
      <c r="W86" s="7"/>
      <c r="X86" s="7"/>
      <c r="Y86" s="7"/>
      <c r="Z86" s="7"/>
      <c r="AA86" s="7"/>
      <c r="AB86" s="7"/>
      <c r="AC86" s="7"/>
      <c r="AD86" s="7"/>
      <c r="AE86" s="7"/>
      <c r="AF86" s="6"/>
      <c r="AG86" s="7"/>
    </row>
    <row r="87" spans="1:33" x14ac:dyDescent="0.25">
      <c r="A87" s="20" t="str">
        <f t="shared" si="10"/>
        <v xml:space="preserve">new ProviderSqlType("cidr", null, null, null, null, null, false, false, null, null, null), </v>
      </c>
      <c r="B87" s="19" t="str">
        <f t="shared" si="11"/>
        <v>new SqlTypeToDotnetTypeMap("cidr", typeof(string), [typeof(string)]),</v>
      </c>
      <c r="C87" s="2" t="str" cm="1">
        <f t="array" ref="C87">IF(F87="","",CONCATENATE("typeof(",INDEX($S$10:$AM$10,1,MATCH(TRUE,ISNUMBER(SEARCH("T",$S87:$AM87)),0)),")"))</f>
        <v>typeof(string)</v>
      </c>
      <c r="D87" s="2" t="str" cm="1">
        <f t="array" ref="D87">IFERROR(_xlfn.TEXTJOIN(", ",TRUE,CONCATENATE("typeof(",_xlfn._xlws.FILTER($S$10:$AM$10, (ISNUMBER(SEARCH("Z", $S87:$AM87)) + ISNUMBER(SEARCH("S", $S87:$AM87)) + ISNUMBER(SEARCH("T", $S87:$AM87)) + ISNUMBER(SEARCH("R", $S87:$AM87))) &gt; 0),")")),"")</f>
        <v>typeof(string)</v>
      </c>
      <c r="E87" s="87" t="s">
        <v>112</v>
      </c>
      <c r="F87" s="2" t="s">
        <v>219</v>
      </c>
      <c r="S87" s="7"/>
      <c r="T87" s="7"/>
      <c r="U87" s="7"/>
      <c r="V87" s="7"/>
      <c r="W87" s="7"/>
      <c r="X87" s="7"/>
      <c r="Y87" s="7"/>
      <c r="Z87" s="7"/>
      <c r="AA87" s="7"/>
      <c r="AB87" s="7"/>
      <c r="AC87" s="7"/>
      <c r="AF87" s="6" t="s">
        <v>77</v>
      </c>
      <c r="AG87" s="7"/>
    </row>
    <row r="88" spans="1:33" x14ac:dyDescent="0.25">
      <c r="A88" s="20" t="str">
        <f t="shared" si="10"/>
        <v xml:space="preserve">new ProviderSqlType("inet", null, null, null, null, null, false, false, null, null, null), </v>
      </c>
      <c r="B88" s="19" t="str">
        <f t="shared" si="11"/>
        <v>new SqlTypeToDotnetTypeMap("inet", typeof(string), [typeof(string)]),</v>
      </c>
      <c r="C88" s="2" t="str" cm="1">
        <f t="array" ref="C88">IF(F88="","",CONCATENATE("typeof(",INDEX($S$10:$AM$10,1,MATCH(TRUE,ISNUMBER(SEARCH("T",$S88:$AM88)),0)),")"))</f>
        <v>typeof(string)</v>
      </c>
      <c r="D88" s="2" t="str" cm="1">
        <f t="array" ref="D88">IFERROR(_xlfn.TEXTJOIN(", ",TRUE,CONCATENATE("typeof(",_xlfn._xlws.FILTER($S$10:$AM$10, (ISNUMBER(SEARCH("Z", $S88:$AM88)) + ISNUMBER(SEARCH("S", $S88:$AM88)) + ISNUMBER(SEARCH("T", $S88:$AM88)) + ISNUMBER(SEARCH("R", $S88:$AM88))) &gt; 0),")")),"")</f>
        <v>typeof(string)</v>
      </c>
      <c r="E88" s="87"/>
      <c r="F88" s="2" t="s">
        <v>220</v>
      </c>
      <c r="S88" s="7"/>
      <c r="T88" s="7"/>
      <c r="U88" s="7"/>
      <c r="V88" s="7"/>
      <c r="W88" s="7"/>
      <c r="X88" s="7"/>
      <c r="Y88" s="7"/>
      <c r="Z88" s="7"/>
      <c r="AA88" s="7"/>
      <c r="AB88" s="7"/>
      <c r="AC88" s="7"/>
      <c r="AF88" s="6" t="s">
        <v>77</v>
      </c>
      <c r="AG88" s="7"/>
    </row>
    <row r="89" spans="1:33" x14ac:dyDescent="0.25">
      <c r="A89" s="20" t="str">
        <f t="shared" si="10"/>
        <v xml:space="preserve">new ProviderSqlType("macaddr", null, null, null, null, null, false, false, null, null, null), </v>
      </c>
      <c r="B89" s="19" t="str">
        <f t="shared" si="11"/>
        <v>new SqlTypeToDotnetTypeMap("macaddr", typeof(string), [typeof(string)]),</v>
      </c>
      <c r="C89" s="2" t="str" cm="1">
        <f t="array" ref="C89">IF(F89="","",CONCATENATE("typeof(",INDEX($S$10:$AM$10,1,MATCH(TRUE,ISNUMBER(SEARCH("T",$S89:$AM89)),0)),")"))</f>
        <v>typeof(string)</v>
      </c>
      <c r="D89" s="2" t="str" cm="1">
        <f t="array" ref="D89">IFERROR(_xlfn.TEXTJOIN(", ",TRUE,CONCATENATE("typeof(",_xlfn._xlws.FILTER($S$10:$AM$10, (ISNUMBER(SEARCH("Z", $S89:$AM89)) + ISNUMBER(SEARCH("S", $S89:$AM89)) + ISNUMBER(SEARCH("T", $S89:$AM89)) + ISNUMBER(SEARCH("R", $S89:$AM89))) &gt; 0),")")),"")</f>
        <v>typeof(string)</v>
      </c>
      <c r="E89" s="87"/>
      <c r="F89" s="2" t="s">
        <v>221</v>
      </c>
      <c r="S89" s="7"/>
      <c r="T89" s="7"/>
      <c r="U89" s="7"/>
      <c r="V89" s="7"/>
      <c r="W89" s="7"/>
      <c r="X89" s="7"/>
      <c r="Y89" s="7"/>
      <c r="Z89" s="7"/>
      <c r="AA89" s="7"/>
      <c r="AB89" s="7"/>
      <c r="AC89" s="7"/>
      <c r="AF89" s="6" t="s">
        <v>77</v>
      </c>
      <c r="AG89" s="7"/>
    </row>
    <row r="90" spans="1:33" x14ac:dyDescent="0.25">
      <c r="A90" s="20" t="str">
        <f t="shared" si="10"/>
        <v xml:space="preserve">new ProviderSqlType("macaddr8", null, null, null, null, null, false, false, null, null, null), </v>
      </c>
      <c r="B90" s="19" t="str">
        <f t="shared" si="11"/>
        <v>new SqlTypeToDotnetTypeMap("macaddr8", typeof(string), [typeof(string)]),</v>
      </c>
      <c r="C90" s="2" t="str" cm="1">
        <f t="array" ref="C90">IF(F90="","",CONCATENATE("typeof(",INDEX($S$10:$AM$10,1,MATCH(TRUE,ISNUMBER(SEARCH("T",$S90:$AM90)),0)),")"))</f>
        <v>typeof(string)</v>
      </c>
      <c r="D90" s="2" t="str" cm="1">
        <f t="array" ref="D90">IFERROR(_xlfn.TEXTJOIN(", ",TRUE,CONCATENATE("typeof(",_xlfn._xlws.FILTER($S$10:$AM$10, (ISNUMBER(SEARCH("Z", $S90:$AM90)) + ISNUMBER(SEARCH("S", $S90:$AM90)) + ISNUMBER(SEARCH("T", $S90:$AM90)) + ISNUMBER(SEARCH("R", $S90:$AM90))) &gt; 0),")")),"")</f>
        <v>typeof(string)</v>
      </c>
      <c r="E90" s="87"/>
      <c r="F90" s="2" t="s">
        <v>222</v>
      </c>
      <c r="S90" s="7"/>
      <c r="T90" s="7"/>
      <c r="U90" s="7"/>
      <c r="V90" s="7"/>
      <c r="W90" s="7"/>
      <c r="X90" s="7"/>
      <c r="Y90" s="7"/>
      <c r="Z90" s="7"/>
      <c r="AA90" s="7"/>
      <c r="AB90" s="7"/>
      <c r="AC90" s="7"/>
      <c r="AF90" s="6" t="s">
        <v>77</v>
      </c>
      <c r="AG90" s="7"/>
    </row>
    <row r="91" spans="1:33" x14ac:dyDescent="0.25">
      <c r="A91" s="20" t="str">
        <f t="shared" ref="A91:A95" si="12">IF(B91="","",CONCATENATE("new ProviderSqlType(""",F91,""", ",IF(H91="","null",CONCATENATE("""",H91,"""")),", ",IF(I91="","null",CONCATENATE("""",I91,"""")),", ",IF(L91="","null",CONCATENATE("""",L91,"""")),", ",IF(N91="","null",CONCATENATE("""",N91,"""")),", ",IF(K91="","null",CONCATENATE("""",K91,"""")),", ",IF(P91="Y", "true", "false"),", ",IF(Q91="Y", "true", "false"),", ",IF(J91="", "null", J91),", ",IF(M91="", "null", M91),", ",IF(O91="", "null", O91),"), "))</f>
        <v xml:space="preserve">new ProviderSqlType("pg_lsn", null, null, null, null, null, false, false, null, null, null), </v>
      </c>
      <c r="B91" s="19" t="str">
        <f t="shared" ref="B91:B95" si="13">IF(F91="","",CONCATENATE("new SqlTypeToDotnetTypeMap(""",F91,""", ",C91,", [",D91,"]),"))</f>
        <v>new SqlTypeToDotnetTypeMap("pg_lsn", typeof(string), [typeof(string)]),</v>
      </c>
      <c r="C91" s="2" t="str" cm="1">
        <f t="array" ref="C91">IF(F91="","",CONCATENATE("typeof(",INDEX($S$10:$AM$10,1,MATCH(TRUE,ISNUMBER(SEARCH("T",$S91:$AM91)),0)),")"))</f>
        <v>typeof(string)</v>
      </c>
      <c r="D91" s="2" t="str" cm="1">
        <f t="array" ref="D91">IFERROR(_xlfn.TEXTJOIN(", ",TRUE,CONCATENATE("typeof(",_xlfn._xlws.FILTER($S$10:$AM$10, (ISNUMBER(SEARCH("Z", $S91:$AM91)) + ISNUMBER(SEARCH("S", $S91:$AM91)) + ISNUMBER(SEARCH("T", $S91:$AM91)) + ISNUMBER(SEARCH("R", $S91:$AM91))) &gt; 0),")")),"")</f>
        <v>typeof(string)</v>
      </c>
      <c r="E91" s="87"/>
      <c r="F91" s="2" t="s">
        <v>223</v>
      </c>
      <c r="S91" s="7"/>
      <c r="T91" s="7"/>
      <c r="U91" s="7"/>
      <c r="V91" s="7"/>
      <c r="W91" s="7"/>
      <c r="X91" s="7"/>
      <c r="Y91" s="7"/>
      <c r="Z91" s="7"/>
      <c r="AA91" s="7"/>
      <c r="AB91" s="7"/>
      <c r="AC91" s="7"/>
      <c r="AF91" s="6" t="s">
        <v>77</v>
      </c>
      <c r="AG91" s="7"/>
    </row>
    <row r="92" spans="1:33" x14ac:dyDescent="0.25">
      <c r="A92" s="20" t="str">
        <f t="shared" si="12"/>
        <v xml:space="preserve">new ProviderSqlType("pg_snapshot", null, null, null, null, null, false, false, null, null, null), </v>
      </c>
      <c r="B92" s="19" t="str">
        <f t="shared" si="13"/>
        <v>new SqlTypeToDotnetTypeMap("pg_snapshot", typeof(string), [typeof(string)]),</v>
      </c>
      <c r="C92" s="2" t="str" cm="1">
        <f t="array" ref="C92">IF(F92="","",CONCATENATE("typeof(",INDEX($S$10:$AM$10,1,MATCH(TRUE,ISNUMBER(SEARCH("T",$S92:$AM92)),0)),")"))</f>
        <v>typeof(string)</v>
      </c>
      <c r="D92" s="2" t="str" cm="1">
        <f t="array" ref="D92">IFERROR(_xlfn.TEXTJOIN(", ",TRUE,CONCATENATE("typeof(",_xlfn._xlws.FILTER($S$10:$AM$10, (ISNUMBER(SEARCH("Z", $S92:$AM92)) + ISNUMBER(SEARCH("S", $S92:$AM92)) + ISNUMBER(SEARCH("T", $S92:$AM92)) + ISNUMBER(SEARCH("R", $S92:$AM92))) &gt; 0),")")),"")</f>
        <v>typeof(string)</v>
      </c>
      <c r="E92" s="87"/>
      <c r="F92" s="2" t="s">
        <v>224</v>
      </c>
      <c r="S92" s="7"/>
      <c r="T92" s="7"/>
      <c r="U92" s="7"/>
      <c r="V92" s="7"/>
      <c r="W92" s="7"/>
      <c r="X92" s="7"/>
      <c r="Y92" s="7"/>
      <c r="Z92" s="7"/>
      <c r="AA92" s="7"/>
      <c r="AB92" s="7"/>
      <c r="AC92" s="7"/>
      <c r="AF92" s="6" t="s">
        <v>77</v>
      </c>
      <c r="AG92" s="7"/>
    </row>
    <row r="93" spans="1:33" x14ac:dyDescent="0.25">
      <c r="A93" s="20" t="str">
        <f t="shared" si="12"/>
        <v xml:space="preserve">new ProviderSqlType("tsquery", null, null, null, null, null, false, false, null, null, null), </v>
      </c>
      <c r="B93" s="19" t="str">
        <f t="shared" si="13"/>
        <v>new SqlTypeToDotnetTypeMap("tsquery", typeof(string), [typeof(string)]),</v>
      </c>
      <c r="C93" s="2" t="str" cm="1">
        <f t="array" ref="C93">IF(F93="","",CONCATENATE("typeof(",INDEX($S$10:$AM$10,1,MATCH(TRUE,ISNUMBER(SEARCH("T",$S93:$AM93)),0)),")"))</f>
        <v>typeof(string)</v>
      </c>
      <c r="D93" s="2" t="str" cm="1">
        <f t="array" ref="D93">IFERROR(_xlfn.TEXTJOIN(", ",TRUE,CONCATENATE("typeof(",_xlfn._xlws.FILTER($S$10:$AM$10, (ISNUMBER(SEARCH("Z", $S93:$AM93)) + ISNUMBER(SEARCH("S", $S93:$AM93)) + ISNUMBER(SEARCH("T", $S93:$AM93)) + ISNUMBER(SEARCH("R", $S93:$AM93))) &gt; 0),")")),"")</f>
        <v>typeof(string)</v>
      </c>
      <c r="E93" s="87"/>
      <c r="F93" s="2" t="s">
        <v>225</v>
      </c>
      <c r="S93" s="7"/>
      <c r="T93" s="7"/>
      <c r="U93" s="7"/>
      <c r="V93" s="7"/>
      <c r="W93" s="7"/>
      <c r="X93" s="7"/>
      <c r="Y93" s="7"/>
      <c r="Z93" s="7"/>
      <c r="AA93" s="7"/>
      <c r="AB93" s="7"/>
      <c r="AC93" s="7"/>
      <c r="AF93" s="6" t="s">
        <v>77</v>
      </c>
      <c r="AG93" s="7"/>
    </row>
    <row r="94" spans="1:33" x14ac:dyDescent="0.25">
      <c r="A94" s="20" t="str">
        <f t="shared" si="12"/>
        <v xml:space="preserve">new ProviderSqlType("tsvector", null, null, null, null, null, false, false, null, null, null), </v>
      </c>
      <c r="B94" s="19" t="str">
        <f t="shared" si="13"/>
        <v>new SqlTypeToDotnetTypeMap("tsvector", typeof(string), [typeof(string)]),</v>
      </c>
      <c r="C94" s="2" t="str" cm="1">
        <f t="array" ref="C94">IF(F94="","",CONCATENATE("typeof(",INDEX($S$10:$AM$10,1,MATCH(TRUE,ISNUMBER(SEARCH("T",$S94:$AM94)),0)),")"))</f>
        <v>typeof(string)</v>
      </c>
      <c r="D94" s="2" t="str" cm="1">
        <f t="array" ref="D94">IFERROR(_xlfn.TEXTJOIN(", ",TRUE,CONCATENATE("typeof(",_xlfn._xlws.FILTER($S$10:$AM$10, (ISNUMBER(SEARCH("Z", $S94:$AM94)) + ISNUMBER(SEARCH("S", $S94:$AM94)) + ISNUMBER(SEARCH("T", $S94:$AM94)) + ISNUMBER(SEARCH("R", $S94:$AM94))) &gt; 0),")")),"")</f>
        <v>typeof(string)</v>
      </c>
      <c r="E94" s="87"/>
      <c r="F94" s="2" t="s">
        <v>226</v>
      </c>
      <c r="S94" s="7"/>
      <c r="T94" s="7"/>
      <c r="U94" s="7"/>
      <c r="V94" s="7"/>
      <c r="W94" s="7"/>
      <c r="X94" s="7"/>
      <c r="Y94" s="7"/>
      <c r="Z94" s="7"/>
      <c r="AA94" s="7"/>
      <c r="AB94" s="7"/>
      <c r="AC94" s="7"/>
      <c r="AF94" s="6" t="s">
        <v>77</v>
      </c>
      <c r="AG94" s="7"/>
    </row>
    <row r="95" spans="1:33" x14ac:dyDescent="0.25">
      <c r="A95" s="20" t="str">
        <f t="shared" si="12"/>
        <v xml:space="preserve">new ProviderSqlType("txid_snapshot", null, null, null, null, null, false, false, null, null, null), </v>
      </c>
      <c r="B95" s="19" t="str">
        <f t="shared" si="13"/>
        <v>new SqlTypeToDotnetTypeMap("txid_snapshot", typeof(string), [typeof(string)]),</v>
      </c>
      <c r="C95" s="2" t="str" cm="1">
        <f t="array" ref="C95">IF(F95="","",CONCATENATE("typeof(",INDEX($S$10:$AM$10,1,MATCH(TRUE,ISNUMBER(SEARCH("T",$S95:$AM95)),0)),")"))</f>
        <v>typeof(string)</v>
      </c>
      <c r="D95" s="2" t="str" cm="1">
        <f t="array" ref="D95">IFERROR(_xlfn.TEXTJOIN(", ",TRUE,CONCATENATE("typeof(",_xlfn._xlws.FILTER($S$10:$AM$10, (ISNUMBER(SEARCH("Z", $S95:$AM95)) + ISNUMBER(SEARCH("S", $S95:$AM95)) + ISNUMBER(SEARCH("T", $S95:$AM95)) + ISNUMBER(SEARCH("R", $S95:$AM95))) &gt; 0),")")),"")</f>
        <v>typeof(string)</v>
      </c>
      <c r="E95" s="87"/>
      <c r="F95" s="2" t="s">
        <v>227</v>
      </c>
      <c r="S95" s="7"/>
      <c r="T95" s="7"/>
      <c r="U95" s="7"/>
      <c r="V95" s="7"/>
      <c r="W95" s="7"/>
      <c r="X95" s="7"/>
      <c r="Y95" s="7"/>
      <c r="Z95" s="7"/>
      <c r="AA95" s="7"/>
      <c r="AB95" s="7"/>
      <c r="AC95" s="7"/>
      <c r="AF95" s="6" t="s">
        <v>77</v>
      </c>
      <c r="AG95" s="7"/>
    </row>
    <row r="96" spans="1:33" x14ac:dyDescent="0.25">
      <c r="A96" s="20"/>
      <c r="B96" s="19"/>
      <c r="E96" s="87"/>
      <c r="F96" s="2" t="s">
        <v>293</v>
      </c>
      <c r="S96" s="7"/>
      <c r="T96" s="7"/>
      <c r="U96" s="7"/>
      <c r="V96" s="7"/>
      <c r="W96" s="7"/>
      <c r="X96" s="7"/>
      <c r="Y96" s="7"/>
      <c r="Z96" s="7"/>
      <c r="AA96" s="7"/>
      <c r="AB96" s="7"/>
      <c r="AC96" s="7"/>
      <c r="AF96" s="6"/>
      <c r="AG96" s="7"/>
    </row>
    <row r="97" spans="1:33" x14ac:dyDescent="0.25">
      <c r="A97" s="20"/>
      <c r="B97" s="19"/>
      <c r="E97" s="87"/>
      <c r="F97" s="2" t="s">
        <v>294</v>
      </c>
      <c r="S97" s="7"/>
      <c r="T97" s="7"/>
      <c r="U97" s="7"/>
      <c r="V97" s="7"/>
      <c r="W97" s="7"/>
      <c r="X97" s="7"/>
      <c r="Y97" s="7"/>
      <c r="Z97" s="7"/>
      <c r="AA97" s="7"/>
      <c r="AB97" s="7"/>
      <c r="AC97" s="7"/>
      <c r="AF97" s="6"/>
      <c r="AG97" s="7"/>
    </row>
    <row r="98" spans="1:33" x14ac:dyDescent="0.25">
      <c r="A98" s="20"/>
      <c r="B98" s="19"/>
      <c r="E98" s="87"/>
      <c r="F98" s="2" t="s">
        <v>295</v>
      </c>
      <c r="S98" s="7"/>
      <c r="T98" s="7"/>
      <c r="U98" s="7"/>
      <c r="V98" s="7"/>
      <c r="W98" s="7"/>
      <c r="X98" s="7"/>
      <c r="Y98" s="7"/>
      <c r="Z98" s="7"/>
      <c r="AA98" s="7"/>
      <c r="AB98" s="7"/>
      <c r="AC98" s="7"/>
      <c r="AF98" s="6"/>
      <c r="AG98" s="7"/>
    </row>
    <row r="99" spans="1:33" x14ac:dyDescent="0.25">
      <c r="A99" s="20"/>
      <c r="B99" s="19"/>
      <c r="E99" s="87"/>
      <c r="F99" s="2" t="s">
        <v>296</v>
      </c>
      <c r="S99" s="7"/>
      <c r="T99" s="7"/>
      <c r="U99" s="7"/>
      <c r="V99" s="7"/>
      <c r="W99" s="7"/>
      <c r="X99" s="7"/>
      <c r="Y99" s="7"/>
      <c r="Z99" s="7"/>
      <c r="AA99" s="7"/>
      <c r="AB99" s="7"/>
      <c r="AC99" s="7"/>
      <c r="AF99" s="6"/>
      <c r="AG99" s="7"/>
    </row>
    <row r="100" spans="1:33" x14ac:dyDescent="0.25">
      <c r="A100" s="20"/>
      <c r="B100" s="19"/>
      <c r="E100" s="87"/>
      <c r="F100" s="2" t="s">
        <v>297</v>
      </c>
      <c r="S100" s="7"/>
      <c r="T100" s="7"/>
      <c r="U100" s="7"/>
      <c r="V100" s="7"/>
      <c r="W100" s="7"/>
      <c r="X100" s="7"/>
      <c r="Y100" s="7"/>
      <c r="Z100" s="7"/>
      <c r="AA100" s="7"/>
      <c r="AB100" s="7"/>
      <c r="AC100" s="7"/>
      <c r="AF100" s="6"/>
      <c r="AG100" s="7"/>
    </row>
    <row r="101" spans="1:33" x14ac:dyDescent="0.25">
      <c r="A101" s="20"/>
      <c r="B101" s="19"/>
      <c r="E101" s="87"/>
      <c r="F101" s="2" t="s">
        <v>286</v>
      </c>
      <c r="S101" s="7"/>
      <c r="T101" s="7"/>
      <c r="U101" s="7"/>
      <c r="V101" s="7"/>
      <c r="W101" s="7"/>
      <c r="X101" s="7"/>
      <c r="Y101" s="7"/>
      <c r="Z101" s="7"/>
      <c r="AA101" s="7"/>
      <c r="AB101" s="7"/>
      <c r="AC101" s="7"/>
      <c r="AF101" s="6"/>
      <c r="AG101" s="7"/>
    </row>
    <row r="102" spans="1:33" x14ac:dyDescent="0.25">
      <c r="A102" s="20"/>
      <c r="B102" s="19"/>
      <c r="E102" s="87"/>
      <c r="F102" s="2" t="s">
        <v>287</v>
      </c>
      <c r="S102" s="7"/>
      <c r="T102" s="7"/>
      <c r="U102" s="7"/>
      <c r="V102" s="7"/>
      <c r="W102" s="7"/>
      <c r="X102" s="7"/>
      <c r="Y102" s="7"/>
      <c r="Z102" s="7"/>
      <c r="AA102" s="7"/>
      <c r="AB102" s="7"/>
      <c r="AC102" s="7"/>
      <c r="AF102" s="6"/>
      <c r="AG102" s="7"/>
    </row>
    <row r="103" spans="1:33" x14ac:dyDescent="0.25">
      <c r="A103" s="20"/>
      <c r="B103" s="19"/>
      <c r="E103" s="87"/>
      <c r="F103" s="2" t="s">
        <v>288</v>
      </c>
      <c r="S103" s="7"/>
      <c r="T103" s="7"/>
      <c r="U103" s="7"/>
      <c r="V103" s="7"/>
      <c r="W103" s="7"/>
      <c r="X103" s="7"/>
      <c r="Y103" s="7"/>
      <c r="Z103" s="7"/>
      <c r="AA103" s="7"/>
      <c r="AB103" s="7"/>
      <c r="AC103" s="7"/>
      <c r="AF103" s="6"/>
      <c r="AG103" s="7"/>
    </row>
    <row r="104" spans="1:33" x14ac:dyDescent="0.25">
      <c r="A104" s="20"/>
      <c r="B104" s="19"/>
      <c r="E104" s="87"/>
      <c r="F104" s="2" t="s">
        <v>289</v>
      </c>
      <c r="S104" s="7"/>
      <c r="T104" s="7"/>
      <c r="U104" s="7"/>
      <c r="V104" s="7"/>
      <c r="W104" s="7"/>
      <c r="X104" s="7"/>
      <c r="Y104" s="7"/>
      <c r="Z104" s="7"/>
      <c r="AA104" s="7"/>
      <c r="AB104" s="7"/>
      <c r="AC104" s="7"/>
      <c r="AF104" s="6"/>
      <c r="AG104" s="7"/>
    </row>
    <row r="105" spans="1:33" x14ac:dyDescent="0.25">
      <c r="A105" s="20"/>
      <c r="B105" s="19"/>
      <c r="E105" s="87"/>
      <c r="F105" s="2" t="s">
        <v>290</v>
      </c>
      <c r="S105" s="7"/>
      <c r="T105" s="7"/>
      <c r="U105" s="7"/>
      <c r="V105" s="7"/>
      <c r="W105" s="7"/>
      <c r="X105" s="7"/>
      <c r="Y105" s="7"/>
      <c r="Z105" s="7"/>
      <c r="AA105" s="7"/>
      <c r="AB105" s="7"/>
      <c r="AC105" s="7"/>
      <c r="AF105" s="6"/>
      <c r="AG105" s="7"/>
    </row>
    <row r="106" spans="1:33" x14ac:dyDescent="0.25">
      <c r="A106" s="20"/>
      <c r="B106" s="19"/>
      <c r="E106" s="87"/>
      <c r="F106" s="2" t="s">
        <v>219</v>
      </c>
      <c r="S106" s="7"/>
      <c r="T106" s="7"/>
      <c r="U106" s="7"/>
      <c r="V106" s="7"/>
      <c r="W106" s="7"/>
      <c r="X106" s="7"/>
      <c r="Y106" s="7"/>
      <c r="Z106" s="7"/>
      <c r="AA106" s="7"/>
      <c r="AB106" s="7"/>
      <c r="AC106" s="7"/>
      <c r="AF106" s="6"/>
      <c r="AG106" s="7"/>
    </row>
    <row r="107" spans="1:33" x14ac:dyDescent="0.25">
      <c r="A107" s="20"/>
      <c r="B107" s="19"/>
      <c r="E107" s="87"/>
      <c r="F107" s="2" t="s">
        <v>291</v>
      </c>
      <c r="S107" s="7"/>
      <c r="T107" s="7"/>
      <c r="U107" s="7"/>
      <c r="V107" s="7"/>
      <c r="W107" s="7"/>
      <c r="X107" s="7"/>
      <c r="Y107" s="7"/>
      <c r="Z107" s="7"/>
      <c r="AA107" s="7"/>
      <c r="AB107" s="7"/>
      <c r="AC107" s="7"/>
      <c r="AF107" s="6"/>
      <c r="AG107" s="7"/>
    </row>
    <row r="108" spans="1:33" x14ac:dyDescent="0.25">
      <c r="A108" s="20" t="str">
        <f t="shared" si="10"/>
        <v xml:space="preserve">new ProviderSqlType("oid", null, null, null, null, null, false, false, null, null, null), </v>
      </c>
      <c r="B108" s="19" t="str">
        <f t="shared" si="11"/>
        <v>new SqlTypeToDotnetTypeMap("oid", typeof(string), [typeof(string)]),</v>
      </c>
      <c r="C108" s="2" t="str" cm="1">
        <f t="array" ref="C108">IF(F108="","",CONCATENATE("typeof(",INDEX($S$10:$AM$10,1,MATCH(TRUE,ISNUMBER(SEARCH("T",$S108:$AM108)),0)),")"))</f>
        <v>typeof(string)</v>
      </c>
      <c r="D108" s="2" t="str" cm="1">
        <f t="array" ref="D108">IFERROR(_xlfn.TEXTJOIN(", ",TRUE,CONCATENATE("typeof(",_xlfn._xlws.FILTER($S$10:$AM$10, (ISNUMBER(SEARCH("Z", $S108:$AM108)) + ISNUMBER(SEARCH("S", $S108:$AM108)) + ISNUMBER(SEARCH("T", $S108:$AM108)) + ISNUMBER(SEARCH("R", $S108:$AM108))) &gt; 0),")")),"")</f>
        <v>typeof(string)</v>
      </c>
      <c r="E108" s="87"/>
      <c r="F108" s="2" t="s">
        <v>277</v>
      </c>
      <c r="S108" s="7"/>
      <c r="T108" s="7"/>
      <c r="U108" s="7"/>
      <c r="V108" s="7"/>
      <c r="W108" s="7"/>
      <c r="X108" s="7"/>
      <c r="Y108" s="7"/>
      <c r="Z108" s="7"/>
      <c r="AA108" s="7"/>
      <c r="AB108" s="7"/>
      <c r="AC108" s="7"/>
      <c r="AF108" s="6" t="s">
        <v>77</v>
      </c>
      <c r="AG108" s="7"/>
    </row>
    <row r="109" spans="1:33" x14ac:dyDescent="0.25">
      <c r="A109" s="20" t="str">
        <f t="shared" si="10"/>
        <v xml:space="preserve">new ProviderSqlType("regclass", null, null, null, null, null, false, false, null, null, null), </v>
      </c>
      <c r="B109" s="19" t="str">
        <f t="shared" si="11"/>
        <v>new SqlTypeToDotnetTypeMap("regclass", typeof(string), [typeof(string)]),</v>
      </c>
      <c r="C109" s="2" t="str" cm="1">
        <f t="array" ref="C109">IF(F109="","",CONCATENATE("typeof(",INDEX($S$10:$AM$10,1,MATCH(TRUE,ISNUMBER(SEARCH("T",$S109:$AM109)),0)),")"))</f>
        <v>typeof(string)</v>
      </c>
      <c r="D109" s="2" t="str" cm="1">
        <f t="array" ref="D109">IFERROR(_xlfn.TEXTJOIN(", ",TRUE,CONCATENATE("typeof(",_xlfn._xlws.FILTER($S$10:$AM$10, (ISNUMBER(SEARCH("Z", $S109:$AM109)) + ISNUMBER(SEARCH("S", $S109:$AM109)) + ISNUMBER(SEARCH("T", $S109:$AM109)) + ISNUMBER(SEARCH("R", $S109:$AM109))) &gt; 0),")")),"")</f>
        <v>typeof(string)</v>
      </c>
      <c r="E109" s="87"/>
      <c r="F109" s="2" t="s">
        <v>278</v>
      </c>
      <c r="S109" s="7"/>
      <c r="T109" s="7"/>
      <c r="U109" s="7"/>
      <c r="V109" s="7"/>
      <c r="W109" s="7"/>
      <c r="X109" s="7"/>
      <c r="Y109" s="7"/>
      <c r="Z109" s="7"/>
      <c r="AA109" s="7"/>
      <c r="AB109" s="7"/>
      <c r="AC109" s="7"/>
      <c r="AF109" s="6" t="s">
        <v>77</v>
      </c>
      <c r="AG109" s="7"/>
    </row>
    <row r="110" spans="1:33" x14ac:dyDescent="0.25">
      <c r="A110" s="20" t="str">
        <f t="shared" si="10"/>
        <v xml:space="preserve">new ProviderSqlType("regcollation", null, null, null, null, null, false, false, null, null, null), </v>
      </c>
      <c r="B110" s="19" t="str">
        <f t="shared" si="11"/>
        <v>new SqlTypeToDotnetTypeMap("regcollation", typeof(string), [typeof(string)]),</v>
      </c>
      <c r="C110" s="2" t="str" cm="1">
        <f t="array" ref="C110">IF(F110="","",CONCATENATE("typeof(",INDEX($S$10:$AM$10,1,MATCH(TRUE,ISNUMBER(SEARCH("T",$S110:$AM110)),0)),")"))</f>
        <v>typeof(string)</v>
      </c>
      <c r="D110" s="2" t="str" cm="1">
        <f t="array" ref="D110">IFERROR(_xlfn.TEXTJOIN(", ",TRUE,CONCATENATE("typeof(",_xlfn._xlws.FILTER($S$10:$AM$10, (ISNUMBER(SEARCH("Z", $S110:$AM110)) + ISNUMBER(SEARCH("S", $S110:$AM110)) + ISNUMBER(SEARCH("T", $S110:$AM110)) + ISNUMBER(SEARCH("R", $S110:$AM110))) &gt; 0),")")),"")</f>
        <v>typeof(string)</v>
      </c>
      <c r="E110" s="87"/>
      <c r="F110" s="2" t="s">
        <v>279</v>
      </c>
      <c r="S110" s="7"/>
      <c r="T110" s="7"/>
      <c r="U110" s="7"/>
      <c r="V110" s="7"/>
      <c r="W110" s="7"/>
      <c r="X110" s="7"/>
      <c r="Y110" s="7"/>
      <c r="Z110" s="7"/>
      <c r="AA110" s="7"/>
      <c r="AB110" s="7"/>
      <c r="AC110" s="7"/>
      <c r="AF110" s="6" t="s">
        <v>77</v>
      </c>
      <c r="AG110" s="7"/>
    </row>
    <row r="111" spans="1:33" x14ac:dyDescent="0.25">
      <c r="A111" s="20" t="str">
        <f t="shared" ref="A111:A113" si="14">IF(B111="","",CONCATENATE("new ProviderSqlType(""",F111,""", ",IF(H111="","null",CONCATENATE("""",H111,"""")),", ",IF(I111="","null",CONCATENATE("""",I111,"""")),", ",IF(L111="","null",CONCATENATE("""",L111,"""")),", ",IF(N111="","null",CONCATENATE("""",N111,"""")),", ",IF(K111="","null",CONCATENATE("""",K111,"""")),", ",IF(P111="Y", "true", "false"),", ",IF(Q111="Y", "true", "false"),", ",IF(J111="", "null", J111),", ",IF(M111="", "null", M111),", ",IF(O111="", "null", O111),"), "))</f>
        <v xml:space="preserve">new ProviderSqlType("regconfig", null, null, null, null, null, false, false, null, null, null), </v>
      </c>
      <c r="B111" s="19" t="str">
        <f t="shared" ref="B111:B113" si="15">IF(F111="","",CONCATENATE("new SqlTypeToDotnetTypeMap(""",F111,""", ",C111,", [",D111,"]),"))</f>
        <v>new SqlTypeToDotnetTypeMap("regconfig", typeof(string), [typeof(string)]),</v>
      </c>
      <c r="C111" s="2" t="str" cm="1">
        <f t="array" ref="C111">IF(F111="","",CONCATENATE("typeof(",INDEX($S$10:$AM$10,1,MATCH(TRUE,ISNUMBER(SEARCH("T",$S111:$AM111)),0)),")"))</f>
        <v>typeof(string)</v>
      </c>
      <c r="D111" s="2" t="str" cm="1">
        <f t="array" ref="D111">IFERROR(_xlfn.TEXTJOIN(", ",TRUE,CONCATENATE("typeof(",_xlfn._xlws.FILTER($S$10:$AM$10, (ISNUMBER(SEARCH("Z", $S111:$AM111)) + ISNUMBER(SEARCH("S", $S111:$AM111)) + ISNUMBER(SEARCH("T", $S111:$AM111)) + ISNUMBER(SEARCH("R", $S111:$AM111))) &gt; 0),")")),"")</f>
        <v>typeof(string)</v>
      </c>
      <c r="E111" s="87"/>
      <c r="F111" s="2" t="s">
        <v>280</v>
      </c>
      <c r="S111" s="7"/>
      <c r="T111" s="7"/>
      <c r="U111" s="7"/>
      <c r="V111" s="7"/>
      <c r="W111" s="7"/>
      <c r="X111" s="7"/>
      <c r="Y111" s="7"/>
      <c r="Z111" s="7"/>
      <c r="AA111" s="7"/>
      <c r="AB111" s="7"/>
      <c r="AC111" s="7"/>
      <c r="AF111" s="6" t="s">
        <v>77</v>
      </c>
      <c r="AG111" s="7"/>
    </row>
    <row r="112" spans="1:33" x14ac:dyDescent="0.25">
      <c r="A112" s="20" t="str">
        <f t="shared" si="14"/>
        <v xml:space="preserve">new ProviderSqlType("regdictionary", null, null, null, null, null, false, false, null, null, null), </v>
      </c>
      <c r="B112" s="19" t="str">
        <f t="shared" si="15"/>
        <v>new SqlTypeToDotnetTypeMap("regdictionary", typeof(string), [typeof(string)]),</v>
      </c>
      <c r="C112" s="2" t="str" cm="1">
        <f t="array" ref="C112">IF(F112="","",CONCATENATE("typeof(",INDEX($S$10:$AM$10,1,MATCH(TRUE,ISNUMBER(SEARCH("T",$S112:$AM112)),0)),")"))</f>
        <v>typeof(string)</v>
      </c>
      <c r="D112" s="2" t="str" cm="1">
        <f t="array" ref="D112">IFERROR(_xlfn.TEXTJOIN(", ",TRUE,CONCATENATE("typeof(",_xlfn._xlws.FILTER($S$10:$AM$10, (ISNUMBER(SEARCH("Z", $S112:$AM112)) + ISNUMBER(SEARCH("S", $S112:$AM112)) + ISNUMBER(SEARCH("T", $S112:$AM112)) + ISNUMBER(SEARCH("R", $S112:$AM112))) &gt; 0),")")),"")</f>
        <v>typeof(string)</v>
      </c>
      <c r="E112" s="87"/>
      <c r="F112" s="2" t="s">
        <v>281</v>
      </c>
      <c r="S112" s="7"/>
      <c r="T112" s="7"/>
      <c r="U112" s="7"/>
      <c r="V112" s="7"/>
      <c r="W112" s="7"/>
      <c r="X112" s="7"/>
      <c r="Y112" s="7"/>
      <c r="Z112" s="7"/>
      <c r="AA112" s="7"/>
      <c r="AB112" s="7"/>
      <c r="AC112" s="7"/>
      <c r="AF112" s="6" t="s">
        <v>77</v>
      </c>
      <c r="AG112" s="7"/>
    </row>
    <row r="113" spans="1:40" x14ac:dyDescent="0.25">
      <c r="A113" s="20" t="str">
        <f t="shared" si="14"/>
        <v xml:space="preserve">new ProviderSqlType("regnamespace", null, null, null, null, null, false, false, null, null, null), </v>
      </c>
      <c r="B113" s="19" t="str">
        <f t="shared" si="15"/>
        <v>new SqlTypeToDotnetTypeMap("regnamespace", typeof(string), [typeof(string)]),</v>
      </c>
      <c r="C113" s="2" t="str" cm="1">
        <f t="array" ref="C113">IF(F113="","",CONCATENATE("typeof(",INDEX($S$10:$AM$10,1,MATCH(TRUE,ISNUMBER(SEARCH("T",$S113:$AM113)),0)),")"))</f>
        <v>typeof(string)</v>
      </c>
      <c r="D113" s="2" t="str" cm="1">
        <f t="array" ref="D113">IFERROR(_xlfn.TEXTJOIN(", ",TRUE,CONCATENATE("typeof(",_xlfn._xlws.FILTER($S$10:$AM$10, (ISNUMBER(SEARCH("Z", $S113:$AM113)) + ISNUMBER(SEARCH("S", $S113:$AM113)) + ISNUMBER(SEARCH("T", $S113:$AM113)) + ISNUMBER(SEARCH("R", $S113:$AM113))) &gt; 0),")")),"")</f>
        <v>typeof(string)</v>
      </c>
      <c r="E113" s="87"/>
      <c r="F113" s="2" t="s">
        <v>282</v>
      </c>
      <c r="S113" s="7"/>
      <c r="T113" s="7"/>
      <c r="U113" s="7"/>
      <c r="V113" s="7"/>
      <c r="W113" s="7"/>
      <c r="X113" s="7"/>
      <c r="Y113" s="7"/>
      <c r="Z113" s="7"/>
      <c r="AA113" s="7"/>
      <c r="AB113" s="7"/>
      <c r="AC113" s="7"/>
      <c r="AF113" s="6" t="s">
        <v>77</v>
      </c>
      <c r="AG113" s="7"/>
    </row>
    <row r="114" spans="1:40" x14ac:dyDescent="0.25">
      <c r="A114" s="20" t="str">
        <f t="shared" si="10"/>
        <v xml:space="preserve">new ProviderSqlType("regrole", null, null, null, null, null, false, false, null, null, null), </v>
      </c>
      <c r="B114" s="19" t="str">
        <f t="shared" si="11"/>
        <v>new SqlTypeToDotnetTypeMap("regrole", typeof(string), [typeof(string)]),</v>
      </c>
      <c r="C114" s="2" t="str" cm="1">
        <f t="array" ref="C114">IF(F114="","",CONCATENATE("typeof(",INDEX($S$10:$AM$10,1,MATCH(TRUE,ISNUMBER(SEARCH("T",$S114:$AM114)),0)),")"))</f>
        <v>typeof(string)</v>
      </c>
      <c r="D114" s="2" t="str" cm="1">
        <f t="array" ref="D114">IFERROR(_xlfn.TEXTJOIN(", ",TRUE,CONCATENATE("typeof(",_xlfn._xlws.FILTER($S$10:$AM$10, (ISNUMBER(SEARCH("Z", $S114:$AM114)) + ISNUMBER(SEARCH("S", $S114:$AM114)) + ISNUMBER(SEARCH("T", $S114:$AM114)) + ISNUMBER(SEARCH("R", $S114:$AM114))) &gt; 0),")")),"")</f>
        <v>typeof(string)</v>
      </c>
      <c r="E114" s="87"/>
      <c r="F114" s="2" t="s">
        <v>283</v>
      </c>
      <c r="S114" s="7"/>
      <c r="T114" s="7"/>
      <c r="U114" s="7"/>
      <c r="V114" s="7"/>
      <c r="W114" s="7"/>
      <c r="X114" s="7"/>
      <c r="Y114" s="7"/>
      <c r="Z114" s="7"/>
      <c r="AA114" s="7"/>
      <c r="AB114" s="7"/>
      <c r="AC114" s="7"/>
      <c r="AF114" s="6" t="s">
        <v>77</v>
      </c>
      <c r="AG114" s="7"/>
    </row>
    <row r="115" spans="1:40" x14ac:dyDescent="0.25">
      <c r="A115" s="20" t="str">
        <f t="shared" si="10"/>
        <v xml:space="preserve">new ProviderSqlType("regtype", null, null, null, null, null, false, false, null, null, null), </v>
      </c>
      <c r="B115" s="19" t="str">
        <f t="shared" si="11"/>
        <v>new SqlTypeToDotnetTypeMap("regtype", typeof(string), [typeof(string)]),</v>
      </c>
      <c r="C115" s="2" t="str" cm="1">
        <f t="array" ref="C115">IF(F115="","",CONCATENATE("typeof(",INDEX($S$10:$AM$10,1,MATCH(TRUE,ISNUMBER(SEARCH("T",$S115:$AM115)),0)),")"))</f>
        <v>typeof(string)</v>
      </c>
      <c r="D115" s="2" t="str" cm="1">
        <f t="array" ref="D115">IFERROR(_xlfn.TEXTJOIN(", ",TRUE,CONCATENATE("typeof(",_xlfn._xlws.FILTER($S$10:$AM$10, (ISNUMBER(SEARCH("Z", $S115:$AM115)) + ISNUMBER(SEARCH("S", $S115:$AM115)) + ISNUMBER(SEARCH("T", $S115:$AM115)) + ISNUMBER(SEARCH("R", $S115:$AM115))) &gt; 0),")")),"")</f>
        <v>typeof(string)</v>
      </c>
      <c r="E115" s="87"/>
      <c r="F115" s="2" t="s">
        <v>284</v>
      </c>
      <c r="S115" s="7"/>
      <c r="T115" s="7"/>
      <c r="U115" s="7"/>
      <c r="V115" s="7"/>
      <c r="W115" s="7"/>
      <c r="X115" s="7"/>
      <c r="Y115" s="7"/>
      <c r="Z115" s="7"/>
      <c r="AA115" s="7"/>
      <c r="AB115" s="7"/>
      <c r="AC115" s="7"/>
      <c r="AF115" s="6" t="s">
        <v>77</v>
      </c>
      <c r="AG115" s="7"/>
    </row>
    <row r="116" spans="1:40" x14ac:dyDescent="0.25">
      <c r="A116" s="2" t="s">
        <v>158</v>
      </c>
      <c r="B116" s="2" t="s">
        <v>158</v>
      </c>
      <c r="E116" s="87"/>
      <c r="S116" s="14" t="str" cm="1">
        <f t="array" ref="S116">CONCATENATE("""",INDEX($F$11:$F$115,MATCH(TRUE,ISNUMBER(SEARCH("R",S$11:S$115)),0),1),"""")</f>
        <v>"smallint"</v>
      </c>
      <c r="T116" s="14" t="str" cm="1">
        <f t="array" ref="T116">CONCATENATE("""",INDEX($F$11:$F$115,MATCH(TRUE,ISNUMBER(SEARCH("R",T$11:T$115)),0),1),"""")</f>
        <v>"smallint"</v>
      </c>
      <c r="U116" s="14" t="str" cm="1">
        <f t="array" ref="U116">CONCATENATE("""",INDEX($F$11:$F$115,MATCH(TRUE,ISNUMBER(SEARCH("R",U$11:U$115)),0),1),"""")</f>
        <v>"integer"</v>
      </c>
      <c r="V116" s="14" t="str" cm="1">
        <f t="array" ref="V116">CONCATENATE("""",INDEX($F$11:$F$115,MATCH(TRUE,ISNUMBER(SEARCH("R",V$11:V$115)),0),1),"""")</f>
        <v>"bigint"</v>
      </c>
      <c r="W116" s="14" t="str" cm="1">
        <f t="array" ref="W116">CONCATENATE("""",INDEX($F$11:$F$115,MATCH(TRUE,ISNUMBER(SEARCH("R",W$11:W$115)),0),1),"""")</f>
        <v>"boolean"</v>
      </c>
      <c r="X116" s="14" t="str" cm="1">
        <f t="array" ref="X116">CONCATENATE("""",INDEX($F$11:$F$115,MATCH(TRUE,ISNUMBER(SEARCH("R",X$11:X$115)),0),1),"""")</f>
        <v>"double precision"</v>
      </c>
      <c r="Y116" s="14" t="str" cm="1">
        <f t="array" ref="Y116">CONCATENATE("""",INDEX($F$11:$F$115,MATCH(TRUE,ISNUMBER(SEARCH("R",Y$11:Y$115)),0),1),"""")</f>
        <v>"double precision"</v>
      </c>
      <c r="Z116" s="14" t="str" cm="1">
        <f t="array" ref="Z116">CONCATENATE("""",INDEX($F$11:$F$115,MATCH(TRUE,ISNUMBER(SEARCH("R",Z$11:Z$115)),0),1),"""")</f>
        <v>"double precision"</v>
      </c>
      <c r="AA116" s="14" t="str" cm="1">
        <f t="array" ref="AA116">CONCATENATE("""",INDEX($F$11:$F$115,MATCH(TRUE,ISNUMBER(SEARCH("R",AA$11:AA$115)),0),1),"""")</f>
        <v>"time without timezone"</v>
      </c>
      <c r="AB116" s="14" t="str" cm="1">
        <f t="array" ref="AB116">CONCATENATE("""",INDEX($F$11:$F$115,MATCH(TRUE,ISNUMBER(SEARCH("R",AB$11:AB$115)),0),1),"""")</f>
        <v>"time with time zone"</v>
      </c>
      <c r="AC116" s="14" t="str" cm="1">
        <f t="array" ref="AC116">CONCATENATE("""",INDEX($F$11:$F$115,MATCH(TRUE,ISNUMBER(SEARCH("R",AC$11:AC$115)),0),1),"""")</f>
        <v>"interval"</v>
      </c>
      <c r="AD116" s="14" t="str" cm="1">
        <f t="array" ref="AD116">CONCATENATE("""",INDEX($F$11:$F$115,MATCH(TRUE,ISNUMBER(SEARCH("R",AD$11:AD$115)),0),1),"""")</f>
        <v>"bytea"</v>
      </c>
      <c r="AE116" s="14" t="str" cm="1">
        <f t="array" ref="AE116">CONCATENATE("""",INDEX($F$11:$F$115,MATCH(TRUE,ISNUMBER(SEARCH("R",AE$11:AE$115)),0),1),"""")</f>
        <v>"text"</v>
      </c>
      <c r="AF116" s="14" t="str" cm="1">
        <f t="array" ref="AF116">CONCATENATE("""",INDEX($F$11:$F$115,MATCH(TRUE,ISNUMBER(SEARCH("R",AF$11:AF$115)),0),1),"""")</f>
        <v>"character varying"</v>
      </c>
      <c r="AG116" s="14" t="str" cm="1">
        <f t="array" ref="AG116">CONCATENATE("""",INDEX($F$11:$F$115,MATCH(TRUE,ISNUMBER(SEARCH("R",AG$11:AG$115)),0),1),"""")</f>
        <v>"uuid"</v>
      </c>
      <c r="AH116" s="14" t="str" cm="1">
        <f t="array" ref="AH116">CONCATENATE("""",INDEX($F$11:$F$115,MATCH(TRUE,ISNUMBER(SEARCH("R",AH$11:AH$115)),0),1),"""")</f>
        <v>"jsonb"</v>
      </c>
      <c r="AI116" s="14" t="str" cm="1">
        <f t="array" ref="AI116">CONCATENATE("""",INDEX($F$11:$F$115,MATCH(TRUE,ISNUMBER(SEARCH("R",AI$11:AI$115)),0),1),"""")</f>
        <v>"jsonb"</v>
      </c>
      <c r="AJ116" s="14" t="str" cm="1">
        <f t="array" ref="AJ116">CONCATENATE("""",INDEX($F$11:$F$115,MATCH(TRUE,ISNUMBER(SEARCH("R",AJ$11:AJ$115)),0),1),"""")</f>
        <v>"jsonb"</v>
      </c>
      <c r="AK116" s="14" t="str" cm="1">
        <f t="array" ref="AK116">CONCATENATE("""",INDEX($F$11:$F$115,MATCH(TRUE,ISNUMBER(SEARCH("R",AK$11:AK$115)),0),1),"""")</f>
        <v>"jsonb"</v>
      </c>
      <c r="AL116" s="14" t="str" cm="1">
        <f t="array" ref="AL116">CONCATENATE("""",INDEX($F$11:$F$115,MATCH(TRUE,ISNUMBER(SEARCH("R",AL$11:AL$115)),0),1),"""")</f>
        <v>"jsonb"</v>
      </c>
      <c r="AM116" s="14" t="str" cm="1">
        <f t="array" ref="AM116">CONCATENATE("""",INDEX($F$11:$F$115,MATCH(TRUE,ISNUMBER(SEARCH("R",AM$11:AM$115)),0),1),"""")</f>
        <v>"jsonb"</v>
      </c>
    </row>
    <row r="117" spans="1:40" x14ac:dyDescent="0.25">
      <c r="E117" s="87"/>
      <c r="S117" s="14" t="str" cm="1">
        <f t="array" ref="S117">IFERROR(_xlfn.TEXTJOIN(", ",TRUE,CONCATENATE("""",_xlfn._xlws.FILTER($F$11:$F$115, ISNUMBER(SEARCH("S", S$11:S$115))),"""")),"")</f>
        <v>"bigint", "int8", "integer", "int", "int4", "int2", "smallserial", "double precision", "float8", "money", "numeric", "decimal", "real", "float4", "character varying", "varchar", "character", "char", "bpchar", "text", "name"</v>
      </c>
      <c r="T117" s="14" t="str" cm="1">
        <f t="array" ref="T117">IFERROR(_xlfn.TEXTJOIN(", ",TRUE,CONCATENATE("""",_xlfn._xlws.FILTER($F$11:$F$115, ISNUMBER(SEARCH("S", T$11:T$115))),"""")),"")</f>
        <v>"bigint", "int8", "bigserial", "serial8", "integer", "int", "int4", "smallserial", "double precision", "float8", "money", "numeric", "decimal", "real", "float4", "character varying", "varchar", "character", "char", "bpchar", "text", "name"</v>
      </c>
      <c r="U117" s="14" t="str" cm="1">
        <f t="array" ref="U117">IFERROR(_xlfn.TEXTJOIN(", ",TRUE,CONCATENATE("""",_xlfn._xlws.FILTER($F$11:$F$115, ISNUMBER(SEARCH("S", U$11:U$115))),"""")),"")</f>
        <v>"bigint", "int8", "bigserial", "serial8", "serial", "double precision", "float8", "money", "numeric", "decimal", "real", "float4", "character varying", "varchar", "character", "char", "bpchar", "text", "name"</v>
      </c>
      <c r="V117" s="14" t="str" cm="1">
        <f t="array" ref="V117">IFERROR(_xlfn.TEXTJOIN(", ",TRUE,CONCATENATE("""",_xlfn._xlws.FILTER($F$11:$F$115, ISNUMBER(SEARCH("S", V$11:V$115))),"""")),"")</f>
        <v>"bigserial", "double precision", "float8", "money", "numeric", "decimal", "real", "float4", "character varying", "varchar", "character", "char", "bpchar", "text", "name"</v>
      </c>
      <c r="W117" s="14" t="str" cm="1">
        <f t="array" ref="W117">IFERROR(_xlfn.TEXTJOIN(", ",TRUE,CONCATENATE("""",_xlfn._xlws.FILTER($F$11:$F$115, ISNUMBER(SEARCH("S", W$11:W$115))),"""")),"")</f>
        <v>"bigint", "int8", "integer", "int", "int4", "smallint", "int2", "double precision", "float8", "money", "numeric", "decimal", "real", "float4", "character varying", "varchar", "character", "char", "bpchar", "text", "name"</v>
      </c>
      <c r="X117" s="14" t="str" cm="1">
        <f t="array" ref="X117">IFERROR(_xlfn.TEXTJOIN(", ",TRUE,CONCATENATE("""",_xlfn._xlws.FILTER($F$11:$F$115, ISNUMBER(SEARCH("S", X$11:X$115))),"""")),"")</f>
        <v>"float8", "money", "numeric", "decimal", "real", "character varying", "varchar", "character", "char", "bpchar", "text", "name"</v>
      </c>
      <c r="Y117" s="14" t="str" cm="1">
        <f t="array" ref="Y117">IFERROR(_xlfn.TEXTJOIN(", ",TRUE,CONCATENATE("""",_xlfn._xlws.FILTER($F$11:$F$115, ISNUMBER(SEARCH("S", Y$11:Y$115))),"""")),"")</f>
        <v>"float8", "money", "numeric", "decimal", "float4", "character varying", "varchar", "character", "char", "bpchar", "text", "name"</v>
      </c>
      <c r="Z117" s="14" t="str" cm="1">
        <f t="array" ref="Z117">IFERROR(_xlfn.TEXTJOIN(", ",TRUE,CONCATENATE("""",_xlfn._xlws.FILTER($F$11:$F$115, ISNUMBER(SEARCH("S", Z$11:Z$115))),"""")),"")</f>
        <v>"real", "float4", "character varying", "varchar", "character", "char", "bpchar", "text", "name"</v>
      </c>
      <c r="AA117" s="14" t="str" cm="1">
        <f t="array" ref="AA117">IFERROR(_xlfn.TEXTJOIN(", ",TRUE,CONCATENATE("""",_xlfn._xlws.FILTER($F$11:$F$115, ISNUMBER(SEARCH("S", AA$11:AA$115))),"""")),"")</f>
        <v>"time with time zone", "timetz", "timestamp with time zone", "timestamptz", "varchar", "character", "char", "bpchar", "text", "name"</v>
      </c>
      <c r="AB117" s="14" t="str" cm="1">
        <f t="array" ref="AB117">IFERROR(_xlfn.TEXTJOIN(", ",TRUE,CONCATENATE("""",_xlfn._xlws.FILTER($F$11:$F$115, ISNUMBER(SEARCH("S", AB$11:AB$115))),"""")),"")</f>
        <v>"date", "time without timezone", "time", "timestamp without time zone", "timestamp", "varchar", "character", "char", "bpchar", "text", "name"</v>
      </c>
      <c r="AC117" s="14" t="str" cm="1">
        <f t="array" ref="AC117">IFERROR(_xlfn.TEXTJOIN(", ",TRUE,CONCATENATE("""",_xlfn._xlws.FILTER($F$11:$F$115, ISNUMBER(SEARCH("S", AC$11:AC$115))),"""")),"")</f>
        <v>"date", "varchar", "character", "char", "bpchar", "text", "name"</v>
      </c>
      <c r="AD117" s="14" t="str" cm="1">
        <f t="array" ref="AD117">IFERROR(_xlfn.TEXTJOIN(", ",TRUE,CONCATENATE("""",_xlfn._xlws.FILTER($F$11:$F$115, ISNUMBER(SEARCH("S", AD$11:AD$115))),"""")),"")</f>
        <v>"bit", "bit varying", "varbit"</v>
      </c>
      <c r="AE117" s="14" t="str" cm="1">
        <f t="array" ref="AE117">IFERROR(_xlfn.TEXTJOIN(", ",TRUE,CONCATENATE("""",_xlfn._xlws.FILTER($F$11:$F$115, ISNUMBER(SEARCH("S", AE$11:AE$115))),"""")),"")</f>
        <v>"bytea"</v>
      </c>
      <c r="AF117" s="14" t="str" cm="1">
        <f t="array" ref="AF117">IFERROR(_xlfn.TEXTJOIN(", ",TRUE,CONCATENATE("""",_xlfn._xlws.FILTER($F$11:$F$115, ISNUMBER(SEARCH("S", AF$11:AF$115))),"""")),"")</f>
        <v>"varchar", "character", "char", "bpchar", "text", "name", "uuid", "json", "jsonb", "jsonpath", "xml"</v>
      </c>
      <c r="AG117" s="14" t="str" cm="1">
        <f t="array" ref="AG117">IFERROR(_xlfn.TEXTJOIN(", ",TRUE,CONCATENATE("""",_xlfn._xlws.FILTER($F$11:$F$115, ISNUMBER(SEARCH("S", AG$11:AG$115))),"""")),"")</f>
        <v>"character varying", "varchar", "character", "char", "bpchar", "text", "name", "json", "jsonb", "jsonpath", "xml"</v>
      </c>
      <c r="AH117" s="14" t="str" cm="1">
        <f t="array" ref="AH117">IFERROR(_xlfn.TEXTJOIN(", ",TRUE,CONCATENATE("""",_xlfn._xlws.FILTER($F$11:$F$115, ISNUMBER(SEARCH("S", AH$11:AH$115))),"""")),"")</f>
        <v>"json", "xml", "bytea"</v>
      </c>
      <c r="AI117" s="14" t="str" cm="1">
        <f t="array" ref="AI117">IFERROR(_xlfn.TEXTJOIN(", ",TRUE,CONCATENATE("""",_xlfn._xlws.FILTER($F$11:$F$115, ISNUMBER(SEARCH("S", AI$11:AI$115))),"""")),"")</f>
        <v>"json", "xml", "bytea"</v>
      </c>
      <c r="AJ117" s="14" t="str" cm="1">
        <f t="array" ref="AJ117">IFERROR(_xlfn.TEXTJOIN(", ",TRUE,CONCATENATE("""",_xlfn._xlws.FILTER($F$11:$F$115, ISNUMBER(SEARCH("S", AJ$11:AJ$115))),"""")),"")</f>
        <v>"json", "xml", "bytea"</v>
      </c>
      <c r="AK117" s="14" t="str" cm="1">
        <f t="array" ref="AK117">IFERROR(_xlfn.TEXTJOIN(", ",TRUE,CONCATENATE("""",_xlfn._xlws.FILTER($F$11:$F$115, ISNUMBER(SEARCH("S", AK$11:AK$115))),"""")),"")</f>
        <v>"json", "xml", "bytea"</v>
      </c>
      <c r="AL117" s="14" t="str" cm="1">
        <f t="array" ref="AL117">IFERROR(_xlfn.TEXTJOIN(", ",TRUE,CONCATENATE("""",_xlfn._xlws.FILTER($F$11:$F$115, ISNUMBER(SEARCH("S", AL$11:AL$115))),"""")),"")</f>
        <v>"json", "xml", "bytea"</v>
      </c>
      <c r="AM117" s="14" t="str" cm="1">
        <f t="array" ref="AM117">IFERROR(_xlfn.TEXTJOIN(", ",TRUE,CONCATENATE("""",_xlfn._xlws.FILTER($F$11:$F$115, ISNUMBER(SEARCH("S", AM$11:AM$115))),"""")),"")</f>
        <v>"json", "xml", "bytea"</v>
      </c>
    </row>
    <row r="118" spans="1:40" x14ac:dyDescent="0.25">
      <c r="R118" s="24" t="s">
        <v>181</v>
      </c>
      <c r="S118" s="21" t="str">
        <f t="shared" ref="S118:AM118" si="16">CONCATENATE("new DotnetTypeToSqlTypeMap(typeof(",S$10,"), ",S$116,", [",S$116,", ",S$117,"]),")</f>
        <v>new DotnetTypeToSqlTypeMap(typeof(byte), "smallint", ["smallint", "bigint", "int8", "integer", "int", "int4", "int2", "smallserial", "double precision", "float8", "money", "numeric", "decimal", "real", "float4", "character varying", "varchar", "character", "char", "bpchar", "text", "name"]),</v>
      </c>
      <c r="T118" s="21" t="str">
        <f t="shared" si="16"/>
        <v>new DotnetTypeToSqlTypeMap(typeof(short), "smallint", ["smallint", "bigint", "int8", "bigserial", "serial8", "integer", "int", "int4", "smallserial", "double precision", "float8", "money", "numeric", "decimal", "real", "float4", "character varying", "varchar", "character", "char", "bpchar", "text", "name"]),</v>
      </c>
      <c r="U118" s="21" t="str">
        <f t="shared" si="16"/>
        <v>new DotnetTypeToSqlTypeMap(typeof(int), "integer", ["integer", "bigint", "int8", "bigserial", "serial8", "serial", "double precision", "float8", "money", "numeric", "decimal", "real", "float4", "character varying", "varchar", "character", "char", "bpchar", "text", "name"]),</v>
      </c>
      <c r="V118" s="21" t="str">
        <f t="shared" si="16"/>
        <v>new DotnetTypeToSqlTypeMap(typeof(long), "bigint", ["bigint", "bigserial", "double precision", "float8", "money", "numeric", "decimal", "real", "float4", "character varying", "varchar", "character", "char", "bpchar", "text", "name"]),</v>
      </c>
      <c r="W118" s="21" t="str">
        <f t="shared" si="16"/>
        <v>new DotnetTypeToSqlTypeMap(typeof(bool), "boolean", ["boolean", "bigint", "int8", "integer", "int", "int4", "smallint", "int2", "double precision", "float8", "money", "numeric", "decimal", "real", "float4", "character varying", "varchar", "character", "char", "bpchar", "text", "name"]),</v>
      </c>
      <c r="X118" s="21" t="str">
        <f t="shared" si="16"/>
        <v>new DotnetTypeToSqlTypeMap(typeof(float), "double precision", ["double precision", "float8", "money", "numeric", "decimal", "real", "character varying", "varchar", "character", "char", "bpchar", "text", "name"]),</v>
      </c>
      <c r="Y118" s="21" t="str">
        <f t="shared" si="16"/>
        <v>new DotnetTypeToSqlTypeMap(typeof(double), "double precision", ["double precision", "float8", "money", "numeric", "decimal", "float4", "character varying", "varchar", "character", "char", "bpchar", "text", "name"]),</v>
      </c>
      <c r="Z118" s="21" t="str">
        <f t="shared" si="16"/>
        <v>new DotnetTypeToSqlTypeMap(typeof(decimal), "double precision", ["double precision", "real", "float4", "character varying", "varchar", "character", "char", "bpchar", "text", "name"]),</v>
      </c>
      <c r="AA118" s="21" t="str">
        <f t="shared" si="16"/>
        <v>new DotnetTypeToSqlTypeMap(typeof(DateTime), "time without timezone", ["time without timezone", "time with time zone", "timetz", "timestamp with time zone", "timestamptz", "varchar", "character", "char", "bpchar", "text", "name"]),</v>
      </c>
      <c r="AB118" s="21" t="str">
        <f t="shared" si="16"/>
        <v>new DotnetTypeToSqlTypeMap(typeof(DateTimeOffset), "time with time zone", ["time with time zone", "date", "time without timezone", "time", "timestamp without time zone", "timestamp", "varchar", "character", "char", "bpchar", "text", "name"]),</v>
      </c>
      <c r="AC118" s="21" t="str">
        <f t="shared" si="16"/>
        <v>new DotnetTypeToSqlTypeMap(typeof(TimeSpan), "interval", ["interval", "date", "varchar", "character", "char", "bpchar", "text", "name"]),</v>
      </c>
      <c r="AD118" s="21" t="str">
        <f t="shared" si="16"/>
        <v>new DotnetTypeToSqlTypeMap(typeof(byte[]), "bytea", ["bytea", "bit", "bit varying", "varbit"]),</v>
      </c>
      <c r="AE118" s="21" t="str">
        <f t="shared" si="16"/>
        <v>new DotnetTypeToSqlTypeMap(typeof(object), "text", ["text", "bytea"]),</v>
      </c>
      <c r="AF118" s="21" t="str">
        <f t="shared" si="16"/>
        <v>new DotnetTypeToSqlTypeMap(typeof(string), "character varying", ["character varying", "varchar", "character", "char", "bpchar", "text", "name", "uuid", "json", "jsonb", "jsonpath", "xml"]),</v>
      </c>
      <c r="AG118" s="21" t="str">
        <f t="shared" si="16"/>
        <v>new DotnetTypeToSqlTypeMap(typeof(Guid), "uuid", ["uuid", "character varying", "varchar", "character", "char", "bpchar", "text", "name", "json", "jsonb", "jsonpath", "xml"]),</v>
      </c>
      <c r="AH118" s="21" t="str">
        <f t="shared" si="16"/>
        <v>new DotnetTypeToSqlTypeMap(typeof(IDictionary&lt;,&gt;), "jsonb", ["jsonb", "json", "xml", "bytea"]),</v>
      </c>
      <c r="AI118" s="21" t="str">
        <f t="shared" si="16"/>
        <v>new DotnetTypeToSqlTypeMap(typeof(Dictionary&lt;,&gt;), "jsonb", ["jsonb", "json", "xml", "bytea"]),</v>
      </c>
      <c r="AJ118" s="21" t="str">
        <f t="shared" si="16"/>
        <v>new DotnetTypeToSqlTypeMap(typeof(IEnumerable&lt;&gt;), "jsonb", ["jsonb", "json", "xml", "bytea"]),</v>
      </c>
      <c r="AK118" s="21" t="str">
        <f t="shared" si="16"/>
        <v>new DotnetTypeToSqlTypeMap(typeof(ICollection&lt;&gt;), "jsonb", ["jsonb", "json", "xml", "bytea"]),</v>
      </c>
      <c r="AL118" s="21" t="str">
        <f t="shared" si="16"/>
        <v>new DotnetTypeToSqlTypeMap(typeof(List&lt;&gt;), "jsonb", ["jsonb", "json", "xml", "bytea"]),</v>
      </c>
      <c r="AM118" s="21" t="str">
        <f t="shared" si="16"/>
        <v>new DotnetTypeToSqlTypeMap(typeof(object[]), "jsonb", ["jsonb", "json", "xml", "bytea"]),</v>
      </c>
      <c r="AN118" s="14" t="s">
        <v>158</v>
      </c>
    </row>
    <row r="119" spans="1:40" ht="15" x14ac:dyDescent="0.25">
      <c r="G119"/>
      <c r="S119" s="14"/>
      <c r="T119" s="7"/>
      <c r="U119" s="7"/>
      <c r="V119" s="7"/>
      <c r="W119" s="7"/>
      <c r="X119" s="7"/>
      <c r="Y119" s="7"/>
      <c r="Z119" s="7"/>
      <c r="AA119" s="7"/>
      <c r="AB119" s="7"/>
      <c r="AC119" s="7"/>
      <c r="AD119" s="7"/>
      <c r="AE119" s="7"/>
      <c r="AF119" s="7"/>
      <c r="AG119" s="7"/>
    </row>
    <row r="120" spans="1:40" ht="15" x14ac:dyDescent="0.25">
      <c r="G120"/>
      <c r="S120" s="18"/>
      <c r="T120" s="7"/>
      <c r="U120" s="7"/>
      <c r="V120" s="7"/>
      <c r="W120" s="7"/>
      <c r="X120" s="7"/>
      <c r="Y120" s="7"/>
      <c r="Z120" s="7"/>
      <c r="AA120" s="7"/>
      <c r="AB120" s="7"/>
      <c r="AC120" s="7"/>
      <c r="AD120" s="7"/>
      <c r="AE120" s="7"/>
      <c r="AF120" s="7"/>
      <c r="AG120" s="7"/>
    </row>
    <row r="121" spans="1:40" ht="15" x14ac:dyDescent="0.25">
      <c r="G121"/>
      <c r="S121" s="7"/>
      <c r="T121" s="7"/>
      <c r="U121" s="7"/>
      <c r="V121" s="7"/>
      <c r="W121" s="7"/>
      <c r="X121" s="7"/>
      <c r="Y121" s="7"/>
      <c r="Z121" s="7"/>
      <c r="AA121" s="7"/>
      <c r="AB121" s="7"/>
      <c r="AC121" s="7"/>
      <c r="AD121" s="7"/>
      <c r="AE121" s="7"/>
      <c r="AF121" s="7"/>
      <c r="AG121" s="7"/>
    </row>
    <row r="122" spans="1:40" ht="15" x14ac:dyDescent="0.25">
      <c r="G122"/>
      <c r="S122" s="7"/>
      <c r="T122" s="7"/>
      <c r="U122" s="7"/>
      <c r="V122" s="7"/>
      <c r="W122" s="7"/>
      <c r="X122" s="7"/>
      <c r="Y122" s="7"/>
      <c r="Z122" s="7"/>
      <c r="AA122" s="7"/>
      <c r="AB122" s="7"/>
      <c r="AC122" s="7"/>
      <c r="AD122" s="7"/>
      <c r="AE122" s="7"/>
      <c r="AF122" s="7"/>
      <c r="AG122" s="7"/>
    </row>
    <row r="123" spans="1:40" ht="15" x14ac:dyDescent="0.25">
      <c r="G123"/>
      <c r="S123" s="7"/>
      <c r="T123" s="7"/>
      <c r="U123" s="7"/>
      <c r="V123" s="7"/>
      <c r="W123" s="7"/>
      <c r="X123" s="7"/>
      <c r="Y123" s="7"/>
      <c r="Z123" s="7"/>
      <c r="AA123" s="7"/>
      <c r="AB123" s="7"/>
      <c r="AC123" s="7"/>
      <c r="AD123" s="7"/>
      <c r="AE123" s="7"/>
      <c r="AF123" s="7"/>
      <c r="AG123" s="7"/>
    </row>
    <row r="124" spans="1:40" ht="15" x14ac:dyDescent="0.25">
      <c r="G124"/>
      <c r="S124" s="7"/>
      <c r="T124" s="7"/>
      <c r="U124" s="7"/>
      <c r="V124" s="7"/>
      <c r="W124" s="7"/>
      <c r="X124" s="7"/>
      <c r="Y124" s="7"/>
      <c r="Z124" s="7"/>
      <c r="AA124" s="7"/>
      <c r="AB124" s="7"/>
      <c r="AC124" s="7"/>
      <c r="AD124" s="7"/>
      <c r="AE124" s="7"/>
      <c r="AF124" s="7"/>
      <c r="AG124" s="7"/>
    </row>
    <row r="125" spans="1:40" ht="15" x14ac:dyDescent="0.25">
      <c r="G125"/>
      <c r="S125" s="7"/>
      <c r="T125" s="7"/>
      <c r="U125" s="7"/>
      <c r="V125" s="7"/>
      <c r="W125" s="7"/>
      <c r="X125" s="7"/>
      <c r="Y125" s="7"/>
      <c r="Z125" s="7"/>
      <c r="AA125" s="7"/>
      <c r="AB125" s="7"/>
      <c r="AC125" s="7"/>
      <c r="AD125" s="7"/>
      <c r="AE125" s="7"/>
      <c r="AF125" s="7"/>
      <c r="AG125" s="7"/>
    </row>
    <row r="126" spans="1:40" ht="15" x14ac:dyDescent="0.25">
      <c r="G126"/>
      <c r="S126" s="7"/>
      <c r="T126" s="7"/>
      <c r="U126" s="7"/>
      <c r="V126" s="7"/>
      <c r="W126" s="7"/>
      <c r="X126" s="7"/>
      <c r="Y126" s="7"/>
      <c r="Z126" s="7"/>
      <c r="AA126" s="7"/>
      <c r="AB126" s="7"/>
      <c r="AC126" s="7"/>
      <c r="AD126" s="7"/>
      <c r="AE126" s="7"/>
      <c r="AF126" s="7"/>
      <c r="AG126" s="7"/>
    </row>
    <row r="127" spans="1:40" ht="15" x14ac:dyDescent="0.25">
      <c r="G127"/>
      <c r="S127" s="7"/>
      <c r="T127" s="7"/>
      <c r="U127" s="7"/>
      <c r="V127" s="7"/>
      <c r="W127" s="7"/>
      <c r="X127" s="7"/>
      <c r="Y127" s="7"/>
      <c r="Z127" s="7"/>
      <c r="AA127" s="7"/>
      <c r="AB127" s="7"/>
      <c r="AC127" s="7"/>
      <c r="AD127" s="7"/>
      <c r="AE127" s="7"/>
      <c r="AF127" s="7"/>
      <c r="AG127" s="7"/>
    </row>
    <row r="128" spans="1:40" ht="15" x14ac:dyDescent="0.25">
      <c r="G128"/>
      <c r="S128" s="7"/>
      <c r="T128" s="7"/>
      <c r="U128" s="7"/>
      <c r="V128" s="7"/>
      <c r="W128" s="7"/>
      <c r="X128" s="7"/>
      <c r="Y128" s="7"/>
      <c r="Z128" s="7"/>
      <c r="AA128" s="7"/>
      <c r="AB128" s="7"/>
      <c r="AC128" s="7"/>
      <c r="AD128" s="7"/>
      <c r="AE128" s="7"/>
      <c r="AF128" s="7"/>
      <c r="AG128" s="7"/>
    </row>
    <row r="129" spans="7:33" ht="15" x14ac:dyDescent="0.25">
      <c r="G129"/>
      <c r="S129" s="7"/>
      <c r="T129" s="7"/>
      <c r="U129" s="7"/>
      <c r="V129" s="7"/>
      <c r="W129" s="7"/>
      <c r="X129" s="7"/>
      <c r="Y129" s="7"/>
      <c r="Z129" s="7"/>
      <c r="AA129" s="7"/>
      <c r="AB129" s="7"/>
      <c r="AC129" s="7"/>
      <c r="AD129" s="7"/>
      <c r="AE129" s="7"/>
      <c r="AF129" s="7"/>
      <c r="AG129" s="7"/>
    </row>
    <row r="130" spans="7:33" ht="15" x14ac:dyDescent="0.25">
      <c r="G130"/>
      <c r="S130" s="7"/>
      <c r="T130" s="7"/>
      <c r="U130" s="7"/>
      <c r="V130" s="7"/>
      <c r="W130" s="7"/>
      <c r="X130" s="7"/>
      <c r="Y130" s="7"/>
      <c r="Z130" s="7"/>
      <c r="AA130" s="7"/>
      <c r="AB130" s="7"/>
      <c r="AC130" s="7"/>
      <c r="AD130" s="7"/>
      <c r="AE130" s="7"/>
      <c r="AF130" s="7"/>
      <c r="AG130" s="7"/>
    </row>
    <row r="131" spans="7:33" ht="15" x14ac:dyDescent="0.25">
      <c r="G131"/>
      <c r="S131" s="7"/>
      <c r="T131" s="7"/>
      <c r="U131" s="7"/>
      <c r="V131" s="7"/>
      <c r="W131" s="7"/>
      <c r="X131" s="7"/>
      <c r="Y131" s="7"/>
      <c r="Z131" s="7"/>
      <c r="AA131" s="7"/>
      <c r="AB131" s="7"/>
      <c r="AC131" s="7"/>
      <c r="AD131" s="7"/>
      <c r="AE131" s="7"/>
      <c r="AF131" s="7"/>
      <c r="AG131" s="7"/>
    </row>
    <row r="132" spans="7:33" ht="15" x14ac:dyDescent="0.25">
      <c r="G132"/>
      <c r="S132" s="7"/>
      <c r="T132" s="7"/>
      <c r="U132" s="7"/>
      <c r="V132" s="7"/>
      <c r="W132" s="7"/>
      <c r="X132" s="7"/>
      <c r="Y132" s="7"/>
      <c r="Z132" s="7"/>
      <c r="AA132" s="7"/>
      <c r="AB132" s="7"/>
      <c r="AC132" s="7"/>
      <c r="AD132" s="7"/>
      <c r="AE132" s="7"/>
      <c r="AF132" s="7"/>
      <c r="AG132" s="7"/>
    </row>
    <row r="133" spans="7:33" ht="15" x14ac:dyDescent="0.25">
      <c r="G133"/>
      <c r="S133" s="7"/>
      <c r="T133" s="7"/>
      <c r="U133" s="7"/>
      <c r="V133" s="7"/>
      <c r="W133" s="7"/>
      <c r="X133" s="7"/>
      <c r="Y133" s="7"/>
      <c r="Z133" s="7"/>
      <c r="AA133" s="7"/>
      <c r="AB133" s="7"/>
      <c r="AC133" s="7"/>
      <c r="AD133" s="7"/>
      <c r="AE133" s="7"/>
      <c r="AF133" s="7"/>
      <c r="AG133" s="7"/>
    </row>
    <row r="134" spans="7:33" ht="15" x14ac:dyDescent="0.25">
      <c r="G134"/>
      <c r="S134" s="7"/>
      <c r="T134" s="7"/>
      <c r="U134" s="7"/>
      <c r="V134" s="7"/>
      <c r="W134" s="7"/>
      <c r="X134" s="7"/>
      <c r="Y134" s="7"/>
      <c r="Z134" s="7"/>
      <c r="AA134" s="7"/>
      <c r="AB134" s="7"/>
      <c r="AC134" s="7"/>
      <c r="AD134" s="7"/>
      <c r="AE134" s="7"/>
      <c r="AF134" s="7"/>
      <c r="AG134" s="7"/>
    </row>
    <row r="135" spans="7:33" ht="15" x14ac:dyDescent="0.25">
      <c r="G135"/>
      <c r="S135" s="7"/>
      <c r="T135" s="7"/>
      <c r="U135" s="7"/>
      <c r="V135" s="7"/>
      <c r="W135" s="7"/>
      <c r="X135" s="7"/>
      <c r="Y135" s="7"/>
      <c r="Z135" s="7"/>
      <c r="AA135" s="7"/>
      <c r="AB135" s="7"/>
      <c r="AC135" s="7"/>
      <c r="AD135" s="7"/>
      <c r="AE135" s="7"/>
      <c r="AF135" s="7"/>
      <c r="AG135" s="7"/>
    </row>
    <row r="136" spans="7:33" ht="15" x14ac:dyDescent="0.25">
      <c r="G136"/>
      <c r="S136" s="7"/>
      <c r="T136" s="7"/>
      <c r="U136" s="7"/>
      <c r="V136" s="7"/>
      <c r="W136" s="7"/>
      <c r="X136" s="7"/>
      <c r="Y136" s="7"/>
      <c r="Z136" s="7"/>
      <c r="AA136" s="7"/>
      <c r="AB136" s="7"/>
      <c r="AC136" s="7"/>
      <c r="AD136" s="7"/>
      <c r="AE136" s="7"/>
      <c r="AF136" s="7"/>
      <c r="AG136" s="7"/>
    </row>
    <row r="137" spans="7:33" ht="15" x14ac:dyDescent="0.25">
      <c r="G137"/>
      <c r="S137" s="7"/>
      <c r="T137" s="7"/>
      <c r="U137" s="7"/>
      <c r="V137" s="7"/>
      <c r="W137" s="7"/>
      <c r="X137" s="7"/>
      <c r="Y137" s="7"/>
      <c r="Z137" s="7"/>
      <c r="AA137" s="7"/>
      <c r="AB137" s="7"/>
      <c r="AC137" s="7"/>
      <c r="AD137" s="7"/>
      <c r="AE137" s="7"/>
      <c r="AF137" s="7"/>
      <c r="AG137" s="7"/>
    </row>
    <row r="138" spans="7:33" ht="15" x14ac:dyDescent="0.25">
      <c r="G138"/>
      <c r="S138" s="7"/>
      <c r="T138" s="7"/>
      <c r="U138" s="7"/>
      <c r="V138" s="7"/>
      <c r="W138" s="7"/>
      <c r="X138" s="7"/>
      <c r="Y138" s="7"/>
      <c r="Z138" s="7"/>
      <c r="AA138" s="7"/>
      <c r="AB138" s="7"/>
      <c r="AC138" s="7"/>
      <c r="AD138" s="7"/>
      <c r="AE138" s="7"/>
      <c r="AF138" s="7"/>
      <c r="AG138" s="7"/>
    </row>
    <row r="139" spans="7:33" ht="15" x14ac:dyDescent="0.25">
      <c r="G139"/>
      <c r="S139" s="7"/>
      <c r="T139" s="7"/>
      <c r="U139" s="7"/>
      <c r="V139" s="7"/>
      <c r="W139" s="7"/>
      <c r="X139" s="7"/>
      <c r="Y139" s="7"/>
      <c r="Z139" s="7"/>
      <c r="AA139" s="7"/>
      <c r="AB139" s="7"/>
      <c r="AC139" s="7"/>
      <c r="AD139" s="7"/>
      <c r="AE139" s="7"/>
      <c r="AF139" s="7"/>
      <c r="AG139" s="7"/>
    </row>
    <row r="140" spans="7:33" ht="15" x14ac:dyDescent="0.25">
      <c r="G140"/>
      <c r="S140" s="7"/>
      <c r="T140" s="7"/>
      <c r="U140" s="7"/>
      <c r="V140" s="7"/>
      <c r="W140" s="7"/>
      <c r="X140" s="7"/>
      <c r="Y140" s="7"/>
      <c r="Z140" s="7"/>
      <c r="AA140" s="7"/>
      <c r="AB140" s="7"/>
      <c r="AC140" s="7"/>
      <c r="AD140" s="7"/>
      <c r="AE140" s="7"/>
      <c r="AF140" s="7"/>
      <c r="AG140" s="7"/>
    </row>
    <row r="141" spans="7:33" ht="15" x14ac:dyDescent="0.25">
      <c r="G141"/>
      <c r="S141" s="7"/>
      <c r="T141" s="7"/>
      <c r="U141" s="7"/>
      <c r="V141" s="7"/>
      <c r="W141" s="7"/>
      <c r="X141" s="7"/>
      <c r="Y141" s="7"/>
      <c r="Z141" s="7"/>
      <c r="AA141" s="7"/>
      <c r="AB141" s="7"/>
      <c r="AC141" s="7"/>
      <c r="AD141" s="7"/>
      <c r="AE141" s="7"/>
      <c r="AF141" s="7"/>
      <c r="AG141" s="7"/>
    </row>
    <row r="142" spans="7:33" ht="15" x14ac:dyDescent="0.25">
      <c r="G142"/>
      <c r="S142" s="7"/>
      <c r="T142" s="7"/>
      <c r="U142" s="7"/>
      <c r="V142" s="7"/>
      <c r="W142" s="7"/>
      <c r="X142" s="7"/>
      <c r="Y142" s="7"/>
      <c r="Z142" s="7"/>
      <c r="AA142" s="7"/>
      <c r="AB142" s="7"/>
      <c r="AC142" s="7"/>
      <c r="AD142" s="7"/>
      <c r="AE142" s="7"/>
      <c r="AF142" s="7"/>
      <c r="AG142" s="7"/>
    </row>
    <row r="143" spans="7:33" x14ac:dyDescent="0.25">
      <c r="S143" s="7"/>
      <c r="T143" s="7"/>
      <c r="U143" s="7"/>
      <c r="V143" s="7"/>
      <c r="W143" s="7"/>
      <c r="X143" s="7"/>
      <c r="Y143" s="7"/>
      <c r="Z143" s="7"/>
      <c r="AA143" s="7"/>
      <c r="AB143" s="7"/>
      <c r="AC143" s="7"/>
      <c r="AD143" s="7"/>
      <c r="AE143" s="7"/>
      <c r="AF143" s="7"/>
      <c r="AG143" s="7"/>
    </row>
    <row r="144" spans="7:33" x14ac:dyDescent="0.25">
      <c r="S144" s="7"/>
      <c r="T144" s="7"/>
      <c r="U144" s="7"/>
      <c r="V144" s="7"/>
      <c r="W144" s="7"/>
      <c r="X144" s="7"/>
      <c r="Y144" s="7"/>
      <c r="Z144" s="7"/>
      <c r="AA144" s="7"/>
      <c r="AB144" s="7"/>
      <c r="AC144" s="7"/>
      <c r="AD144" s="7"/>
      <c r="AE144" s="7"/>
      <c r="AF144" s="7"/>
      <c r="AG144" s="7"/>
    </row>
    <row r="145" spans="19:33" x14ac:dyDescent="0.25">
      <c r="S145" s="7"/>
      <c r="T145" s="7"/>
      <c r="U145" s="7"/>
      <c r="V145" s="7"/>
      <c r="W145" s="7"/>
      <c r="X145" s="7"/>
      <c r="Y145" s="7"/>
      <c r="Z145" s="7"/>
      <c r="AA145" s="7"/>
      <c r="AB145" s="7"/>
      <c r="AC145" s="7"/>
      <c r="AD145" s="7"/>
      <c r="AE145" s="7"/>
      <c r="AF145" s="7"/>
      <c r="AG145" s="7"/>
    </row>
    <row r="146" spans="19:33" x14ac:dyDescent="0.25">
      <c r="S146" s="7"/>
      <c r="T146" s="7"/>
      <c r="U146" s="7"/>
      <c r="V146" s="7"/>
      <c r="W146" s="7"/>
      <c r="X146" s="7"/>
      <c r="Y146" s="7"/>
      <c r="Z146" s="7"/>
      <c r="AA146" s="7"/>
      <c r="AB146" s="7"/>
      <c r="AC146" s="7"/>
      <c r="AD146" s="7"/>
      <c r="AE146" s="7"/>
      <c r="AF146" s="7"/>
      <c r="AG146" s="7"/>
    </row>
    <row r="147" spans="19:33" x14ac:dyDescent="0.25">
      <c r="S147" s="7"/>
      <c r="T147" s="7"/>
      <c r="U147" s="7"/>
      <c r="V147" s="7"/>
      <c r="W147" s="7"/>
      <c r="X147" s="7"/>
      <c r="Y147" s="7"/>
      <c r="Z147" s="7"/>
      <c r="AA147" s="7"/>
      <c r="AB147" s="7"/>
      <c r="AC147" s="7"/>
      <c r="AD147" s="7"/>
      <c r="AE147" s="7"/>
      <c r="AF147" s="7"/>
      <c r="AG147" s="7"/>
    </row>
    <row r="148" spans="19:33" x14ac:dyDescent="0.25">
      <c r="S148" s="7"/>
      <c r="T148" s="7"/>
      <c r="U148" s="7"/>
      <c r="V148" s="7"/>
      <c r="W148" s="7"/>
      <c r="X148" s="7"/>
      <c r="Y148" s="7"/>
      <c r="Z148" s="7"/>
      <c r="AA148" s="7"/>
      <c r="AB148" s="7"/>
      <c r="AC148" s="7"/>
      <c r="AD148" s="7"/>
      <c r="AE148" s="7"/>
      <c r="AF148" s="7"/>
      <c r="AG148" s="7"/>
    </row>
    <row r="149" spans="19:33" x14ac:dyDescent="0.25">
      <c r="S149" s="7"/>
      <c r="T149" s="7"/>
      <c r="U149" s="7"/>
      <c r="V149" s="7"/>
      <c r="W149" s="7"/>
      <c r="X149" s="7"/>
      <c r="Y149" s="7"/>
      <c r="Z149" s="7"/>
      <c r="AA149" s="7"/>
      <c r="AB149" s="7"/>
      <c r="AC149" s="7"/>
      <c r="AD149" s="7"/>
      <c r="AE149" s="7"/>
      <c r="AF149" s="7"/>
      <c r="AG149" s="7"/>
    </row>
    <row r="150" spans="19:33" x14ac:dyDescent="0.25">
      <c r="S150" s="7"/>
      <c r="T150" s="7"/>
      <c r="U150" s="7"/>
      <c r="V150" s="7"/>
      <c r="W150" s="7"/>
      <c r="X150" s="7"/>
      <c r="Y150" s="7"/>
      <c r="Z150" s="7"/>
      <c r="AA150" s="7"/>
      <c r="AB150" s="7"/>
      <c r="AC150" s="7"/>
      <c r="AD150" s="7"/>
      <c r="AE150" s="7"/>
      <c r="AF150" s="7"/>
      <c r="AG150" s="7"/>
    </row>
    <row r="151" spans="19:33" x14ac:dyDescent="0.25">
      <c r="S151" s="7"/>
      <c r="T151" s="7"/>
      <c r="U151" s="7"/>
      <c r="V151" s="7"/>
      <c r="W151" s="7"/>
      <c r="X151" s="7"/>
      <c r="Y151" s="7"/>
      <c r="Z151" s="7"/>
      <c r="AA151" s="7"/>
      <c r="AB151" s="7"/>
      <c r="AC151" s="7"/>
      <c r="AD151" s="7"/>
      <c r="AE151" s="7"/>
      <c r="AF151" s="7"/>
      <c r="AG151" s="7"/>
    </row>
    <row r="152" spans="19:33" x14ac:dyDescent="0.25">
      <c r="S152" s="7"/>
      <c r="T152" s="7"/>
      <c r="U152" s="7"/>
      <c r="V152" s="7"/>
      <c r="W152" s="7"/>
      <c r="X152" s="7"/>
      <c r="Y152" s="7"/>
      <c r="Z152" s="7"/>
      <c r="AA152" s="7"/>
      <c r="AB152" s="7"/>
      <c r="AC152" s="7"/>
      <c r="AD152" s="7"/>
      <c r="AE152" s="7"/>
      <c r="AF152" s="7"/>
      <c r="AG152" s="7"/>
    </row>
    <row r="153" spans="19:33" x14ac:dyDescent="0.25">
      <c r="S153" s="7"/>
      <c r="T153" s="7"/>
      <c r="U153" s="7"/>
      <c r="V153" s="7"/>
      <c r="W153" s="7"/>
      <c r="X153" s="7"/>
      <c r="Y153" s="7"/>
      <c r="Z153" s="7"/>
      <c r="AA153" s="7"/>
      <c r="AB153" s="7"/>
      <c r="AC153" s="7"/>
      <c r="AD153" s="7"/>
      <c r="AE153" s="7"/>
      <c r="AF153" s="7"/>
      <c r="AG153" s="7"/>
    </row>
    <row r="154" spans="19:33" x14ac:dyDescent="0.25">
      <c r="S154" s="7"/>
      <c r="T154" s="7"/>
      <c r="U154" s="7"/>
      <c r="V154" s="7"/>
      <c r="W154" s="7"/>
      <c r="X154" s="7"/>
      <c r="Y154" s="7"/>
      <c r="Z154" s="7"/>
      <c r="AA154" s="7"/>
      <c r="AB154" s="7"/>
      <c r="AC154" s="7"/>
      <c r="AD154" s="7"/>
      <c r="AE154" s="7"/>
      <c r="AF154" s="7"/>
      <c r="AG154" s="7"/>
    </row>
    <row r="155" spans="19:33" x14ac:dyDescent="0.25">
      <c r="S155" s="7"/>
      <c r="T155" s="7"/>
      <c r="U155" s="7"/>
      <c r="V155" s="7"/>
      <c r="W155" s="7"/>
      <c r="X155" s="7"/>
      <c r="Y155" s="7"/>
      <c r="Z155" s="7"/>
      <c r="AA155" s="7"/>
      <c r="AB155" s="7"/>
      <c r="AC155" s="7"/>
      <c r="AD155" s="7"/>
      <c r="AE155" s="7"/>
      <c r="AF155" s="7"/>
      <c r="AG155" s="7"/>
    </row>
    <row r="156" spans="19:33" x14ac:dyDescent="0.25">
      <c r="S156" s="7"/>
      <c r="T156" s="7"/>
      <c r="U156" s="7"/>
      <c r="V156" s="7"/>
      <c r="W156" s="7"/>
      <c r="X156" s="7"/>
      <c r="Y156" s="7"/>
      <c r="Z156" s="7"/>
      <c r="AA156" s="7"/>
      <c r="AB156" s="7"/>
      <c r="AC156" s="7"/>
      <c r="AD156" s="7"/>
      <c r="AE156" s="7"/>
      <c r="AF156" s="7"/>
      <c r="AG156" s="7"/>
    </row>
    <row r="157" spans="19:33" x14ac:dyDescent="0.25">
      <c r="S157" s="7"/>
      <c r="T157" s="7"/>
      <c r="U157" s="7"/>
      <c r="V157" s="7"/>
      <c r="W157" s="7"/>
      <c r="X157" s="7"/>
      <c r="Y157" s="7"/>
      <c r="Z157" s="7"/>
      <c r="AA157" s="7"/>
      <c r="AB157" s="7"/>
      <c r="AC157" s="7"/>
      <c r="AD157" s="7"/>
      <c r="AE157" s="7"/>
      <c r="AF157" s="7"/>
      <c r="AG157" s="7"/>
    </row>
    <row r="158" spans="19:33" x14ac:dyDescent="0.25">
      <c r="S158" s="7"/>
      <c r="T158" s="7"/>
      <c r="U158" s="7"/>
      <c r="V158" s="7"/>
      <c r="W158" s="7"/>
      <c r="X158" s="7"/>
      <c r="Y158" s="7"/>
      <c r="Z158" s="7"/>
      <c r="AA158" s="7"/>
      <c r="AB158" s="7"/>
      <c r="AC158" s="7"/>
      <c r="AD158" s="7"/>
      <c r="AE158" s="7"/>
      <c r="AF158" s="7"/>
      <c r="AG158" s="7"/>
    </row>
    <row r="159" spans="19:33" x14ac:dyDescent="0.25">
      <c r="S159" s="7"/>
      <c r="T159" s="7"/>
      <c r="U159" s="7"/>
      <c r="V159" s="7"/>
      <c r="W159" s="7"/>
      <c r="X159" s="7"/>
      <c r="Y159" s="7"/>
      <c r="Z159" s="7"/>
      <c r="AA159" s="7"/>
      <c r="AB159" s="7"/>
      <c r="AC159" s="7"/>
      <c r="AD159" s="7"/>
      <c r="AE159" s="7"/>
      <c r="AF159" s="7"/>
      <c r="AG159" s="7"/>
    </row>
    <row r="160" spans="19:33" x14ac:dyDescent="0.25">
      <c r="S160" s="7"/>
      <c r="T160" s="7"/>
      <c r="U160" s="7"/>
      <c r="V160" s="7"/>
      <c r="W160" s="7"/>
      <c r="X160" s="7"/>
      <c r="Y160" s="7"/>
      <c r="Z160" s="7"/>
      <c r="AA160" s="7"/>
      <c r="AB160" s="7"/>
      <c r="AC160" s="7"/>
      <c r="AD160" s="7"/>
      <c r="AE160" s="7"/>
      <c r="AF160" s="7"/>
      <c r="AG160" s="7"/>
    </row>
    <row r="161" spans="19:33" x14ac:dyDescent="0.25">
      <c r="S161" s="7"/>
      <c r="T161" s="7"/>
      <c r="U161" s="7"/>
      <c r="V161" s="7"/>
      <c r="W161" s="7"/>
      <c r="X161" s="7"/>
      <c r="Y161" s="7"/>
      <c r="Z161" s="7"/>
      <c r="AA161" s="7"/>
      <c r="AB161" s="7"/>
      <c r="AC161" s="7"/>
      <c r="AD161" s="7"/>
      <c r="AE161" s="7"/>
      <c r="AF161" s="7"/>
      <c r="AG161" s="7"/>
    </row>
    <row r="162" spans="19:33" x14ac:dyDescent="0.25">
      <c r="S162" s="7"/>
      <c r="T162" s="7"/>
      <c r="U162" s="7"/>
      <c r="V162" s="7"/>
      <c r="W162" s="7"/>
      <c r="X162" s="7"/>
      <c r="Y162" s="7"/>
      <c r="Z162" s="7"/>
      <c r="AA162" s="7"/>
      <c r="AB162" s="7"/>
      <c r="AC162" s="7"/>
      <c r="AD162" s="7"/>
      <c r="AE162" s="7"/>
      <c r="AF162" s="7"/>
      <c r="AG162" s="7"/>
    </row>
    <row r="163" spans="19:33" x14ac:dyDescent="0.25">
      <c r="S163" s="7"/>
      <c r="T163" s="7"/>
      <c r="U163" s="7"/>
      <c r="V163" s="7"/>
      <c r="W163" s="7"/>
      <c r="X163" s="7"/>
      <c r="Y163" s="7"/>
      <c r="Z163" s="7"/>
      <c r="AA163" s="7"/>
      <c r="AB163" s="7"/>
      <c r="AC163" s="7"/>
      <c r="AD163" s="7"/>
      <c r="AE163" s="7"/>
      <c r="AF163" s="7"/>
      <c r="AG163" s="7"/>
    </row>
    <row r="164" spans="19:33" x14ac:dyDescent="0.25">
      <c r="S164" s="7"/>
      <c r="T164" s="7"/>
      <c r="U164" s="7"/>
      <c r="V164" s="7"/>
      <c r="W164" s="7"/>
      <c r="X164" s="7"/>
      <c r="Y164" s="7"/>
      <c r="Z164" s="7"/>
      <c r="AA164" s="7"/>
      <c r="AB164" s="7"/>
      <c r="AC164" s="7"/>
      <c r="AD164" s="7"/>
      <c r="AE164" s="7"/>
      <c r="AF164" s="7"/>
      <c r="AG164" s="7"/>
    </row>
    <row r="165" spans="19:33" x14ac:dyDescent="0.25">
      <c r="S165" s="7"/>
      <c r="T165" s="7"/>
      <c r="U165" s="7"/>
      <c r="V165" s="7"/>
      <c r="W165" s="7"/>
      <c r="X165" s="7"/>
      <c r="Y165" s="7"/>
      <c r="Z165" s="7"/>
      <c r="AA165" s="7"/>
      <c r="AB165" s="7"/>
      <c r="AC165" s="7"/>
      <c r="AD165" s="7"/>
      <c r="AE165" s="7"/>
      <c r="AF165" s="7"/>
      <c r="AG165" s="7"/>
    </row>
    <row r="166" spans="19:33" x14ac:dyDescent="0.25">
      <c r="S166" s="7"/>
      <c r="T166" s="7"/>
      <c r="U166" s="7"/>
      <c r="V166" s="7"/>
      <c r="W166" s="7"/>
      <c r="X166" s="7"/>
      <c r="Y166" s="7"/>
      <c r="Z166" s="7"/>
      <c r="AA166" s="7"/>
      <c r="AB166" s="7"/>
      <c r="AC166" s="7"/>
      <c r="AD166" s="7"/>
      <c r="AE166" s="7"/>
      <c r="AF166" s="7"/>
      <c r="AG166" s="7"/>
    </row>
    <row r="167" spans="19:33" x14ac:dyDescent="0.25">
      <c r="S167" s="7"/>
      <c r="T167" s="7"/>
      <c r="U167" s="7"/>
      <c r="V167" s="7"/>
      <c r="W167" s="7"/>
      <c r="X167" s="7"/>
      <c r="Y167" s="7"/>
      <c r="Z167" s="7"/>
      <c r="AA167" s="7"/>
      <c r="AB167" s="7"/>
      <c r="AC167" s="7"/>
      <c r="AD167" s="7"/>
      <c r="AE167" s="7"/>
      <c r="AF167" s="7"/>
      <c r="AG167" s="7"/>
    </row>
    <row r="168" spans="19:33" x14ac:dyDescent="0.25">
      <c r="S168" s="7"/>
      <c r="T168" s="7"/>
      <c r="U168" s="7"/>
      <c r="V168" s="7"/>
      <c r="W168" s="7"/>
      <c r="X168" s="7"/>
      <c r="Y168" s="7"/>
      <c r="Z168" s="7"/>
      <c r="AA168" s="7"/>
      <c r="AB168" s="7"/>
      <c r="AC168" s="7"/>
      <c r="AD168" s="7"/>
      <c r="AE168" s="7"/>
      <c r="AF168" s="7"/>
      <c r="AG168" s="7"/>
    </row>
    <row r="169" spans="19:33" x14ac:dyDescent="0.25">
      <c r="S169" s="7"/>
      <c r="T169" s="7"/>
      <c r="U169" s="7"/>
      <c r="V169" s="7"/>
      <c r="W169" s="7"/>
      <c r="X169" s="7"/>
      <c r="Y169" s="7"/>
      <c r="Z169" s="7"/>
      <c r="AA169" s="7"/>
      <c r="AB169" s="7"/>
      <c r="AC169" s="7"/>
      <c r="AD169" s="7"/>
      <c r="AE169" s="7"/>
      <c r="AF169" s="7"/>
      <c r="AG169" s="7"/>
    </row>
    <row r="170" spans="19:33" x14ac:dyDescent="0.25">
      <c r="S170" s="7"/>
      <c r="T170" s="7"/>
      <c r="U170" s="7"/>
      <c r="V170" s="7"/>
      <c r="W170" s="7"/>
      <c r="X170" s="7"/>
      <c r="Y170" s="7"/>
      <c r="Z170" s="7"/>
      <c r="AA170" s="7"/>
      <c r="AB170" s="7"/>
      <c r="AC170" s="7"/>
      <c r="AD170" s="7"/>
      <c r="AE170" s="7"/>
      <c r="AF170" s="7"/>
      <c r="AG170" s="7"/>
    </row>
    <row r="171" spans="19:33" x14ac:dyDescent="0.25">
      <c r="S171" s="7"/>
      <c r="T171" s="7"/>
      <c r="U171" s="7"/>
      <c r="V171" s="7"/>
      <c r="W171" s="7"/>
      <c r="X171" s="7"/>
      <c r="Y171" s="7"/>
      <c r="Z171" s="7"/>
      <c r="AA171" s="7"/>
      <c r="AB171" s="7"/>
      <c r="AC171" s="7"/>
      <c r="AD171" s="7"/>
      <c r="AE171" s="7"/>
      <c r="AF171" s="7"/>
      <c r="AG171" s="7"/>
    </row>
    <row r="172" spans="19:33" x14ac:dyDescent="0.25">
      <c r="S172" s="7"/>
      <c r="T172" s="7"/>
      <c r="U172" s="7"/>
      <c r="V172" s="7"/>
      <c r="W172" s="7"/>
      <c r="X172" s="7"/>
      <c r="Y172" s="7"/>
      <c r="Z172" s="7"/>
      <c r="AA172" s="7"/>
      <c r="AB172" s="7"/>
      <c r="AC172" s="7"/>
      <c r="AD172" s="7"/>
      <c r="AE172" s="7"/>
      <c r="AF172" s="7"/>
      <c r="AG172" s="7"/>
    </row>
    <row r="173" spans="19:33" x14ac:dyDescent="0.25">
      <c r="S173" s="7"/>
      <c r="T173" s="7"/>
      <c r="U173" s="7"/>
      <c r="V173" s="7"/>
      <c r="W173" s="7"/>
      <c r="X173" s="7"/>
      <c r="Y173" s="7"/>
      <c r="Z173" s="7"/>
      <c r="AA173" s="7"/>
      <c r="AB173" s="7"/>
      <c r="AC173" s="7"/>
      <c r="AD173" s="7"/>
      <c r="AE173" s="7"/>
      <c r="AF173" s="7"/>
      <c r="AG173" s="7"/>
    </row>
    <row r="174" spans="19:33" x14ac:dyDescent="0.25">
      <c r="S174" s="7"/>
      <c r="T174" s="7"/>
      <c r="U174" s="7"/>
      <c r="V174" s="7"/>
      <c r="W174" s="7"/>
      <c r="X174" s="7"/>
      <c r="Y174" s="7"/>
      <c r="Z174" s="7"/>
      <c r="AA174" s="7"/>
      <c r="AB174" s="7"/>
      <c r="AC174" s="7"/>
      <c r="AD174" s="7"/>
      <c r="AE174" s="7"/>
      <c r="AF174" s="7"/>
      <c r="AG174" s="7"/>
    </row>
    <row r="175" spans="19:33" x14ac:dyDescent="0.25">
      <c r="S175" s="7"/>
      <c r="T175" s="7"/>
      <c r="U175" s="7"/>
      <c r="V175" s="7"/>
      <c r="W175" s="7"/>
      <c r="X175" s="7"/>
      <c r="Y175" s="7"/>
      <c r="Z175" s="7"/>
      <c r="AA175" s="7"/>
      <c r="AB175" s="7"/>
      <c r="AC175" s="7"/>
      <c r="AD175" s="7"/>
      <c r="AE175" s="7"/>
      <c r="AF175" s="7"/>
      <c r="AG175" s="7"/>
    </row>
    <row r="176" spans="19:33" x14ac:dyDescent="0.25">
      <c r="S176" s="7"/>
      <c r="T176" s="7"/>
      <c r="U176" s="7"/>
      <c r="V176" s="7"/>
      <c r="W176" s="7"/>
      <c r="X176" s="7"/>
      <c r="Y176" s="7"/>
      <c r="Z176" s="7"/>
      <c r="AA176" s="7"/>
      <c r="AB176" s="7"/>
      <c r="AC176" s="7"/>
      <c r="AD176" s="7"/>
      <c r="AE176" s="7"/>
      <c r="AF176" s="7"/>
      <c r="AG176" s="7"/>
    </row>
    <row r="177" spans="19:33" x14ac:dyDescent="0.25">
      <c r="S177" s="7"/>
      <c r="T177" s="7"/>
      <c r="U177" s="7"/>
      <c r="V177" s="7"/>
      <c r="W177" s="7"/>
      <c r="X177" s="7"/>
      <c r="Y177" s="7"/>
      <c r="Z177" s="7"/>
      <c r="AA177" s="7"/>
      <c r="AB177" s="7"/>
      <c r="AC177" s="7"/>
      <c r="AD177" s="7"/>
      <c r="AE177" s="7"/>
      <c r="AF177" s="7"/>
      <c r="AG177" s="7"/>
    </row>
    <row r="178" spans="19:33" x14ac:dyDescent="0.25">
      <c r="S178" s="7"/>
      <c r="T178" s="7"/>
      <c r="U178" s="7"/>
      <c r="V178" s="7"/>
      <c r="W178" s="7"/>
      <c r="X178" s="7"/>
      <c r="Y178" s="7"/>
      <c r="Z178" s="7"/>
      <c r="AA178" s="7"/>
      <c r="AB178" s="7"/>
      <c r="AC178" s="7"/>
      <c r="AD178" s="7"/>
      <c r="AE178" s="7"/>
      <c r="AF178" s="7"/>
      <c r="AG178" s="7"/>
    </row>
    <row r="179" spans="19:33" x14ac:dyDescent="0.25">
      <c r="S179" s="7"/>
      <c r="T179" s="7"/>
      <c r="U179" s="7"/>
      <c r="V179" s="7"/>
      <c r="W179" s="7"/>
      <c r="X179" s="7"/>
      <c r="Y179" s="7"/>
      <c r="Z179" s="7"/>
      <c r="AA179" s="7"/>
      <c r="AB179" s="7"/>
      <c r="AC179" s="7"/>
      <c r="AD179" s="7"/>
      <c r="AE179" s="7"/>
      <c r="AF179" s="7"/>
      <c r="AG179" s="7"/>
    </row>
    <row r="180" spans="19:33" x14ac:dyDescent="0.25">
      <c r="S180" s="7"/>
      <c r="T180" s="7"/>
      <c r="U180" s="7"/>
      <c r="V180" s="7"/>
      <c r="W180" s="7"/>
      <c r="X180" s="7"/>
      <c r="Y180" s="7"/>
      <c r="Z180" s="7"/>
      <c r="AA180" s="7"/>
      <c r="AB180" s="7"/>
      <c r="AC180" s="7"/>
      <c r="AD180" s="7"/>
      <c r="AE180" s="7"/>
      <c r="AF180" s="7"/>
      <c r="AG180" s="7"/>
    </row>
    <row r="181" spans="19:33" x14ac:dyDescent="0.25">
      <c r="S181" s="7"/>
      <c r="T181" s="7"/>
      <c r="U181" s="7"/>
      <c r="V181" s="7"/>
      <c r="W181" s="7"/>
      <c r="X181" s="7"/>
      <c r="Y181" s="7"/>
      <c r="Z181" s="7"/>
      <c r="AA181" s="7"/>
      <c r="AB181" s="7"/>
      <c r="AC181" s="7"/>
      <c r="AD181" s="7"/>
      <c r="AE181" s="7"/>
      <c r="AF181" s="7"/>
      <c r="AG181" s="7"/>
    </row>
    <row r="182" spans="19:33" x14ac:dyDescent="0.25">
      <c r="S182" s="7"/>
      <c r="T182" s="7"/>
      <c r="U182" s="7"/>
      <c r="V182" s="7"/>
      <c r="W182" s="7"/>
      <c r="X182" s="7"/>
      <c r="Y182" s="7"/>
      <c r="Z182" s="7"/>
      <c r="AA182" s="7"/>
      <c r="AB182" s="7"/>
      <c r="AC182" s="7"/>
      <c r="AD182" s="7"/>
      <c r="AE182" s="7"/>
      <c r="AF182" s="7"/>
      <c r="AG182" s="7"/>
    </row>
    <row r="183" spans="19:33" x14ac:dyDescent="0.25">
      <c r="S183" s="7"/>
      <c r="T183" s="7"/>
      <c r="U183" s="7"/>
      <c r="V183" s="7"/>
      <c r="W183" s="7"/>
      <c r="X183" s="7"/>
      <c r="Y183" s="7"/>
      <c r="Z183" s="7"/>
      <c r="AA183" s="7"/>
      <c r="AB183" s="7"/>
      <c r="AC183" s="7"/>
      <c r="AD183" s="7"/>
      <c r="AE183" s="7"/>
      <c r="AF183" s="7"/>
      <c r="AG183" s="7"/>
    </row>
    <row r="184" spans="19:33" x14ac:dyDescent="0.25">
      <c r="S184" s="7"/>
      <c r="T184" s="7"/>
      <c r="U184" s="7"/>
      <c r="V184" s="7"/>
      <c r="W184" s="7"/>
      <c r="X184" s="7"/>
      <c r="Y184" s="7"/>
      <c r="Z184" s="7"/>
      <c r="AA184" s="7"/>
      <c r="AB184" s="7"/>
      <c r="AC184" s="7"/>
      <c r="AD184" s="7"/>
      <c r="AE184" s="7"/>
      <c r="AF184" s="7"/>
      <c r="AG184" s="7"/>
    </row>
    <row r="185" spans="19:33" x14ac:dyDescent="0.25">
      <c r="S185" s="7"/>
      <c r="T185" s="7"/>
      <c r="U185" s="7"/>
      <c r="V185" s="7"/>
      <c r="W185" s="7"/>
      <c r="X185" s="7"/>
      <c r="Y185" s="7"/>
      <c r="Z185" s="7"/>
      <c r="AA185" s="7"/>
      <c r="AB185" s="7"/>
      <c r="AC185" s="7"/>
      <c r="AD185" s="7"/>
      <c r="AE185" s="7"/>
      <c r="AF185" s="7"/>
      <c r="AG185" s="7"/>
    </row>
    <row r="186" spans="19:33" x14ac:dyDescent="0.25">
      <c r="S186" s="7"/>
      <c r="T186" s="7"/>
      <c r="U186" s="7"/>
      <c r="V186" s="7"/>
      <c r="W186" s="7"/>
      <c r="X186" s="7"/>
      <c r="Y186" s="7"/>
      <c r="Z186" s="7"/>
      <c r="AA186" s="7"/>
      <c r="AB186" s="7"/>
      <c r="AC186" s="7"/>
      <c r="AD186" s="7"/>
      <c r="AE186" s="7"/>
      <c r="AF186" s="7"/>
      <c r="AG186" s="7"/>
    </row>
    <row r="187" spans="19:33" x14ac:dyDescent="0.25">
      <c r="S187" s="7"/>
      <c r="T187" s="7"/>
      <c r="U187" s="7"/>
      <c r="V187" s="7"/>
      <c r="W187" s="7"/>
      <c r="X187" s="7"/>
      <c r="Y187" s="7"/>
      <c r="Z187" s="7"/>
      <c r="AA187" s="7"/>
      <c r="AB187" s="7"/>
      <c r="AC187" s="7"/>
      <c r="AD187" s="7"/>
      <c r="AE187" s="7"/>
      <c r="AF187" s="7"/>
      <c r="AG187" s="7"/>
    </row>
    <row r="188" spans="19:33" x14ac:dyDescent="0.25">
      <c r="S188" s="7"/>
      <c r="T188" s="7"/>
      <c r="U188" s="7"/>
      <c r="V188" s="7"/>
      <c r="W188" s="7"/>
      <c r="X188" s="7"/>
      <c r="Y188" s="7"/>
      <c r="Z188" s="7"/>
      <c r="AA188" s="7"/>
      <c r="AB188" s="7"/>
      <c r="AC188" s="7"/>
      <c r="AD188" s="7"/>
      <c r="AE188" s="7"/>
      <c r="AF188" s="7"/>
      <c r="AG188" s="7"/>
    </row>
    <row r="189" spans="19:33" x14ac:dyDescent="0.25">
      <c r="S189" s="7"/>
      <c r="T189" s="7"/>
      <c r="U189" s="7"/>
      <c r="V189" s="7"/>
      <c r="W189" s="7"/>
      <c r="X189" s="7"/>
      <c r="Y189" s="7"/>
      <c r="Z189" s="7"/>
      <c r="AA189" s="7"/>
      <c r="AB189" s="7"/>
      <c r="AC189" s="7"/>
      <c r="AD189" s="7"/>
      <c r="AE189" s="7"/>
      <c r="AF189" s="7"/>
      <c r="AG189" s="7"/>
    </row>
    <row r="190" spans="19:33" x14ac:dyDescent="0.25">
      <c r="S190" s="7"/>
      <c r="T190" s="7"/>
      <c r="U190" s="7"/>
      <c r="V190" s="7"/>
      <c r="W190" s="7"/>
      <c r="X190" s="7"/>
      <c r="Y190" s="7"/>
      <c r="Z190" s="7"/>
      <c r="AA190" s="7"/>
      <c r="AB190" s="7"/>
      <c r="AC190" s="7"/>
      <c r="AD190" s="7"/>
      <c r="AE190" s="7"/>
      <c r="AF190" s="7"/>
      <c r="AG190" s="7"/>
    </row>
    <row r="191" spans="19:33" x14ac:dyDescent="0.25">
      <c r="S191" s="7"/>
      <c r="T191" s="7"/>
      <c r="U191" s="7"/>
      <c r="V191" s="7"/>
      <c r="W191" s="7"/>
      <c r="X191" s="7"/>
      <c r="Y191" s="7"/>
      <c r="Z191" s="7"/>
      <c r="AA191" s="7"/>
      <c r="AB191" s="7"/>
      <c r="AC191" s="7"/>
      <c r="AD191" s="7"/>
      <c r="AE191" s="7"/>
      <c r="AF191" s="7"/>
      <c r="AG191" s="7"/>
    </row>
    <row r="192" spans="19:33" x14ac:dyDescent="0.25">
      <c r="S192" s="7"/>
      <c r="T192" s="7"/>
      <c r="U192" s="7"/>
      <c r="V192" s="7"/>
      <c r="W192" s="7"/>
      <c r="X192" s="7"/>
      <c r="Y192" s="7"/>
      <c r="Z192" s="7"/>
      <c r="AA192" s="7"/>
      <c r="AB192" s="7"/>
      <c r="AC192" s="7"/>
      <c r="AD192" s="7"/>
      <c r="AE192" s="7"/>
      <c r="AF192" s="7"/>
      <c r="AG192" s="7"/>
    </row>
    <row r="193" spans="19:33" x14ac:dyDescent="0.25">
      <c r="S193" s="7"/>
      <c r="T193" s="7"/>
      <c r="U193" s="7"/>
      <c r="V193" s="7"/>
      <c r="W193" s="7"/>
      <c r="X193" s="7"/>
      <c r="Y193" s="7"/>
      <c r="Z193" s="7"/>
      <c r="AA193" s="7"/>
      <c r="AB193" s="7"/>
      <c r="AC193" s="7"/>
      <c r="AD193" s="7"/>
      <c r="AE193" s="7"/>
      <c r="AF193" s="7"/>
      <c r="AG193" s="7"/>
    </row>
    <row r="194" spans="19:33" x14ac:dyDescent="0.25">
      <c r="S194" s="7"/>
      <c r="T194" s="7"/>
      <c r="U194" s="7"/>
      <c r="V194" s="7"/>
      <c r="W194" s="7"/>
      <c r="X194" s="7"/>
      <c r="Y194" s="7"/>
      <c r="Z194" s="7"/>
      <c r="AA194" s="7"/>
      <c r="AB194" s="7"/>
      <c r="AC194" s="7"/>
      <c r="AD194" s="7"/>
      <c r="AE194" s="7"/>
      <c r="AF194" s="7"/>
      <c r="AG194" s="7"/>
    </row>
    <row r="195" spans="19:33" x14ac:dyDescent="0.25">
      <c r="S195" s="7"/>
      <c r="T195" s="7"/>
      <c r="U195" s="7"/>
      <c r="V195" s="7"/>
      <c r="W195" s="7"/>
      <c r="X195" s="7"/>
      <c r="Y195" s="7"/>
      <c r="Z195" s="7"/>
      <c r="AA195" s="7"/>
      <c r="AB195" s="7"/>
      <c r="AC195" s="7"/>
      <c r="AD195" s="7"/>
      <c r="AE195" s="7"/>
      <c r="AF195" s="7"/>
      <c r="AG195" s="7"/>
    </row>
    <row r="196" spans="19:33" x14ac:dyDescent="0.25">
      <c r="S196" s="7"/>
      <c r="T196" s="7"/>
      <c r="U196" s="7"/>
      <c r="V196" s="7"/>
      <c r="W196" s="7"/>
      <c r="X196" s="7"/>
      <c r="Y196" s="7"/>
      <c r="Z196" s="7"/>
      <c r="AA196" s="7"/>
      <c r="AB196" s="7"/>
      <c r="AC196" s="7"/>
      <c r="AD196" s="7"/>
      <c r="AE196" s="7"/>
      <c r="AF196" s="7"/>
      <c r="AG196" s="7"/>
    </row>
    <row r="197" spans="19:33" x14ac:dyDescent="0.25">
      <c r="S197" s="7"/>
      <c r="T197" s="7"/>
      <c r="U197" s="7"/>
      <c r="V197" s="7"/>
      <c r="W197" s="7"/>
      <c r="X197" s="7"/>
      <c r="Y197" s="7"/>
      <c r="Z197" s="7"/>
      <c r="AA197" s="7"/>
      <c r="AB197" s="7"/>
      <c r="AC197" s="7"/>
      <c r="AD197" s="7"/>
      <c r="AE197" s="7"/>
      <c r="AF197" s="7"/>
      <c r="AG197" s="7"/>
    </row>
    <row r="198" spans="19:33" x14ac:dyDescent="0.25">
      <c r="S198" s="7"/>
      <c r="T198" s="7"/>
      <c r="U198" s="7"/>
      <c r="V198" s="7"/>
      <c r="W198" s="7"/>
      <c r="X198" s="7"/>
      <c r="Y198" s="7"/>
      <c r="Z198" s="7"/>
      <c r="AA198" s="7"/>
      <c r="AB198" s="7"/>
      <c r="AC198" s="7"/>
      <c r="AD198" s="7"/>
      <c r="AE198" s="7"/>
      <c r="AF198" s="7"/>
      <c r="AG198" s="7"/>
    </row>
    <row r="199" spans="19:33" x14ac:dyDescent="0.25">
      <c r="S199" s="7"/>
      <c r="T199" s="7"/>
      <c r="U199" s="7"/>
      <c r="V199" s="7"/>
      <c r="W199" s="7"/>
      <c r="X199" s="7"/>
      <c r="Y199" s="7"/>
      <c r="Z199" s="7"/>
      <c r="AA199" s="7"/>
      <c r="AB199" s="7"/>
      <c r="AC199" s="7"/>
      <c r="AD199" s="7"/>
      <c r="AE199" s="7"/>
      <c r="AF199" s="7"/>
      <c r="AG199" s="7"/>
    </row>
    <row r="200" spans="19:33" x14ac:dyDescent="0.25">
      <c r="S200" s="7"/>
      <c r="T200" s="7"/>
      <c r="U200" s="7"/>
      <c r="V200" s="7"/>
      <c r="W200" s="7"/>
      <c r="X200" s="7"/>
      <c r="Y200" s="7"/>
      <c r="Z200" s="7"/>
      <c r="AA200" s="7"/>
      <c r="AB200" s="7"/>
      <c r="AC200" s="7"/>
      <c r="AD200" s="7"/>
      <c r="AE200" s="7"/>
      <c r="AF200" s="7"/>
      <c r="AG200" s="7"/>
    </row>
    <row r="201" spans="19:33" x14ac:dyDescent="0.25">
      <c r="S201" s="7"/>
      <c r="T201" s="7"/>
      <c r="U201" s="7"/>
      <c r="V201" s="7"/>
      <c r="W201" s="7"/>
      <c r="X201" s="7"/>
      <c r="Y201" s="7"/>
      <c r="Z201" s="7"/>
      <c r="AA201" s="7"/>
      <c r="AB201" s="7"/>
      <c r="AC201" s="7"/>
      <c r="AD201" s="7"/>
      <c r="AE201" s="7"/>
      <c r="AF201" s="7"/>
      <c r="AG201" s="7"/>
    </row>
    <row r="202" spans="19:33" x14ac:dyDescent="0.25">
      <c r="S202" s="7"/>
      <c r="T202" s="7"/>
      <c r="U202" s="7"/>
      <c r="V202" s="7"/>
      <c r="W202" s="7"/>
      <c r="X202" s="7"/>
      <c r="Y202" s="7"/>
      <c r="Z202" s="7"/>
      <c r="AA202" s="7"/>
      <c r="AB202" s="7"/>
      <c r="AC202" s="7"/>
      <c r="AD202" s="7"/>
      <c r="AE202" s="7"/>
      <c r="AF202" s="7"/>
      <c r="AG202" s="7"/>
    </row>
    <row r="203" spans="19:33" x14ac:dyDescent="0.25">
      <c r="S203" s="7"/>
      <c r="T203" s="7"/>
      <c r="U203" s="7"/>
      <c r="V203" s="7"/>
      <c r="W203" s="7"/>
      <c r="X203" s="7"/>
      <c r="Y203" s="7"/>
      <c r="Z203" s="7"/>
      <c r="AA203" s="7"/>
      <c r="AB203" s="7"/>
      <c r="AC203" s="7"/>
      <c r="AD203" s="7"/>
      <c r="AE203" s="7"/>
      <c r="AF203" s="7"/>
      <c r="AG203" s="7"/>
    </row>
    <row r="204" spans="19:33" x14ac:dyDescent="0.25">
      <c r="S204" s="7"/>
      <c r="T204" s="7"/>
      <c r="U204" s="7"/>
      <c r="V204" s="7"/>
      <c r="W204" s="7"/>
      <c r="X204" s="7"/>
      <c r="Y204" s="7"/>
      <c r="Z204" s="7"/>
      <c r="AA204" s="7"/>
      <c r="AB204" s="7"/>
      <c r="AC204" s="7"/>
      <c r="AD204" s="7"/>
      <c r="AE204" s="7"/>
      <c r="AF204" s="7"/>
      <c r="AG204" s="7"/>
    </row>
    <row r="205" spans="19:33" x14ac:dyDescent="0.25">
      <c r="S205" s="7"/>
      <c r="T205" s="7"/>
      <c r="U205" s="7"/>
      <c r="V205" s="7"/>
      <c r="W205" s="7"/>
      <c r="X205" s="7"/>
      <c r="Y205" s="7"/>
      <c r="Z205" s="7"/>
      <c r="AA205" s="7"/>
      <c r="AB205" s="7"/>
      <c r="AC205" s="7"/>
      <c r="AD205" s="7"/>
      <c r="AE205" s="7"/>
      <c r="AF205" s="7"/>
      <c r="AG205" s="7"/>
    </row>
    <row r="206" spans="19:33" x14ac:dyDescent="0.25">
      <c r="S206" s="7"/>
      <c r="T206" s="7"/>
      <c r="U206" s="7"/>
      <c r="V206" s="7"/>
      <c r="W206" s="7"/>
      <c r="X206" s="7"/>
      <c r="Y206" s="7"/>
      <c r="Z206" s="7"/>
      <c r="AA206" s="7"/>
      <c r="AB206" s="7"/>
      <c r="AC206" s="7"/>
      <c r="AD206" s="7"/>
      <c r="AE206" s="7"/>
      <c r="AF206" s="7"/>
      <c r="AG206" s="7"/>
    </row>
    <row r="207" spans="19:33" x14ac:dyDescent="0.25">
      <c r="S207" s="7"/>
      <c r="T207" s="7"/>
      <c r="U207" s="7"/>
      <c r="V207" s="7"/>
      <c r="W207" s="7"/>
      <c r="X207" s="7"/>
      <c r="Y207" s="7"/>
      <c r="Z207" s="7"/>
      <c r="AA207" s="7"/>
      <c r="AB207" s="7"/>
      <c r="AC207" s="7"/>
      <c r="AD207" s="7"/>
      <c r="AE207" s="7"/>
      <c r="AF207" s="7"/>
      <c r="AG207" s="7"/>
    </row>
    <row r="208" spans="19:33" x14ac:dyDescent="0.25">
      <c r="S208" s="7"/>
      <c r="T208" s="7"/>
      <c r="U208" s="7"/>
      <c r="V208" s="7"/>
      <c r="W208" s="7"/>
      <c r="X208" s="7"/>
      <c r="Y208" s="7"/>
      <c r="Z208" s="7"/>
      <c r="AA208" s="7"/>
      <c r="AB208" s="7"/>
      <c r="AC208" s="7"/>
      <c r="AD208" s="7"/>
      <c r="AE208" s="7"/>
      <c r="AF208" s="7"/>
      <c r="AG208" s="7"/>
    </row>
    <row r="209" spans="19:33" x14ac:dyDescent="0.25">
      <c r="S209" s="7"/>
      <c r="T209" s="7"/>
      <c r="U209" s="7"/>
      <c r="V209" s="7"/>
      <c r="W209" s="7"/>
      <c r="X209" s="7"/>
      <c r="Y209" s="7"/>
      <c r="Z209" s="7"/>
      <c r="AA209" s="7"/>
      <c r="AB209" s="7"/>
      <c r="AC209" s="7"/>
      <c r="AD209" s="7"/>
      <c r="AE209" s="7"/>
      <c r="AF209" s="7"/>
      <c r="AG209" s="7"/>
    </row>
    <row r="210" spans="19:33" x14ac:dyDescent="0.25">
      <c r="S210" s="7"/>
      <c r="T210" s="7"/>
      <c r="U210" s="7"/>
      <c r="V210" s="7"/>
      <c r="W210" s="7"/>
      <c r="X210" s="7"/>
      <c r="Y210" s="7"/>
      <c r="Z210" s="7"/>
      <c r="AA210" s="7"/>
      <c r="AB210" s="7"/>
      <c r="AC210" s="7"/>
      <c r="AD210" s="7"/>
      <c r="AE210" s="7"/>
      <c r="AF210" s="7"/>
      <c r="AG210" s="7"/>
    </row>
    <row r="211" spans="19:33" x14ac:dyDescent="0.25">
      <c r="S211" s="7"/>
      <c r="T211" s="7"/>
      <c r="U211" s="7"/>
      <c r="V211" s="7"/>
      <c r="W211" s="7"/>
      <c r="X211" s="7"/>
      <c r="Y211" s="7"/>
      <c r="Z211" s="7"/>
      <c r="AA211" s="7"/>
      <c r="AB211" s="7"/>
      <c r="AC211" s="7"/>
      <c r="AD211" s="7"/>
      <c r="AE211" s="7"/>
      <c r="AF211" s="7"/>
      <c r="AG211" s="7"/>
    </row>
    <row r="212" spans="19:33" x14ac:dyDescent="0.25">
      <c r="S212" s="7"/>
      <c r="T212" s="7"/>
      <c r="U212" s="7"/>
      <c r="V212" s="7"/>
      <c r="W212" s="7"/>
      <c r="X212" s="7"/>
      <c r="Y212" s="7"/>
      <c r="Z212" s="7"/>
      <c r="AA212" s="7"/>
      <c r="AB212" s="7"/>
      <c r="AC212" s="7"/>
      <c r="AD212" s="7"/>
      <c r="AE212" s="7"/>
      <c r="AF212" s="7"/>
      <c r="AG212" s="7"/>
    </row>
    <row r="213" spans="19:33" x14ac:dyDescent="0.25">
      <c r="S213" s="7"/>
      <c r="T213" s="7"/>
      <c r="U213" s="7"/>
      <c r="V213" s="7"/>
      <c r="W213" s="7"/>
      <c r="X213" s="7"/>
      <c r="Y213" s="7"/>
      <c r="Z213" s="7"/>
      <c r="AA213" s="7"/>
      <c r="AB213" s="7"/>
      <c r="AC213" s="7"/>
      <c r="AD213" s="7"/>
      <c r="AE213" s="7"/>
      <c r="AF213" s="7"/>
      <c r="AG213" s="7"/>
    </row>
    <row r="214" spans="19:33" x14ac:dyDescent="0.25">
      <c r="S214" s="7"/>
      <c r="T214" s="7"/>
      <c r="U214" s="7"/>
      <c r="V214" s="7"/>
      <c r="W214" s="7"/>
      <c r="X214" s="7"/>
      <c r="Y214" s="7"/>
      <c r="Z214" s="7"/>
      <c r="AA214" s="7"/>
      <c r="AB214" s="7"/>
      <c r="AC214" s="7"/>
      <c r="AD214" s="7"/>
      <c r="AE214" s="7"/>
      <c r="AF214" s="7"/>
      <c r="AG214" s="7"/>
    </row>
    <row r="215" spans="19:33" x14ac:dyDescent="0.25">
      <c r="S215" s="7"/>
      <c r="T215" s="7"/>
      <c r="U215" s="7"/>
      <c r="V215" s="7"/>
      <c r="W215" s="7"/>
      <c r="X215" s="7"/>
      <c r="Y215" s="7"/>
      <c r="Z215" s="7"/>
      <c r="AA215" s="7"/>
      <c r="AB215" s="7"/>
      <c r="AC215" s="7"/>
      <c r="AD215" s="7"/>
      <c r="AE215" s="7"/>
      <c r="AF215" s="7"/>
      <c r="AG215" s="7"/>
    </row>
    <row r="216" spans="19:33" x14ac:dyDescent="0.25">
      <c r="S216" s="7"/>
      <c r="T216" s="7"/>
      <c r="U216" s="7"/>
      <c r="V216" s="7"/>
      <c r="W216" s="7"/>
      <c r="X216" s="7"/>
      <c r="Y216" s="7"/>
      <c r="Z216" s="7"/>
      <c r="AA216" s="7"/>
      <c r="AB216" s="7"/>
      <c r="AC216" s="7"/>
      <c r="AD216" s="7"/>
      <c r="AE216" s="7"/>
      <c r="AF216" s="7"/>
      <c r="AG216" s="7"/>
    </row>
    <row r="217" spans="19:33" x14ac:dyDescent="0.25">
      <c r="S217" s="7"/>
      <c r="T217" s="7"/>
      <c r="U217" s="7"/>
      <c r="V217" s="7"/>
      <c r="W217" s="7"/>
      <c r="X217" s="7"/>
      <c r="Y217" s="7"/>
      <c r="Z217" s="7"/>
      <c r="AA217" s="7"/>
      <c r="AB217" s="7"/>
      <c r="AC217" s="7"/>
      <c r="AD217" s="7"/>
      <c r="AE217" s="7"/>
      <c r="AF217" s="7"/>
      <c r="AG217" s="7"/>
    </row>
    <row r="218" spans="19:33" x14ac:dyDescent="0.25">
      <c r="S218" s="7"/>
      <c r="T218" s="7"/>
      <c r="U218" s="7"/>
      <c r="V218" s="7"/>
      <c r="W218" s="7"/>
      <c r="X218" s="7"/>
      <c r="Y218" s="7"/>
      <c r="Z218" s="7"/>
      <c r="AA218" s="7"/>
      <c r="AB218" s="7"/>
      <c r="AC218" s="7"/>
      <c r="AD218" s="7"/>
      <c r="AE218" s="7"/>
      <c r="AF218" s="7"/>
      <c r="AG218" s="7"/>
    </row>
    <row r="219" spans="19:33" x14ac:dyDescent="0.25">
      <c r="S219" s="7"/>
      <c r="T219" s="7"/>
      <c r="U219" s="7"/>
      <c r="V219" s="7"/>
      <c r="W219" s="7"/>
      <c r="X219" s="7"/>
      <c r="Y219" s="7"/>
      <c r="Z219" s="7"/>
      <c r="AA219" s="7"/>
      <c r="AB219" s="7"/>
      <c r="AC219" s="7"/>
      <c r="AD219" s="7"/>
      <c r="AE219" s="7"/>
      <c r="AF219" s="7"/>
      <c r="AG219" s="7"/>
    </row>
    <row r="220" spans="19:33" x14ac:dyDescent="0.25">
      <c r="S220" s="7"/>
      <c r="T220" s="7"/>
      <c r="U220" s="7"/>
      <c r="V220" s="7"/>
      <c r="W220" s="7"/>
      <c r="X220" s="7"/>
      <c r="Y220" s="7"/>
      <c r="Z220" s="7"/>
      <c r="AA220" s="7"/>
      <c r="AB220" s="7"/>
      <c r="AC220" s="7"/>
      <c r="AD220" s="7"/>
      <c r="AE220" s="7"/>
      <c r="AF220" s="7"/>
      <c r="AG220" s="7"/>
    </row>
    <row r="221" spans="19:33" x14ac:dyDescent="0.25">
      <c r="S221" s="7"/>
      <c r="T221" s="7"/>
      <c r="U221" s="7"/>
      <c r="V221" s="7"/>
      <c r="W221" s="7"/>
      <c r="X221" s="7"/>
      <c r="Y221" s="7"/>
      <c r="Z221" s="7"/>
      <c r="AA221" s="7"/>
      <c r="AB221" s="7"/>
      <c r="AC221" s="7"/>
      <c r="AD221" s="7"/>
      <c r="AE221" s="7"/>
      <c r="AF221" s="7"/>
      <c r="AG221" s="7"/>
    </row>
    <row r="222" spans="19:33" x14ac:dyDescent="0.25">
      <c r="S222" s="7"/>
      <c r="T222" s="7"/>
      <c r="U222" s="7"/>
      <c r="V222" s="7"/>
      <c r="W222" s="7"/>
      <c r="X222" s="7"/>
      <c r="Y222" s="7"/>
      <c r="Z222" s="7"/>
      <c r="AA222" s="7"/>
      <c r="AB222" s="7"/>
      <c r="AC222" s="7"/>
      <c r="AD222" s="7"/>
      <c r="AE222" s="7"/>
      <c r="AF222" s="7"/>
      <c r="AG222" s="7"/>
    </row>
    <row r="223" spans="19:33" x14ac:dyDescent="0.25">
      <c r="S223" s="7"/>
      <c r="T223" s="7"/>
      <c r="U223" s="7"/>
      <c r="V223" s="7"/>
      <c r="W223" s="7"/>
      <c r="X223" s="7"/>
      <c r="Y223" s="7"/>
      <c r="Z223" s="7"/>
      <c r="AA223" s="7"/>
      <c r="AB223" s="7"/>
      <c r="AC223" s="7"/>
      <c r="AD223" s="7"/>
      <c r="AE223" s="7"/>
      <c r="AF223" s="7"/>
      <c r="AG223" s="7"/>
    </row>
    <row r="224" spans="19:33" x14ac:dyDescent="0.25">
      <c r="S224" s="7"/>
      <c r="T224" s="7"/>
      <c r="U224" s="7"/>
      <c r="V224" s="7"/>
      <c r="W224" s="7"/>
      <c r="X224" s="7"/>
      <c r="Y224" s="7"/>
      <c r="Z224" s="7"/>
      <c r="AA224" s="7"/>
      <c r="AB224" s="7"/>
      <c r="AC224" s="7"/>
      <c r="AD224" s="7"/>
      <c r="AE224" s="7"/>
      <c r="AF224" s="7"/>
      <c r="AG224" s="7"/>
    </row>
    <row r="225" spans="19:33" x14ac:dyDescent="0.25">
      <c r="S225" s="7"/>
      <c r="T225" s="7"/>
      <c r="U225" s="7"/>
      <c r="V225" s="7"/>
      <c r="W225" s="7"/>
      <c r="X225" s="7"/>
      <c r="Y225" s="7"/>
      <c r="Z225" s="7"/>
      <c r="AA225" s="7"/>
      <c r="AB225" s="7"/>
      <c r="AC225" s="7"/>
      <c r="AD225" s="7"/>
      <c r="AE225" s="7"/>
      <c r="AF225" s="7"/>
      <c r="AG225" s="7"/>
    </row>
    <row r="226" spans="19:33" x14ac:dyDescent="0.25">
      <c r="S226" s="7"/>
      <c r="T226" s="7"/>
      <c r="U226" s="7"/>
      <c r="V226" s="7"/>
      <c r="W226" s="7"/>
      <c r="X226" s="7"/>
      <c r="Y226" s="7"/>
      <c r="Z226" s="7"/>
      <c r="AA226" s="7"/>
      <c r="AB226" s="7"/>
      <c r="AC226" s="7"/>
      <c r="AD226" s="7"/>
      <c r="AE226" s="7"/>
      <c r="AF226" s="7"/>
      <c r="AG226" s="7"/>
    </row>
    <row r="227" spans="19:33" x14ac:dyDescent="0.25">
      <c r="S227" s="7"/>
      <c r="T227" s="7"/>
      <c r="U227" s="7"/>
      <c r="V227" s="7"/>
      <c r="W227" s="7"/>
      <c r="X227" s="7"/>
      <c r="Y227" s="7"/>
      <c r="Z227" s="7"/>
      <c r="AA227" s="7"/>
      <c r="AB227" s="7"/>
      <c r="AC227" s="7"/>
      <c r="AD227" s="7"/>
      <c r="AE227" s="7"/>
      <c r="AF227" s="7"/>
      <c r="AG227" s="7"/>
    </row>
    <row r="228" spans="19:33" x14ac:dyDescent="0.25">
      <c r="S228" s="7"/>
      <c r="T228" s="7"/>
      <c r="U228" s="7"/>
      <c r="V228" s="7"/>
      <c r="W228" s="7"/>
      <c r="X228" s="7"/>
      <c r="Y228" s="7"/>
      <c r="Z228" s="7"/>
      <c r="AA228" s="7"/>
      <c r="AB228" s="7"/>
      <c r="AC228" s="7"/>
      <c r="AD228" s="7"/>
      <c r="AE228" s="7"/>
      <c r="AF228" s="7"/>
      <c r="AG228" s="7"/>
    </row>
    <row r="229" spans="19:33" x14ac:dyDescent="0.25">
      <c r="S229" s="7"/>
      <c r="T229" s="7"/>
      <c r="U229" s="7"/>
      <c r="V229" s="7"/>
      <c r="W229" s="7"/>
      <c r="X229" s="7"/>
      <c r="Y229" s="7"/>
      <c r="Z229" s="7"/>
      <c r="AA229" s="7"/>
      <c r="AB229" s="7"/>
      <c r="AC229" s="7"/>
      <c r="AD229" s="7"/>
      <c r="AE229" s="7"/>
      <c r="AF229" s="7"/>
      <c r="AG229" s="7"/>
    </row>
    <row r="230" spans="19:33" x14ac:dyDescent="0.25">
      <c r="S230" s="7"/>
      <c r="T230" s="7"/>
      <c r="U230" s="7"/>
      <c r="V230" s="7"/>
      <c r="W230" s="7"/>
      <c r="X230" s="7"/>
      <c r="Y230" s="7"/>
      <c r="Z230" s="7"/>
      <c r="AA230" s="7"/>
      <c r="AB230" s="7"/>
      <c r="AC230" s="7"/>
      <c r="AD230" s="7"/>
      <c r="AE230" s="7"/>
      <c r="AF230" s="7"/>
      <c r="AG230" s="7"/>
    </row>
    <row r="231" spans="19:33" x14ac:dyDescent="0.25">
      <c r="S231" s="7"/>
      <c r="T231" s="7"/>
      <c r="U231" s="7"/>
      <c r="V231" s="7"/>
      <c r="W231" s="7"/>
      <c r="X231" s="7"/>
      <c r="Y231" s="7"/>
      <c r="Z231" s="7"/>
      <c r="AA231" s="7"/>
      <c r="AB231" s="7"/>
      <c r="AC231" s="7"/>
      <c r="AD231" s="7"/>
      <c r="AE231" s="7"/>
      <c r="AF231" s="7"/>
      <c r="AG231" s="7"/>
    </row>
    <row r="232" spans="19:33" x14ac:dyDescent="0.25">
      <c r="S232" s="7"/>
      <c r="T232" s="7"/>
      <c r="U232" s="7"/>
      <c r="V232" s="7"/>
      <c r="W232" s="7"/>
      <c r="X232" s="7"/>
      <c r="Y232" s="7"/>
      <c r="Z232" s="7"/>
      <c r="AA232" s="7"/>
      <c r="AB232" s="7"/>
      <c r="AC232" s="7"/>
      <c r="AD232" s="7"/>
      <c r="AE232" s="7"/>
      <c r="AF232" s="7"/>
      <c r="AG232" s="7"/>
    </row>
    <row r="233" spans="19:33" x14ac:dyDescent="0.25">
      <c r="S233" s="7"/>
      <c r="T233" s="7"/>
      <c r="U233" s="7"/>
      <c r="V233" s="7"/>
      <c r="W233" s="7"/>
      <c r="X233" s="7"/>
      <c r="Y233" s="7"/>
      <c r="Z233" s="7"/>
      <c r="AA233" s="7"/>
      <c r="AB233" s="7"/>
      <c r="AC233" s="7"/>
      <c r="AD233" s="7"/>
      <c r="AE233" s="7"/>
      <c r="AF233" s="7"/>
      <c r="AG233" s="7"/>
    </row>
    <row r="234" spans="19:33" x14ac:dyDescent="0.25">
      <c r="S234" s="7"/>
      <c r="T234" s="7"/>
      <c r="U234" s="7"/>
      <c r="V234" s="7"/>
      <c r="W234" s="7"/>
      <c r="X234" s="7"/>
      <c r="Y234" s="7"/>
      <c r="Z234" s="7"/>
      <c r="AA234" s="7"/>
      <c r="AB234" s="7"/>
      <c r="AC234" s="7"/>
      <c r="AD234" s="7"/>
      <c r="AE234" s="7"/>
      <c r="AF234" s="7"/>
      <c r="AG234" s="7"/>
    </row>
    <row r="235" spans="19:33" x14ac:dyDescent="0.25">
      <c r="S235" s="7"/>
      <c r="T235" s="7"/>
      <c r="U235" s="7"/>
      <c r="V235" s="7"/>
      <c r="W235" s="7"/>
      <c r="X235" s="7"/>
      <c r="Y235" s="7"/>
      <c r="Z235" s="7"/>
      <c r="AA235" s="7"/>
      <c r="AB235" s="7"/>
      <c r="AC235" s="7"/>
      <c r="AD235" s="7"/>
      <c r="AE235" s="7"/>
      <c r="AF235" s="7"/>
      <c r="AG235" s="7"/>
    </row>
    <row r="236" spans="19:33" x14ac:dyDescent="0.25">
      <c r="S236" s="7"/>
      <c r="T236" s="7"/>
      <c r="U236" s="7"/>
      <c r="V236" s="7"/>
      <c r="W236" s="7"/>
      <c r="X236" s="7"/>
      <c r="Y236" s="7"/>
      <c r="Z236" s="7"/>
      <c r="AA236" s="7"/>
      <c r="AB236" s="7"/>
      <c r="AC236" s="7"/>
      <c r="AD236" s="7"/>
      <c r="AE236" s="7"/>
      <c r="AF236" s="7"/>
      <c r="AG236" s="7"/>
    </row>
    <row r="237" spans="19:33" x14ac:dyDescent="0.25">
      <c r="S237" s="7"/>
      <c r="T237" s="7"/>
      <c r="U237" s="7"/>
      <c r="V237" s="7"/>
      <c r="W237" s="7"/>
      <c r="X237" s="7"/>
      <c r="Y237" s="7"/>
      <c r="Z237" s="7"/>
      <c r="AA237" s="7"/>
      <c r="AB237" s="7"/>
      <c r="AC237" s="7"/>
      <c r="AD237" s="7"/>
      <c r="AE237" s="7"/>
      <c r="AF237" s="7"/>
      <c r="AG237" s="7"/>
    </row>
    <row r="238" spans="19:33" x14ac:dyDescent="0.25">
      <c r="S238" s="7"/>
      <c r="T238" s="7"/>
      <c r="U238" s="7"/>
      <c r="V238" s="7"/>
      <c r="W238" s="7"/>
      <c r="X238" s="7"/>
      <c r="Y238" s="7"/>
      <c r="Z238" s="7"/>
      <c r="AA238" s="7"/>
      <c r="AB238" s="7"/>
      <c r="AC238" s="7"/>
      <c r="AD238" s="7"/>
      <c r="AE238" s="7"/>
      <c r="AF238" s="7"/>
      <c r="AG238" s="7"/>
    </row>
    <row r="239" spans="19:33" x14ac:dyDescent="0.25">
      <c r="S239" s="7"/>
      <c r="T239" s="7"/>
      <c r="U239" s="7"/>
      <c r="V239" s="7"/>
      <c r="W239" s="7"/>
      <c r="X239" s="7"/>
      <c r="Y239" s="7"/>
      <c r="Z239" s="7"/>
      <c r="AA239" s="7"/>
      <c r="AB239" s="7"/>
      <c r="AC239" s="7"/>
      <c r="AD239" s="7"/>
      <c r="AE239" s="7"/>
      <c r="AF239" s="7"/>
      <c r="AG239" s="7"/>
    </row>
    <row r="240" spans="19:33" x14ac:dyDescent="0.25">
      <c r="S240" s="7"/>
      <c r="T240" s="7"/>
      <c r="U240" s="7"/>
      <c r="V240" s="7"/>
      <c r="W240" s="7"/>
      <c r="X240" s="7"/>
      <c r="Y240" s="7"/>
      <c r="Z240" s="7"/>
      <c r="AA240" s="7"/>
      <c r="AB240" s="7"/>
      <c r="AC240" s="7"/>
      <c r="AD240" s="7"/>
      <c r="AE240" s="7"/>
      <c r="AF240" s="7"/>
      <c r="AG240" s="7"/>
    </row>
    <row r="241" spans="19:33" x14ac:dyDescent="0.25">
      <c r="S241" s="7"/>
      <c r="T241" s="7"/>
      <c r="U241" s="7"/>
      <c r="V241" s="7"/>
      <c r="W241" s="7"/>
      <c r="X241" s="7"/>
      <c r="Y241" s="7"/>
      <c r="Z241" s="7"/>
      <c r="AA241" s="7"/>
      <c r="AB241" s="7"/>
      <c r="AC241" s="7"/>
      <c r="AD241" s="7"/>
      <c r="AE241" s="7"/>
      <c r="AF241" s="7"/>
      <c r="AG241" s="7"/>
    </row>
    <row r="242" spans="19:33" x14ac:dyDescent="0.25">
      <c r="S242" s="7"/>
      <c r="T242" s="7"/>
      <c r="U242" s="7"/>
      <c r="V242" s="7"/>
      <c r="W242" s="7"/>
      <c r="X242" s="7"/>
      <c r="Y242" s="7"/>
      <c r="Z242" s="7"/>
      <c r="AA242" s="7"/>
      <c r="AB242" s="7"/>
      <c r="AC242" s="7"/>
      <c r="AD242" s="7"/>
      <c r="AE242" s="7"/>
      <c r="AF242" s="7"/>
      <c r="AG242" s="7"/>
    </row>
    <row r="243" spans="19:33" x14ac:dyDescent="0.25">
      <c r="S243" s="7"/>
      <c r="T243" s="7"/>
      <c r="U243" s="7"/>
      <c r="V243" s="7"/>
      <c r="W243" s="7"/>
      <c r="X243" s="7"/>
      <c r="Y243" s="7"/>
      <c r="Z243" s="7"/>
      <c r="AA243" s="7"/>
      <c r="AB243" s="7"/>
      <c r="AC243" s="7"/>
      <c r="AD243" s="7"/>
      <c r="AE243" s="7"/>
      <c r="AF243" s="7"/>
      <c r="AG243" s="7"/>
    </row>
    <row r="244" spans="19:33" x14ac:dyDescent="0.25">
      <c r="S244" s="7"/>
      <c r="T244" s="7"/>
      <c r="U244" s="7"/>
      <c r="V244" s="7"/>
      <c r="W244" s="7"/>
      <c r="X244" s="7"/>
      <c r="Y244" s="7"/>
      <c r="Z244" s="7"/>
      <c r="AA244" s="7"/>
      <c r="AB244" s="7"/>
      <c r="AC244" s="7"/>
      <c r="AD244" s="7"/>
      <c r="AE244" s="7"/>
      <c r="AF244" s="7"/>
      <c r="AG244" s="7"/>
    </row>
    <row r="245" spans="19:33" x14ac:dyDescent="0.25">
      <c r="S245" s="7"/>
      <c r="T245" s="7"/>
      <c r="U245" s="7"/>
      <c r="V245" s="7"/>
      <c r="W245" s="7"/>
      <c r="X245" s="7"/>
      <c r="Y245" s="7"/>
      <c r="Z245" s="7"/>
      <c r="AA245" s="7"/>
      <c r="AB245" s="7"/>
      <c r="AC245" s="7"/>
      <c r="AD245" s="7"/>
      <c r="AE245" s="7"/>
      <c r="AF245" s="7"/>
      <c r="AG245" s="7"/>
    </row>
    <row r="246" spans="19:33" x14ac:dyDescent="0.25">
      <c r="S246" s="7"/>
      <c r="T246" s="7"/>
      <c r="U246" s="7"/>
      <c r="V246" s="7"/>
      <c r="W246" s="7"/>
      <c r="X246" s="7"/>
      <c r="Y246" s="7"/>
      <c r="Z246" s="7"/>
      <c r="AA246" s="7"/>
      <c r="AB246" s="7"/>
      <c r="AC246" s="7"/>
      <c r="AD246" s="7"/>
      <c r="AE246" s="7"/>
      <c r="AF246" s="7"/>
      <c r="AG246" s="7"/>
    </row>
    <row r="247" spans="19:33" x14ac:dyDescent="0.25">
      <c r="S247" s="7"/>
      <c r="T247" s="7"/>
      <c r="U247" s="7"/>
      <c r="V247" s="7"/>
      <c r="W247" s="7"/>
      <c r="X247" s="7"/>
      <c r="Y247" s="7"/>
      <c r="Z247" s="7"/>
      <c r="AA247" s="7"/>
      <c r="AB247" s="7"/>
      <c r="AC247" s="7"/>
      <c r="AD247" s="7"/>
      <c r="AE247" s="7"/>
      <c r="AF247" s="7"/>
      <c r="AG247" s="7"/>
    </row>
    <row r="248" spans="19:33" x14ac:dyDescent="0.25">
      <c r="S248" s="7"/>
      <c r="T248" s="7"/>
      <c r="U248" s="7"/>
      <c r="V248" s="7"/>
      <c r="W248" s="7"/>
      <c r="X248" s="7"/>
      <c r="Y248" s="7"/>
      <c r="Z248" s="7"/>
      <c r="AA248" s="7"/>
      <c r="AB248" s="7"/>
      <c r="AC248" s="7"/>
      <c r="AD248" s="7"/>
      <c r="AE248" s="7"/>
      <c r="AF248" s="7"/>
      <c r="AG248" s="7"/>
    </row>
    <row r="249" spans="19:33" x14ac:dyDescent="0.25">
      <c r="S249" s="7"/>
      <c r="T249" s="7"/>
      <c r="U249" s="7"/>
      <c r="V249" s="7"/>
      <c r="W249" s="7"/>
      <c r="X249" s="7"/>
      <c r="Y249" s="7"/>
      <c r="Z249" s="7"/>
      <c r="AA249" s="7"/>
      <c r="AB249" s="7"/>
      <c r="AC249" s="7"/>
      <c r="AD249" s="7"/>
      <c r="AE249" s="7"/>
      <c r="AF249" s="7"/>
      <c r="AG249" s="7"/>
    </row>
    <row r="250" spans="19:33" x14ac:dyDescent="0.25">
      <c r="S250" s="7"/>
      <c r="T250" s="7"/>
      <c r="U250" s="7"/>
      <c r="V250" s="7"/>
      <c r="W250" s="7"/>
      <c r="X250" s="7"/>
      <c r="Y250" s="7"/>
      <c r="Z250" s="7"/>
      <c r="AA250" s="7"/>
      <c r="AB250" s="7"/>
      <c r="AC250" s="7"/>
      <c r="AD250" s="7"/>
      <c r="AE250" s="7"/>
      <c r="AF250" s="7"/>
      <c r="AG250" s="7"/>
    </row>
    <row r="251" spans="19:33" x14ac:dyDescent="0.25">
      <c r="S251" s="7"/>
      <c r="T251" s="7"/>
      <c r="U251" s="7"/>
      <c r="V251" s="7"/>
      <c r="W251" s="7"/>
      <c r="X251" s="7"/>
      <c r="Y251" s="7"/>
      <c r="Z251" s="7"/>
      <c r="AA251" s="7"/>
      <c r="AB251" s="7"/>
      <c r="AC251" s="7"/>
      <c r="AD251" s="7"/>
      <c r="AE251" s="7"/>
      <c r="AF251" s="7"/>
      <c r="AG251" s="7"/>
    </row>
    <row r="252" spans="19:33" x14ac:dyDescent="0.25">
      <c r="S252" s="7"/>
      <c r="T252" s="7"/>
      <c r="U252" s="7"/>
      <c r="V252" s="7"/>
      <c r="W252" s="7"/>
      <c r="X252" s="7"/>
      <c r="Y252" s="7"/>
      <c r="Z252" s="7"/>
      <c r="AA252" s="7"/>
      <c r="AB252" s="7"/>
      <c r="AC252" s="7"/>
      <c r="AD252" s="7"/>
      <c r="AE252" s="7"/>
      <c r="AF252" s="7"/>
      <c r="AG252" s="7"/>
    </row>
    <row r="253" spans="19:33" x14ac:dyDescent="0.25">
      <c r="S253" s="7"/>
      <c r="T253" s="7"/>
      <c r="U253" s="7"/>
      <c r="V253" s="7"/>
      <c r="W253" s="7"/>
      <c r="X253" s="7"/>
      <c r="Y253" s="7"/>
      <c r="Z253" s="7"/>
      <c r="AA253" s="7"/>
      <c r="AB253" s="7"/>
      <c r="AC253" s="7"/>
      <c r="AD253" s="7"/>
      <c r="AE253" s="7"/>
      <c r="AF253" s="7"/>
      <c r="AG253" s="7"/>
    </row>
    <row r="254" spans="19:33" x14ac:dyDescent="0.25">
      <c r="S254" s="7"/>
      <c r="T254" s="7"/>
      <c r="U254" s="7"/>
      <c r="V254" s="7"/>
      <c r="W254" s="7"/>
      <c r="X254" s="7"/>
      <c r="Y254" s="7"/>
      <c r="Z254" s="7"/>
      <c r="AA254" s="7"/>
      <c r="AB254" s="7"/>
      <c r="AC254" s="7"/>
      <c r="AD254" s="7"/>
      <c r="AE254" s="7"/>
      <c r="AF254" s="7"/>
      <c r="AG254" s="7"/>
    </row>
    <row r="255" spans="19:33" x14ac:dyDescent="0.25">
      <c r="S255" s="7"/>
      <c r="T255" s="7"/>
      <c r="U255" s="7"/>
      <c r="V255" s="7"/>
      <c r="W255" s="7"/>
      <c r="X255" s="7"/>
      <c r="Y255" s="7"/>
      <c r="Z255" s="7"/>
      <c r="AA255" s="7"/>
      <c r="AB255" s="7"/>
      <c r="AC255" s="7"/>
      <c r="AD255" s="7"/>
      <c r="AE255" s="7"/>
      <c r="AF255" s="7"/>
      <c r="AG255" s="7"/>
    </row>
    <row r="256" spans="19:33" x14ac:dyDescent="0.25">
      <c r="S256" s="7"/>
      <c r="T256" s="7"/>
      <c r="U256" s="7"/>
      <c r="V256" s="7"/>
      <c r="W256" s="7"/>
      <c r="X256" s="7"/>
      <c r="Y256" s="7"/>
      <c r="Z256" s="7"/>
      <c r="AA256" s="7"/>
      <c r="AB256" s="7"/>
      <c r="AC256" s="7"/>
      <c r="AD256" s="7"/>
      <c r="AE256" s="7"/>
      <c r="AF256" s="7"/>
      <c r="AG256" s="7"/>
    </row>
    <row r="257" spans="19:33" x14ac:dyDescent="0.25">
      <c r="S257" s="7"/>
      <c r="T257" s="7"/>
      <c r="U257" s="7"/>
      <c r="V257" s="7"/>
      <c r="W257" s="7"/>
      <c r="X257" s="7"/>
      <c r="Y257" s="7"/>
      <c r="Z257" s="7"/>
      <c r="AA257" s="7"/>
      <c r="AB257" s="7"/>
      <c r="AC257" s="7"/>
      <c r="AD257" s="7"/>
      <c r="AE257" s="7"/>
      <c r="AF257" s="7"/>
      <c r="AG257" s="7"/>
    </row>
    <row r="258" spans="19:33" x14ac:dyDescent="0.25">
      <c r="S258" s="7"/>
      <c r="T258" s="7"/>
      <c r="U258" s="7"/>
      <c r="V258" s="7"/>
      <c r="W258" s="7"/>
      <c r="X258" s="7"/>
      <c r="Y258" s="7"/>
      <c r="Z258" s="7"/>
      <c r="AA258" s="7"/>
      <c r="AB258" s="7"/>
      <c r="AC258" s="7"/>
      <c r="AD258" s="7"/>
      <c r="AE258" s="7"/>
      <c r="AF258" s="7"/>
      <c r="AG258" s="7"/>
    </row>
    <row r="259" spans="19:33" x14ac:dyDescent="0.25">
      <c r="S259" s="7"/>
      <c r="T259" s="7"/>
      <c r="U259" s="7"/>
      <c r="V259" s="7"/>
      <c r="W259" s="7"/>
      <c r="X259" s="7"/>
      <c r="Y259" s="7"/>
      <c r="Z259" s="7"/>
      <c r="AA259" s="7"/>
      <c r="AB259" s="7"/>
      <c r="AC259" s="7"/>
      <c r="AD259" s="7"/>
      <c r="AE259" s="7"/>
      <c r="AF259" s="7"/>
      <c r="AG259" s="7"/>
    </row>
    <row r="260" spans="19:33" x14ac:dyDescent="0.25">
      <c r="S260" s="7"/>
      <c r="T260" s="7"/>
      <c r="U260" s="7"/>
      <c r="V260" s="7"/>
      <c r="W260" s="7"/>
      <c r="X260" s="7"/>
      <c r="Y260" s="7"/>
      <c r="Z260" s="7"/>
      <c r="AA260" s="7"/>
      <c r="AB260" s="7"/>
      <c r="AC260" s="7"/>
      <c r="AD260" s="7"/>
      <c r="AE260" s="7"/>
      <c r="AF260" s="7"/>
      <c r="AG260" s="7"/>
    </row>
    <row r="261" spans="19:33" x14ac:dyDescent="0.25">
      <c r="S261" s="7"/>
      <c r="T261" s="7"/>
      <c r="U261" s="7"/>
      <c r="V261" s="7"/>
      <c r="W261" s="7"/>
      <c r="X261" s="7"/>
      <c r="Y261" s="7"/>
      <c r="Z261" s="7"/>
      <c r="AA261" s="7"/>
      <c r="AB261" s="7"/>
      <c r="AC261" s="7"/>
      <c r="AD261" s="7"/>
      <c r="AE261" s="7"/>
      <c r="AF261" s="7"/>
      <c r="AG261" s="7"/>
    </row>
    <row r="262" spans="19:33" x14ac:dyDescent="0.25">
      <c r="S262" s="7"/>
      <c r="T262" s="7"/>
      <c r="U262" s="7"/>
      <c r="V262" s="7"/>
      <c r="W262" s="7"/>
      <c r="X262" s="7"/>
      <c r="Y262" s="7"/>
      <c r="Z262" s="7"/>
      <c r="AA262" s="7"/>
      <c r="AB262" s="7"/>
      <c r="AC262" s="7"/>
      <c r="AD262" s="7"/>
      <c r="AE262" s="7"/>
      <c r="AF262" s="7"/>
      <c r="AG262" s="7"/>
    </row>
    <row r="263" spans="19:33" x14ac:dyDescent="0.25">
      <c r="S263" s="7"/>
      <c r="T263" s="7"/>
      <c r="U263" s="7"/>
      <c r="V263" s="7"/>
      <c r="W263" s="7"/>
      <c r="X263" s="7"/>
      <c r="Y263" s="7"/>
      <c r="Z263" s="7"/>
      <c r="AA263" s="7"/>
      <c r="AB263" s="7"/>
      <c r="AC263" s="7"/>
      <c r="AD263" s="7"/>
      <c r="AE263" s="7"/>
      <c r="AF263" s="7"/>
      <c r="AG263" s="7"/>
    </row>
    <row r="264" spans="19:33" x14ac:dyDescent="0.25">
      <c r="S264" s="7"/>
      <c r="T264" s="7"/>
      <c r="U264" s="7"/>
      <c r="V264" s="7"/>
      <c r="W264" s="7"/>
      <c r="X264" s="7"/>
      <c r="Y264" s="7"/>
      <c r="Z264" s="7"/>
      <c r="AA264" s="7"/>
      <c r="AB264" s="7"/>
      <c r="AC264" s="7"/>
      <c r="AD264" s="7"/>
      <c r="AE264" s="7"/>
      <c r="AF264" s="7"/>
      <c r="AG264" s="7"/>
    </row>
    <row r="265" spans="19:33" x14ac:dyDescent="0.25">
      <c r="S265" s="7"/>
      <c r="T265" s="7"/>
      <c r="U265" s="7"/>
      <c r="V265" s="7"/>
      <c r="W265" s="7"/>
      <c r="X265" s="7"/>
      <c r="Y265" s="7"/>
      <c r="Z265" s="7"/>
      <c r="AA265" s="7"/>
      <c r="AB265" s="7"/>
      <c r="AC265" s="7"/>
      <c r="AD265" s="7"/>
      <c r="AE265" s="7"/>
      <c r="AF265" s="7"/>
      <c r="AG265" s="7"/>
    </row>
    <row r="266" spans="19:33" x14ac:dyDescent="0.25">
      <c r="S266" s="7"/>
      <c r="T266" s="7"/>
      <c r="U266" s="7"/>
      <c r="V266" s="7"/>
      <c r="W266" s="7"/>
      <c r="X266" s="7"/>
      <c r="Y266" s="7"/>
      <c r="Z266" s="7"/>
      <c r="AA266" s="7"/>
      <c r="AB266" s="7"/>
      <c r="AC266" s="7"/>
      <c r="AD266" s="7"/>
      <c r="AE266" s="7"/>
      <c r="AF266" s="7"/>
      <c r="AG266" s="7"/>
    </row>
    <row r="267" spans="19:33" x14ac:dyDescent="0.25">
      <c r="S267" s="7"/>
      <c r="T267" s="7"/>
      <c r="U267" s="7"/>
      <c r="V267" s="7"/>
      <c r="W267" s="7"/>
      <c r="X267" s="7"/>
      <c r="Y267" s="7"/>
      <c r="Z267" s="7"/>
      <c r="AA267" s="7"/>
      <c r="AB267" s="7"/>
      <c r="AC267" s="7"/>
      <c r="AD267" s="7"/>
      <c r="AE267" s="7"/>
      <c r="AF267" s="7"/>
      <c r="AG267" s="7"/>
    </row>
    <row r="268" spans="19:33" x14ac:dyDescent="0.25">
      <c r="S268" s="7"/>
      <c r="T268" s="7"/>
      <c r="U268" s="7"/>
      <c r="V268" s="7"/>
      <c r="W268" s="7"/>
      <c r="X268" s="7"/>
      <c r="Y268" s="7"/>
      <c r="Z268" s="7"/>
      <c r="AA268" s="7"/>
      <c r="AB268" s="7"/>
      <c r="AC268" s="7"/>
      <c r="AD268" s="7"/>
      <c r="AE268" s="7"/>
      <c r="AF268" s="7"/>
      <c r="AG268" s="7"/>
    </row>
    <row r="269" spans="19:33" x14ac:dyDescent="0.25">
      <c r="S269" s="7"/>
      <c r="T269" s="7"/>
      <c r="U269" s="7"/>
      <c r="V269" s="7"/>
      <c r="W269" s="7"/>
      <c r="X269" s="7"/>
      <c r="Y269" s="7"/>
      <c r="Z269" s="7"/>
      <c r="AA269" s="7"/>
      <c r="AB269" s="7"/>
      <c r="AC269" s="7"/>
      <c r="AD269" s="7"/>
      <c r="AE269" s="7"/>
      <c r="AF269" s="7"/>
      <c r="AG269" s="7"/>
    </row>
    <row r="270" spans="19:33" x14ac:dyDescent="0.25">
      <c r="S270" s="7"/>
      <c r="T270" s="7"/>
      <c r="U270" s="7"/>
      <c r="V270" s="7"/>
      <c r="W270" s="7"/>
      <c r="X270" s="7"/>
      <c r="Y270" s="7"/>
      <c r="Z270" s="7"/>
      <c r="AA270" s="7"/>
      <c r="AB270" s="7"/>
      <c r="AC270" s="7"/>
      <c r="AD270" s="7"/>
      <c r="AE270" s="7"/>
      <c r="AF270" s="7"/>
      <c r="AG270" s="7"/>
    </row>
    <row r="271" spans="19:33" x14ac:dyDescent="0.25">
      <c r="S271" s="7"/>
      <c r="T271" s="7"/>
      <c r="U271" s="7"/>
      <c r="V271" s="7"/>
      <c r="W271" s="7"/>
      <c r="X271" s="7"/>
      <c r="Y271" s="7"/>
      <c r="Z271" s="7"/>
      <c r="AA271" s="7"/>
      <c r="AB271" s="7"/>
      <c r="AC271" s="7"/>
      <c r="AD271" s="7"/>
      <c r="AE271" s="7"/>
      <c r="AF271" s="7"/>
      <c r="AG271" s="7"/>
    </row>
    <row r="272" spans="19:33" x14ac:dyDescent="0.25">
      <c r="S272" s="7"/>
      <c r="T272" s="7"/>
      <c r="U272" s="7"/>
      <c r="V272" s="7"/>
      <c r="W272" s="7"/>
      <c r="X272" s="7"/>
      <c r="Y272" s="7"/>
      <c r="Z272" s="7"/>
      <c r="AA272" s="7"/>
      <c r="AB272" s="7"/>
      <c r="AC272" s="7"/>
      <c r="AD272" s="7"/>
      <c r="AE272" s="7"/>
      <c r="AF272" s="7"/>
      <c r="AG272" s="7"/>
    </row>
    <row r="273" spans="19:33" x14ac:dyDescent="0.25">
      <c r="S273" s="7"/>
      <c r="T273" s="7"/>
      <c r="U273" s="7"/>
      <c r="V273" s="7"/>
      <c r="W273" s="7"/>
      <c r="X273" s="7"/>
      <c r="Y273" s="7"/>
      <c r="Z273" s="7"/>
      <c r="AA273" s="7"/>
      <c r="AB273" s="7"/>
      <c r="AC273" s="7"/>
      <c r="AD273" s="7"/>
      <c r="AE273" s="7"/>
      <c r="AF273" s="7"/>
      <c r="AG273" s="7"/>
    </row>
    <row r="274" spans="19:33" x14ac:dyDescent="0.25">
      <c r="S274" s="7"/>
      <c r="T274" s="7"/>
      <c r="U274" s="7"/>
      <c r="V274" s="7"/>
      <c r="W274" s="7"/>
      <c r="X274" s="7"/>
      <c r="Y274" s="7"/>
      <c r="Z274" s="7"/>
      <c r="AA274" s="7"/>
      <c r="AB274" s="7"/>
      <c r="AC274" s="7"/>
      <c r="AD274" s="7"/>
      <c r="AE274" s="7"/>
      <c r="AF274" s="7"/>
      <c r="AG274" s="7"/>
    </row>
    <row r="275" spans="19:33" x14ac:dyDescent="0.25">
      <c r="S275" s="7"/>
      <c r="T275" s="7"/>
      <c r="U275" s="7"/>
      <c r="V275" s="7"/>
      <c r="W275" s="7"/>
      <c r="X275" s="7"/>
      <c r="Y275" s="7"/>
      <c r="Z275" s="7"/>
      <c r="AA275" s="7"/>
      <c r="AB275" s="7"/>
      <c r="AC275" s="7"/>
      <c r="AD275" s="7"/>
      <c r="AE275" s="7"/>
      <c r="AF275" s="7"/>
      <c r="AG275" s="7"/>
    </row>
    <row r="276" spans="19:33" x14ac:dyDescent="0.25">
      <c r="S276" s="7"/>
      <c r="T276" s="7"/>
      <c r="U276" s="7"/>
      <c r="V276" s="7"/>
      <c r="W276" s="7"/>
      <c r="X276" s="7"/>
      <c r="Y276" s="7"/>
      <c r="Z276" s="7"/>
      <c r="AA276" s="7"/>
      <c r="AB276" s="7"/>
      <c r="AC276" s="7"/>
      <c r="AD276" s="7"/>
      <c r="AE276" s="7"/>
      <c r="AF276" s="7"/>
      <c r="AG276" s="7"/>
    </row>
    <row r="277" spans="19:33" x14ac:dyDescent="0.25">
      <c r="S277" s="7"/>
      <c r="T277" s="7"/>
      <c r="U277" s="7"/>
      <c r="V277" s="7"/>
      <c r="W277" s="7"/>
      <c r="X277" s="7"/>
      <c r="Y277" s="7"/>
      <c r="Z277" s="7"/>
      <c r="AA277" s="7"/>
      <c r="AB277" s="7"/>
      <c r="AC277" s="7"/>
      <c r="AD277" s="7"/>
      <c r="AE277" s="7"/>
      <c r="AF277" s="7"/>
      <c r="AG277" s="7"/>
    </row>
    <row r="278" spans="19:33" x14ac:dyDescent="0.25">
      <c r="S278" s="7"/>
      <c r="T278" s="7"/>
      <c r="U278" s="7"/>
      <c r="V278" s="7"/>
      <c r="W278" s="7"/>
      <c r="X278" s="7"/>
      <c r="Y278" s="7"/>
      <c r="Z278" s="7"/>
      <c r="AA278" s="7"/>
      <c r="AB278" s="7"/>
      <c r="AC278" s="7"/>
      <c r="AD278" s="7"/>
      <c r="AE278" s="7"/>
      <c r="AF278" s="7"/>
      <c r="AG278" s="7"/>
    </row>
    <row r="279" spans="19:33" x14ac:dyDescent="0.25">
      <c r="S279" s="7"/>
      <c r="T279" s="7"/>
      <c r="U279" s="7"/>
      <c r="V279" s="7"/>
      <c r="W279" s="7"/>
      <c r="X279" s="7"/>
      <c r="Y279" s="7"/>
      <c r="Z279" s="7"/>
      <c r="AA279" s="7"/>
      <c r="AB279" s="7"/>
      <c r="AC279" s="7"/>
      <c r="AD279" s="7"/>
      <c r="AE279" s="7"/>
      <c r="AF279" s="7"/>
      <c r="AG279" s="7"/>
    </row>
    <row r="280" spans="19:33" x14ac:dyDescent="0.25">
      <c r="S280" s="7"/>
      <c r="T280" s="7"/>
      <c r="U280" s="7"/>
      <c r="V280" s="7"/>
      <c r="W280" s="7"/>
      <c r="X280" s="7"/>
      <c r="Y280" s="7"/>
      <c r="Z280" s="7"/>
      <c r="AA280" s="7"/>
      <c r="AB280" s="7"/>
      <c r="AC280" s="7"/>
      <c r="AD280" s="7"/>
      <c r="AE280" s="7"/>
      <c r="AF280" s="7"/>
      <c r="AG280" s="7"/>
    </row>
    <row r="281" spans="19:33" x14ac:dyDescent="0.25">
      <c r="S281" s="7"/>
      <c r="T281" s="7"/>
      <c r="U281" s="7"/>
      <c r="V281" s="7"/>
      <c r="W281" s="7"/>
      <c r="X281" s="7"/>
      <c r="Y281" s="7"/>
      <c r="Z281" s="7"/>
      <c r="AA281" s="7"/>
      <c r="AB281" s="7"/>
      <c r="AC281" s="7"/>
      <c r="AD281" s="7"/>
      <c r="AE281" s="7"/>
      <c r="AF281" s="7"/>
      <c r="AG281" s="7"/>
    </row>
    <row r="282" spans="19:33" x14ac:dyDescent="0.25">
      <c r="S282" s="7"/>
      <c r="T282" s="7"/>
      <c r="U282" s="7"/>
      <c r="V282" s="7"/>
      <c r="W282" s="7"/>
      <c r="X282" s="7"/>
      <c r="Y282" s="7"/>
      <c r="Z282" s="7"/>
      <c r="AA282" s="7"/>
      <c r="AB282" s="7"/>
      <c r="AC282" s="7"/>
      <c r="AD282" s="7"/>
      <c r="AE282" s="7"/>
      <c r="AF282" s="7"/>
      <c r="AG282" s="7"/>
    </row>
    <row r="283" spans="19:33" x14ac:dyDescent="0.25">
      <c r="S283" s="7"/>
      <c r="T283" s="7"/>
      <c r="U283" s="7"/>
      <c r="V283" s="7"/>
      <c r="W283" s="7"/>
      <c r="X283" s="7"/>
      <c r="Y283" s="7"/>
      <c r="Z283" s="7"/>
      <c r="AA283" s="7"/>
      <c r="AB283" s="7"/>
      <c r="AC283" s="7"/>
      <c r="AD283" s="7"/>
      <c r="AE283" s="7"/>
      <c r="AF283" s="7"/>
      <c r="AG283" s="7"/>
    </row>
    <row r="284" spans="19:33" x14ac:dyDescent="0.25">
      <c r="S284" s="7"/>
      <c r="T284" s="7"/>
      <c r="U284" s="7"/>
      <c r="V284" s="7"/>
      <c r="W284" s="7"/>
      <c r="X284" s="7"/>
      <c r="Y284" s="7"/>
      <c r="Z284" s="7"/>
      <c r="AA284" s="7"/>
      <c r="AB284" s="7"/>
      <c r="AC284" s="7"/>
      <c r="AD284" s="7"/>
      <c r="AE284" s="7"/>
      <c r="AF284" s="7"/>
      <c r="AG284" s="7"/>
    </row>
    <row r="285" spans="19:33" x14ac:dyDescent="0.25">
      <c r="S285" s="7"/>
      <c r="T285" s="7"/>
      <c r="U285" s="7"/>
      <c r="V285" s="7"/>
      <c r="W285" s="7"/>
      <c r="X285" s="7"/>
      <c r="Y285" s="7"/>
      <c r="Z285" s="7"/>
      <c r="AA285" s="7"/>
      <c r="AB285" s="7"/>
      <c r="AC285" s="7"/>
      <c r="AD285" s="7"/>
      <c r="AE285" s="7"/>
      <c r="AF285" s="7"/>
      <c r="AG285" s="7"/>
    </row>
    <row r="286" spans="19:33" x14ac:dyDescent="0.25">
      <c r="S286" s="7"/>
      <c r="T286" s="7"/>
      <c r="U286" s="7"/>
      <c r="V286" s="7"/>
      <c r="W286" s="7"/>
      <c r="X286" s="7"/>
      <c r="Y286" s="7"/>
      <c r="Z286" s="7"/>
      <c r="AA286" s="7"/>
      <c r="AB286" s="7"/>
      <c r="AC286" s="7"/>
      <c r="AD286" s="7"/>
      <c r="AE286" s="7"/>
      <c r="AF286" s="7"/>
      <c r="AG286" s="7"/>
    </row>
    <row r="287" spans="19:33" x14ac:dyDescent="0.25">
      <c r="S287" s="7"/>
      <c r="T287" s="7"/>
      <c r="U287" s="7"/>
      <c r="V287" s="7"/>
      <c r="W287" s="7"/>
      <c r="X287" s="7"/>
      <c r="Y287" s="7"/>
      <c r="Z287" s="7"/>
      <c r="AA287" s="7"/>
      <c r="AB287" s="7"/>
      <c r="AC287" s="7"/>
      <c r="AD287" s="7"/>
      <c r="AE287" s="7"/>
      <c r="AF287" s="7"/>
      <c r="AG287" s="7"/>
    </row>
    <row r="288" spans="19:33" x14ac:dyDescent="0.25">
      <c r="S288" s="7"/>
      <c r="T288" s="7"/>
      <c r="U288" s="7"/>
      <c r="V288" s="7"/>
      <c r="W288" s="7"/>
      <c r="X288" s="7"/>
      <c r="Y288" s="7"/>
      <c r="Z288" s="7"/>
      <c r="AA288" s="7"/>
      <c r="AB288" s="7"/>
      <c r="AC288" s="7"/>
      <c r="AD288" s="7"/>
      <c r="AE288" s="7"/>
      <c r="AF288" s="7"/>
      <c r="AG288" s="7"/>
    </row>
    <row r="289" spans="19:33" x14ac:dyDescent="0.25">
      <c r="S289" s="7"/>
      <c r="T289" s="7"/>
      <c r="U289" s="7"/>
      <c r="V289" s="7"/>
      <c r="W289" s="7"/>
      <c r="X289" s="7"/>
      <c r="Y289" s="7"/>
      <c r="Z289" s="7"/>
      <c r="AA289" s="7"/>
      <c r="AB289" s="7"/>
      <c r="AC289" s="7"/>
      <c r="AD289" s="7"/>
      <c r="AE289" s="7"/>
      <c r="AF289" s="7"/>
      <c r="AG289" s="7"/>
    </row>
    <row r="290" spans="19:33" x14ac:dyDescent="0.25">
      <c r="S290" s="7"/>
      <c r="T290" s="7"/>
      <c r="U290" s="7"/>
      <c r="V290" s="7"/>
      <c r="W290" s="7"/>
      <c r="X290" s="7"/>
      <c r="Y290" s="7"/>
      <c r="Z290" s="7"/>
      <c r="AA290" s="7"/>
      <c r="AB290" s="7"/>
      <c r="AC290" s="7"/>
      <c r="AD290" s="7"/>
      <c r="AE290" s="7"/>
      <c r="AF290" s="7"/>
      <c r="AG290" s="7"/>
    </row>
    <row r="291" spans="19:33" x14ac:dyDescent="0.25">
      <c r="S291" s="7"/>
      <c r="T291" s="7"/>
      <c r="U291" s="7"/>
      <c r="V291" s="7"/>
      <c r="W291" s="7"/>
      <c r="X291" s="7"/>
      <c r="Y291" s="7"/>
      <c r="Z291" s="7"/>
      <c r="AA291" s="7"/>
      <c r="AB291" s="7"/>
      <c r="AC291" s="7"/>
      <c r="AD291" s="7"/>
      <c r="AE291" s="7"/>
      <c r="AF291" s="7"/>
      <c r="AG291" s="7"/>
    </row>
    <row r="292" spans="19:33" x14ac:dyDescent="0.25">
      <c r="S292" s="7"/>
      <c r="T292" s="7"/>
      <c r="U292" s="7"/>
      <c r="V292" s="7"/>
      <c r="W292" s="7"/>
      <c r="X292" s="7"/>
      <c r="Y292" s="7"/>
      <c r="Z292" s="7"/>
      <c r="AA292" s="7"/>
      <c r="AB292" s="7"/>
      <c r="AC292" s="7"/>
      <c r="AD292" s="7"/>
      <c r="AE292" s="7"/>
      <c r="AF292" s="7"/>
      <c r="AG292" s="7"/>
    </row>
    <row r="293" spans="19:33" x14ac:dyDescent="0.25">
      <c r="S293" s="7"/>
      <c r="T293" s="7"/>
      <c r="U293" s="7"/>
      <c r="V293" s="7"/>
      <c r="W293" s="7"/>
      <c r="X293" s="7"/>
      <c r="Y293" s="7"/>
      <c r="Z293" s="7"/>
      <c r="AA293" s="7"/>
      <c r="AB293" s="7"/>
      <c r="AC293" s="7"/>
      <c r="AD293" s="7"/>
      <c r="AE293" s="7"/>
      <c r="AF293" s="7"/>
      <c r="AG293" s="7"/>
    </row>
    <row r="294" spans="19:33" x14ac:dyDescent="0.25">
      <c r="S294" s="7"/>
      <c r="T294" s="7"/>
      <c r="U294" s="7"/>
      <c r="V294" s="7"/>
      <c r="W294" s="7"/>
      <c r="X294" s="7"/>
      <c r="Y294" s="7"/>
      <c r="Z294" s="7"/>
      <c r="AA294" s="7"/>
      <c r="AB294" s="7"/>
      <c r="AC294" s="7"/>
      <c r="AD294" s="7"/>
      <c r="AE294" s="7"/>
      <c r="AF294" s="7"/>
      <c r="AG294" s="7"/>
    </row>
    <row r="295" spans="19:33" x14ac:dyDescent="0.25">
      <c r="S295" s="7"/>
      <c r="T295" s="7"/>
      <c r="U295" s="7"/>
      <c r="V295" s="7"/>
      <c r="W295" s="7"/>
      <c r="X295" s="7"/>
      <c r="Y295" s="7"/>
      <c r="Z295" s="7"/>
      <c r="AA295" s="7"/>
      <c r="AB295" s="7"/>
      <c r="AC295" s="7"/>
      <c r="AD295" s="7"/>
      <c r="AE295" s="7"/>
      <c r="AF295" s="7"/>
      <c r="AG295" s="7"/>
    </row>
    <row r="296" spans="19:33" x14ac:dyDescent="0.25">
      <c r="S296" s="7"/>
      <c r="T296" s="7"/>
      <c r="U296" s="7"/>
      <c r="V296" s="7"/>
      <c r="W296" s="7"/>
      <c r="X296" s="7"/>
      <c r="Y296" s="7"/>
      <c r="Z296" s="7"/>
      <c r="AA296" s="7"/>
      <c r="AB296" s="7"/>
      <c r="AC296" s="7"/>
      <c r="AD296" s="7"/>
      <c r="AE296" s="7"/>
      <c r="AF296" s="7"/>
      <c r="AG296" s="7"/>
    </row>
    <row r="297" spans="19:33" x14ac:dyDescent="0.25">
      <c r="S297" s="7"/>
      <c r="T297" s="7"/>
      <c r="U297" s="7"/>
      <c r="V297" s="7"/>
      <c r="W297" s="7"/>
      <c r="X297" s="7"/>
      <c r="Y297" s="7"/>
      <c r="Z297" s="7"/>
      <c r="AA297" s="7"/>
      <c r="AB297" s="7"/>
      <c r="AC297" s="7"/>
      <c r="AD297" s="7"/>
      <c r="AE297" s="7"/>
      <c r="AF297" s="7"/>
      <c r="AG297" s="7"/>
    </row>
    <row r="298" spans="19:33" x14ac:dyDescent="0.25">
      <c r="S298" s="7"/>
      <c r="T298" s="7"/>
      <c r="U298" s="7"/>
      <c r="V298" s="7"/>
      <c r="W298" s="7"/>
      <c r="X298" s="7"/>
      <c r="Y298" s="7"/>
      <c r="Z298" s="7"/>
      <c r="AA298" s="7"/>
      <c r="AB298" s="7"/>
      <c r="AC298" s="7"/>
      <c r="AD298" s="7"/>
      <c r="AE298" s="7"/>
      <c r="AF298" s="7"/>
      <c r="AG298" s="7"/>
    </row>
    <row r="299" spans="19:33" x14ac:dyDescent="0.25">
      <c r="S299" s="7"/>
      <c r="T299" s="7"/>
      <c r="U299" s="7"/>
      <c r="V299" s="7"/>
      <c r="W299" s="7"/>
      <c r="X299" s="7"/>
      <c r="Y299" s="7"/>
      <c r="Z299" s="7"/>
      <c r="AA299" s="7"/>
      <c r="AB299" s="7"/>
      <c r="AC299" s="7"/>
      <c r="AD299" s="7"/>
      <c r="AE299" s="7"/>
      <c r="AF299" s="7"/>
      <c r="AG299" s="7"/>
    </row>
    <row r="300" spans="19:33" x14ac:dyDescent="0.25">
      <c r="S300" s="7"/>
      <c r="T300" s="7"/>
      <c r="U300" s="7"/>
      <c r="V300" s="7"/>
      <c r="W300" s="7"/>
      <c r="X300" s="7"/>
      <c r="Y300" s="7"/>
      <c r="Z300" s="7"/>
      <c r="AA300" s="7"/>
      <c r="AB300" s="7"/>
      <c r="AC300" s="7"/>
      <c r="AD300" s="7"/>
      <c r="AE300" s="7"/>
      <c r="AF300" s="7"/>
      <c r="AG300" s="7"/>
    </row>
    <row r="301" spans="19:33" x14ac:dyDescent="0.25">
      <c r="S301" s="7"/>
      <c r="T301" s="7"/>
      <c r="U301" s="7"/>
      <c r="V301" s="7"/>
      <c r="W301" s="7"/>
      <c r="X301" s="7"/>
      <c r="Y301" s="7"/>
      <c r="Z301" s="7"/>
      <c r="AA301" s="7"/>
      <c r="AB301" s="7"/>
      <c r="AC301" s="7"/>
      <c r="AD301" s="7"/>
      <c r="AE301" s="7"/>
      <c r="AF301" s="7"/>
      <c r="AG301" s="7"/>
    </row>
    <row r="302" spans="19:33" x14ac:dyDescent="0.25">
      <c r="S302" s="7"/>
      <c r="T302" s="7"/>
      <c r="U302" s="7"/>
      <c r="V302" s="7"/>
      <c r="W302" s="7"/>
      <c r="X302" s="7"/>
      <c r="Y302" s="7"/>
      <c r="Z302" s="7"/>
      <c r="AA302" s="7"/>
      <c r="AB302" s="7"/>
      <c r="AC302" s="7"/>
      <c r="AD302" s="7"/>
      <c r="AE302" s="7"/>
      <c r="AF302" s="7"/>
      <c r="AG302" s="7"/>
    </row>
    <row r="303" spans="19:33" x14ac:dyDescent="0.25">
      <c r="S303" s="7"/>
      <c r="T303" s="7"/>
      <c r="U303" s="7"/>
      <c r="V303" s="7"/>
      <c r="W303" s="7"/>
      <c r="X303" s="7"/>
      <c r="Y303" s="7"/>
      <c r="Z303" s="7"/>
      <c r="AA303" s="7"/>
      <c r="AB303" s="7"/>
      <c r="AC303" s="7"/>
      <c r="AD303" s="7"/>
      <c r="AE303" s="7"/>
      <c r="AF303" s="7"/>
      <c r="AG303" s="7"/>
    </row>
    <row r="304" spans="19:33" x14ac:dyDescent="0.25">
      <c r="S304" s="7"/>
      <c r="T304" s="7"/>
      <c r="U304" s="7"/>
      <c r="V304" s="7"/>
      <c r="W304" s="7"/>
      <c r="X304" s="7"/>
      <c r="Y304" s="7"/>
      <c r="Z304" s="7"/>
      <c r="AA304" s="7"/>
      <c r="AB304" s="7"/>
      <c r="AC304" s="7"/>
      <c r="AD304" s="7"/>
      <c r="AE304" s="7"/>
      <c r="AF304" s="7"/>
      <c r="AG304" s="7"/>
    </row>
    <row r="305" spans="19:33" x14ac:dyDescent="0.25">
      <c r="S305" s="7"/>
      <c r="T305" s="7"/>
      <c r="U305" s="7"/>
      <c r="V305" s="7"/>
      <c r="W305" s="7"/>
      <c r="X305" s="7"/>
      <c r="Y305" s="7"/>
      <c r="Z305" s="7"/>
      <c r="AA305" s="7"/>
      <c r="AB305" s="7"/>
      <c r="AC305" s="7"/>
      <c r="AD305" s="7"/>
      <c r="AE305" s="7"/>
      <c r="AF305" s="7"/>
      <c r="AG305" s="7"/>
    </row>
    <row r="306" spans="19:33" x14ac:dyDescent="0.25">
      <c r="S306" s="7"/>
      <c r="T306" s="7"/>
      <c r="U306" s="7"/>
      <c r="V306" s="7"/>
      <c r="W306" s="7"/>
      <c r="X306" s="7"/>
      <c r="Y306" s="7"/>
      <c r="Z306" s="7"/>
      <c r="AA306" s="7"/>
      <c r="AB306" s="7"/>
      <c r="AC306" s="7"/>
      <c r="AD306" s="7"/>
      <c r="AE306" s="7"/>
      <c r="AF306" s="7"/>
      <c r="AG306" s="7"/>
    </row>
    <row r="307" spans="19:33" x14ac:dyDescent="0.25">
      <c r="S307" s="7"/>
      <c r="T307" s="7"/>
      <c r="U307" s="7"/>
      <c r="V307" s="7"/>
      <c r="W307" s="7"/>
      <c r="X307" s="7"/>
      <c r="Y307" s="7"/>
      <c r="Z307" s="7"/>
      <c r="AA307" s="7"/>
      <c r="AB307" s="7"/>
      <c r="AC307" s="7"/>
      <c r="AD307" s="7"/>
      <c r="AE307" s="7"/>
      <c r="AF307" s="7"/>
      <c r="AG307" s="7"/>
    </row>
    <row r="308" spans="19:33" x14ac:dyDescent="0.25">
      <c r="S308" s="7"/>
      <c r="T308" s="7"/>
      <c r="U308" s="7"/>
      <c r="V308" s="7"/>
      <c r="W308" s="7"/>
      <c r="X308" s="7"/>
      <c r="Y308" s="7"/>
      <c r="Z308" s="7"/>
      <c r="AA308" s="7"/>
      <c r="AB308" s="7"/>
      <c r="AC308" s="7"/>
      <c r="AD308" s="7"/>
      <c r="AE308" s="7"/>
      <c r="AF308" s="7"/>
      <c r="AG308" s="7"/>
    </row>
    <row r="309" spans="19:33" x14ac:dyDescent="0.25">
      <c r="S309" s="7"/>
      <c r="T309" s="7"/>
      <c r="U309" s="7"/>
      <c r="V309" s="7"/>
      <c r="W309" s="7"/>
      <c r="X309" s="7"/>
      <c r="Y309" s="7"/>
      <c r="Z309" s="7"/>
      <c r="AA309" s="7"/>
      <c r="AB309" s="7"/>
      <c r="AC309" s="7"/>
      <c r="AD309" s="7"/>
      <c r="AE309" s="7"/>
      <c r="AF309" s="7"/>
      <c r="AG309" s="7"/>
    </row>
    <row r="310" spans="19:33" x14ac:dyDescent="0.25">
      <c r="S310" s="7"/>
      <c r="T310" s="7"/>
      <c r="U310" s="7"/>
      <c r="V310" s="7"/>
      <c r="W310" s="7"/>
      <c r="X310" s="7"/>
      <c r="Y310" s="7"/>
      <c r="Z310" s="7"/>
      <c r="AA310" s="7"/>
      <c r="AB310" s="7"/>
      <c r="AC310" s="7"/>
      <c r="AD310" s="7"/>
      <c r="AE310" s="7"/>
      <c r="AF310" s="7"/>
      <c r="AG310" s="7"/>
    </row>
    <row r="311" spans="19:33" x14ac:dyDescent="0.25">
      <c r="S311" s="7"/>
      <c r="T311" s="7"/>
      <c r="U311" s="7"/>
      <c r="V311" s="7"/>
      <c r="W311" s="7"/>
      <c r="X311" s="7"/>
      <c r="Y311" s="7"/>
      <c r="Z311" s="7"/>
      <c r="AA311" s="7"/>
      <c r="AB311" s="7"/>
      <c r="AC311" s="7"/>
      <c r="AD311" s="7"/>
      <c r="AE311" s="7"/>
      <c r="AF311" s="7"/>
      <c r="AG311" s="7"/>
    </row>
    <row r="312" spans="19:33" x14ac:dyDescent="0.25">
      <c r="S312" s="7"/>
      <c r="T312" s="7"/>
      <c r="U312" s="7"/>
      <c r="V312" s="7"/>
      <c r="W312" s="7"/>
      <c r="X312" s="7"/>
      <c r="Y312" s="7"/>
      <c r="Z312" s="7"/>
      <c r="AA312" s="7"/>
      <c r="AB312" s="7"/>
      <c r="AC312" s="7"/>
      <c r="AD312" s="7"/>
      <c r="AE312" s="7"/>
      <c r="AF312" s="7"/>
      <c r="AG312" s="7"/>
    </row>
    <row r="313" spans="19:33" x14ac:dyDescent="0.25">
      <c r="S313" s="7"/>
      <c r="T313" s="7"/>
      <c r="U313" s="7"/>
      <c r="V313" s="7"/>
      <c r="W313" s="7"/>
      <c r="X313" s="7"/>
      <c r="Y313" s="7"/>
      <c r="Z313" s="7"/>
      <c r="AA313" s="7"/>
      <c r="AB313" s="7"/>
      <c r="AC313" s="7"/>
      <c r="AD313" s="7"/>
      <c r="AE313" s="7"/>
      <c r="AF313" s="7"/>
      <c r="AG313" s="7"/>
    </row>
    <row r="314" spans="19:33" x14ac:dyDescent="0.25">
      <c r="S314" s="7"/>
      <c r="T314" s="7"/>
      <c r="U314" s="7"/>
      <c r="V314" s="7"/>
      <c r="W314" s="7"/>
      <c r="X314" s="7"/>
      <c r="Y314" s="7"/>
      <c r="Z314" s="7"/>
      <c r="AA314" s="7"/>
      <c r="AB314" s="7"/>
      <c r="AC314" s="7"/>
      <c r="AD314" s="7"/>
      <c r="AE314" s="7"/>
      <c r="AF314" s="7"/>
      <c r="AG314" s="7"/>
    </row>
    <row r="315" spans="19:33" x14ac:dyDescent="0.25">
      <c r="S315" s="7"/>
      <c r="T315" s="7"/>
      <c r="U315" s="7"/>
      <c r="V315" s="7"/>
      <c r="W315" s="7"/>
      <c r="X315" s="7"/>
      <c r="Y315" s="7"/>
      <c r="Z315" s="7"/>
      <c r="AA315" s="7"/>
      <c r="AB315" s="7"/>
      <c r="AC315" s="7"/>
      <c r="AD315" s="7"/>
      <c r="AE315" s="7"/>
      <c r="AF315" s="7"/>
      <c r="AG315" s="7"/>
    </row>
    <row r="316" spans="19:33" x14ac:dyDescent="0.25">
      <c r="S316" s="7"/>
      <c r="T316" s="7"/>
      <c r="U316" s="7"/>
      <c r="V316" s="7"/>
      <c r="W316" s="7"/>
      <c r="X316" s="7"/>
      <c r="Y316" s="7"/>
      <c r="Z316" s="7"/>
      <c r="AA316" s="7"/>
      <c r="AB316" s="7"/>
      <c r="AC316" s="7"/>
      <c r="AD316" s="7"/>
      <c r="AE316" s="7"/>
      <c r="AF316" s="7"/>
      <c r="AG316" s="7"/>
    </row>
    <row r="317" spans="19:33" x14ac:dyDescent="0.25">
      <c r="S317" s="7"/>
      <c r="T317" s="7"/>
      <c r="U317" s="7"/>
      <c r="V317" s="7"/>
      <c r="W317" s="7"/>
      <c r="X317" s="7"/>
      <c r="Y317" s="7"/>
      <c r="Z317" s="7"/>
      <c r="AA317" s="7"/>
      <c r="AB317" s="7"/>
      <c r="AC317" s="7"/>
      <c r="AD317" s="7"/>
      <c r="AE317" s="7"/>
      <c r="AF317" s="7"/>
      <c r="AG317" s="7"/>
    </row>
    <row r="318" spans="19:33" x14ac:dyDescent="0.25">
      <c r="S318" s="7"/>
      <c r="T318" s="7"/>
      <c r="U318" s="7"/>
      <c r="V318" s="7"/>
      <c r="W318" s="7"/>
      <c r="X318" s="7"/>
      <c r="Y318" s="7"/>
      <c r="Z318" s="7"/>
      <c r="AA318" s="7"/>
      <c r="AB318" s="7"/>
      <c r="AC318" s="7"/>
      <c r="AD318" s="7"/>
      <c r="AE318" s="7"/>
      <c r="AF318" s="7"/>
      <c r="AG318" s="7"/>
    </row>
    <row r="319" spans="19:33" x14ac:dyDescent="0.25">
      <c r="S319" s="7"/>
      <c r="T319" s="7"/>
      <c r="U319" s="7"/>
      <c r="V319" s="7"/>
      <c r="W319" s="7"/>
      <c r="X319" s="7"/>
      <c r="Y319" s="7"/>
      <c r="Z319" s="7"/>
      <c r="AA319" s="7"/>
      <c r="AB319" s="7"/>
      <c r="AC319" s="7"/>
      <c r="AD319" s="7"/>
      <c r="AE319" s="7"/>
      <c r="AF319" s="7"/>
      <c r="AG319" s="7"/>
    </row>
    <row r="320" spans="19:33" x14ac:dyDescent="0.25">
      <c r="S320" s="7"/>
      <c r="T320" s="7"/>
      <c r="U320" s="7"/>
      <c r="V320" s="7"/>
      <c r="W320" s="7"/>
      <c r="X320" s="7"/>
      <c r="Y320" s="7"/>
      <c r="Z320" s="7"/>
      <c r="AA320" s="7"/>
      <c r="AB320" s="7"/>
      <c r="AC320" s="7"/>
      <c r="AD320" s="7"/>
      <c r="AE320" s="7"/>
      <c r="AF320" s="7"/>
      <c r="AG320" s="7"/>
    </row>
    <row r="321" spans="19:33" x14ac:dyDescent="0.25">
      <c r="S321" s="7"/>
      <c r="T321" s="7"/>
      <c r="U321" s="7"/>
      <c r="V321" s="7"/>
      <c r="W321" s="7"/>
      <c r="X321" s="7"/>
      <c r="Y321" s="7"/>
      <c r="Z321" s="7"/>
      <c r="AA321" s="7"/>
      <c r="AB321" s="7"/>
      <c r="AC321" s="7"/>
      <c r="AD321" s="7"/>
      <c r="AE321" s="7"/>
      <c r="AF321" s="7"/>
      <c r="AG321" s="7"/>
    </row>
    <row r="322" spans="19:33" x14ac:dyDescent="0.25">
      <c r="S322" s="7"/>
      <c r="T322" s="7"/>
      <c r="U322" s="7"/>
      <c r="V322" s="7"/>
      <c r="W322" s="7"/>
      <c r="X322" s="7"/>
      <c r="Y322" s="7"/>
      <c r="Z322" s="7"/>
      <c r="AA322" s="7"/>
      <c r="AB322" s="7"/>
      <c r="AC322" s="7"/>
      <c r="AD322" s="7"/>
      <c r="AE322" s="7"/>
      <c r="AF322" s="7"/>
      <c r="AG322" s="7"/>
    </row>
    <row r="323" spans="19:33" x14ac:dyDescent="0.25">
      <c r="S323" s="7"/>
      <c r="T323" s="7"/>
      <c r="U323" s="7"/>
      <c r="V323" s="7"/>
      <c r="W323" s="7"/>
      <c r="X323" s="7"/>
      <c r="Y323" s="7"/>
      <c r="Z323" s="7"/>
      <c r="AA323" s="7"/>
      <c r="AB323" s="7"/>
      <c r="AC323" s="7"/>
      <c r="AD323" s="7"/>
      <c r="AE323" s="7"/>
      <c r="AF323" s="7"/>
      <c r="AG323" s="7"/>
    </row>
    <row r="324" spans="19:33" x14ac:dyDescent="0.25">
      <c r="S324" s="7"/>
      <c r="T324" s="7"/>
      <c r="U324" s="7"/>
      <c r="V324" s="7"/>
      <c r="W324" s="7"/>
      <c r="X324" s="7"/>
      <c r="Y324" s="7"/>
      <c r="Z324" s="7"/>
      <c r="AA324" s="7"/>
      <c r="AB324" s="7"/>
      <c r="AC324" s="7"/>
      <c r="AD324" s="7"/>
      <c r="AE324" s="7"/>
      <c r="AF324" s="7"/>
      <c r="AG324" s="7"/>
    </row>
    <row r="325" spans="19:33" x14ac:dyDescent="0.25">
      <c r="S325" s="7"/>
      <c r="T325" s="7"/>
      <c r="U325" s="7"/>
      <c r="V325" s="7"/>
      <c r="W325" s="7"/>
      <c r="X325" s="7"/>
      <c r="Y325" s="7"/>
      <c r="Z325" s="7"/>
      <c r="AA325" s="7"/>
      <c r="AB325" s="7"/>
      <c r="AC325" s="7"/>
      <c r="AD325" s="7"/>
      <c r="AE325" s="7"/>
      <c r="AF325" s="7"/>
      <c r="AG325" s="7"/>
    </row>
    <row r="326" spans="19:33" x14ac:dyDescent="0.25">
      <c r="S326" s="7"/>
      <c r="T326" s="7"/>
      <c r="U326" s="7"/>
      <c r="V326" s="7"/>
      <c r="W326" s="7"/>
      <c r="X326" s="7"/>
      <c r="Y326" s="7"/>
      <c r="Z326" s="7"/>
      <c r="AA326" s="7"/>
      <c r="AB326" s="7"/>
      <c r="AC326" s="7"/>
      <c r="AD326" s="7"/>
      <c r="AE326" s="7"/>
      <c r="AF326" s="7"/>
      <c r="AG326" s="7"/>
    </row>
    <row r="327" spans="19:33" x14ac:dyDescent="0.25">
      <c r="S327" s="7"/>
      <c r="T327" s="7"/>
      <c r="U327" s="7"/>
      <c r="V327" s="7"/>
      <c r="W327" s="7"/>
      <c r="X327" s="7"/>
      <c r="Y327" s="7"/>
      <c r="Z327" s="7"/>
      <c r="AA327" s="7"/>
      <c r="AB327" s="7"/>
      <c r="AC327" s="7"/>
      <c r="AD327" s="7"/>
      <c r="AE327" s="7"/>
      <c r="AF327" s="7"/>
      <c r="AG327" s="7"/>
    </row>
    <row r="328" spans="19:33" x14ac:dyDescent="0.25">
      <c r="S328" s="7"/>
      <c r="T328" s="7"/>
      <c r="U328" s="7"/>
      <c r="V328" s="7"/>
      <c r="W328" s="7"/>
      <c r="X328" s="7"/>
      <c r="Y328" s="7"/>
      <c r="Z328" s="7"/>
      <c r="AA328" s="7"/>
      <c r="AB328" s="7"/>
      <c r="AC328" s="7"/>
      <c r="AD328" s="7"/>
      <c r="AE328" s="7"/>
      <c r="AF328" s="7"/>
      <c r="AG328" s="7"/>
    </row>
    <row r="329" spans="19:33" x14ac:dyDescent="0.25">
      <c r="S329" s="7"/>
      <c r="T329" s="7"/>
      <c r="U329" s="7"/>
      <c r="V329" s="7"/>
      <c r="W329" s="7"/>
      <c r="X329" s="7"/>
      <c r="Y329" s="7"/>
      <c r="Z329" s="7"/>
      <c r="AA329" s="7"/>
      <c r="AB329" s="7"/>
      <c r="AC329" s="7"/>
      <c r="AD329" s="7"/>
      <c r="AE329" s="7"/>
      <c r="AF329" s="7"/>
      <c r="AG329" s="7"/>
    </row>
    <row r="330" spans="19:33" x14ac:dyDescent="0.25">
      <c r="S330" s="7"/>
      <c r="T330" s="7"/>
      <c r="U330" s="7"/>
      <c r="V330" s="7"/>
      <c r="W330" s="7"/>
      <c r="X330" s="7"/>
      <c r="Y330" s="7"/>
      <c r="Z330" s="7"/>
      <c r="AA330" s="7"/>
      <c r="AB330" s="7"/>
      <c r="AC330" s="7"/>
      <c r="AD330" s="7"/>
      <c r="AE330" s="7"/>
      <c r="AF330" s="7"/>
      <c r="AG330" s="7"/>
    </row>
    <row r="331" spans="19:33" x14ac:dyDescent="0.25">
      <c r="S331" s="7"/>
      <c r="T331" s="7"/>
      <c r="U331" s="7"/>
      <c r="V331" s="7"/>
      <c r="W331" s="7"/>
      <c r="X331" s="7"/>
      <c r="Y331" s="7"/>
      <c r="Z331" s="7"/>
      <c r="AA331" s="7"/>
      <c r="AB331" s="7"/>
      <c r="AC331" s="7"/>
      <c r="AD331" s="7"/>
      <c r="AE331" s="7"/>
      <c r="AF331" s="7"/>
      <c r="AG331" s="7"/>
    </row>
    <row r="332" spans="19:33" x14ac:dyDescent="0.25">
      <c r="S332" s="7"/>
      <c r="T332" s="7"/>
      <c r="U332" s="7"/>
      <c r="V332" s="7"/>
      <c r="W332" s="7"/>
      <c r="X332" s="7"/>
      <c r="Y332" s="7"/>
      <c r="Z332" s="7"/>
      <c r="AA332" s="7"/>
      <c r="AB332" s="7"/>
      <c r="AC332" s="7"/>
      <c r="AD332" s="7"/>
      <c r="AE332" s="7"/>
      <c r="AF332" s="7"/>
      <c r="AG332" s="7"/>
    </row>
    <row r="333" spans="19:33" x14ac:dyDescent="0.25">
      <c r="S333" s="7"/>
      <c r="T333" s="7"/>
      <c r="U333" s="7"/>
      <c r="V333" s="7"/>
      <c r="W333" s="7"/>
      <c r="X333" s="7"/>
      <c r="Y333" s="7"/>
      <c r="Z333" s="7"/>
      <c r="AA333" s="7"/>
      <c r="AB333" s="7"/>
      <c r="AC333" s="7"/>
      <c r="AD333" s="7"/>
      <c r="AE333" s="7"/>
      <c r="AF333" s="7"/>
      <c r="AG333" s="7"/>
    </row>
    <row r="334" spans="19:33" x14ac:dyDescent="0.25">
      <c r="S334" s="7"/>
      <c r="T334" s="7"/>
      <c r="U334" s="7"/>
      <c r="V334" s="7"/>
      <c r="W334" s="7"/>
      <c r="X334" s="7"/>
      <c r="Y334" s="7"/>
      <c r="Z334" s="7"/>
      <c r="AA334" s="7"/>
      <c r="AB334" s="7"/>
      <c r="AC334" s="7"/>
      <c r="AD334" s="7"/>
      <c r="AE334" s="7"/>
      <c r="AF334" s="7"/>
      <c r="AG334" s="7"/>
    </row>
    <row r="335" spans="19:33" x14ac:dyDescent="0.25">
      <c r="S335" s="7"/>
      <c r="T335" s="7"/>
      <c r="U335" s="7"/>
      <c r="V335" s="7"/>
      <c r="W335" s="7"/>
      <c r="X335" s="7"/>
      <c r="Y335" s="7"/>
      <c r="Z335" s="7"/>
      <c r="AA335" s="7"/>
      <c r="AB335" s="7"/>
      <c r="AC335" s="7"/>
      <c r="AD335" s="7"/>
      <c r="AE335" s="7"/>
      <c r="AF335" s="7"/>
      <c r="AG335" s="7"/>
    </row>
    <row r="336" spans="19:33" x14ac:dyDescent="0.25">
      <c r="S336" s="7"/>
      <c r="T336" s="7"/>
      <c r="U336" s="7"/>
      <c r="V336" s="7"/>
      <c r="W336" s="7"/>
      <c r="X336" s="7"/>
      <c r="Y336" s="7"/>
      <c r="Z336" s="7"/>
      <c r="AA336" s="7"/>
      <c r="AB336" s="7"/>
      <c r="AC336" s="7"/>
      <c r="AD336" s="7"/>
      <c r="AE336" s="7"/>
      <c r="AF336" s="7"/>
      <c r="AG336" s="7"/>
    </row>
    <row r="337" spans="19:33" x14ac:dyDescent="0.25">
      <c r="S337" s="7"/>
      <c r="T337" s="7"/>
      <c r="U337" s="7"/>
      <c r="V337" s="7"/>
      <c r="W337" s="7"/>
      <c r="X337" s="7"/>
      <c r="Y337" s="7"/>
      <c r="Z337" s="7"/>
      <c r="AA337" s="7"/>
      <c r="AB337" s="7"/>
      <c r="AC337" s="7"/>
      <c r="AD337" s="7"/>
      <c r="AE337" s="7"/>
      <c r="AF337" s="7"/>
      <c r="AG337" s="7"/>
    </row>
    <row r="338" spans="19:33" x14ac:dyDescent="0.25">
      <c r="S338" s="7"/>
      <c r="T338" s="7"/>
      <c r="U338" s="7"/>
      <c r="V338" s="7"/>
      <c r="W338" s="7"/>
      <c r="X338" s="7"/>
      <c r="Y338" s="7"/>
      <c r="Z338" s="7"/>
      <c r="AA338" s="7"/>
      <c r="AB338" s="7"/>
      <c r="AC338" s="7"/>
      <c r="AD338" s="7"/>
      <c r="AE338" s="7"/>
      <c r="AF338" s="7"/>
      <c r="AG338" s="7"/>
    </row>
    <row r="339" spans="19:33" x14ac:dyDescent="0.25">
      <c r="S339" s="7"/>
      <c r="T339" s="7"/>
      <c r="U339" s="7"/>
      <c r="V339" s="7"/>
      <c r="W339" s="7"/>
      <c r="X339" s="7"/>
      <c r="Y339" s="7"/>
      <c r="Z339" s="7"/>
      <c r="AA339" s="7"/>
      <c r="AB339" s="7"/>
      <c r="AC339" s="7"/>
      <c r="AD339" s="7"/>
      <c r="AE339" s="7"/>
      <c r="AF339" s="7"/>
      <c r="AG339" s="7"/>
    </row>
    <row r="340" spans="19:33" x14ac:dyDescent="0.25">
      <c r="S340" s="7"/>
      <c r="T340" s="7"/>
      <c r="U340" s="7"/>
      <c r="V340" s="7"/>
      <c r="W340" s="7"/>
      <c r="X340" s="7"/>
      <c r="Y340" s="7"/>
      <c r="Z340" s="7"/>
      <c r="AA340" s="7"/>
      <c r="AB340" s="7"/>
      <c r="AC340" s="7"/>
      <c r="AD340" s="7"/>
      <c r="AE340" s="7"/>
      <c r="AF340" s="7"/>
      <c r="AG340" s="7"/>
    </row>
    <row r="341" spans="19:33" x14ac:dyDescent="0.25">
      <c r="S341" s="7"/>
      <c r="T341" s="7"/>
      <c r="U341" s="7"/>
      <c r="V341" s="7"/>
      <c r="W341" s="7"/>
      <c r="X341" s="7"/>
      <c r="Y341" s="7"/>
      <c r="Z341" s="7"/>
      <c r="AA341" s="7"/>
      <c r="AB341" s="7"/>
      <c r="AC341" s="7"/>
      <c r="AD341" s="7"/>
      <c r="AE341" s="7"/>
      <c r="AF341" s="7"/>
      <c r="AG341" s="7"/>
    </row>
    <row r="342" spans="19:33" x14ac:dyDescent="0.25">
      <c r="S342" s="7"/>
      <c r="T342" s="7"/>
      <c r="U342" s="7"/>
      <c r="V342" s="7"/>
      <c r="W342" s="7"/>
      <c r="X342" s="7"/>
      <c r="Y342" s="7"/>
      <c r="Z342" s="7"/>
      <c r="AA342" s="7"/>
      <c r="AB342" s="7"/>
      <c r="AC342" s="7"/>
      <c r="AD342" s="7"/>
      <c r="AE342" s="7"/>
      <c r="AF342" s="7"/>
      <c r="AG342" s="7"/>
    </row>
    <row r="343" spans="19:33" x14ac:dyDescent="0.25">
      <c r="S343" s="7"/>
      <c r="T343" s="7"/>
      <c r="U343" s="7"/>
      <c r="V343" s="7"/>
      <c r="W343" s="7"/>
      <c r="X343" s="7"/>
      <c r="Y343" s="7"/>
      <c r="Z343" s="7"/>
      <c r="AA343" s="7"/>
      <c r="AB343" s="7"/>
      <c r="AC343" s="7"/>
      <c r="AD343" s="7"/>
      <c r="AE343" s="7"/>
      <c r="AF343" s="7"/>
      <c r="AG343" s="7"/>
    </row>
    <row r="344" spans="19:33" x14ac:dyDescent="0.25">
      <c r="S344" s="7"/>
      <c r="T344" s="7"/>
      <c r="U344" s="7"/>
      <c r="V344" s="7"/>
      <c r="W344" s="7"/>
      <c r="X344" s="7"/>
      <c r="Y344" s="7"/>
      <c r="Z344" s="7"/>
      <c r="AA344" s="7"/>
      <c r="AB344" s="7"/>
      <c r="AC344" s="7"/>
      <c r="AD344" s="7"/>
      <c r="AE344" s="7"/>
      <c r="AF344" s="7"/>
      <c r="AG344" s="7"/>
    </row>
    <row r="345" spans="19:33" x14ac:dyDescent="0.25">
      <c r="S345" s="7"/>
      <c r="T345" s="7"/>
      <c r="U345" s="7"/>
      <c r="V345" s="7"/>
      <c r="W345" s="7"/>
      <c r="X345" s="7"/>
      <c r="Y345" s="7"/>
      <c r="Z345" s="7"/>
      <c r="AA345" s="7"/>
      <c r="AB345" s="7"/>
      <c r="AC345" s="7"/>
      <c r="AD345" s="7"/>
      <c r="AE345" s="7"/>
      <c r="AF345" s="7"/>
      <c r="AG345" s="7"/>
    </row>
    <row r="346" spans="19:33" x14ac:dyDescent="0.25">
      <c r="S346" s="7"/>
      <c r="T346" s="7"/>
      <c r="U346" s="7"/>
      <c r="V346" s="7"/>
      <c r="W346" s="7"/>
      <c r="X346" s="7"/>
      <c r="Y346" s="7"/>
      <c r="Z346" s="7"/>
      <c r="AA346" s="7"/>
      <c r="AB346" s="7"/>
      <c r="AC346" s="7"/>
      <c r="AD346" s="7"/>
      <c r="AE346" s="7"/>
      <c r="AF346" s="7"/>
      <c r="AG346" s="7"/>
    </row>
    <row r="347" spans="19:33" x14ac:dyDescent="0.25">
      <c r="S347" s="7"/>
      <c r="T347" s="7"/>
      <c r="U347" s="7"/>
      <c r="V347" s="7"/>
      <c r="W347" s="7"/>
      <c r="X347" s="7"/>
      <c r="Y347" s="7"/>
      <c r="Z347" s="7"/>
      <c r="AA347" s="7"/>
      <c r="AB347" s="7"/>
      <c r="AC347" s="7"/>
      <c r="AD347" s="7"/>
      <c r="AE347" s="7"/>
      <c r="AF347" s="7"/>
      <c r="AG347" s="7"/>
    </row>
    <row r="348" spans="19:33" x14ac:dyDescent="0.25">
      <c r="S348" s="7"/>
      <c r="T348" s="7"/>
      <c r="U348" s="7"/>
      <c r="V348" s="7"/>
      <c r="W348" s="7"/>
      <c r="X348" s="7"/>
      <c r="Y348" s="7"/>
      <c r="Z348" s="7"/>
      <c r="AA348" s="7"/>
      <c r="AB348" s="7"/>
      <c r="AC348" s="7"/>
      <c r="AD348" s="7"/>
      <c r="AE348" s="7"/>
      <c r="AF348" s="7"/>
      <c r="AG348" s="7"/>
    </row>
    <row r="349" spans="19:33" x14ac:dyDescent="0.25">
      <c r="S349" s="7"/>
      <c r="T349" s="7"/>
      <c r="U349" s="7"/>
      <c r="V349" s="7"/>
      <c r="W349" s="7"/>
      <c r="X349" s="7"/>
      <c r="Y349" s="7"/>
      <c r="Z349" s="7"/>
      <c r="AA349" s="7"/>
      <c r="AB349" s="7"/>
      <c r="AC349" s="7"/>
      <c r="AD349" s="7"/>
      <c r="AE349" s="7"/>
      <c r="AF349" s="7"/>
      <c r="AG349" s="7"/>
    </row>
    <row r="350" spans="19:33" x14ac:dyDescent="0.25">
      <c r="S350" s="7"/>
      <c r="T350" s="7"/>
      <c r="U350" s="7"/>
      <c r="V350" s="7"/>
      <c r="W350" s="7"/>
      <c r="X350" s="7"/>
      <c r="Y350" s="7"/>
      <c r="Z350" s="7"/>
      <c r="AA350" s="7"/>
      <c r="AB350" s="7"/>
      <c r="AC350" s="7"/>
      <c r="AD350" s="7"/>
      <c r="AE350" s="7"/>
      <c r="AF350" s="7"/>
      <c r="AG350" s="7"/>
    </row>
    <row r="351" spans="19:33" x14ac:dyDescent="0.25">
      <c r="S351" s="7"/>
      <c r="T351" s="7"/>
      <c r="U351" s="7"/>
      <c r="V351" s="7"/>
      <c r="W351" s="7"/>
      <c r="X351" s="7"/>
      <c r="Y351" s="7"/>
      <c r="Z351" s="7"/>
      <c r="AA351" s="7"/>
      <c r="AB351" s="7"/>
      <c r="AC351" s="7"/>
      <c r="AD351" s="7"/>
      <c r="AE351" s="7"/>
      <c r="AF351" s="7"/>
      <c r="AG351" s="7"/>
    </row>
    <row r="352" spans="19:33" x14ac:dyDescent="0.25">
      <c r="S352" s="7"/>
      <c r="T352" s="7"/>
      <c r="U352" s="7"/>
      <c r="V352" s="7"/>
      <c r="W352" s="7"/>
      <c r="X352" s="7"/>
      <c r="Y352" s="7"/>
      <c r="Z352" s="7"/>
      <c r="AA352" s="7"/>
      <c r="AB352" s="7"/>
      <c r="AC352" s="7"/>
      <c r="AD352" s="7"/>
      <c r="AE352" s="7"/>
      <c r="AF352" s="7"/>
      <c r="AG352" s="7"/>
    </row>
    <row r="353" spans="19:33" x14ac:dyDescent="0.25">
      <c r="S353" s="7"/>
      <c r="T353" s="7"/>
      <c r="U353" s="7"/>
      <c r="V353" s="7"/>
      <c r="W353" s="7"/>
      <c r="X353" s="7"/>
      <c r="Y353" s="7"/>
      <c r="Z353" s="7"/>
      <c r="AA353" s="7"/>
      <c r="AB353" s="7"/>
      <c r="AC353" s="7"/>
      <c r="AD353" s="7"/>
      <c r="AE353" s="7"/>
      <c r="AF353" s="7"/>
      <c r="AG353" s="7"/>
    </row>
    <row r="354" spans="19:33" x14ac:dyDescent="0.25">
      <c r="S354" s="7"/>
      <c r="T354" s="7"/>
      <c r="U354" s="7"/>
      <c r="V354" s="7"/>
      <c r="W354" s="7"/>
      <c r="X354" s="7"/>
      <c r="Y354" s="7"/>
      <c r="Z354" s="7"/>
      <c r="AA354" s="7"/>
      <c r="AB354" s="7"/>
      <c r="AC354" s="7"/>
      <c r="AD354" s="7"/>
      <c r="AE354" s="7"/>
      <c r="AF354" s="7"/>
      <c r="AG354" s="7"/>
    </row>
    <row r="355" spans="19:33" x14ac:dyDescent="0.25">
      <c r="S355" s="7"/>
      <c r="T355" s="7"/>
      <c r="U355" s="7"/>
      <c r="V355" s="7"/>
      <c r="W355" s="7"/>
      <c r="X355" s="7"/>
      <c r="Y355" s="7"/>
      <c r="Z355" s="7"/>
      <c r="AA355" s="7"/>
      <c r="AB355" s="7"/>
      <c r="AC355" s="7"/>
      <c r="AD355" s="7"/>
      <c r="AE355" s="7"/>
      <c r="AF355" s="7"/>
      <c r="AG355" s="7"/>
    </row>
    <row r="356" spans="19:33" x14ac:dyDescent="0.25">
      <c r="S356" s="7"/>
      <c r="T356" s="7"/>
      <c r="U356" s="7"/>
      <c r="V356" s="7"/>
      <c r="W356" s="7"/>
      <c r="X356" s="7"/>
      <c r="Y356" s="7"/>
      <c r="Z356" s="7"/>
      <c r="AA356" s="7"/>
      <c r="AB356" s="7"/>
      <c r="AC356" s="7"/>
      <c r="AD356" s="7"/>
      <c r="AE356" s="7"/>
      <c r="AF356" s="7"/>
      <c r="AG356" s="7"/>
    </row>
    <row r="357" spans="19:33" x14ac:dyDescent="0.25">
      <c r="S357" s="7"/>
      <c r="T357" s="7"/>
      <c r="U357" s="7"/>
      <c r="V357" s="7"/>
      <c r="W357" s="7"/>
      <c r="X357" s="7"/>
      <c r="Y357" s="7"/>
      <c r="Z357" s="7"/>
      <c r="AA357" s="7"/>
      <c r="AB357" s="7"/>
      <c r="AC357" s="7"/>
      <c r="AD357" s="7"/>
      <c r="AE357" s="7"/>
      <c r="AF357" s="7"/>
      <c r="AG357" s="7"/>
    </row>
    <row r="358" spans="19:33" x14ac:dyDescent="0.25">
      <c r="S358" s="7"/>
      <c r="T358" s="7"/>
      <c r="U358" s="7"/>
      <c r="V358" s="7"/>
      <c r="W358" s="7"/>
      <c r="X358" s="7"/>
      <c r="Y358" s="7"/>
      <c r="Z358" s="7"/>
      <c r="AA358" s="7"/>
      <c r="AB358" s="7"/>
      <c r="AC358" s="7"/>
      <c r="AD358" s="7"/>
      <c r="AE358" s="7"/>
      <c r="AF358" s="7"/>
      <c r="AG358" s="7"/>
    </row>
    <row r="359" spans="19:33" x14ac:dyDescent="0.25">
      <c r="S359" s="7"/>
      <c r="T359" s="7"/>
      <c r="U359" s="7"/>
      <c r="V359" s="7"/>
      <c r="W359" s="7"/>
      <c r="X359" s="7"/>
      <c r="Y359" s="7"/>
      <c r="Z359" s="7"/>
      <c r="AA359" s="7"/>
      <c r="AB359" s="7"/>
      <c r="AC359" s="7"/>
      <c r="AD359" s="7"/>
      <c r="AE359" s="7"/>
      <c r="AF359" s="7"/>
      <c r="AG359" s="7"/>
    </row>
    <row r="360" spans="19:33" x14ac:dyDescent="0.25">
      <c r="S360" s="7"/>
      <c r="T360" s="7"/>
      <c r="U360" s="7"/>
      <c r="V360" s="7"/>
      <c r="W360" s="7"/>
      <c r="X360" s="7"/>
      <c r="Y360" s="7"/>
      <c r="Z360" s="7"/>
      <c r="AA360" s="7"/>
      <c r="AB360" s="7"/>
      <c r="AC360" s="7"/>
      <c r="AD360" s="7"/>
      <c r="AE360" s="7"/>
      <c r="AF360" s="7"/>
      <c r="AG360" s="7"/>
    </row>
    <row r="361" spans="19:33" x14ac:dyDescent="0.25">
      <c r="S361" s="7"/>
      <c r="T361" s="7"/>
      <c r="U361" s="7"/>
      <c r="V361" s="7"/>
      <c r="W361" s="7"/>
      <c r="X361" s="7"/>
      <c r="Y361" s="7"/>
      <c r="Z361" s="7"/>
      <c r="AA361" s="7"/>
      <c r="AB361" s="7"/>
      <c r="AC361" s="7"/>
      <c r="AD361" s="7"/>
      <c r="AE361" s="7"/>
      <c r="AF361" s="7"/>
      <c r="AG361" s="7"/>
    </row>
    <row r="362" spans="19:33" x14ac:dyDescent="0.25">
      <c r="S362" s="7"/>
      <c r="T362" s="7"/>
      <c r="U362" s="7"/>
      <c r="V362" s="7"/>
      <c r="W362" s="7"/>
      <c r="X362" s="7"/>
      <c r="Y362" s="7"/>
      <c r="Z362" s="7"/>
      <c r="AA362" s="7"/>
      <c r="AB362" s="7"/>
      <c r="AC362" s="7"/>
      <c r="AD362" s="7"/>
      <c r="AE362" s="7"/>
      <c r="AF362" s="7"/>
      <c r="AG362" s="7"/>
    </row>
    <row r="363" spans="19:33" x14ac:dyDescent="0.25">
      <c r="S363" s="7"/>
      <c r="T363" s="7"/>
      <c r="U363" s="7"/>
      <c r="V363" s="7"/>
      <c r="W363" s="7"/>
      <c r="X363" s="7"/>
      <c r="Y363" s="7"/>
      <c r="Z363" s="7"/>
      <c r="AA363" s="7"/>
      <c r="AB363" s="7"/>
      <c r="AC363" s="7"/>
      <c r="AD363" s="7"/>
      <c r="AE363" s="7"/>
      <c r="AF363" s="7"/>
      <c r="AG363" s="7"/>
    </row>
    <row r="364" spans="19:33" x14ac:dyDescent="0.25">
      <c r="S364" s="7"/>
      <c r="T364" s="7"/>
      <c r="U364" s="7"/>
      <c r="V364" s="7"/>
      <c r="W364" s="7"/>
      <c r="X364" s="7"/>
      <c r="Y364" s="7"/>
      <c r="Z364" s="7"/>
      <c r="AA364" s="7"/>
      <c r="AB364" s="7"/>
      <c r="AC364" s="7"/>
      <c r="AD364" s="7"/>
      <c r="AE364" s="7"/>
      <c r="AF364" s="7"/>
      <c r="AG364" s="7"/>
    </row>
    <row r="365" spans="19:33" x14ac:dyDescent="0.25">
      <c r="S365" s="7"/>
      <c r="T365" s="7"/>
      <c r="U365" s="7"/>
      <c r="V365" s="7"/>
      <c r="W365" s="7"/>
      <c r="X365" s="7"/>
      <c r="Y365" s="7"/>
      <c r="Z365" s="7"/>
      <c r="AA365" s="7"/>
      <c r="AB365" s="7"/>
      <c r="AC365" s="7"/>
      <c r="AD365" s="7"/>
      <c r="AE365" s="7"/>
      <c r="AF365" s="7"/>
      <c r="AG365" s="7"/>
    </row>
    <row r="366" spans="19:33" x14ac:dyDescent="0.25">
      <c r="S366" s="7"/>
      <c r="T366" s="7"/>
      <c r="U366" s="7"/>
      <c r="V366" s="7"/>
      <c r="W366" s="7"/>
      <c r="X366" s="7"/>
      <c r="Y366" s="7"/>
      <c r="Z366" s="7"/>
      <c r="AA366" s="7"/>
      <c r="AB366" s="7"/>
      <c r="AC366" s="7"/>
      <c r="AD366" s="7"/>
      <c r="AE366" s="7"/>
      <c r="AF366" s="7"/>
      <c r="AG366" s="7"/>
    </row>
    <row r="367" spans="19:33" x14ac:dyDescent="0.25">
      <c r="S367" s="7"/>
      <c r="T367" s="7"/>
      <c r="U367" s="7"/>
      <c r="V367" s="7"/>
      <c r="W367" s="7"/>
      <c r="X367" s="7"/>
      <c r="Y367" s="7"/>
      <c r="Z367" s="7"/>
      <c r="AA367" s="7"/>
      <c r="AB367" s="7"/>
      <c r="AC367" s="7"/>
      <c r="AD367" s="7"/>
      <c r="AE367" s="7"/>
      <c r="AF367" s="7"/>
      <c r="AG367" s="7"/>
    </row>
    <row r="368" spans="19:33" x14ac:dyDescent="0.25">
      <c r="S368" s="7"/>
      <c r="T368" s="7"/>
      <c r="U368" s="7"/>
      <c r="V368" s="7"/>
      <c r="W368" s="7"/>
      <c r="X368" s="7"/>
      <c r="Y368" s="7"/>
      <c r="Z368" s="7"/>
      <c r="AA368" s="7"/>
      <c r="AB368" s="7"/>
      <c r="AC368" s="7"/>
      <c r="AD368" s="7"/>
      <c r="AE368" s="7"/>
      <c r="AF368" s="7"/>
      <c r="AG368" s="7"/>
    </row>
    <row r="369" spans="19:33" x14ac:dyDescent="0.25">
      <c r="S369" s="7"/>
      <c r="T369" s="7"/>
      <c r="U369" s="7"/>
      <c r="V369" s="7"/>
      <c r="W369" s="7"/>
      <c r="X369" s="7"/>
      <c r="Y369" s="7"/>
      <c r="Z369" s="7"/>
      <c r="AA369" s="7"/>
      <c r="AB369" s="7"/>
      <c r="AC369" s="7"/>
      <c r="AD369" s="7"/>
      <c r="AE369" s="7"/>
      <c r="AF369" s="7"/>
      <c r="AG369" s="7"/>
    </row>
    <row r="370" spans="19:33" x14ac:dyDescent="0.25">
      <c r="S370" s="7"/>
      <c r="T370" s="7"/>
      <c r="U370" s="7"/>
      <c r="V370" s="7"/>
      <c r="W370" s="7"/>
      <c r="X370" s="7"/>
      <c r="Y370" s="7"/>
      <c r="Z370" s="7"/>
      <c r="AA370" s="7"/>
      <c r="AB370" s="7"/>
      <c r="AC370" s="7"/>
      <c r="AD370" s="7"/>
      <c r="AE370" s="7"/>
      <c r="AF370" s="7"/>
      <c r="AG370" s="7"/>
    </row>
    <row r="371" spans="19:33" x14ac:dyDescent="0.25">
      <c r="S371" s="7"/>
      <c r="T371" s="7"/>
      <c r="U371" s="7"/>
      <c r="V371" s="7"/>
      <c r="W371" s="7"/>
      <c r="X371" s="7"/>
      <c r="Y371" s="7"/>
      <c r="Z371" s="7"/>
      <c r="AA371" s="7"/>
      <c r="AB371" s="7"/>
      <c r="AC371" s="7"/>
      <c r="AD371" s="7"/>
      <c r="AE371" s="7"/>
      <c r="AF371" s="7"/>
      <c r="AG371" s="7"/>
    </row>
    <row r="372" spans="19:33" x14ac:dyDescent="0.25">
      <c r="S372" s="7"/>
      <c r="T372" s="7"/>
      <c r="U372" s="7"/>
      <c r="V372" s="7"/>
      <c r="W372" s="7"/>
      <c r="X372" s="7"/>
      <c r="Y372" s="7"/>
      <c r="Z372" s="7"/>
      <c r="AA372" s="7"/>
      <c r="AB372" s="7"/>
      <c r="AC372" s="7"/>
      <c r="AD372" s="7"/>
      <c r="AE372" s="7"/>
      <c r="AF372" s="7"/>
      <c r="AG372" s="7"/>
    </row>
    <row r="373" spans="19:33" x14ac:dyDescent="0.25">
      <c r="S373" s="7"/>
      <c r="T373" s="7"/>
      <c r="U373" s="7"/>
      <c r="V373" s="7"/>
      <c r="W373" s="7"/>
      <c r="X373" s="7"/>
      <c r="Y373" s="7"/>
      <c r="Z373" s="7"/>
      <c r="AA373" s="7"/>
      <c r="AB373" s="7"/>
      <c r="AC373" s="7"/>
      <c r="AD373" s="7"/>
      <c r="AE373" s="7"/>
      <c r="AF373" s="7"/>
      <c r="AG373" s="7"/>
    </row>
    <row r="374" spans="19:33" x14ac:dyDescent="0.25">
      <c r="S374" s="7"/>
      <c r="T374" s="7"/>
      <c r="U374" s="7"/>
      <c r="V374" s="7"/>
      <c r="W374" s="7"/>
      <c r="X374" s="7"/>
      <c r="Y374" s="7"/>
      <c r="Z374" s="7"/>
      <c r="AA374" s="7"/>
      <c r="AB374" s="7"/>
      <c r="AC374" s="7"/>
      <c r="AD374" s="7"/>
      <c r="AE374" s="7"/>
      <c r="AF374" s="7"/>
      <c r="AG374" s="7"/>
    </row>
    <row r="375" spans="19:33" x14ac:dyDescent="0.25">
      <c r="S375" s="7"/>
      <c r="T375" s="7"/>
      <c r="U375" s="7"/>
      <c r="V375" s="7"/>
      <c r="W375" s="7"/>
      <c r="X375" s="7"/>
      <c r="Y375" s="7"/>
      <c r="Z375" s="7"/>
      <c r="AA375" s="7"/>
      <c r="AB375" s="7"/>
      <c r="AC375" s="7"/>
      <c r="AD375" s="7"/>
      <c r="AE375" s="7"/>
      <c r="AF375" s="7"/>
      <c r="AG375" s="7"/>
    </row>
    <row r="376" spans="19:33" x14ac:dyDescent="0.25">
      <c r="S376" s="7"/>
      <c r="T376" s="7"/>
      <c r="U376" s="7"/>
      <c r="V376" s="7"/>
      <c r="W376" s="7"/>
      <c r="X376" s="7"/>
      <c r="Y376" s="7"/>
      <c r="Z376" s="7"/>
      <c r="AA376" s="7"/>
      <c r="AB376" s="7"/>
      <c r="AC376" s="7"/>
      <c r="AD376" s="7"/>
      <c r="AE376" s="7"/>
      <c r="AF376" s="7"/>
      <c r="AG376" s="7"/>
    </row>
    <row r="377" spans="19:33" x14ac:dyDescent="0.25">
      <c r="S377" s="7"/>
      <c r="T377" s="7"/>
      <c r="U377" s="7"/>
      <c r="V377" s="7"/>
      <c r="W377" s="7"/>
      <c r="X377" s="7"/>
      <c r="Y377" s="7"/>
      <c r="Z377" s="7"/>
      <c r="AA377" s="7"/>
      <c r="AB377" s="7"/>
      <c r="AC377" s="7"/>
      <c r="AD377" s="7"/>
      <c r="AE377" s="7"/>
      <c r="AF377" s="7"/>
      <c r="AG377" s="7"/>
    </row>
    <row r="378" spans="19:33" x14ac:dyDescent="0.25">
      <c r="S378" s="7"/>
      <c r="T378" s="7"/>
      <c r="U378" s="7"/>
      <c r="V378" s="7"/>
      <c r="W378" s="7"/>
      <c r="X378" s="7"/>
      <c r="Y378" s="7"/>
      <c r="Z378" s="7"/>
      <c r="AA378" s="7"/>
      <c r="AB378" s="7"/>
      <c r="AC378" s="7"/>
      <c r="AD378" s="7"/>
      <c r="AE378" s="7"/>
      <c r="AF378" s="7"/>
      <c r="AG378" s="7"/>
    </row>
    <row r="379" spans="19:33" x14ac:dyDescent="0.25">
      <c r="S379" s="7"/>
      <c r="T379" s="7"/>
      <c r="U379" s="7"/>
      <c r="V379" s="7"/>
      <c r="W379" s="7"/>
      <c r="X379" s="7"/>
      <c r="Y379" s="7"/>
      <c r="Z379" s="7"/>
      <c r="AA379" s="7"/>
      <c r="AB379" s="7"/>
      <c r="AC379" s="7"/>
      <c r="AD379" s="7"/>
      <c r="AE379" s="7"/>
      <c r="AF379" s="7"/>
      <c r="AG379" s="7"/>
    </row>
    <row r="380" spans="19:33" x14ac:dyDescent="0.25">
      <c r="S380" s="7"/>
      <c r="T380" s="7"/>
      <c r="U380" s="7"/>
      <c r="V380" s="7"/>
      <c r="W380" s="7"/>
      <c r="X380" s="7"/>
      <c r="Y380" s="7"/>
      <c r="Z380" s="7"/>
      <c r="AA380" s="7"/>
      <c r="AB380" s="7"/>
      <c r="AC380" s="7"/>
      <c r="AD380" s="7"/>
      <c r="AE380" s="7"/>
      <c r="AF380" s="7"/>
      <c r="AG380" s="7"/>
    </row>
    <row r="381" spans="19:33" x14ac:dyDescent="0.25">
      <c r="S381" s="7"/>
      <c r="T381" s="7"/>
      <c r="U381" s="7"/>
      <c r="V381" s="7"/>
      <c r="W381" s="7"/>
      <c r="X381" s="7"/>
      <c r="Y381" s="7"/>
      <c r="Z381" s="7"/>
      <c r="AA381" s="7"/>
      <c r="AB381" s="7"/>
      <c r="AC381" s="7"/>
      <c r="AD381" s="7"/>
      <c r="AE381" s="7"/>
      <c r="AF381" s="7"/>
      <c r="AG381" s="7"/>
    </row>
    <row r="382" spans="19:33" x14ac:dyDescent="0.25">
      <c r="S382" s="7"/>
      <c r="T382" s="7"/>
      <c r="U382" s="7"/>
      <c r="V382" s="7"/>
      <c r="W382" s="7"/>
      <c r="X382" s="7"/>
      <c r="Y382" s="7"/>
      <c r="Z382" s="7"/>
      <c r="AA382" s="7"/>
      <c r="AB382" s="7"/>
      <c r="AC382" s="7"/>
      <c r="AD382" s="7"/>
      <c r="AE382" s="7"/>
      <c r="AF382" s="7"/>
      <c r="AG382" s="7"/>
    </row>
    <row r="383" spans="19:33" x14ac:dyDescent="0.25">
      <c r="S383" s="7"/>
      <c r="T383" s="7"/>
      <c r="U383" s="7"/>
      <c r="V383" s="7"/>
      <c r="W383" s="7"/>
      <c r="X383" s="7"/>
      <c r="Y383" s="7"/>
      <c r="Z383" s="7"/>
      <c r="AA383" s="7"/>
      <c r="AB383" s="7"/>
      <c r="AC383" s="7"/>
      <c r="AD383" s="7"/>
      <c r="AE383" s="7"/>
      <c r="AF383" s="7"/>
      <c r="AG383" s="7"/>
    </row>
    <row r="384" spans="19:33" x14ac:dyDescent="0.25">
      <c r="S384" s="7"/>
      <c r="T384" s="7"/>
      <c r="U384" s="7"/>
      <c r="V384" s="7"/>
      <c r="W384" s="7"/>
      <c r="X384" s="7"/>
      <c r="Y384" s="7"/>
      <c r="Z384" s="7"/>
      <c r="AA384" s="7"/>
      <c r="AB384" s="7"/>
      <c r="AC384" s="7"/>
      <c r="AD384" s="7"/>
      <c r="AE384" s="7"/>
      <c r="AF384" s="7"/>
      <c r="AG384" s="7"/>
    </row>
    <row r="385" spans="19:33" x14ac:dyDescent="0.25">
      <c r="S385" s="7"/>
      <c r="T385" s="7"/>
      <c r="U385" s="7"/>
      <c r="V385" s="7"/>
      <c r="W385" s="7"/>
      <c r="X385" s="7"/>
      <c r="Y385" s="7"/>
      <c r="Z385" s="7"/>
      <c r="AA385" s="7"/>
      <c r="AB385" s="7"/>
      <c r="AC385" s="7"/>
      <c r="AD385" s="7"/>
      <c r="AE385" s="7"/>
      <c r="AF385" s="7"/>
      <c r="AG385" s="7"/>
    </row>
    <row r="386" spans="19:33" x14ac:dyDescent="0.25">
      <c r="S386" s="7"/>
      <c r="T386" s="7"/>
      <c r="U386" s="7"/>
      <c r="V386" s="7"/>
      <c r="W386" s="7"/>
      <c r="X386" s="7"/>
      <c r="Y386" s="7"/>
      <c r="Z386" s="7"/>
      <c r="AA386" s="7"/>
      <c r="AB386" s="7"/>
      <c r="AC386" s="7"/>
      <c r="AD386" s="7"/>
      <c r="AE386" s="7"/>
      <c r="AF386" s="7"/>
      <c r="AG386" s="7"/>
    </row>
    <row r="387" spans="19:33" x14ac:dyDescent="0.25">
      <c r="S387" s="7"/>
      <c r="T387" s="7"/>
      <c r="U387" s="7"/>
      <c r="V387" s="7"/>
      <c r="W387" s="7"/>
      <c r="X387" s="7"/>
      <c r="Y387" s="7"/>
      <c r="Z387" s="7"/>
      <c r="AA387" s="7"/>
      <c r="AB387" s="7"/>
      <c r="AC387" s="7"/>
      <c r="AD387" s="7"/>
      <c r="AE387" s="7"/>
      <c r="AF387" s="7"/>
      <c r="AG387" s="7"/>
    </row>
    <row r="388" spans="19:33" x14ac:dyDescent="0.25">
      <c r="S388" s="7"/>
      <c r="T388" s="7"/>
      <c r="U388" s="7"/>
      <c r="V388" s="7"/>
      <c r="W388" s="7"/>
      <c r="X388" s="7"/>
      <c r="Y388" s="7"/>
      <c r="Z388" s="7"/>
      <c r="AA388" s="7"/>
      <c r="AB388" s="7"/>
      <c r="AC388" s="7"/>
      <c r="AD388" s="7"/>
      <c r="AE388" s="7"/>
      <c r="AF388" s="7"/>
      <c r="AG388" s="7"/>
    </row>
    <row r="389" spans="19:33" x14ac:dyDescent="0.25">
      <c r="S389" s="7"/>
      <c r="T389" s="7"/>
      <c r="U389" s="7"/>
      <c r="V389" s="7"/>
      <c r="W389" s="7"/>
      <c r="X389" s="7"/>
      <c r="Y389" s="7"/>
      <c r="Z389" s="7"/>
      <c r="AA389" s="7"/>
      <c r="AB389" s="7"/>
      <c r="AC389" s="7"/>
      <c r="AD389" s="7"/>
      <c r="AE389" s="7"/>
      <c r="AF389" s="7"/>
      <c r="AG389" s="7"/>
    </row>
    <row r="390" spans="19:33" x14ac:dyDescent="0.25">
      <c r="S390" s="7"/>
      <c r="T390" s="7"/>
      <c r="U390" s="7"/>
      <c r="V390" s="7"/>
      <c r="W390" s="7"/>
      <c r="X390" s="7"/>
      <c r="Y390" s="7"/>
      <c r="Z390" s="7"/>
      <c r="AA390" s="7"/>
      <c r="AB390" s="7"/>
      <c r="AC390" s="7"/>
      <c r="AD390" s="7"/>
      <c r="AE390" s="7"/>
      <c r="AF390" s="7"/>
      <c r="AG390" s="7"/>
    </row>
    <row r="391" spans="19:33" x14ac:dyDescent="0.25">
      <c r="S391" s="7"/>
      <c r="T391" s="7"/>
      <c r="U391" s="7"/>
      <c r="V391" s="7"/>
      <c r="W391" s="7"/>
      <c r="X391" s="7"/>
      <c r="Y391" s="7"/>
      <c r="Z391" s="7"/>
      <c r="AA391" s="7"/>
      <c r="AB391" s="7"/>
      <c r="AC391" s="7"/>
      <c r="AD391" s="7"/>
      <c r="AE391" s="7"/>
      <c r="AF391" s="7"/>
      <c r="AG391" s="7"/>
    </row>
    <row r="392" spans="19:33" x14ac:dyDescent="0.25">
      <c r="S392" s="7"/>
      <c r="T392" s="7"/>
      <c r="U392" s="7"/>
      <c r="V392" s="7"/>
      <c r="W392" s="7"/>
      <c r="X392" s="7"/>
      <c r="Y392" s="7"/>
      <c r="Z392" s="7"/>
      <c r="AA392" s="7"/>
      <c r="AB392" s="7"/>
      <c r="AC392" s="7"/>
      <c r="AD392" s="7"/>
      <c r="AE392" s="7"/>
      <c r="AF392" s="7"/>
      <c r="AG392" s="7"/>
    </row>
    <row r="393" spans="19:33" x14ac:dyDescent="0.25">
      <c r="S393" s="7"/>
      <c r="T393" s="7"/>
      <c r="U393" s="7"/>
      <c r="V393" s="7"/>
      <c r="W393" s="7"/>
      <c r="X393" s="7"/>
      <c r="Y393" s="7"/>
      <c r="Z393" s="7"/>
      <c r="AA393" s="7"/>
      <c r="AB393" s="7"/>
      <c r="AC393" s="7"/>
      <c r="AD393" s="7"/>
      <c r="AE393" s="7"/>
      <c r="AF393" s="7"/>
      <c r="AG393" s="7"/>
    </row>
    <row r="394" spans="19:33" x14ac:dyDescent="0.25">
      <c r="S394" s="7"/>
      <c r="T394" s="7"/>
      <c r="U394" s="7"/>
      <c r="V394" s="7"/>
      <c r="W394" s="7"/>
      <c r="X394" s="7"/>
      <c r="Y394" s="7"/>
      <c r="Z394" s="7"/>
      <c r="AA394" s="7"/>
      <c r="AB394" s="7"/>
      <c r="AC394" s="7"/>
      <c r="AD394" s="7"/>
      <c r="AE394" s="7"/>
      <c r="AF394" s="7"/>
      <c r="AG394" s="7"/>
    </row>
    <row r="395" spans="19:33" x14ac:dyDescent="0.25">
      <c r="S395" s="7"/>
      <c r="T395" s="7"/>
      <c r="U395" s="7"/>
      <c r="V395" s="7"/>
      <c r="W395" s="7"/>
      <c r="X395" s="7"/>
      <c r="Y395" s="7"/>
      <c r="Z395" s="7"/>
      <c r="AA395" s="7"/>
      <c r="AB395" s="7"/>
      <c r="AC395" s="7"/>
      <c r="AD395" s="7"/>
      <c r="AE395" s="7"/>
      <c r="AF395" s="7"/>
      <c r="AG395" s="7"/>
    </row>
    <row r="396" spans="19:33" x14ac:dyDescent="0.25">
      <c r="S396" s="7"/>
      <c r="T396" s="7"/>
      <c r="U396" s="7"/>
      <c r="V396" s="7"/>
      <c r="W396" s="7"/>
      <c r="X396" s="7"/>
      <c r="Y396" s="7"/>
      <c r="Z396" s="7"/>
      <c r="AA396" s="7"/>
      <c r="AB396" s="7"/>
      <c r="AC396" s="7"/>
      <c r="AD396" s="7"/>
      <c r="AE396" s="7"/>
      <c r="AF396" s="7"/>
      <c r="AG396" s="7"/>
    </row>
    <row r="397" spans="19:33" x14ac:dyDescent="0.25">
      <c r="S397" s="7"/>
      <c r="T397" s="7"/>
      <c r="U397" s="7"/>
      <c r="V397" s="7"/>
      <c r="W397" s="7"/>
      <c r="X397" s="7"/>
      <c r="Y397" s="7"/>
      <c r="Z397" s="7"/>
      <c r="AA397" s="7"/>
      <c r="AB397" s="7"/>
      <c r="AC397" s="7"/>
      <c r="AD397" s="7"/>
      <c r="AE397" s="7"/>
      <c r="AF397" s="7"/>
      <c r="AG397" s="7"/>
    </row>
  </sheetData>
  <mergeCells count="22">
    <mergeCell ref="E87:E117"/>
    <mergeCell ref="E38:E47"/>
    <mergeCell ref="E48:E59"/>
    <mergeCell ref="E60:E65"/>
    <mergeCell ref="E66:E74"/>
    <mergeCell ref="E75:E86"/>
    <mergeCell ref="E35:E37"/>
    <mergeCell ref="P3:P10"/>
    <mergeCell ref="Q3:Q10"/>
    <mergeCell ref="S8:AG8"/>
    <mergeCell ref="AH8:AI8"/>
    <mergeCell ref="AF9:AG9"/>
    <mergeCell ref="AH9:AI9"/>
    <mergeCell ref="E11:E26"/>
    <mergeCell ref="E27:E34"/>
    <mergeCell ref="AJ8:AM8"/>
    <mergeCell ref="F9:N9"/>
    <mergeCell ref="S9:V9"/>
    <mergeCell ref="X9:Z9"/>
    <mergeCell ref="AA9:AC9"/>
    <mergeCell ref="AD9:AE9"/>
    <mergeCell ref="AJ9:AM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1FB893AFABD944A6A9445069561E9A" ma:contentTypeVersion="6" ma:contentTypeDescription="Create a new document." ma:contentTypeScope="" ma:versionID="491191d9e37b5f65d9d4664e40770c99">
  <xsd:schema xmlns:xsd="http://www.w3.org/2001/XMLSchema" xmlns:xs="http://www.w3.org/2001/XMLSchema" xmlns:p="http://schemas.microsoft.com/office/2006/metadata/properties" xmlns:ns3="212a640c-ee23-4bc4-98ad-06b6bd290125" targetNamespace="http://schemas.microsoft.com/office/2006/metadata/properties" ma:root="true" ma:fieldsID="30576a64a570c1bbf478d44901b298da" ns3:_="">
    <xsd:import namespace="212a640c-ee23-4bc4-98ad-06b6bd29012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2a640c-ee23-4bc4-98ad-06b6bd290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489AC3-A745-4161-9902-08F428EC49CF}">
  <ds:schemaRefs>
    <ds:schemaRef ds:uri="http://schemas.openxmlformats.org/package/2006/metadata/core-properties"/>
    <ds:schemaRef ds:uri="http://purl.org/dc/dcmitype/"/>
    <ds:schemaRef ds:uri="http://purl.org/dc/terms/"/>
    <ds:schemaRef ds:uri="http://schemas.microsoft.com/office/2006/documentManagement/types"/>
    <ds:schemaRef ds:uri="http://www.w3.org/XML/1998/namespace"/>
    <ds:schemaRef ds:uri="http://schemas.microsoft.com/office/infopath/2007/PartnerControls"/>
    <ds:schemaRef ds:uri="212a640c-ee23-4bc4-98ad-06b6bd290125"/>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DBCFDAC8-F532-466B-BCA2-ED3957E6F2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a640c-ee23-4bc4-98ad-06b6bd290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D5236F-F411-4127-8479-5F222698C7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.NET Types</vt:lpstr>
      <vt:lpstr>MySql Types</vt:lpstr>
      <vt:lpstr>PostgreSql Types</vt:lpstr>
      <vt:lpstr>Sqlite Types</vt:lpstr>
      <vt:lpstr>SQLServer Types</vt:lpstr>
      <vt:lpstr>PostgreSQL Types(old)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Cowan</dc:creator>
  <cp:lastModifiedBy>Matthew Cowan</cp:lastModifiedBy>
  <dcterms:created xsi:type="dcterms:W3CDTF">2024-10-12T23:35:33Z</dcterms:created>
  <dcterms:modified xsi:type="dcterms:W3CDTF">2024-10-29T00:59:54Z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0x0101001E1FB893AFABD944A6A9445069561E9A</vt:lpwstr>
  </property>
</Properties>
</file>