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mdufort/Downloads/Dufort_T1D_placebos-master/"/>
    </mc:Choice>
  </mc:AlternateContent>
  <xr:revisionPtr revIDLastSave="0" documentId="13_ncr:1_{D6C4C7EA-26A7-C64D-A253-D377988A8D92}" xr6:coauthVersionLast="36" xr6:coauthVersionMax="36" xr10:uidLastSave="{00000000-0000-0000-0000-000000000000}"/>
  <bookViews>
    <workbookView xWindow="0" yWindow="460" windowWidth="25600" windowHeight="15460" tabRatio="500" xr2:uid="{00000000-000D-0000-FFFF-FFFF00000000}"/>
  </bookViews>
  <sheets>
    <sheet name="Overlap" sheetId="1" r:id="rId1"/>
  </sheets>
  <definedNames>
    <definedName name="_xlnm._FilterDatabase" localSheetId="0" hidden="1">Overlap!$A$1:$T$119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94" i="1"/>
  <c r="E94" i="1"/>
  <c r="D4" i="1"/>
  <c r="F4" i="1" s="1"/>
  <c r="D118" i="1"/>
  <c r="F118" i="1" s="1"/>
  <c r="D117" i="1"/>
  <c r="F117" i="1" s="1"/>
  <c r="D116" i="1"/>
  <c r="F116" i="1" s="1"/>
  <c r="D115" i="1"/>
  <c r="F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99" i="1"/>
  <c r="D98" i="1"/>
  <c r="F98" i="1" s="1"/>
  <c r="D97" i="1"/>
  <c r="F97" i="1" s="1"/>
  <c r="E96" i="1"/>
  <c r="E95" i="1"/>
  <c r="E93" i="1"/>
  <c r="E92" i="1"/>
  <c r="E91" i="1"/>
  <c r="E90" i="1"/>
  <c r="E89" i="1"/>
  <c r="E88" i="1"/>
  <c r="E87" i="1"/>
  <c r="E86" i="1"/>
  <c r="E85" i="1"/>
  <c r="F99" i="1"/>
  <c r="F96" i="1"/>
  <c r="F95" i="1"/>
  <c r="F93" i="1"/>
  <c r="F92" i="1"/>
  <c r="F91" i="1"/>
  <c r="F90" i="1"/>
  <c r="F89" i="1"/>
  <c r="F88" i="1"/>
  <c r="F87" i="1"/>
  <c r="F86" i="1"/>
  <c r="F85" i="1"/>
  <c r="F84" i="1"/>
  <c r="D81" i="1"/>
  <c r="F81" i="1" s="1"/>
  <c r="D80" i="1"/>
  <c r="F80" i="1" s="1"/>
  <c r="D79" i="1"/>
  <c r="F79" i="1" s="1"/>
  <c r="D78" i="1"/>
  <c r="F78" i="1"/>
  <c r="D77" i="1"/>
  <c r="F77" i="1" s="1"/>
  <c r="D76" i="1"/>
  <c r="F76" i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59" i="1"/>
  <c r="F59" i="1" s="1"/>
  <c r="F60" i="1"/>
  <c r="F58" i="1"/>
  <c r="F57" i="1"/>
  <c r="F56" i="1"/>
  <c r="F55" i="1"/>
  <c r="F54" i="1"/>
  <c r="F53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7" i="1"/>
  <c r="F26" i="1"/>
  <c r="D25" i="1"/>
  <c r="F25" i="1" s="1"/>
  <c r="F24" i="1"/>
  <c r="F22" i="1"/>
  <c r="D21" i="1"/>
  <c r="F21" i="1" s="1"/>
  <c r="D20" i="1"/>
  <c r="F20" i="1" s="1"/>
  <c r="D19" i="1"/>
  <c r="F19" i="1"/>
  <c r="D18" i="1"/>
  <c r="F18" i="1" s="1"/>
  <c r="D17" i="1"/>
  <c r="E17" i="1" s="1"/>
  <c r="F17" i="1"/>
  <c r="D16" i="1"/>
  <c r="F16" i="1"/>
  <c r="D15" i="1"/>
  <c r="F15" i="1"/>
  <c r="D14" i="1"/>
  <c r="F14" i="1"/>
  <c r="D13" i="1"/>
  <c r="E13" i="1" s="1"/>
  <c r="F13" i="1"/>
  <c r="D12" i="1"/>
  <c r="F12" i="1"/>
  <c r="F11" i="1"/>
  <c r="F8" i="1"/>
  <c r="F7" i="1"/>
  <c r="F6" i="1"/>
  <c r="F5" i="1"/>
  <c r="F3" i="1"/>
  <c r="F52" i="1"/>
  <c r="F29" i="1"/>
  <c r="F10" i="1"/>
  <c r="F2" i="1"/>
  <c r="E60" i="1"/>
  <c r="E58" i="1"/>
  <c r="E57" i="1"/>
  <c r="E56" i="1"/>
  <c r="E55" i="1"/>
  <c r="E54" i="1"/>
  <c r="E47" i="1"/>
  <c r="E45" i="1"/>
  <c r="E44" i="1"/>
  <c r="E43" i="1"/>
  <c r="E42" i="1"/>
  <c r="E41" i="1"/>
  <c r="E39" i="1"/>
  <c r="E38" i="1"/>
  <c r="E37" i="1"/>
  <c r="E34" i="1"/>
  <c r="E33" i="1"/>
  <c r="E32" i="1"/>
  <c r="E31" i="1"/>
  <c r="E35" i="1"/>
  <c r="E50" i="1"/>
  <c r="E49" i="1"/>
  <c r="E48" i="1"/>
  <c r="E46" i="1"/>
  <c r="E40" i="1"/>
  <c r="E36" i="1"/>
  <c r="E30" i="1"/>
  <c r="E18" i="1"/>
  <c r="E16" i="1"/>
  <c r="E15" i="1"/>
  <c r="E14" i="1"/>
  <c r="E12" i="1"/>
</calcChain>
</file>

<file path=xl/sharedStrings.xml><?xml version="1.0" encoding="utf-8"?>
<sst xmlns="http://schemas.openxmlformats.org/spreadsheetml/2006/main" count="1098" uniqueCount="144">
  <si>
    <t>Study</t>
  </si>
  <si>
    <t>Weeks</t>
  </si>
  <si>
    <t>Y</t>
  </si>
  <si>
    <t>N</t>
  </si>
  <si>
    <t>Notes</t>
  </si>
  <si>
    <t>NA</t>
  </si>
  <si>
    <t>START</t>
  </si>
  <si>
    <t>Months</t>
  </si>
  <si>
    <t>weeks listed as 24 in master, need to update to 26</t>
  </si>
  <si>
    <t>weeks listed as 48 in master, need to update to 52</t>
  </si>
  <si>
    <t>weeks listed as 72 in master, need to update to 78</t>
  </si>
  <si>
    <t>weeks listed as 96 in master, need to update to 104; wider range of dates for this visit (100 to 115 weeks)</t>
  </si>
  <si>
    <t>weeks listed as 96 in master, need to update to 104</t>
  </si>
  <si>
    <t>whole-blood RNAseq and C-peptide AUC not actually done at same time</t>
  </si>
  <si>
    <t>T1DAL</t>
  </si>
  <si>
    <t>weeks listed as 0 in master, but should actually be something less, I think, because these were on the screening visit; whole-blood RNAseq and C-peptide AUC not actually done at same time</t>
  </si>
  <si>
    <t>this one is a week 24 visit</t>
  </si>
  <si>
    <t>why no RNAseq?</t>
  </si>
  <si>
    <t>&lt;0</t>
  </si>
  <si>
    <t>TN02</t>
  </si>
  <si>
    <t>TN05</t>
  </si>
  <si>
    <t>TN09</t>
  </si>
  <si>
    <t>weeks listed as 12 in master, need to update to 13</t>
  </si>
  <si>
    <t>weeks listed as 144 in master, need to update to 156</t>
  </si>
  <si>
    <t>weeks listed as 120 in master, need to update to 130</t>
  </si>
  <si>
    <t>Days</t>
  </si>
  <si>
    <t>weeks listed as 0 in master, but is actually something less for the C-peptide data, I think, because these were on the screening visit; whole-blood RNAseq and C-peptide AUC not actually done at same time</t>
  </si>
  <si>
    <t>whole-blood RNAseq and C-peptide AUC not actually done at same time; use data for RNAseq so that CBC data matches it better</t>
  </si>
  <si>
    <t>2 years, 6 months</t>
  </si>
  <si>
    <t>3 years</t>
  </si>
  <si>
    <t>3 years, 6 months</t>
  </si>
  <si>
    <t>4 years</t>
  </si>
  <si>
    <t>Weeks_in_master</t>
  </si>
  <si>
    <t>RNAseq_scheduled</t>
  </si>
  <si>
    <t>CBC_scheduled</t>
  </si>
  <si>
    <t>RNAseq_count</t>
  </si>
  <si>
    <t>CBC_count</t>
  </si>
  <si>
    <t>Cpeptide_AUC_MMTT_scheduled</t>
  </si>
  <si>
    <t>Cpeptide_AUC_MMTT_count</t>
  </si>
  <si>
    <t>Cpeptide_Visit_Number</t>
  </si>
  <si>
    <t>Cpeptide_Visit_Name</t>
  </si>
  <si>
    <t>ABATE</t>
  </si>
  <si>
    <t>CBC_Visit_Number</t>
  </si>
  <si>
    <t>CBC_Visit_Name</t>
  </si>
  <si>
    <t>-1</t>
  </si>
  <si>
    <t>0</t>
  </si>
  <si>
    <t>19</t>
  </si>
  <si>
    <t>21</t>
  </si>
  <si>
    <t>40</t>
  </si>
  <si>
    <t>42</t>
  </si>
  <si>
    <t>screening</t>
  </si>
  <si>
    <t>day 1</t>
  </si>
  <si>
    <t>day 2</t>
  </si>
  <si>
    <t>day 3</t>
  </si>
  <si>
    <t>day 4</t>
  </si>
  <si>
    <t>day 5</t>
  </si>
  <si>
    <t>day 10</t>
  </si>
  <si>
    <t>day 15</t>
  </si>
  <si>
    <t>month 1</t>
  </si>
  <si>
    <t>month 2</t>
  </si>
  <si>
    <t>month 3</t>
  </si>
  <si>
    <t>month 6</t>
  </si>
  <si>
    <t>month 12</t>
  </si>
  <si>
    <t>month 15</t>
  </si>
  <si>
    <t>month 18</t>
  </si>
  <si>
    <t>month 24</t>
  </si>
  <si>
    <t>week 1</t>
  </si>
  <si>
    <t>week 3</t>
  </si>
  <si>
    <t>week 5</t>
  </si>
  <si>
    <t>week 7</t>
  </si>
  <si>
    <t>week 9</t>
  </si>
  <si>
    <t>week 11</t>
  </si>
  <si>
    <t>week 15</t>
  </si>
  <si>
    <t>week 19</t>
  </si>
  <si>
    <t>week 23</t>
  </si>
  <si>
    <t>week 24</t>
  </si>
  <si>
    <t>week 25</t>
  </si>
  <si>
    <t>week 27</t>
  </si>
  <si>
    <t>week 29</t>
  </si>
  <si>
    <t>week 31</t>
  </si>
  <si>
    <t>week 33</t>
  </si>
  <si>
    <t>week 35</t>
  </si>
  <si>
    <t>week 40</t>
  </si>
  <si>
    <t>week 52</t>
  </si>
  <si>
    <t>week 78</t>
  </si>
  <si>
    <t>week 104</t>
  </si>
  <si>
    <t>baseline</t>
  </si>
  <si>
    <t>week 2</t>
  </si>
  <si>
    <t>week 4</t>
  </si>
  <si>
    <t>week 6</t>
  </si>
  <si>
    <t>week 10</t>
  </si>
  <si>
    <t>month 4</t>
  </si>
  <si>
    <t>month 5</t>
  </si>
  <si>
    <t>month 7</t>
  </si>
  <si>
    <t>month 8</t>
  </si>
  <si>
    <t>month 9</t>
  </si>
  <si>
    <t>month 10</t>
  </si>
  <si>
    <t>month 11</t>
  </si>
  <si>
    <t>month 13</t>
  </si>
  <si>
    <t>month 14</t>
  </si>
  <si>
    <t>month 21</t>
  </si>
  <si>
    <t>month 27</t>
  </si>
  <si>
    <t>month 30</t>
  </si>
  <si>
    <t>month 36</t>
  </si>
  <si>
    <t>month 42</t>
  </si>
  <si>
    <t>month 48</t>
  </si>
  <si>
    <t>1 week</t>
  </si>
  <si>
    <t>2 weeks</t>
  </si>
  <si>
    <t>3 weeks</t>
  </si>
  <si>
    <t>5 weeks</t>
  </si>
  <si>
    <t>10 weeks</t>
  </si>
  <si>
    <t>12 weeks</t>
  </si>
  <si>
    <t>26 weeks</t>
  </si>
  <si>
    <t>39 weeks</t>
  </si>
  <si>
    <t>52 weeks</t>
  </si>
  <si>
    <t>78 weeks</t>
  </si>
  <si>
    <t>104 weeks</t>
  </si>
  <si>
    <t>30 months</t>
  </si>
  <si>
    <t>36 months</t>
  </si>
  <si>
    <t>42 months</t>
  </si>
  <si>
    <t>day 14</t>
  </si>
  <si>
    <t>day 28</t>
  </si>
  <si>
    <t>day 56</t>
  </si>
  <si>
    <t>day 84</t>
  </si>
  <si>
    <t>day 168</t>
  </si>
  <si>
    <t>day 196</t>
  </si>
  <si>
    <t>day 280</t>
  </si>
  <si>
    <t>day 364</t>
  </si>
  <si>
    <t>day 448</t>
  </si>
  <si>
    <t>day 560</t>
  </si>
  <si>
    <t>day 644</t>
  </si>
  <si>
    <t>day 728</t>
  </si>
  <si>
    <t>prn</t>
  </si>
  <si>
    <t>unscheduled visit</t>
  </si>
  <si>
    <t>un</t>
  </si>
  <si>
    <t>unscheduled</t>
  </si>
  <si>
    <t>RNAseq and C-peptide not on the schedule for this week, but looks like they did it anyway (based on data in TN02_TN09 Unblinded Data_Linsley 20150511.xlsx)</t>
  </si>
  <si>
    <t>RNAseq_Visit_Number</t>
  </si>
  <si>
    <t>RNAseq_Visit_Name</t>
  </si>
  <si>
    <t>Study_Visit_Number</t>
  </si>
  <si>
    <t>Study_Visit_Name</t>
  </si>
  <si>
    <t>whole-blood RNAseq and C-peptide AUC not actually done at same time; also CBCs not done on baseline day</t>
  </si>
  <si>
    <t>56 weeks</t>
  </si>
  <si>
    <t>flow data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</si>
</sst>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19"/>
  <sheetViews>
    <sheetView tabSelected="1" workbookViewId="0">
      <pane xSplit="1" ySplit="1" topLeftCell="B2" activePane="bottomRight" state="frozenSplit"/>
      <selection pane="topRight" activeCell="I1" sqref="I1"/>
      <selection pane="bottomLeft" activeCell="A22" sqref="A22"/>
      <selection pane="bottomRight" activeCell="F9" sqref="F9"/>
    </sheetView>
  </sheetViews>
  <sheetFormatPr baseColWidth="10" defaultRowHeight="16" x14ac:dyDescent="0.2"/>
  <cols>
    <col min="2" max="2" width="22.6640625" customWidth="1"/>
    <col min="3" max="3" width="11.6640625" style="4" customWidth="1"/>
    <col min="8" max="8" width="16.1640625" bestFit="1" customWidth="1"/>
    <col min="9" max="9" width="28.83203125" bestFit="1" customWidth="1"/>
    <col min="10" max="10" width="13.83203125" bestFit="1" customWidth="1"/>
    <col min="11" max="11" width="12.5" bestFit="1" customWidth="1"/>
    <col min="12" max="12" width="25.1640625" bestFit="1" customWidth="1"/>
    <col min="15" max="15" width="10.83203125" style="4"/>
    <col min="16" max="16" width="11.6640625" bestFit="1" customWidth="1"/>
    <col min="17" max="17" width="11.6640625" style="4" customWidth="1"/>
    <col min="18" max="18" width="11.6640625" bestFit="1" customWidth="1"/>
    <col min="19" max="19" width="11.6640625" style="4" customWidth="1"/>
  </cols>
  <sheetData>
    <row r="1" spans="1:20" x14ac:dyDescent="0.2">
      <c r="A1" t="s">
        <v>0</v>
      </c>
      <c r="B1" t="s">
        <v>139</v>
      </c>
      <c r="C1" s="4" t="s">
        <v>140</v>
      </c>
      <c r="D1" t="s">
        <v>1</v>
      </c>
      <c r="E1" t="s">
        <v>7</v>
      </c>
      <c r="F1" t="s">
        <v>25</v>
      </c>
      <c r="G1" t="s">
        <v>32</v>
      </c>
      <c r="H1" t="s">
        <v>33</v>
      </c>
      <c r="I1" t="s">
        <v>37</v>
      </c>
      <c r="J1" t="s">
        <v>34</v>
      </c>
      <c r="K1" t="s">
        <v>35</v>
      </c>
      <c r="L1" t="s">
        <v>38</v>
      </c>
      <c r="M1" t="s">
        <v>36</v>
      </c>
      <c r="N1" t="s">
        <v>39</v>
      </c>
      <c r="O1" s="4" t="s">
        <v>40</v>
      </c>
      <c r="P1" t="s">
        <v>137</v>
      </c>
      <c r="Q1" s="4" t="s">
        <v>138</v>
      </c>
      <c r="R1" t="s">
        <v>42</v>
      </c>
      <c r="S1" s="4" t="s">
        <v>43</v>
      </c>
      <c r="T1" t="s">
        <v>4</v>
      </c>
    </row>
    <row r="2" spans="1:20" x14ac:dyDescent="0.2">
      <c r="A2" t="s">
        <v>41</v>
      </c>
      <c r="B2">
        <v>-1</v>
      </c>
      <c r="C2" s="4" t="s">
        <v>44</v>
      </c>
      <c r="D2" s="1" t="s">
        <v>18</v>
      </c>
      <c r="E2" s="1" t="s">
        <v>18</v>
      </c>
      <c r="F2" s="1" t="str">
        <f>D2</f>
        <v>&lt;0</v>
      </c>
      <c r="G2" s="1" t="s">
        <v>5</v>
      </c>
      <c r="H2" t="s">
        <v>3</v>
      </c>
      <c r="I2" t="s">
        <v>3</v>
      </c>
      <c r="J2" t="s">
        <v>2</v>
      </c>
      <c r="K2">
        <v>0</v>
      </c>
      <c r="L2">
        <v>0</v>
      </c>
      <c r="M2">
        <v>27</v>
      </c>
      <c r="N2">
        <v>-1</v>
      </c>
      <c r="O2" s="4" t="s">
        <v>44</v>
      </c>
      <c r="P2">
        <v>-1</v>
      </c>
      <c r="Q2" s="4" t="s">
        <v>44</v>
      </c>
      <c r="R2">
        <v>-1</v>
      </c>
      <c r="S2" s="4" t="s">
        <v>44</v>
      </c>
    </row>
    <row r="3" spans="1:20" x14ac:dyDescent="0.2">
      <c r="A3" t="s">
        <v>41</v>
      </c>
      <c r="B3">
        <v>0</v>
      </c>
      <c r="C3" s="4" t="s">
        <v>45</v>
      </c>
      <c r="D3">
        <v>0</v>
      </c>
      <c r="E3">
        <v>0</v>
      </c>
      <c r="F3">
        <f>D3*7</f>
        <v>0</v>
      </c>
      <c r="G3">
        <v>0</v>
      </c>
      <c r="H3" t="s">
        <v>2</v>
      </c>
      <c r="I3" t="s">
        <v>2</v>
      </c>
      <c r="J3" t="s">
        <v>2</v>
      </c>
      <c r="K3">
        <v>15</v>
      </c>
      <c r="L3">
        <v>25</v>
      </c>
      <c r="M3">
        <v>22</v>
      </c>
      <c r="N3">
        <v>0</v>
      </c>
      <c r="O3" s="4" t="s">
        <v>45</v>
      </c>
      <c r="P3">
        <v>0</v>
      </c>
      <c r="Q3" s="4" t="s">
        <v>45</v>
      </c>
      <c r="R3">
        <v>0</v>
      </c>
      <c r="S3" s="4" t="s">
        <v>45</v>
      </c>
    </row>
    <row r="4" spans="1:20" x14ac:dyDescent="0.2">
      <c r="A4" t="s">
        <v>41</v>
      </c>
      <c r="B4">
        <v>18</v>
      </c>
      <c r="C4" s="4">
        <v>18</v>
      </c>
      <c r="D4">
        <f>E4*52/12</f>
        <v>13</v>
      </c>
      <c r="E4">
        <v>3</v>
      </c>
      <c r="F4">
        <f t="shared" ref="F4:F8" si="0">D4*7</f>
        <v>91</v>
      </c>
      <c r="G4" t="s">
        <v>5</v>
      </c>
      <c r="H4" t="s">
        <v>3</v>
      </c>
      <c r="I4" t="s">
        <v>3</v>
      </c>
      <c r="J4" t="s">
        <v>3</v>
      </c>
      <c r="K4">
        <v>0</v>
      </c>
      <c r="L4">
        <v>0</v>
      </c>
      <c r="M4">
        <v>1</v>
      </c>
      <c r="N4">
        <v>18</v>
      </c>
      <c r="O4" s="4">
        <v>18</v>
      </c>
      <c r="P4">
        <v>18</v>
      </c>
      <c r="Q4" s="4">
        <v>18</v>
      </c>
      <c r="R4">
        <v>18</v>
      </c>
      <c r="S4" s="4">
        <v>18</v>
      </c>
    </row>
    <row r="5" spans="1:20" x14ac:dyDescent="0.2">
      <c r="A5" t="s">
        <v>41</v>
      </c>
      <c r="B5">
        <v>19</v>
      </c>
      <c r="C5" s="4" t="s">
        <v>46</v>
      </c>
      <c r="D5">
        <v>26</v>
      </c>
      <c r="E5">
        <v>6</v>
      </c>
      <c r="F5">
        <f t="shared" si="0"/>
        <v>182</v>
      </c>
      <c r="G5">
        <v>24</v>
      </c>
      <c r="H5" t="s">
        <v>2</v>
      </c>
      <c r="I5" t="s">
        <v>2</v>
      </c>
      <c r="J5" t="s">
        <v>3</v>
      </c>
      <c r="K5">
        <v>14</v>
      </c>
      <c r="L5">
        <v>21</v>
      </c>
      <c r="M5">
        <v>1</v>
      </c>
      <c r="N5">
        <v>19</v>
      </c>
      <c r="O5" s="4" t="s">
        <v>46</v>
      </c>
      <c r="P5">
        <v>19</v>
      </c>
      <c r="Q5" s="4" t="s">
        <v>46</v>
      </c>
      <c r="R5">
        <v>19</v>
      </c>
      <c r="S5" s="4" t="s">
        <v>46</v>
      </c>
      <c r="T5" t="s">
        <v>8</v>
      </c>
    </row>
    <row r="6" spans="1:20" x14ac:dyDescent="0.2">
      <c r="A6" t="s">
        <v>41</v>
      </c>
      <c r="B6">
        <v>21</v>
      </c>
      <c r="C6" s="4" t="s">
        <v>47</v>
      </c>
      <c r="D6">
        <v>52</v>
      </c>
      <c r="E6">
        <v>12</v>
      </c>
      <c r="F6">
        <f t="shared" si="0"/>
        <v>364</v>
      </c>
      <c r="G6">
        <v>48</v>
      </c>
      <c r="H6" t="s">
        <v>2</v>
      </c>
      <c r="I6" t="s">
        <v>2</v>
      </c>
      <c r="J6" t="s">
        <v>3</v>
      </c>
      <c r="K6">
        <v>16</v>
      </c>
      <c r="L6">
        <v>22</v>
      </c>
      <c r="M6">
        <v>0</v>
      </c>
      <c r="N6">
        <v>21</v>
      </c>
      <c r="O6" s="4" t="s">
        <v>47</v>
      </c>
      <c r="P6">
        <v>21</v>
      </c>
      <c r="Q6" s="4" t="s">
        <v>47</v>
      </c>
      <c r="R6">
        <v>21</v>
      </c>
      <c r="S6" s="4" t="s">
        <v>47</v>
      </c>
      <c r="T6" t="s">
        <v>9</v>
      </c>
    </row>
    <row r="7" spans="1:20" x14ac:dyDescent="0.2">
      <c r="A7" t="s">
        <v>41</v>
      </c>
      <c r="B7">
        <v>40</v>
      </c>
      <c r="C7" s="4" t="s">
        <v>48</v>
      </c>
      <c r="D7">
        <v>78</v>
      </c>
      <c r="E7">
        <v>18</v>
      </c>
      <c r="F7">
        <f t="shared" si="0"/>
        <v>546</v>
      </c>
      <c r="G7">
        <v>72</v>
      </c>
      <c r="H7" t="s">
        <v>2</v>
      </c>
      <c r="I7" t="s">
        <v>2</v>
      </c>
      <c r="J7" t="s">
        <v>3</v>
      </c>
      <c r="K7">
        <v>0</v>
      </c>
      <c r="L7">
        <v>21</v>
      </c>
      <c r="M7">
        <v>1</v>
      </c>
      <c r="N7">
        <v>40</v>
      </c>
      <c r="O7" s="4" t="s">
        <v>48</v>
      </c>
      <c r="P7">
        <v>40</v>
      </c>
      <c r="Q7" s="4" t="s">
        <v>48</v>
      </c>
      <c r="R7">
        <v>40</v>
      </c>
      <c r="S7" s="4" t="s">
        <v>48</v>
      </c>
      <c r="T7" t="s">
        <v>10</v>
      </c>
    </row>
    <row r="8" spans="1:20" x14ac:dyDescent="0.2">
      <c r="A8" t="s">
        <v>41</v>
      </c>
      <c r="B8">
        <v>42</v>
      </c>
      <c r="C8" s="4" t="s">
        <v>49</v>
      </c>
      <c r="D8">
        <v>104</v>
      </c>
      <c r="E8">
        <v>24</v>
      </c>
      <c r="F8">
        <f t="shared" si="0"/>
        <v>728</v>
      </c>
      <c r="G8">
        <v>96</v>
      </c>
      <c r="H8" t="s">
        <v>2</v>
      </c>
      <c r="I8" t="s">
        <v>2</v>
      </c>
      <c r="J8" t="s">
        <v>2</v>
      </c>
      <c r="K8">
        <v>16</v>
      </c>
      <c r="L8">
        <v>21</v>
      </c>
      <c r="M8">
        <v>20</v>
      </c>
      <c r="N8">
        <v>42</v>
      </c>
      <c r="O8" s="4" t="s">
        <v>49</v>
      </c>
      <c r="P8">
        <v>42</v>
      </c>
      <c r="Q8" s="4" t="s">
        <v>49</v>
      </c>
      <c r="R8">
        <v>42</v>
      </c>
      <c r="S8" s="4" t="s">
        <v>49</v>
      </c>
      <c r="T8" t="s">
        <v>11</v>
      </c>
    </row>
    <row r="9" spans="1:20" x14ac:dyDescent="0.2">
      <c r="A9" t="s">
        <v>41</v>
      </c>
      <c r="B9">
        <v>99</v>
      </c>
      <c r="C9" s="4" t="s">
        <v>134</v>
      </c>
      <c r="D9" t="s">
        <v>5</v>
      </c>
      <c r="E9" t="s">
        <v>5</v>
      </c>
      <c r="F9" t="s">
        <v>5</v>
      </c>
      <c r="G9" t="s">
        <v>5</v>
      </c>
      <c r="H9" t="s">
        <v>3</v>
      </c>
      <c r="I9" t="s">
        <v>3</v>
      </c>
      <c r="J9" t="s">
        <v>3</v>
      </c>
      <c r="K9">
        <v>0</v>
      </c>
      <c r="L9">
        <v>0</v>
      </c>
      <c r="M9">
        <v>1</v>
      </c>
      <c r="N9">
        <v>99</v>
      </c>
      <c r="O9" s="4" t="s">
        <v>134</v>
      </c>
      <c r="P9">
        <v>99</v>
      </c>
      <c r="Q9" s="4" t="s">
        <v>134</v>
      </c>
      <c r="R9">
        <v>99</v>
      </c>
      <c r="S9" s="4" t="s">
        <v>134</v>
      </c>
      <c r="T9" t="s">
        <v>133</v>
      </c>
    </row>
    <row r="10" spans="1:20" x14ac:dyDescent="0.2">
      <c r="A10" t="s">
        <v>6</v>
      </c>
      <c r="B10">
        <v>-1</v>
      </c>
      <c r="C10" s="4" t="s">
        <v>50</v>
      </c>
      <c r="D10" s="1" t="s">
        <v>18</v>
      </c>
      <c r="E10" s="1" t="s">
        <v>18</v>
      </c>
      <c r="F10" s="1" t="str">
        <f>D10</f>
        <v>&lt;0</v>
      </c>
      <c r="G10" s="1" t="s">
        <v>5</v>
      </c>
      <c r="H10" t="s">
        <v>3</v>
      </c>
      <c r="I10" t="s">
        <v>2</v>
      </c>
      <c r="J10" t="s">
        <v>2</v>
      </c>
      <c r="K10">
        <v>0</v>
      </c>
      <c r="L10">
        <v>25</v>
      </c>
      <c r="M10">
        <v>20</v>
      </c>
      <c r="N10">
        <v>-1</v>
      </c>
      <c r="O10" s="4" t="s">
        <v>50</v>
      </c>
      <c r="P10">
        <v>-1</v>
      </c>
      <c r="Q10" s="4" t="s">
        <v>50</v>
      </c>
      <c r="R10">
        <v>-1</v>
      </c>
      <c r="S10" s="4" t="s">
        <v>50</v>
      </c>
      <c r="T10" t="s">
        <v>15</v>
      </c>
    </row>
    <row r="11" spans="1:20" x14ac:dyDescent="0.2">
      <c r="A11" t="s">
        <v>6</v>
      </c>
      <c r="B11">
        <v>0</v>
      </c>
      <c r="C11" s="4" t="s">
        <v>86</v>
      </c>
      <c r="D11">
        <v>0</v>
      </c>
      <c r="E11">
        <v>0</v>
      </c>
      <c r="F11">
        <f t="shared" ref="F11:F27" si="1">D11*7</f>
        <v>0</v>
      </c>
      <c r="G11">
        <v>0</v>
      </c>
      <c r="H11" t="s">
        <v>2</v>
      </c>
      <c r="I11" t="s">
        <v>3</v>
      </c>
      <c r="J11" t="s">
        <v>3</v>
      </c>
      <c r="K11">
        <v>12</v>
      </c>
      <c r="L11">
        <v>0</v>
      </c>
      <c r="M11">
        <v>14</v>
      </c>
      <c r="N11">
        <v>-1</v>
      </c>
      <c r="O11" s="4" t="s">
        <v>50</v>
      </c>
      <c r="P11">
        <v>0</v>
      </c>
      <c r="Q11" s="4" t="s">
        <v>86</v>
      </c>
      <c r="R11">
        <v>-1</v>
      </c>
      <c r="S11" s="4" t="s">
        <v>50</v>
      </c>
      <c r="T11" s="2" t="s">
        <v>141</v>
      </c>
    </row>
    <row r="12" spans="1:20" x14ac:dyDescent="0.2">
      <c r="A12" t="s">
        <v>6</v>
      </c>
      <c r="B12">
        <v>1</v>
      </c>
      <c r="C12" s="4" t="s">
        <v>51</v>
      </c>
      <c r="D12">
        <f>1/7</f>
        <v>0.14285714285714285</v>
      </c>
      <c r="E12">
        <f t="shared" ref="E12:E18" si="2">D12*12/52</f>
        <v>3.2967032967032968E-2</v>
      </c>
      <c r="F12">
        <f t="shared" si="1"/>
        <v>1</v>
      </c>
      <c r="G12" t="s">
        <v>5</v>
      </c>
      <c r="H12" t="s">
        <v>3</v>
      </c>
      <c r="I12" t="s">
        <v>3</v>
      </c>
      <c r="J12" t="s">
        <v>2</v>
      </c>
      <c r="K12">
        <v>0</v>
      </c>
      <c r="L12">
        <v>0</v>
      </c>
      <c r="M12">
        <v>20</v>
      </c>
      <c r="N12">
        <v>1</v>
      </c>
      <c r="O12" s="4" t="s">
        <v>51</v>
      </c>
      <c r="P12">
        <v>1</v>
      </c>
      <c r="Q12" s="4" t="s">
        <v>51</v>
      </c>
      <c r="R12">
        <v>1</v>
      </c>
      <c r="S12" s="4" t="s">
        <v>51</v>
      </c>
    </row>
    <row r="13" spans="1:20" x14ac:dyDescent="0.2">
      <c r="A13" t="s">
        <v>6</v>
      </c>
      <c r="B13">
        <v>2</v>
      </c>
      <c r="C13" s="4" t="s">
        <v>52</v>
      </c>
      <c r="D13">
        <f>2/7</f>
        <v>0.2857142857142857</v>
      </c>
      <c r="E13">
        <f t="shared" si="2"/>
        <v>6.5934065934065936E-2</v>
      </c>
      <c r="F13">
        <f t="shared" si="1"/>
        <v>2</v>
      </c>
      <c r="G13" t="s">
        <v>5</v>
      </c>
      <c r="H13" t="s">
        <v>3</v>
      </c>
      <c r="I13" t="s">
        <v>3</v>
      </c>
      <c r="J13" t="s">
        <v>2</v>
      </c>
      <c r="K13">
        <v>0</v>
      </c>
      <c r="L13">
        <v>0</v>
      </c>
      <c r="M13">
        <v>20</v>
      </c>
      <c r="N13">
        <v>2</v>
      </c>
      <c r="O13" s="4" t="s">
        <v>52</v>
      </c>
      <c r="P13">
        <v>2</v>
      </c>
      <c r="Q13" s="4" t="s">
        <v>52</v>
      </c>
      <c r="R13">
        <v>2</v>
      </c>
      <c r="S13" s="4" t="s">
        <v>52</v>
      </c>
    </row>
    <row r="14" spans="1:20" x14ac:dyDescent="0.2">
      <c r="A14" t="s">
        <v>6</v>
      </c>
      <c r="B14">
        <v>3</v>
      </c>
      <c r="C14" s="4" t="s">
        <v>53</v>
      </c>
      <c r="D14">
        <f>3/7</f>
        <v>0.42857142857142855</v>
      </c>
      <c r="E14">
        <f t="shared" si="2"/>
        <v>9.8901098901098897E-2</v>
      </c>
      <c r="F14">
        <f t="shared" si="1"/>
        <v>3</v>
      </c>
      <c r="G14" t="s">
        <v>5</v>
      </c>
      <c r="H14" t="s">
        <v>3</v>
      </c>
      <c r="I14" t="s">
        <v>3</v>
      </c>
      <c r="J14" t="s">
        <v>2</v>
      </c>
      <c r="K14">
        <v>0</v>
      </c>
      <c r="L14">
        <v>0</v>
      </c>
      <c r="M14">
        <v>19</v>
      </c>
      <c r="N14">
        <v>3</v>
      </c>
      <c r="O14" s="4" t="s">
        <v>53</v>
      </c>
      <c r="P14">
        <v>3</v>
      </c>
      <c r="Q14" s="4" t="s">
        <v>53</v>
      </c>
      <c r="R14">
        <v>3</v>
      </c>
      <c r="S14" s="4" t="s">
        <v>53</v>
      </c>
    </row>
    <row r="15" spans="1:20" x14ac:dyDescent="0.2">
      <c r="A15" t="s">
        <v>6</v>
      </c>
      <c r="B15">
        <v>4</v>
      </c>
      <c r="C15" s="4" t="s">
        <v>54</v>
      </c>
      <c r="D15">
        <f>4/7</f>
        <v>0.5714285714285714</v>
      </c>
      <c r="E15">
        <f t="shared" si="2"/>
        <v>0.13186813186813187</v>
      </c>
      <c r="F15">
        <f t="shared" si="1"/>
        <v>4</v>
      </c>
      <c r="G15" t="s">
        <v>5</v>
      </c>
      <c r="H15" t="s">
        <v>3</v>
      </c>
      <c r="I15" t="s">
        <v>3</v>
      </c>
      <c r="J15" t="s">
        <v>2</v>
      </c>
      <c r="K15">
        <v>0</v>
      </c>
      <c r="L15">
        <v>0</v>
      </c>
      <c r="M15">
        <v>19</v>
      </c>
      <c r="N15">
        <v>4</v>
      </c>
      <c r="O15" s="4" t="s">
        <v>54</v>
      </c>
      <c r="P15">
        <v>4</v>
      </c>
      <c r="Q15" s="4" t="s">
        <v>54</v>
      </c>
      <c r="R15">
        <v>4</v>
      </c>
      <c r="S15" s="4" t="s">
        <v>54</v>
      </c>
    </row>
    <row r="16" spans="1:20" x14ac:dyDescent="0.2">
      <c r="A16" t="s">
        <v>6</v>
      </c>
      <c r="B16">
        <v>5</v>
      </c>
      <c r="C16" s="4" t="s">
        <v>55</v>
      </c>
      <c r="D16">
        <f>5/7</f>
        <v>0.7142857142857143</v>
      </c>
      <c r="E16">
        <f t="shared" si="2"/>
        <v>0.16483516483516483</v>
      </c>
      <c r="F16">
        <f t="shared" si="1"/>
        <v>5</v>
      </c>
      <c r="G16" t="s">
        <v>5</v>
      </c>
      <c r="H16" t="s">
        <v>3</v>
      </c>
      <c r="I16" t="s">
        <v>3</v>
      </c>
      <c r="J16" t="s">
        <v>2</v>
      </c>
      <c r="K16">
        <v>0</v>
      </c>
      <c r="L16">
        <v>0</v>
      </c>
      <c r="M16">
        <v>20</v>
      </c>
      <c r="N16">
        <v>5</v>
      </c>
      <c r="O16" s="4" t="s">
        <v>55</v>
      </c>
      <c r="P16">
        <v>5</v>
      </c>
      <c r="Q16" s="4" t="s">
        <v>55</v>
      </c>
      <c r="R16">
        <v>5</v>
      </c>
      <c r="S16" s="4" t="s">
        <v>55</v>
      </c>
    </row>
    <row r="17" spans="1:20" x14ac:dyDescent="0.2">
      <c r="A17" t="s">
        <v>6</v>
      </c>
      <c r="B17">
        <v>6</v>
      </c>
      <c r="C17" s="4" t="s">
        <v>56</v>
      </c>
      <c r="D17">
        <f>10/7</f>
        <v>1.4285714285714286</v>
      </c>
      <c r="E17">
        <f t="shared" si="2"/>
        <v>0.32967032967032966</v>
      </c>
      <c r="F17">
        <f t="shared" si="1"/>
        <v>10</v>
      </c>
      <c r="G17" t="s">
        <v>5</v>
      </c>
      <c r="H17" t="s">
        <v>3</v>
      </c>
      <c r="I17" t="s">
        <v>3</v>
      </c>
      <c r="J17" t="s">
        <v>2</v>
      </c>
      <c r="K17">
        <v>0</v>
      </c>
      <c r="L17">
        <v>0</v>
      </c>
      <c r="M17">
        <v>19</v>
      </c>
      <c r="N17">
        <v>6</v>
      </c>
      <c r="O17" s="4" t="s">
        <v>56</v>
      </c>
      <c r="P17">
        <v>6</v>
      </c>
      <c r="Q17" s="4" t="s">
        <v>56</v>
      </c>
      <c r="R17">
        <v>6</v>
      </c>
      <c r="S17" s="4" t="s">
        <v>56</v>
      </c>
    </row>
    <row r="18" spans="1:20" x14ac:dyDescent="0.2">
      <c r="A18" t="s">
        <v>6</v>
      </c>
      <c r="B18">
        <v>7</v>
      </c>
      <c r="C18" s="4" t="s">
        <v>57</v>
      </c>
      <c r="D18">
        <f>15/7</f>
        <v>2.1428571428571428</v>
      </c>
      <c r="E18">
        <f t="shared" si="2"/>
        <v>0.49450549450549453</v>
      </c>
      <c r="F18">
        <f t="shared" si="1"/>
        <v>15</v>
      </c>
      <c r="G18" t="s">
        <v>5</v>
      </c>
      <c r="H18" t="s">
        <v>3</v>
      </c>
      <c r="I18" t="s">
        <v>3</v>
      </c>
      <c r="J18" t="s">
        <v>2</v>
      </c>
      <c r="K18">
        <v>0</v>
      </c>
      <c r="L18">
        <v>0</v>
      </c>
      <c r="M18">
        <v>18</v>
      </c>
      <c r="N18">
        <v>7</v>
      </c>
      <c r="O18" s="4" t="s">
        <v>57</v>
      </c>
      <c r="P18">
        <v>7</v>
      </c>
      <c r="Q18" s="4" t="s">
        <v>57</v>
      </c>
      <c r="R18">
        <v>7</v>
      </c>
      <c r="S18" s="4" t="s">
        <v>57</v>
      </c>
    </row>
    <row r="19" spans="1:20" x14ac:dyDescent="0.2">
      <c r="A19" t="s">
        <v>6</v>
      </c>
      <c r="B19">
        <v>8</v>
      </c>
      <c r="C19" s="4" t="s">
        <v>58</v>
      </c>
      <c r="D19">
        <f>E19*52/12</f>
        <v>4.333333333333333</v>
      </c>
      <c r="E19">
        <v>1</v>
      </c>
      <c r="F19">
        <f t="shared" si="1"/>
        <v>30.333333333333332</v>
      </c>
      <c r="G19" t="s">
        <v>5</v>
      </c>
      <c r="H19" t="s">
        <v>3</v>
      </c>
      <c r="I19" t="s">
        <v>3</v>
      </c>
      <c r="J19" t="s">
        <v>2</v>
      </c>
      <c r="K19">
        <v>0</v>
      </c>
      <c r="L19">
        <v>0</v>
      </c>
      <c r="M19">
        <v>18</v>
      </c>
      <c r="N19">
        <v>8</v>
      </c>
      <c r="O19" s="4" t="s">
        <v>58</v>
      </c>
      <c r="P19">
        <v>8</v>
      </c>
      <c r="Q19" s="4" t="s">
        <v>58</v>
      </c>
      <c r="R19">
        <v>8</v>
      </c>
      <c r="S19" s="4" t="s">
        <v>58</v>
      </c>
    </row>
    <row r="20" spans="1:20" x14ac:dyDescent="0.2">
      <c r="A20" t="s">
        <v>6</v>
      </c>
      <c r="B20">
        <v>9</v>
      </c>
      <c r="C20" s="4" t="s">
        <v>59</v>
      </c>
      <c r="D20">
        <f>E20*52/12</f>
        <v>8.6666666666666661</v>
      </c>
      <c r="E20">
        <v>2</v>
      </c>
      <c r="F20">
        <f t="shared" si="1"/>
        <v>60.666666666666664</v>
      </c>
      <c r="G20" t="s">
        <v>5</v>
      </c>
      <c r="H20" t="s">
        <v>3</v>
      </c>
      <c r="I20" t="s">
        <v>3</v>
      </c>
      <c r="J20" t="s">
        <v>2</v>
      </c>
      <c r="K20">
        <v>0</v>
      </c>
      <c r="L20">
        <v>0</v>
      </c>
      <c r="M20">
        <v>17</v>
      </c>
      <c r="N20">
        <v>9</v>
      </c>
      <c r="O20" s="4" t="s">
        <v>59</v>
      </c>
      <c r="P20">
        <v>9</v>
      </c>
      <c r="Q20" s="4" t="s">
        <v>59</v>
      </c>
      <c r="R20">
        <v>9</v>
      </c>
      <c r="S20" s="4" t="s">
        <v>59</v>
      </c>
    </row>
    <row r="21" spans="1:20" x14ac:dyDescent="0.2">
      <c r="A21" t="s">
        <v>6</v>
      </c>
      <c r="B21">
        <v>10</v>
      </c>
      <c r="C21" s="4" t="s">
        <v>60</v>
      </c>
      <c r="D21">
        <f>E21*52/12</f>
        <v>13</v>
      </c>
      <c r="E21">
        <v>3</v>
      </c>
      <c r="F21">
        <f t="shared" si="1"/>
        <v>91</v>
      </c>
      <c r="G21" t="s">
        <v>5</v>
      </c>
      <c r="H21" t="s">
        <v>3</v>
      </c>
      <c r="I21" t="s">
        <v>3</v>
      </c>
      <c r="J21" t="s">
        <v>2</v>
      </c>
      <c r="K21">
        <v>0</v>
      </c>
      <c r="L21">
        <v>0</v>
      </c>
      <c r="M21">
        <v>18</v>
      </c>
      <c r="N21">
        <v>10</v>
      </c>
      <c r="O21" s="4" t="s">
        <v>60</v>
      </c>
      <c r="P21">
        <v>10</v>
      </c>
      <c r="Q21" s="4" t="s">
        <v>60</v>
      </c>
      <c r="R21">
        <v>10</v>
      </c>
      <c r="S21" s="4" t="s">
        <v>60</v>
      </c>
    </row>
    <row r="22" spans="1:20" x14ac:dyDescent="0.2">
      <c r="A22" t="s">
        <v>6</v>
      </c>
      <c r="B22">
        <v>11</v>
      </c>
      <c r="C22" s="4" t="s">
        <v>61</v>
      </c>
      <c r="D22">
        <v>26</v>
      </c>
      <c r="E22">
        <v>6</v>
      </c>
      <c r="F22">
        <f t="shared" si="1"/>
        <v>182</v>
      </c>
      <c r="G22">
        <v>24</v>
      </c>
      <c r="H22" t="s">
        <v>2</v>
      </c>
      <c r="I22" t="s">
        <v>2</v>
      </c>
      <c r="J22" t="s">
        <v>2</v>
      </c>
      <c r="K22">
        <v>12</v>
      </c>
      <c r="L22">
        <v>12</v>
      </c>
      <c r="M22">
        <v>18</v>
      </c>
      <c r="N22">
        <v>11</v>
      </c>
      <c r="O22" s="4" t="s">
        <v>61</v>
      </c>
      <c r="P22">
        <v>11</v>
      </c>
      <c r="Q22" s="4" t="s">
        <v>61</v>
      </c>
      <c r="R22">
        <v>11</v>
      </c>
      <c r="S22" s="4" t="s">
        <v>61</v>
      </c>
      <c r="T22" t="s">
        <v>8</v>
      </c>
    </row>
    <row r="23" spans="1:20" x14ac:dyDescent="0.2">
      <c r="A23" t="s">
        <v>6</v>
      </c>
      <c r="B23">
        <v>12</v>
      </c>
      <c r="C23" s="4" t="s">
        <v>95</v>
      </c>
      <c r="D23">
        <v>39</v>
      </c>
      <c r="E23">
        <v>9</v>
      </c>
      <c r="F23">
        <f t="shared" ref="F23" si="3">D23*7</f>
        <v>273</v>
      </c>
      <c r="G23" t="s">
        <v>5</v>
      </c>
      <c r="H23" t="s">
        <v>3</v>
      </c>
      <c r="I23" t="s">
        <v>3</v>
      </c>
      <c r="J23" t="s">
        <v>3</v>
      </c>
      <c r="K23">
        <v>0</v>
      </c>
      <c r="L23">
        <v>0</v>
      </c>
      <c r="M23">
        <v>0</v>
      </c>
      <c r="N23">
        <v>12</v>
      </c>
      <c r="O23" s="4" t="s">
        <v>95</v>
      </c>
      <c r="P23">
        <v>12</v>
      </c>
      <c r="Q23" s="4" t="s">
        <v>95</v>
      </c>
      <c r="R23">
        <v>12</v>
      </c>
      <c r="S23" s="4" t="s">
        <v>95</v>
      </c>
    </row>
    <row r="24" spans="1:20" x14ac:dyDescent="0.2">
      <c r="A24" t="s">
        <v>6</v>
      </c>
      <c r="B24">
        <v>13</v>
      </c>
      <c r="C24" s="4" t="s">
        <v>62</v>
      </c>
      <c r="D24">
        <v>52</v>
      </c>
      <c r="E24">
        <v>12</v>
      </c>
      <c r="F24">
        <f t="shared" si="1"/>
        <v>364</v>
      </c>
      <c r="G24" t="s">
        <v>5</v>
      </c>
      <c r="H24" t="s">
        <v>3</v>
      </c>
      <c r="I24" t="s">
        <v>2</v>
      </c>
      <c r="J24" t="s">
        <v>2</v>
      </c>
      <c r="K24">
        <v>0</v>
      </c>
      <c r="L24">
        <v>0</v>
      </c>
      <c r="M24">
        <v>19</v>
      </c>
      <c r="N24">
        <v>13</v>
      </c>
      <c r="O24" s="4" t="s">
        <v>62</v>
      </c>
      <c r="P24">
        <v>13</v>
      </c>
      <c r="Q24" s="4" t="s">
        <v>62</v>
      </c>
      <c r="R24">
        <v>13</v>
      </c>
      <c r="S24" s="4" t="s">
        <v>62</v>
      </c>
    </row>
    <row r="25" spans="1:20" x14ac:dyDescent="0.2">
      <c r="A25" t="s">
        <v>6</v>
      </c>
      <c r="B25">
        <v>14</v>
      </c>
      <c r="C25" s="4" t="s">
        <v>63</v>
      </c>
      <c r="D25">
        <f>E25*52/12</f>
        <v>65</v>
      </c>
      <c r="E25">
        <v>15</v>
      </c>
      <c r="F25">
        <f t="shared" si="1"/>
        <v>455</v>
      </c>
      <c r="G25" t="s">
        <v>5</v>
      </c>
      <c r="H25" t="s">
        <v>2</v>
      </c>
      <c r="I25" t="s">
        <v>2</v>
      </c>
      <c r="J25" t="s">
        <v>2</v>
      </c>
      <c r="K25">
        <v>0</v>
      </c>
      <c r="L25">
        <v>0</v>
      </c>
      <c r="M25">
        <v>0</v>
      </c>
      <c r="N25">
        <v>14</v>
      </c>
      <c r="O25" s="4" t="s">
        <v>63</v>
      </c>
      <c r="P25">
        <v>14</v>
      </c>
      <c r="Q25" s="4" t="s">
        <v>63</v>
      </c>
      <c r="R25">
        <v>14</v>
      </c>
      <c r="S25" s="4" t="s">
        <v>63</v>
      </c>
      <c r="T25" t="s">
        <v>17</v>
      </c>
    </row>
    <row r="26" spans="1:20" x14ac:dyDescent="0.2">
      <c r="A26" t="s">
        <v>6</v>
      </c>
      <c r="B26">
        <v>15</v>
      </c>
      <c r="C26" s="4" t="s">
        <v>64</v>
      </c>
      <c r="D26">
        <v>78</v>
      </c>
      <c r="E26">
        <v>18</v>
      </c>
      <c r="F26">
        <f t="shared" si="1"/>
        <v>546</v>
      </c>
      <c r="G26" t="s">
        <v>5</v>
      </c>
      <c r="H26" t="s">
        <v>3</v>
      </c>
      <c r="I26" t="s">
        <v>2</v>
      </c>
      <c r="J26" t="s">
        <v>2</v>
      </c>
      <c r="K26">
        <v>0</v>
      </c>
      <c r="L26">
        <v>0</v>
      </c>
      <c r="M26">
        <v>16</v>
      </c>
      <c r="N26">
        <v>15</v>
      </c>
      <c r="O26" s="4" t="s">
        <v>64</v>
      </c>
      <c r="P26">
        <v>15</v>
      </c>
      <c r="Q26" s="4" t="s">
        <v>64</v>
      </c>
      <c r="R26">
        <v>15</v>
      </c>
      <c r="S26" s="4" t="s">
        <v>64</v>
      </c>
    </row>
    <row r="27" spans="1:20" x14ac:dyDescent="0.2">
      <c r="A27" t="s">
        <v>6</v>
      </c>
      <c r="B27">
        <v>17</v>
      </c>
      <c r="C27" s="4" t="s">
        <v>65</v>
      </c>
      <c r="D27">
        <v>104</v>
      </c>
      <c r="E27">
        <v>24</v>
      </c>
      <c r="F27">
        <f t="shared" si="1"/>
        <v>728</v>
      </c>
      <c r="G27">
        <v>96</v>
      </c>
      <c r="H27" t="s">
        <v>2</v>
      </c>
      <c r="I27" t="s">
        <v>2</v>
      </c>
      <c r="J27" t="s">
        <v>2</v>
      </c>
      <c r="K27">
        <v>11</v>
      </c>
      <c r="L27">
        <v>12</v>
      </c>
      <c r="M27">
        <v>15</v>
      </c>
      <c r="N27">
        <v>17</v>
      </c>
      <c r="O27" s="4" t="s">
        <v>65</v>
      </c>
      <c r="P27">
        <v>17</v>
      </c>
      <c r="Q27" s="4" t="s">
        <v>65</v>
      </c>
      <c r="R27">
        <v>17</v>
      </c>
      <c r="S27" s="4" t="s">
        <v>65</v>
      </c>
      <c r="T27" t="s">
        <v>12</v>
      </c>
    </row>
    <row r="28" spans="1:20" x14ac:dyDescent="0.2">
      <c r="A28" t="s">
        <v>6</v>
      </c>
      <c r="B28">
        <v>99</v>
      </c>
      <c r="C28" s="4" t="s">
        <v>135</v>
      </c>
      <c r="D28" t="s">
        <v>5</v>
      </c>
      <c r="E28" t="s">
        <v>5</v>
      </c>
      <c r="F28" t="s">
        <v>5</v>
      </c>
      <c r="G28" t="s">
        <v>5</v>
      </c>
      <c r="H28" t="s">
        <v>3</v>
      </c>
      <c r="I28" t="s">
        <v>3</v>
      </c>
      <c r="J28" t="s">
        <v>3</v>
      </c>
      <c r="K28">
        <v>0</v>
      </c>
      <c r="L28">
        <v>0</v>
      </c>
      <c r="M28">
        <v>2</v>
      </c>
      <c r="N28">
        <v>99</v>
      </c>
      <c r="O28" s="4" t="s">
        <v>135</v>
      </c>
      <c r="P28">
        <v>99</v>
      </c>
      <c r="Q28" s="4" t="s">
        <v>135</v>
      </c>
      <c r="R28">
        <v>99</v>
      </c>
      <c r="S28" s="4" t="s">
        <v>135</v>
      </c>
      <c r="T28" t="s">
        <v>133</v>
      </c>
    </row>
    <row r="29" spans="1:20" x14ac:dyDescent="0.2">
      <c r="A29" t="s">
        <v>14</v>
      </c>
      <c r="B29">
        <v>-1</v>
      </c>
      <c r="C29" s="4" t="s">
        <v>44</v>
      </c>
      <c r="D29" s="1" t="s">
        <v>18</v>
      </c>
      <c r="E29" s="1" t="s">
        <v>18</v>
      </c>
      <c r="F29" s="1" t="str">
        <f>D29</f>
        <v>&lt;0</v>
      </c>
      <c r="G29" s="1" t="s">
        <v>5</v>
      </c>
      <c r="H29" t="s">
        <v>3</v>
      </c>
      <c r="I29" t="s">
        <v>2</v>
      </c>
      <c r="J29" t="s">
        <v>2</v>
      </c>
      <c r="K29">
        <v>0</v>
      </c>
      <c r="L29">
        <v>16</v>
      </c>
      <c r="M29">
        <v>14</v>
      </c>
      <c r="N29">
        <v>-1</v>
      </c>
      <c r="O29" s="4" t="s">
        <v>44</v>
      </c>
      <c r="P29">
        <v>-1</v>
      </c>
      <c r="Q29" s="4" t="s">
        <v>44</v>
      </c>
      <c r="R29">
        <v>-1</v>
      </c>
      <c r="S29" s="4" t="s">
        <v>44</v>
      </c>
      <c r="T29" t="s">
        <v>26</v>
      </c>
    </row>
    <row r="30" spans="1:20" x14ac:dyDescent="0.2">
      <c r="A30" t="s">
        <v>14</v>
      </c>
      <c r="B30">
        <v>0</v>
      </c>
      <c r="C30" s="4" t="s">
        <v>45</v>
      </c>
      <c r="D30">
        <v>0</v>
      </c>
      <c r="E30">
        <f>D30*12/52</f>
        <v>0</v>
      </c>
      <c r="F30">
        <f t="shared" ref="F30:F50" si="4">D30*7</f>
        <v>0</v>
      </c>
      <c r="G30">
        <v>0</v>
      </c>
      <c r="H30" t="s">
        <v>2</v>
      </c>
      <c r="I30" t="s">
        <v>3</v>
      </c>
      <c r="J30" t="s">
        <v>2</v>
      </c>
      <c r="K30">
        <v>16</v>
      </c>
      <c r="L30">
        <v>0</v>
      </c>
      <c r="M30">
        <v>16</v>
      </c>
      <c r="N30">
        <v>-1</v>
      </c>
      <c r="O30" s="4" t="s">
        <v>44</v>
      </c>
      <c r="P30">
        <v>0</v>
      </c>
      <c r="Q30" s="4" t="s">
        <v>45</v>
      </c>
      <c r="R30">
        <v>0</v>
      </c>
      <c r="S30" s="4" t="s">
        <v>45</v>
      </c>
      <c r="T30" t="s">
        <v>27</v>
      </c>
    </row>
    <row r="31" spans="1:20" x14ac:dyDescent="0.2">
      <c r="A31" t="s">
        <v>14</v>
      </c>
      <c r="B31">
        <v>1</v>
      </c>
      <c r="C31" s="4" t="s">
        <v>66</v>
      </c>
      <c r="D31">
        <v>1</v>
      </c>
      <c r="E31">
        <f t="shared" ref="E31:E34" si="5">D31*12/52</f>
        <v>0.23076923076923078</v>
      </c>
      <c r="F31">
        <f t="shared" si="4"/>
        <v>7</v>
      </c>
      <c r="G31" t="s">
        <v>5</v>
      </c>
      <c r="H31" t="s">
        <v>3</v>
      </c>
      <c r="I31" t="s">
        <v>3</v>
      </c>
      <c r="J31" t="s">
        <v>2</v>
      </c>
      <c r="K31">
        <v>0</v>
      </c>
      <c r="L31">
        <v>0</v>
      </c>
      <c r="M31">
        <v>15</v>
      </c>
      <c r="N31">
        <v>1</v>
      </c>
      <c r="O31" s="4" t="s">
        <v>66</v>
      </c>
      <c r="P31">
        <v>1</v>
      </c>
      <c r="Q31" s="4" t="s">
        <v>66</v>
      </c>
      <c r="R31">
        <v>1</v>
      </c>
      <c r="S31" s="4" t="s">
        <v>66</v>
      </c>
    </row>
    <row r="32" spans="1:20" x14ac:dyDescent="0.2">
      <c r="A32" t="s">
        <v>14</v>
      </c>
      <c r="B32">
        <v>3</v>
      </c>
      <c r="C32" s="4" t="s">
        <v>67</v>
      </c>
      <c r="D32">
        <v>3</v>
      </c>
      <c r="E32">
        <f t="shared" si="5"/>
        <v>0.69230769230769229</v>
      </c>
      <c r="F32">
        <f t="shared" si="4"/>
        <v>21</v>
      </c>
      <c r="G32" t="s">
        <v>5</v>
      </c>
      <c r="H32" t="s">
        <v>3</v>
      </c>
      <c r="I32" t="s">
        <v>3</v>
      </c>
      <c r="J32" t="s">
        <v>2</v>
      </c>
      <c r="K32">
        <v>0</v>
      </c>
      <c r="L32">
        <v>0</v>
      </c>
      <c r="M32">
        <v>16</v>
      </c>
      <c r="N32">
        <v>3</v>
      </c>
      <c r="O32" s="4" t="s">
        <v>67</v>
      </c>
      <c r="P32">
        <v>3</v>
      </c>
      <c r="Q32" s="4" t="s">
        <v>67</v>
      </c>
      <c r="R32">
        <v>3</v>
      </c>
      <c r="S32" s="4" t="s">
        <v>67</v>
      </c>
    </row>
    <row r="33" spans="1:20" x14ac:dyDescent="0.2">
      <c r="A33" t="s">
        <v>14</v>
      </c>
      <c r="B33">
        <v>5</v>
      </c>
      <c r="C33" s="4" t="s">
        <v>68</v>
      </c>
      <c r="D33">
        <v>5</v>
      </c>
      <c r="E33">
        <f t="shared" si="5"/>
        <v>1.1538461538461537</v>
      </c>
      <c r="F33">
        <f t="shared" si="4"/>
        <v>35</v>
      </c>
      <c r="G33" t="s">
        <v>5</v>
      </c>
      <c r="H33" t="s">
        <v>3</v>
      </c>
      <c r="I33" t="s">
        <v>3</v>
      </c>
      <c r="J33" t="s">
        <v>2</v>
      </c>
      <c r="K33">
        <v>0</v>
      </c>
      <c r="L33">
        <v>0</v>
      </c>
      <c r="M33">
        <v>16</v>
      </c>
      <c r="N33">
        <v>5</v>
      </c>
      <c r="O33" s="4" t="s">
        <v>68</v>
      </c>
      <c r="P33">
        <v>5</v>
      </c>
      <c r="Q33" s="4" t="s">
        <v>68</v>
      </c>
      <c r="R33">
        <v>5</v>
      </c>
      <c r="S33" s="4" t="s">
        <v>68</v>
      </c>
    </row>
    <row r="34" spans="1:20" x14ac:dyDescent="0.2">
      <c r="A34" t="s">
        <v>14</v>
      </c>
      <c r="B34">
        <v>7</v>
      </c>
      <c r="C34" s="4" t="s">
        <v>69</v>
      </c>
      <c r="D34">
        <v>7</v>
      </c>
      <c r="E34">
        <f t="shared" si="5"/>
        <v>1.6153846153846154</v>
      </c>
      <c r="F34">
        <f t="shared" si="4"/>
        <v>49</v>
      </c>
      <c r="G34" t="s">
        <v>5</v>
      </c>
      <c r="H34" t="s">
        <v>3</v>
      </c>
      <c r="I34" t="s">
        <v>3</v>
      </c>
      <c r="J34" t="s">
        <v>2</v>
      </c>
      <c r="K34">
        <v>0</v>
      </c>
      <c r="L34">
        <v>0</v>
      </c>
      <c r="M34">
        <v>16</v>
      </c>
      <c r="N34">
        <v>7</v>
      </c>
      <c r="O34" s="4" t="s">
        <v>69</v>
      </c>
      <c r="P34">
        <v>7</v>
      </c>
      <c r="Q34" s="4" t="s">
        <v>69</v>
      </c>
      <c r="R34">
        <v>7</v>
      </c>
      <c r="S34" s="4" t="s">
        <v>69</v>
      </c>
    </row>
    <row r="35" spans="1:20" x14ac:dyDescent="0.2">
      <c r="A35" t="s">
        <v>14</v>
      </c>
      <c r="B35">
        <v>9</v>
      </c>
      <c r="C35" s="4" t="s">
        <v>70</v>
      </c>
      <c r="D35">
        <v>9</v>
      </c>
      <c r="E35">
        <f t="shared" ref="E35:E50" si="6">D35*12/52</f>
        <v>2.0769230769230771</v>
      </c>
      <c r="F35">
        <f t="shared" si="4"/>
        <v>63</v>
      </c>
      <c r="G35" t="s">
        <v>5</v>
      </c>
      <c r="H35" t="s">
        <v>3</v>
      </c>
      <c r="I35" t="s">
        <v>3</v>
      </c>
      <c r="J35" t="s">
        <v>2</v>
      </c>
      <c r="K35">
        <v>0</v>
      </c>
      <c r="L35">
        <v>0</v>
      </c>
      <c r="M35">
        <v>14</v>
      </c>
      <c r="N35">
        <v>9</v>
      </c>
      <c r="O35" s="4" t="s">
        <v>70</v>
      </c>
      <c r="P35">
        <v>9</v>
      </c>
      <c r="Q35" s="4" t="s">
        <v>70</v>
      </c>
      <c r="R35">
        <v>9</v>
      </c>
      <c r="S35" s="4" t="s">
        <v>70</v>
      </c>
    </row>
    <row r="36" spans="1:20" x14ac:dyDescent="0.2">
      <c r="A36" t="s">
        <v>14</v>
      </c>
      <c r="B36">
        <v>11</v>
      </c>
      <c r="C36" s="4" t="s">
        <v>71</v>
      </c>
      <c r="D36">
        <v>11</v>
      </c>
      <c r="E36">
        <f t="shared" si="6"/>
        <v>2.5384615384615383</v>
      </c>
      <c r="F36">
        <f t="shared" si="4"/>
        <v>77</v>
      </c>
      <c r="G36" t="s">
        <v>5</v>
      </c>
      <c r="H36" t="s">
        <v>2</v>
      </c>
      <c r="I36" t="s">
        <v>3</v>
      </c>
      <c r="J36" t="s">
        <v>2</v>
      </c>
      <c r="K36">
        <v>0</v>
      </c>
      <c r="L36">
        <v>0</v>
      </c>
      <c r="M36">
        <v>16</v>
      </c>
      <c r="N36">
        <v>11</v>
      </c>
      <c r="O36" s="4" t="s">
        <v>71</v>
      </c>
      <c r="P36">
        <v>11</v>
      </c>
      <c r="Q36" s="4" t="s">
        <v>71</v>
      </c>
      <c r="R36">
        <v>11</v>
      </c>
      <c r="S36" s="4" t="s">
        <v>71</v>
      </c>
      <c r="T36" t="s">
        <v>17</v>
      </c>
    </row>
    <row r="37" spans="1:20" x14ac:dyDescent="0.2">
      <c r="A37" t="s">
        <v>14</v>
      </c>
      <c r="B37">
        <v>12</v>
      </c>
      <c r="C37" s="4" t="s">
        <v>72</v>
      </c>
      <c r="D37">
        <v>15</v>
      </c>
      <c r="E37">
        <f t="shared" si="6"/>
        <v>3.4615384615384617</v>
      </c>
      <c r="F37">
        <f t="shared" si="4"/>
        <v>105</v>
      </c>
      <c r="G37" t="s">
        <v>5</v>
      </c>
      <c r="H37" t="s">
        <v>3</v>
      </c>
      <c r="I37" t="s">
        <v>3</v>
      </c>
      <c r="J37" t="s">
        <v>2</v>
      </c>
      <c r="K37">
        <v>0</v>
      </c>
      <c r="L37">
        <v>0</v>
      </c>
      <c r="M37">
        <v>16</v>
      </c>
      <c r="N37">
        <v>12</v>
      </c>
      <c r="O37" s="4" t="s">
        <v>72</v>
      </c>
      <c r="P37">
        <v>12</v>
      </c>
      <c r="Q37" s="4" t="s">
        <v>72</v>
      </c>
      <c r="R37">
        <v>12</v>
      </c>
      <c r="S37" s="4" t="s">
        <v>72</v>
      </c>
    </row>
    <row r="38" spans="1:20" x14ac:dyDescent="0.2">
      <c r="A38" t="s">
        <v>14</v>
      </c>
      <c r="B38">
        <v>13</v>
      </c>
      <c r="C38" s="4" t="s">
        <v>73</v>
      </c>
      <c r="D38">
        <v>19</v>
      </c>
      <c r="E38">
        <f t="shared" si="6"/>
        <v>4.384615384615385</v>
      </c>
      <c r="F38">
        <f t="shared" si="4"/>
        <v>133</v>
      </c>
      <c r="G38" t="s">
        <v>5</v>
      </c>
      <c r="H38" t="s">
        <v>3</v>
      </c>
      <c r="I38" t="s">
        <v>3</v>
      </c>
      <c r="J38" t="s">
        <v>2</v>
      </c>
      <c r="K38">
        <v>0</v>
      </c>
      <c r="L38">
        <v>0</v>
      </c>
      <c r="M38">
        <v>16</v>
      </c>
      <c r="N38">
        <v>13</v>
      </c>
      <c r="O38" s="4" t="s">
        <v>73</v>
      </c>
      <c r="P38">
        <v>13</v>
      </c>
      <c r="Q38" s="4" t="s">
        <v>73</v>
      </c>
      <c r="R38">
        <v>13</v>
      </c>
      <c r="S38" s="4" t="s">
        <v>73</v>
      </c>
    </row>
    <row r="39" spans="1:20" x14ac:dyDescent="0.2">
      <c r="A39" t="s">
        <v>14</v>
      </c>
      <c r="B39">
        <v>14</v>
      </c>
      <c r="C39" s="4" t="s">
        <v>74</v>
      </c>
      <c r="D39">
        <v>23</v>
      </c>
      <c r="E39">
        <f t="shared" si="6"/>
        <v>5.3076923076923075</v>
      </c>
      <c r="F39">
        <f t="shared" si="4"/>
        <v>161</v>
      </c>
      <c r="G39" t="s">
        <v>5</v>
      </c>
      <c r="H39" t="s">
        <v>3</v>
      </c>
      <c r="I39" t="s">
        <v>3</v>
      </c>
      <c r="J39" t="s">
        <v>2</v>
      </c>
      <c r="K39">
        <v>0</v>
      </c>
      <c r="L39">
        <v>0</v>
      </c>
      <c r="M39">
        <v>15</v>
      </c>
      <c r="N39">
        <v>14</v>
      </c>
      <c r="O39" s="4" t="s">
        <v>74</v>
      </c>
      <c r="P39">
        <v>14</v>
      </c>
      <c r="Q39" s="4" t="s">
        <v>74</v>
      </c>
      <c r="R39">
        <v>14</v>
      </c>
      <c r="S39" s="4" t="s">
        <v>74</v>
      </c>
    </row>
    <row r="40" spans="1:20" x14ac:dyDescent="0.2">
      <c r="A40" t="s">
        <v>14</v>
      </c>
      <c r="B40">
        <v>15</v>
      </c>
      <c r="C40" s="4" t="s">
        <v>75</v>
      </c>
      <c r="D40">
        <v>24</v>
      </c>
      <c r="E40">
        <f t="shared" si="6"/>
        <v>5.5384615384615383</v>
      </c>
      <c r="F40">
        <f t="shared" si="4"/>
        <v>168</v>
      </c>
      <c r="G40">
        <v>24</v>
      </c>
      <c r="H40" t="s">
        <v>2</v>
      </c>
      <c r="I40" t="s">
        <v>2</v>
      </c>
      <c r="J40" t="s">
        <v>2</v>
      </c>
      <c r="K40">
        <v>15</v>
      </c>
      <c r="L40">
        <v>15</v>
      </c>
      <c r="M40">
        <v>15</v>
      </c>
      <c r="N40">
        <v>15</v>
      </c>
      <c r="O40" s="4" t="s">
        <v>75</v>
      </c>
      <c r="P40">
        <v>15</v>
      </c>
      <c r="Q40" s="4" t="s">
        <v>75</v>
      </c>
      <c r="R40">
        <v>15</v>
      </c>
      <c r="S40" s="4" t="s">
        <v>75</v>
      </c>
      <c r="T40" t="s">
        <v>16</v>
      </c>
    </row>
    <row r="41" spans="1:20" x14ac:dyDescent="0.2">
      <c r="A41" t="s">
        <v>14</v>
      </c>
      <c r="B41">
        <v>16</v>
      </c>
      <c r="C41" s="4" t="s">
        <v>76</v>
      </c>
      <c r="D41">
        <v>25</v>
      </c>
      <c r="E41">
        <f t="shared" si="6"/>
        <v>5.7692307692307692</v>
      </c>
      <c r="F41">
        <f t="shared" si="4"/>
        <v>175</v>
      </c>
      <c r="G41" t="s">
        <v>5</v>
      </c>
      <c r="H41" t="s">
        <v>3</v>
      </c>
      <c r="I41" t="s">
        <v>3</v>
      </c>
      <c r="J41" t="s">
        <v>2</v>
      </c>
      <c r="K41">
        <v>0</v>
      </c>
      <c r="L41">
        <v>0</v>
      </c>
      <c r="M41">
        <v>14</v>
      </c>
      <c r="N41">
        <v>16</v>
      </c>
      <c r="O41" s="4" t="s">
        <v>76</v>
      </c>
      <c r="P41">
        <v>16</v>
      </c>
      <c r="Q41" s="4" t="s">
        <v>76</v>
      </c>
      <c r="R41">
        <v>16</v>
      </c>
      <c r="S41" s="4" t="s">
        <v>76</v>
      </c>
    </row>
    <row r="42" spans="1:20" x14ac:dyDescent="0.2">
      <c r="A42" t="s">
        <v>14</v>
      </c>
      <c r="B42">
        <v>18</v>
      </c>
      <c r="C42" s="4" t="s">
        <v>77</v>
      </c>
      <c r="D42">
        <v>27</v>
      </c>
      <c r="E42">
        <f t="shared" si="6"/>
        <v>6.2307692307692308</v>
      </c>
      <c r="F42">
        <f t="shared" si="4"/>
        <v>189</v>
      </c>
      <c r="G42" t="s">
        <v>5</v>
      </c>
      <c r="H42" t="s">
        <v>3</v>
      </c>
      <c r="I42" t="s">
        <v>3</v>
      </c>
      <c r="J42" t="s">
        <v>2</v>
      </c>
      <c r="K42">
        <v>0</v>
      </c>
      <c r="L42">
        <v>0</v>
      </c>
      <c r="M42">
        <v>15</v>
      </c>
      <c r="N42">
        <v>18</v>
      </c>
      <c r="O42" s="4" t="s">
        <v>77</v>
      </c>
      <c r="P42">
        <v>18</v>
      </c>
      <c r="Q42" s="4" t="s">
        <v>77</v>
      </c>
      <c r="R42">
        <v>18</v>
      </c>
      <c r="S42" s="4" t="s">
        <v>77</v>
      </c>
    </row>
    <row r="43" spans="1:20" x14ac:dyDescent="0.2">
      <c r="A43" t="s">
        <v>14</v>
      </c>
      <c r="B43">
        <v>20</v>
      </c>
      <c r="C43" s="4" t="s">
        <v>78</v>
      </c>
      <c r="D43">
        <v>29</v>
      </c>
      <c r="E43">
        <f t="shared" si="6"/>
        <v>6.6923076923076925</v>
      </c>
      <c r="F43">
        <f t="shared" si="4"/>
        <v>203</v>
      </c>
      <c r="G43" t="s">
        <v>5</v>
      </c>
      <c r="H43" t="s">
        <v>3</v>
      </c>
      <c r="I43" t="s">
        <v>3</v>
      </c>
      <c r="J43" t="s">
        <v>2</v>
      </c>
      <c r="K43">
        <v>0</v>
      </c>
      <c r="L43">
        <v>0</v>
      </c>
      <c r="M43">
        <v>14</v>
      </c>
      <c r="N43">
        <v>20</v>
      </c>
      <c r="O43" s="4" t="s">
        <v>78</v>
      </c>
      <c r="P43">
        <v>20</v>
      </c>
      <c r="Q43" s="4" t="s">
        <v>78</v>
      </c>
      <c r="R43">
        <v>20</v>
      </c>
      <c r="S43" s="4" t="s">
        <v>78</v>
      </c>
    </row>
    <row r="44" spans="1:20" x14ac:dyDescent="0.2">
      <c r="A44" t="s">
        <v>14</v>
      </c>
      <c r="B44">
        <v>22</v>
      </c>
      <c r="C44" s="4" t="s">
        <v>79</v>
      </c>
      <c r="D44">
        <v>31</v>
      </c>
      <c r="E44">
        <f t="shared" si="6"/>
        <v>7.1538461538461542</v>
      </c>
      <c r="F44">
        <f t="shared" si="4"/>
        <v>217</v>
      </c>
      <c r="G44" t="s">
        <v>5</v>
      </c>
      <c r="H44" t="s">
        <v>3</v>
      </c>
      <c r="I44" t="s">
        <v>3</v>
      </c>
      <c r="J44" t="s">
        <v>2</v>
      </c>
      <c r="K44">
        <v>0</v>
      </c>
      <c r="L44">
        <v>0</v>
      </c>
      <c r="M44">
        <v>13</v>
      </c>
      <c r="N44">
        <v>22</v>
      </c>
      <c r="O44" s="4" t="s">
        <v>79</v>
      </c>
      <c r="P44">
        <v>22</v>
      </c>
      <c r="Q44" s="4" t="s">
        <v>79</v>
      </c>
      <c r="R44">
        <v>22</v>
      </c>
      <c r="S44" s="4" t="s">
        <v>79</v>
      </c>
    </row>
    <row r="45" spans="1:20" x14ac:dyDescent="0.2">
      <c r="A45" t="s">
        <v>14</v>
      </c>
      <c r="B45">
        <v>24</v>
      </c>
      <c r="C45" s="4" t="s">
        <v>80</v>
      </c>
      <c r="D45">
        <v>33</v>
      </c>
      <c r="E45">
        <f t="shared" si="6"/>
        <v>7.615384615384615</v>
      </c>
      <c r="F45">
        <f t="shared" si="4"/>
        <v>231</v>
      </c>
      <c r="G45" t="s">
        <v>5</v>
      </c>
      <c r="H45" t="s">
        <v>3</v>
      </c>
      <c r="I45" t="s">
        <v>3</v>
      </c>
      <c r="J45" t="s">
        <v>2</v>
      </c>
      <c r="K45">
        <v>0</v>
      </c>
      <c r="L45">
        <v>0</v>
      </c>
      <c r="M45">
        <v>13</v>
      </c>
      <c r="N45">
        <v>24</v>
      </c>
      <c r="O45" s="4" t="s">
        <v>80</v>
      </c>
      <c r="P45">
        <v>24</v>
      </c>
      <c r="Q45" s="4" t="s">
        <v>80</v>
      </c>
      <c r="R45">
        <v>24</v>
      </c>
      <c r="S45" s="4" t="s">
        <v>80</v>
      </c>
    </row>
    <row r="46" spans="1:20" x14ac:dyDescent="0.2">
      <c r="A46" t="s">
        <v>14</v>
      </c>
      <c r="B46">
        <v>26</v>
      </c>
      <c r="C46" s="4" t="s">
        <v>81</v>
      </c>
      <c r="D46">
        <v>35</v>
      </c>
      <c r="E46">
        <f t="shared" si="6"/>
        <v>8.0769230769230766</v>
      </c>
      <c r="F46">
        <f t="shared" si="4"/>
        <v>245</v>
      </c>
      <c r="G46" t="s">
        <v>5</v>
      </c>
      <c r="H46" t="s">
        <v>2</v>
      </c>
      <c r="I46" t="s">
        <v>3</v>
      </c>
      <c r="J46" t="s">
        <v>2</v>
      </c>
      <c r="K46">
        <v>0</v>
      </c>
      <c r="L46">
        <v>0</v>
      </c>
      <c r="M46">
        <v>13</v>
      </c>
      <c r="N46">
        <v>26</v>
      </c>
      <c r="O46" s="4" t="s">
        <v>81</v>
      </c>
      <c r="P46">
        <v>26</v>
      </c>
      <c r="Q46" s="4" t="s">
        <v>81</v>
      </c>
      <c r="R46">
        <v>26</v>
      </c>
      <c r="S46" s="4" t="s">
        <v>81</v>
      </c>
    </row>
    <row r="47" spans="1:20" x14ac:dyDescent="0.2">
      <c r="A47" t="s">
        <v>14</v>
      </c>
      <c r="B47">
        <v>27</v>
      </c>
      <c r="C47" s="4" t="s">
        <v>82</v>
      </c>
      <c r="D47">
        <v>40</v>
      </c>
      <c r="E47">
        <f t="shared" si="6"/>
        <v>9.2307692307692299</v>
      </c>
      <c r="F47">
        <f t="shared" si="4"/>
        <v>280</v>
      </c>
      <c r="G47" t="s">
        <v>5</v>
      </c>
      <c r="H47" t="s">
        <v>3</v>
      </c>
      <c r="I47" t="s">
        <v>3</v>
      </c>
      <c r="J47" t="s">
        <v>2</v>
      </c>
      <c r="K47">
        <v>0</v>
      </c>
      <c r="L47">
        <v>0</v>
      </c>
      <c r="M47">
        <v>12</v>
      </c>
      <c r="N47">
        <v>27</v>
      </c>
      <c r="O47" s="4" t="s">
        <v>82</v>
      </c>
      <c r="P47">
        <v>27</v>
      </c>
      <c r="Q47" s="4" t="s">
        <v>82</v>
      </c>
      <c r="R47">
        <v>27</v>
      </c>
      <c r="S47" s="4" t="s">
        <v>82</v>
      </c>
    </row>
    <row r="48" spans="1:20" x14ac:dyDescent="0.2">
      <c r="A48" t="s">
        <v>14</v>
      </c>
      <c r="B48">
        <v>28</v>
      </c>
      <c r="C48" s="4" t="s">
        <v>83</v>
      </c>
      <c r="D48">
        <v>52</v>
      </c>
      <c r="E48">
        <f t="shared" si="6"/>
        <v>12</v>
      </c>
      <c r="F48">
        <f t="shared" si="4"/>
        <v>364</v>
      </c>
      <c r="G48">
        <v>52</v>
      </c>
      <c r="H48" t="s">
        <v>2</v>
      </c>
      <c r="I48" t="s">
        <v>2</v>
      </c>
      <c r="J48" t="s">
        <v>2</v>
      </c>
      <c r="K48">
        <v>12</v>
      </c>
      <c r="L48">
        <v>12</v>
      </c>
      <c r="M48">
        <v>12</v>
      </c>
      <c r="N48">
        <v>28</v>
      </c>
      <c r="O48" s="4" t="s">
        <v>83</v>
      </c>
      <c r="P48">
        <v>28</v>
      </c>
      <c r="Q48" s="4" t="s">
        <v>83</v>
      </c>
      <c r="R48">
        <v>28</v>
      </c>
      <c r="S48" s="4" t="s">
        <v>83</v>
      </c>
    </row>
    <row r="49" spans="1:20" x14ac:dyDescent="0.2">
      <c r="A49" t="s">
        <v>14</v>
      </c>
      <c r="B49">
        <v>29</v>
      </c>
      <c r="C49" s="4" t="s">
        <v>84</v>
      </c>
      <c r="D49">
        <v>78</v>
      </c>
      <c r="E49">
        <f t="shared" si="6"/>
        <v>18</v>
      </c>
      <c r="F49">
        <f t="shared" si="4"/>
        <v>546</v>
      </c>
      <c r="G49">
        <v>78</v>
      </c>
      <c r="H49" t="s">
        <v>2</v>
      </c>
      <c r="I49" t="s">
        <v>2</v>
      </c>
      <c r="J49" t="s">
        <v>2</v>
      </c>
      <c r="K49">
        <v>0</v>
      </c>
      <c r="L49">
        <v>12</v>
      </c>
      <c r="M49">
        <v>12</v>
      </c>
      <c r="N49">
        <v>29</v>
      </c>
      <c r="O49" s="4" t="s">
        <v>84</v>
      </c>
      <c r="P49">
        <v>29</v>
      </c>
      <c r="Q49" s="4" t="s">
        <v>84</v>
      </c>
      <c r="R49">
        <v>29</v>
      </c>
      <c r="S49" s="4" t="s">
        <v>84</v>
      </c>
      <c r="T49" t="s">
        <v>17</v>
      </c>
    </row>
    <row r="50" spans="1:20" x14ac:dyDescent="0.2">
      <c r="A50" t="s">
        <v>14</v>
      </c>
      <c r="B50">
        <v>30</v>
      </c>
      <c r="C50" s="4" t="s">
        <v>85</v>
      </c>
      <c r="D50">
        <v>104</v>
      </c>
      <c r="E50">
        <f t="shared" si="6"/>
        <v>24</v>
      </c>
      <c r="F50">
        <f t="shared" si="4"/>
        <v>728</v>
      </c>
      <c r="G50">
        <v>104</v>
      </c>
      <c r="H50" t="s">
        <v>2</v>
      </c>
      <c r="I50" t="s">
        <v>2</v>
      </c>
      <c r="J50" t="s">
        <v>2</v>
      </c>
      <c r="K50">
        <v>11</v>
      </c>
      <c r="L50">
        <v>11</v>
      </c>
      <c r="M50">
        <v>12</v>
      </c>
      <c r="N50">
        <v>30</v>
      </c>
      <c r="O50" s="4" t="s">
        <v>85</v>
      </c>
      <c r="P50">
        <v>30</v>
      </c>
      <c r="Q50" s="4" t="s">
        <v>85</v>
      </c>
      <c r="R50">
        <v>30</v>
      </c>
      <c r="S50" s="4" t="s">
        <v>85</v>
      </c>
    </row>
    <row r="51" spans="1:20" x14ac:dyDescent="0.2">
      <c r="A51" t="s">
        <v>14</v>
      </c>
      <c r="B51">
        <v>99</v>
      </c>
      <c r="C51" s="4" t="s">
        <v>134</v>
      </c>
      <c r="D51" t="s">
        <v>5</v>
      </c>
      <c r="E51" t="s">
        <v>5</v>
      </c>
      <c r="F51" t="s">
        <v>5</v>
      </c>
      <c r="G51" t="s">
        <v>5</v>
      </c>
      <c r="H51" t="s">
        <v>3</v>
      </c>
      <c r="I51" t="s">
        <v>3</v>
      </c>
      <c r="J51" t="s">
        <v>3</v>
      </c>
      <c r="K51">
        <v>0</v>
      </c>
      <c r="L51">
        <v>0</v>
      </c>
      <c r="M51">
        <v>12</v>
      </c>
      <c r="N51">
        <v>99</v>
      </c>
      <c r="O51" s="4" t="s">
        <v>134</v>
      </c>
      <c r="P51">
        <v>99</v>
      </c>
      <c r="Q51" s="4" t="s">
        <v>134</v>
      </c>
      <c r="R51">
        <v>99</v>
      </c>
      <c r="S51" s="4" t="s">
        <v>134</v>
      </c>
      <c r="T51" t="s">
        <v>133</v>
      </c>
    </row>
    <row r="52" spans="1:20" x14ac:dyDescent="0.2">
      <c r="A52" t="s">
        <v>19</v>
      </c>
      <c r="B52">
        <v>1</v>
      </c>
      <c r="C52" s="4" t="s">
        <v>50</v>
      </c>
      <c r="D52" s="1" t="s">
        <v>18</v>
      </c>
      <c r="E52" s="1" t="s">
        <v>18</v>
      </c>
      <c r="F52" s="1" t="str">
        <f>D52</f>
        <v>&lt;0</v>
      </c>
      <c r="G52" s="1" t="s">
        <v>5</v>
      </c>
      <c r="H52" t="s">
        <v>3</v>
      </c>
      <c r="I52" t="s">
        <v>2</v>
      </c>
      <c r="J52" t="s">
        <v>2</v>
      </c>
      <c r="K52">
        <v>0</v>
      </c>
      <c r="L52">
        <v>38</v>
      </c>
      <c r="M52">
        <v>39</v>
      </c>
      <c r="N52">
        <v>1</v>
      </c>
      <c r="O52" s="4" t="s">
        <v>50</v>
      </c>
      <c r="P52">
        <v>1</v>
      </c>
      <c r="Q52" s="4" t="s">
        <v>50</v>
      </c>
      <c r="R52">
        <v>1</v>
      </c>
      <c r="S52" s="4" t="s">
        <v>50</v>
      </c>
      <c r="T52" t="s">
        <v>26</v>
      </c>
    </row>
    <row r="53" spans="1:20" x14ac:dyDescent="0.2">
      <c r="A53" t="s">
        <v>19</v>
      </c>
      <c r="B53">
        <v>2</v>
      </c>
      <c r="C53" s="4" t="s">
        <v>86</v>
      </c>
      <c r="D53">
        <v>0</v>
      </c>
      <c r="E53">
        <v>0</v>
      </c>
      <c r="F53">
        <f t="shared" ref="F53:F80" si="7">D53*7</f>
        <v>0</v>
      </c>
      <c r="G53">
        <v>0</v>
      </c>
      <c r="H53" t="s">
        <v>2</v>
      </c>
      <c r="I53" t="s">
        <v>3</v>
      </c>
      <c r="J53" t="s">
        <v>2</v>
      </c>
      <c r="K53">
        <v>38</v>
      </c>
      <c r="L53">
        <v>0</v>
      </c>
      <c r="M53">
        <v>39</v>
      </c>
      <c r="N53">
        <v>1</v>
      </c>
      <c r="O53" s="4" t="s">
        <v>50</v>
      </c>
      <c r="P53">
        <v>2</v>
      </c>
      <c r="Q53" s="4" t="s">
        <v>86</v>
      </c>
      <c r="R53">
        <v>2</v>
      </c>
      <c r="S53" s="4" t="s">
        <v>86</v>
      </c>
      <c r="T53" t="s">
        <v>27</v>
      </c>
    </row>
    <row r="54" spans="1:20" x14ac:dyDescent="0.2">
      <c r="A54" t="s">
        <v>19</v>
      </c>
      <c r="B54">
        <v>3</v>
      </c>
      <c r="C54" s="4" t="s">
        <v>66</v>
      </c>
      <c r="D54">
        <v>1</v>
      </c>
      <c r="E54">
        <f>D54*12/52</f>
        <v>0.23076923076923078</v>
      </c>
      <c r="F54">
        <f t="shared" si="7"/>
        <v>7</v>
      </c>
      <c r="H54" t="s">
        <v>3</v>
      </c>
      <c r="I54" t="s">
        <v>3</v>
      </c>
      <c r="J54" t="s">
        <v>2</v>
      </c>
      <c r="K54">
        <v>0</v>
      </c>
      <c r="L54">
        <v>0</v>
      </c>
      <c r="M54">
        <v>38</v>
      </c>
      <c r="N54">
        <v>3</v>
      </c>
      <c r="O54" s="4" t="s">
        <v>66</v>
      </c>
      <c r="P54">
        <v>3</v>
      </c>
      <c r="Q54" s="4" t="s">
        <v>66</v>
      </c>
      <c r="R54">
        <v>3</v>
      </c>
      <c r="S54" s="4" t="s">
        <v>66</v>
      </c>
    </row>
    <row r="55" spans="1:20" x14ac:dyDescent="0.2">
      <c r="A55" t="s">
        <v>19</v>
      </c>
      <c r="B55">
        <v>4</v>
      </c>
      <c r="C55" s="4" t="s">
        <v>87</v>
      </c>
      <c r="D55">
        <v>2</v>
      </c>
      <c r="E55">
        <f>D55*12/52</f>
        <v>0.46153846153846156</v>
      </c>
      <c r="F55">
        <f t="shared" si="7"/>
        <v>14</v>
      </c>
      <c r="H55" t="s">
        <v>3</v>
      </c>
      <c r="I55" t="s">
        <v>3</v>
      </c>
      <c r="J55" t="s">
        <v>2</v>
      </c>
      <c r="K55">
        <v>0</v>
      </c>
      <c r="L55">
        <v>0</v>
      </c>
      <c r="M55">
        <v>40</v>
      </c>
      <c r="N55">
        <v>4</v>
      </c>
      <c r="O55" s="4" t="s">
        <v>87</v>
      </c>
      <c r="P55">
        <v>4</v>
      </c>
      <c r="Q55" s="4" t="s">
        <v>87</v>
      </c>
      <c r="R55">
        <v>4</v>
      </c>
      <c r="S55" s="4" t="s">
        <v>87</v>
      </c>
    </row>
    <row r="56" spans="1:20" x14ac:dyDescent="0.2">
      <c r="A56" t="s">
        <v>19</v>
      </c>
      <c r="B56">
        <v>5</v>
      </c>
      <c r="C56" s="4" t="s">
        <v>67</v>
      </c>
      <c r="D56">
        <v>3</v>
      </c>
      <c r="E56">
        <f>D56*12/52</f>
        <v>0.69230769230769229</v>
      </c>
      <c r="F56">
        <f t="shared" si="7"/>
        <v>21</v>
      </c>
      <c r="H56" t="s">
        <v>2</v>
      </c>
      <c r="I56" t="s">
        <v>3</v>
      </c>
      <c r="J56" t="s">
        <v>2</v>
      </c>
      <c r="K56">
        <v>0</v>
      </c>
      <c r="L56">
        <v>0</v>
      </c>
      <c r="M56">
        <v>35</v>
      </c>
      <c r="N56">
        <v>5</v>
      </c>
      <c r="O56" s="4" t="s">
        <v>67</v>
      </c>
      <c r="P56">
        <v>5</v>
      </c>
      <c r="Q56" s="4" t="s">
        <v>67</v>
      </c>
      <c r="R56">
        <v>5</v>
      </c>
      <c r="S56" s="4" t="s">
        <v>67</v>
      </c>
    </row>
    <row r="57" spans="1:20" x14ac:dyDescent="0.2">
      <c r="A57" t="s">
        <v>19</v>
      </c>
      <c r="B57">
        <v>6</v>
      </c>
      <c r="C57" s="4" t="s">
        <v>88</v>
      </c>
      <c r="D57">
        <v>4</v>
      </c>
      <c r="E57">
        <f>D57*12/52</f>
        <v>0.92307692307692313</v>
      </c>
      <c r="F57">
        <f t="shared" si="7"/>
        <v>28</v>
      </c>
      <c r="H57" t="s">
        <v>3</v>
      </c>
      <c r="I57" t="s">
        <v>3</v>
      </c>
      <c r="J57" t="s">
        <v>2</v>
      </c>
      <c r="K57">
        <v>0</v>
      </c>
      <c r="L57">
        <v>0</v>
      </c>
      <c r="M57">
        <v>40</v>
      </c>
      <c r="N57">
        <v>6</v>
      </c>
      <c r="O57" s="4" t="s">
        <v>88</v>
      </c>
      <c r="P57">
        <v>6</v>
      </c>
      <c r="Q57" s="4" t="s">
        <v>88</v>
      </c>
      <c r="R57">
        <v>6</v>
      </c>
      <c r="S57" s="4" t="s">
        <v>88</v>
      </c>
    </row>
    <row r="58" spans="1:20" x14ac:dyDescent="0.2">
      <c r="A58" t="s">
        <v>19</v>
      </c>
      <c r="B58">
        <v>35</v>
      </c>
      <c r="C58" s="4" t="s">
        <v>89</v>
      </c>
      <c r="D58">
        <v>6</v>
      </c>
      <c r="E58">
        <f>D58*12/52</f>
        <v>1.3846153846153846</v>
      </c>
      <c r="F58">
        <f t="shared" si="7"/>
        <v>42</v>
      </c>
      <c r="H58" t="s">
        <v>3</v>
      </c>
      <c r="I58" t="s">
        <v>3</v>
      </c>
      <c r="J58" t="s">
        <v>2</v>
      </c>
      <c r="K58">
        <v>0</v>
      </c>
      <c r="L58">
        <v>0</v>
      </c>
      <c r="M58">
        <v>36</v>
      </c>
      <c r="N58">
        <v>35</v>
      </c>
      <c r="O58" s="4" t="s">
        <v>89</v>
      </c>
      <c r="P58">
        <v>35</v>
      </c>
      <c r="Q58" s="4" t="s">
        <v>89</v>
      </c>
      <c r="R58">
        <v>35</v>
      </c>
      <c r="S58" s="4" t="s">
        <v>89</v>
      </c>
    </row>
    <row r="59" spans="1:20" x14ac:dyDescent="0.2">
      <c r="A59" t="s">
        <v>19</v>
      </c>
      <c r="B59">
        <v>7</v>
      </c>
      <c r="C59" s="4" t="s">
        <v>59</v>
      </c>
      <c r="D59">
        <f>E59*52/12</f>
        <v>8.6666666666666661</v>
      </c>
      <c r="E59">
        <v>2</v>
      </c>
      <c r="F59">
        <f>D59*7</f>
        <v>60.666666666666664</v>
      </c>
      <c r="H59" t="s">
        <v>3</v>
      </c>
      <c r="I59" t="s">
        <v>3</v>
      </c>
      <c r="J59" t="s">
        <v>2</v>
      </c>
      <c r="K59">
        <v>0</v>
      </c>
      <c r="L59">
        <v>0</v>
      </c>
      <c r="M59">
        <v>39</v>
      </c>
      <c r="N59">
        <v>7</v>
      </c>
      <c r="O59" s="4" t="s">
        <v>59</v>
      </c>
      <c r="P59">
        <v>7</v>
      </c>
      <c r="Q59" s="4" t="s">
        <v>59</v>
      </c>
      <c r="R59">
        <v>7</v>
      </c>
      <c r="S59" s="4" t="s">
        <v>59</v>
      </c>
    </row>
    <row r="60" spans="1:20" x14ac:dyDescent="0.2">
      <c r="A60" t="s">
        <v>19</v>
      </c>
      <c r="B60">
        <v>36</v>
      </c>
      <c r="C60" s="4" t="s">
        <v>90</v>
      </c>
      <c r="D60">
        <v>10</v>
      </c>
      <c r="E60">
        <f>D60*12/52</f>
        <v>2.3076923076923075</v>
      </c>
      <c r="F60">
        <f t="shared" si="7"/>
        <v>70</v>
      </c>
      <c r="H60" t="s">
        <v>3</v>
      </c>
      <c r="I60" t="s">
        <v>3</v>
      </c>
      <c r="J60" t="s">
        <v>2</v>
      </c>
      <c r="K60">
        <v>0</v>
      </c>
      <c r="L60">
        <v>0</v>
      </c>
      <c r="M60">
        <v>31</v>
      </c>
      <c r="N60">
        <v>36</v>
      </c>
      <c r="O60" s="4" t="s">
        <v>90</v>
      </c>
      <c r="P60">
        <v>36</v>
      </c>
      <c r="Q60" s="4" t="s">
        <v>90</v>
      </c>
      <c r="R60">
        <v>36</v>
      </c>
      <c r="S60" s="4" t="s">
        <v>90</v>
      </c>
    </row>
    <row r="61" spans="1:20" x14ac:dyDescent="0.2">
      <c r="A61" t="s">
        <v>19</v>
      </c>
      <c r="B61">
        <v>8</v>
      </c>
      <c r="C61" s="4" t="s">
        <v>60</v>
      </c>
      <c r="D61">
        <f t="shared" ref="D61:D81" si="8">E61*52/12</f>
        <v>13</v>
      </c>
      <c r="E61">
        <v>3</v>
      </c>
      <c r="F61">
        <f t="shared" si="7"/>
        <v>91</v>
      </c>
      <c r="G61">
        <v>12</v>
      </c>
      <c r="H61" t="s">
        <v>2</v>
      </c>
      <c r="I61" t="s">
        <v>2</v>
      </c>
      <c r="J61" t="s">
        <v>2</v>
      </c>
      <c r="K61">
        <v>0</v>
      </c>
      <c r="L61">
        <v>38</v>
      </c>
      <c r="M61">
        <v>39</v>
      </c>
      <c r="N61">
        <v>8</v>
      </c>
      <c r="O61" s="4" t="s">
        <v>60</v>
      </c>
      <c r="P61">
        <v>8</v>
      </c>
      <c r="Q61" s="4" t="s">
        <v>60</v>
      </c>
      <c r="R61">
        <v>8</v>
      </c>
      <c r="S61" s="4" t="s">
        <v>60</v>
      </c>
      <c r="T61" t="s">
        <v>22</v>
      </c>
    </row>
    <row r="62" spans="1:20" x14ac:dyDescent="0.2">
      <c r="A62" t="s">
        <v>19</v>
      </c>
      <c r="B62">
        <v>9</v>
      </c>
      <c r="C62" s="4" t="s">
        <v>91</v>
      </c>
      <c r="D62">
        <f t="shared" si="8"/>
        <v>17.333333333333332</v>
      </c>
      <c r="E62">
        <v>4</v>
      </c>
      <c r="F62">
        <f t="shared" si="7"/>
        <v>121.33333333333333</v>
      </c>
      <c r="H62" t="s">
        <v>3</v>
      </c>
      <c r="I62" t="s">
        <v>3</v>
      </c>
      <c r="J62" t="s">
        <v>2</v>
      </c>
      <c r="K62">
        <v>0</v>
      </c>
      <c r="L62">
        <v>0</v>
      </c>
      <c r="M62">
        <v>35</v>
      </c>
      <c r="N62">
        <v>9</v>
      </c>
      <c r="O62" s="4" t="s">
        <v>91</v>
      </c>
      <c r="P62">
        <v>9</v>
      </c>
      <c r="Q62" s="4" t="s">
        <v>91</v>
      </c>
      <c r="R62">
        <v>9</v>
      </c>
      <c r="S62" s="4" t="s">
        <v>91</v>
      </c>
    </row>
    <row r="63" spans="1:20" x14ac:dyDescent="0.2">
      <c r="A63" t="s">
        <v>19</v>
      </c>
      <c r="B63">
        <v>10</v>
      </c>
      <c r="C63" s="4" t="s">
        <v>92</v>
      </c>
      <c r="D63">
        <f t="shared" si="8"/>
        <v>21.666666666666668</v>
      </c>
      <c r="E63">
        <v>5</v>
      </c>
      <c r="F63">
        <f t="shared" si="7"/>
        <v>151.66666666666669</v>
      </c>
      <c r="H63" t="s">
        <v>3</v>
      </c>
      <c r="I63" t="s">
        <v>3</v>
      </c>
      <c r="J63" t="s">
        <v>2</v>
      </c>
      <c r="K63">
        <v>0</v>
      </c>
      <c r="L63">
        <v>0</v>
      </c>
      <c r="M63">
        <v>36</v>
      </c>
      <c r="N63">
        <v>10</v>
      </c>
      <c r="O63" s="4" t="s">
        <v>92</v>
      </c>
      <c r="P63">
        <v>10</v>
      </c>
      <c r="Q63" s="4" t="s">
        <v>92</v>
      </c>
      <c r="R63">
        <v>10</v>
      </c>
      <c r="S63" s="4" t="s">
        <v>92</v>
      </c>
    </row>
    <row r="64" spans="1:20" x14ac:dyDescent="0.2">
      <c r="A64" t="s">
        <v>19</v>
      </c>
      <c r="B64">
        <v>11</v>
      </c>
      <c r="C64" s="4" t="s">
        <v>61</v>
      </c>
      <c r="D64">
        <f t="shared" si="8"/>
        <v>26</v>
      </c>
      <c r="E64">
        <v>6</v>
      </c>
      <c r="F64">
        <f t="shared" si="7"/>
        <v>182</v>
      </c>
      <c r="G64">
        <v>24</v>
      </c>
      <c r="H64" t="s">
        <v>2</v>
      </c>
      <c r="I64" t="s">
        <v>2</v>
      </c>
      <c r="J64" t="s">
        <v>2</v>
      </c>
      <c r="K64">
        <v>38</v>
      </c>
      <c r="L64">
        <v>39</v>
      </c>
      <c r="M64">
        <v>40</v>
      </c>
      <c r="N64">
        <v>11</v>
      </c>
      <c r="O64" s="4" t="s">
        <v>61</v>
      </c>
      <c r="P64">
        <v>11</v>
      </c>
      <c r="Q64" s="4" t="s">
        <v>61</v>
      </c>
      <c r="R64">
        <v>11</v>
      </c>
      <c r="S64" s="4" t="s">
        <v>61</v>
      </c>
      <c r="T64" t="s">
        <v>8</v>
      </c>
    </row>
    <row r="65" spans="1:20" x14ac:dyDescent="0.2">
      <c r="A65" t="s">
        <v>19</v>
      </c>
      <c r="B65">
        <v>12</v>
      </c>
      <c r="C65" s="4" t="s">
        <v>93</v>
      </c>
      <c r="D65">
        <f t="shared" si="8"/>
        <v>30.333333333333332</v>
      </c>
      <c r="E65">
        <v>7</v>
      </c>
      <c r="F65">
        <f t="shared" si="7"/>
        <v>212.33333333333331</v>
      </c>
      <c r="H65" t="s">
        <v>3</v>
      </c>
      <c r="I65" t="s">
        <v>3</v>
      </c>
      <c r="J65" t="s">
        <v>2</v>
      </c>
      <c r="K65">
        <v>0</v>
      </c>
      <c r="L65">
        <v>0</v>
      </c>
      <c r="M65">
        <v>33</v>
      </c>
      <c r="N65">
        <v>12</v>
      </c>
      <c r="O65" s="4" t="s">
        <v>93</v>
      </c>
      <c r="P65">
        <v>12</v>
      </c>
      <c r="Q65" s="4" t="s">
        <v>93</v>
      </c>
      <c r="R65">
        <v>12</v>
      </c>
      <c r="S65" s="4" t="s">
        <v>93</v>
      </c>
    </row>
    <row r="66" spans="1:20" x14ac:dyDescent="0.2">
      <c r="A66" t="s">
        <v>19</v>
      </c>
      <c r="B66">
        <v>13</v>
      </c>
      <c r="C66" s="4" t="s">
        <v>94</v>
      </c>
      <c r="D66">
        <f t="shared" si="8"/>
        <v>34.666666666666664</v>
      </c>
      <c r="E66">
        <v>8</v>
      </c>
      <c r="F66">
        <f t="shared" si="7"/>
        <v>242.66666666666666</v>
      </c>
      <c r="H66" t="s">
        <v>3</v>
      </c>
      <c r="I66" t="s">
        <v>3</v>
      </c>
      <c r="J66" t="s">
        <v>2</v>
      </c>
      <c r="K66">
        <v>0</v>
      </c>
      <c r="L66">
        <v>0</v>
      </c>
      <c r="M66">
        <v>36</v>
      </c>
      <c r="N66">
        <v>13</v>
      </c>
      <c r="O66" s="4" t="s">
        <v>94</v>
      </c>
      <c r="P66">
        <v>13</v>
      </c>
      <c r="Q66" s="4" t="s">
        <v>94</v>
      </c>
      <c r="R66">
        <v>13</v>
      </c>
      <c r="S66" s="4" t="s">
        <v>94</v>
      </c>
    </row>
    <row r="67" spans="1:20" x14ac:dyDescent="0.2">
      <c r="A67" t="s">
        <v>19</v>
      </c>
      <c r="B67">
        <v>14</v>
      </c>
      <c r="C67" s="4" t="s">
        <v>95</v>
      </c>
      <c r="D67">
        <f t="shared" si="8"/>
        <v>39</v>
      </c>
      <c r="E67">
        <v>9</v>
      </c>
      <c r="F67">
        <f t="shared" si="7"/>
        <v>273</v>
      </c>
      <c r="H67" t="s">
        <v>3</v>
      </c>
      <c r="I67" t="s">
        <v>3</v>
      </c>
      <c r="J67" t="s">
        <v>2</v>
      </c>
      <c r="K67">
        <v>0</v>
      </c>
      <c r="L67">
        <v>0</v>
      </c>
      <c r="M67">
        <v>39</v>
      </c>
      <c r="N67">
        <v>14</v>
      </c>
      <c r="O67" s="4" t="s">
        <v>95</v>
      </c>
      <c r="P67">
        <v>14</v>
      </c>
      <c r="Q67" s="4" t="s">
        <v>95</v>
      </c>
      <c r="R67">
        <v>14</v>
      </c>
      <c r="S67" s="4" t="s">
        <v>95</v>
      </c>
    </row>
    <row r="68" spans="1:20" x14ac:dyDescent="0.2">
      <c r="A68" t="s">
        <v>19</v>
      </c>
      <c r="B68">
        <v>15</v>
      </c>
      <c r="C68" s="4" t="s">
        <v>96</v>
      </c>
      <c r="D68">
        <f t="shared" si="8"/>
        <v>43.333333333333336</v>
      </c>
      <c r="E68">
        <v>10</v>
      </c>
      <c r="F68">
        <f t="shared" si="7"/>
        <v>303.33333333333337</v>
      </c>
      <c r="G68" t="s">
        <v>5</v>
      </c>
      <c r="H68" t="s">
        <v>3</v>
      </c>
      <c r="I68" t="s">
        <v>3</v>
      </c>
      <c r="J68" t="s">
        <v>2</v>
      </c>
      <c r="K68">
        <v>0</v>
      </c>
      <c r="L68">
        <v>0</v>
      </c>
      <c r="M68">
        <v>32</v>
      </c>
      <c r="N68">
        <v>15</v>
      </c>
      <c r="O68" s="4" t="s">
        <v>96</v>
      </c>
      <c r="P68">
        <v>15</v>
      </c>
      <c r="Q68" s="4" t="s">
        <v>96</v>
      </c>
      <c r="R68">
        <v>15</v>
      </c>
      <c r="S68" s="4" t="s">
        <v>96</v>
      </c>
    </row>
    <row r="69" spans="1:20" x14ac:dyDescent="0.2">
      <c r="A69" t="s">
        <v>19</v>
      </c>
      <c r="B69">
        <v>16</v>
      </c>
      <c r="C69" s="4" t="s">
        <v>97</v>
      </c>
      <c r="D69">
        <f t="shared" si="8"/>
        <v>47.666666666666664</v>
      </c>
      <c r="E69">
        <v>11</v>
      </c>
      <c r="F69">
        <f t="shared" si="7"/>
        <v>333.66666666666663</v>
      </c>
      <c r="G69" t="s">
        <v>5</v>
      </c>
      <c r="H69" t="s">
        <v>3</v>
      </c>
      <c r="I69" t="s">
        <v>3</v>
      </c>
      <c r="J69" t="s">
        <v>2</v>
      </c>
      <c r="K69">
        <v>0</v>
      </c>
      <c r="L69">
        <v>0</v>
      </c>
      <c r="M69">
        <v>34</v>
      </c>
      <c r="N69">
        <v>16</v>
      </c>
      <c r="O69" s="4" t="s">
        <v>97</v>
      </c>
      <c r="P69">
        <v>16</v>
      </c>
      <c r="Q69" s="4" t="s">
        <v>97</v>
      </c>
      <c r="R69">
        <v>16</v>
      </c>
      <c r="S69" s="4" t="s">
        <v>97</v>
      </c>
    </row>
    <row r="70" spans="1:20" x14ac:dyDescent="0.2">
      <c r="A70" t="s">
        <v>19</v>
      </c>
      <c r="B70">
        <v>17</v>
      </c>
      <c r="C70" s="4" t="s">
        <v>62</v>
      </c>
      <c r="D70">
        <f t="shared" si="8"/>
        <v>52</v>
      </c>
      <c r="E70">
        <v>12</v>
      </c>
      <c r="F70">
        <f t="shared" si="7"/>
        <v>364</v>
      </c>
      <c r="G70">
        <v>48</v>
      </c>
      <c r="H70" t="s">
        <v>2</v>
      </c>
      <c r="I70" t="s">
        <v>2</v>
      </c>
      <c r="J70" t="s">
        <v>2</v>
      </c>
      <c r="K70">
        <v>36</v>
      </c>
      <c r="L70">
        <v>38</v>
      </c>
      <c r="M70">
        <v>38</v>
      </c>
      <c r="N70">
        <v>17</v>
      </c>
      <c r="O70" s="4" t="s">
        <v>62</v>
      </c>
      <c r="P70">
        <v>17</v>
      </c>
      <c r="Q70" s="4" t="s">
        <v>62</v>
      </c>
      <c r="R70">
        <v>17</v>
      </c>
      <c r="S70" s="4" t="s">
        <v>62</v>
      </c>
      <c r="T70" t="s">
        <v>9</v>
      </c>
    </row>
    <row r="71" spans="1:20" x14ac:dyDescent="0.2">
      <c r="A71" t="s">
        <v>19</v>
      </c>
      <c r="B71">
        <v>18</v>
      </c>
      <c r="C71" s="4" t="s">
        <v>98</v>
      </c>
      <c r="D71">
        <f t="shared" si="8"/>
        <v>56.333333333333336</v>
      </c>
      <c r="E71">
        <v>13</v>
      </c>
      <c r="F71">
        <f t="shared" si="7"/>
        <v>394.33333333333337</v>
      </c>
      <c r="G71" t="s">
        <v>5</v>
      </c>
      <c r="H71" t="s">
        <v>3</v>
      </c>
      <c r="I71" t="s">
        <v>3</v>
      </c>
      <c r="J71" t="s">
        <v>3</v>
      </c>
      <c r="K71">
        <v>0</v>
      </c>
      <c r="L71">
        <v>0</v>
      </c>
      <c r="M71">
        <v>2</v>
      </c>
      <c r="N71">
        <v>18</v>
      </c>
      <c r="O71" s="4" t="s">
        <v>98</v>
      </c>
      <c r="P71">
        <v>18</v>
      </c>
      <c r="Q71" s="4" t="s">
        <v>98</v>
      </c>
      <c r="R71">
        <v>18</v>
      </c>
      <c r="S71" s="4" t="s">
        <v>98</v>
      </c>
    </row>
    <row r="72" spans="1:20" x14ac:dyDescent="0.2">
      <c r="A72" t="s">
        <v>19</v>
      </c>
      <c r="B72">
        <v>19</v>
      </c>
      <c r="C72" s="4" t="s">
        <v>99</v>
      </c>
      <c r="D72">
        <f t="shared" si="8"/>
        <v>60.666666666666664</v>
      </c>
      <c r="E72">
        <v>14</v>
      </c>
      <c r="F72">
        <f t="shared" si="7"/>
        <v>424.66666666666663</v>
      </c>
      <c r="G72" t="s">
        <v>5</v>
      </c>
      <c r="H72" t="s">
        <v>3</v>
      </c>
      <c r="I72" t="s">
        <v>3</v>
      </c>
      <c r="J72" t="s">
        <v>3</v>
      </c>
      <c r="K72">
        <v>0</v>
      </c>
      <c r="L72">
        <v>0</v>
      </c>
      <c r="M72">
        <v>1</v>
      </c>
      <c r="N72">
        <v>19</v>
      </c>
      <c r="O72" s="4" t="s">
        <v>99</v>
      </c>
      <c r="P72">
        <v>19</v>
      </c>
      <c r="Q72" s="4" t="s">
        <v>99</v>
      </c>
      <c r="R72">
        <v>19</v>
      </c>
      <c r="S72" s="4" t="s">
        <v>99</v>
      </c>
    </row>
    <row r="73" spans="1:20" x14ac:dyDescent="0.2">
      <c r="A73" t="s">
        <v>19</v>
      </c>
      <c r="B73">
        <v>20</v>
      </c>
      <c r="C73" s="4" t="s">
        <v>63</v>
      </c>
      <c r="D73">
        <f t="shared" si="8"/>
        <v>65</v>
      </c>
      <c r="E73">
        <v>15</v>
      </c>
      <c r="F73">
        <f t="shared" si="7"/>
        <v>455</v>
      </c>
      <c r="G73" t="s">
        <v>5</v>
      </c>
      <c r="H73" t="s">
        <v>3</v>
      </c>
      <c r="I73" t="s">
        <v>3</v>
      </c>
      <c r="J73" t="s">
        <v>2</v>
      </c>
      <c r="K73">
        <v>0</v>
      </c>
      <c r="L73">
        <v>0</v>
      </c>
      <c r="M73">
        <v>36</v>
      </c>
      <c r="N73">
        <v>20</v>
      </c>
      <c r="O73" s="4" t="s">
        <v>63</v>
      </c>
      <c r="P73">
        <v>20</v>
      </c>
      <c r="Q73" s="4" t="s">
        <v>63</v>
      </c>
      <c r="R73">
        <v>20</v>
      </c>
      <c r="S73" s="4" t="s">
        <v>63</v>
      </c>
    </row>
    <row r="74" spans="1:20" x14ac:dyDescent="0.2">
      <c r="A74" t="s">
        <v>19</v>
      </c>
      <c r="B74">
        <v>23</v>
      </c>
      <c r="C74" s="4" t="s">
        <v>64</v>
      </c>
      <c r="D74">
        <f t="shared" si="8"/>
        <v>78</v>
      </c>
      <c r="E74">
        <v>18</v>
      </c>
      <c r="F74">
        <f t="shared" si="7"/>
        <v>546</v>
      </c>
      <c r="G74">
        <v>72</v>
      </c>
      <c r="H74" t="s">
        <v>2</v>
      </c>
      <c r="I74" t="s">
        <v>2</v>
      </c>
      <c r="J74" t="s">
        <v>2</v>
      </c>
      <c r="K74">
        <v>35</v>
      </c>
      <c r="L74">
        <v>35</v>
      </c>
      <c r="M74">
        <v>36</v>
      </c>
      <c r="N74">
        <v>23</v>
      </c>
      <c r="O74" s="4" t="s">
        <v>64</v>
      </c>
      <c r="P74">
        <v>23</v>
      </c>
      <c r="Q74" s="4" t="s">
        <v>64</v>
      </c>
      <c r="R74">
        <v>23</v>
      </c>
      <c r="S74" s="4" t="s">
        <v>64</v>
      </c>
      <c r="T74" t="s">
        <v>10</v>
      </c>
    </row>
    <row r="75" spans="1:20" x14ac:dyDescent="0.2">
      <c r="A75" t="s">
        <v>19</v>
      </c>
      <c r="B75">
        <v>26</v>
      </c>
      <c r="C75" s="4" t="s">
        <v>100</v>
      </c>
      <c r="D75">
        <f t="shared" si="8"/>
        <v>91</v>
      </c>
      <c r="E75">
        <v>21</v>
      </c>
      <c r="F75">
        <f t="shared" si="7"/>
        <v>637</v>
      </c>
      <c r="G75" t="s">
        <v>5</v>
      </c>
      <c r="H75" t="s">
        <v>3</v>
      </c>
      <c r="I75" t="s">
        <v>3</v>
      </c>
      <c r="J75" t="s">
        <v>2</v>
      </c>
      <c r="K75">
        <v>0</v>
      </c>
      <c r="L75">
        <v>0</v>
      </c>
      <c r="M75">
        <v>28</v>
      </c>
      <c r="N75">
        <v>26</v>
      </c>
      <c r="O75" s="4" t="s">
        <v>100</v>
      </c>
      <c r="P75">
        <v>26</v>
      </c>
      <c r="Q75" s="4" t="s">
        <v>100</v>
      </c>
      <c r="R75">
        <v>26</v>
      </c>
      <c r="S75" s="4" t="s">
        <v>100</v>
      </c>
    </row>
    <row r="76" spans="1:20" x14ac:dyDescent="0.2">
      <c r="A76" t="s">
        <v>19</v>
      </c>
      <c r="B76">
        <v>29</v>
      </c>
      <c r="C76" s="4" t="s">
        <v>65</v>
      </c>
      <c r="D76">
        <f t="shared" si="8"/>
        <v>104</v>
      </c>
      <c r="E76">
        <v>24</v>
      </c>
      <c r="F76">
        <f t="shared" si="7"/>
        <v>728</v>
      </c>
      <c r="G76">
        <v>96</v>
      </c>
      <c r="H76" t="s">
        <v>2</v>
      </c>
      <c r="I76" t="s">
        <v>2</v>
      </c>
      <c r="J76" t="s">
        <v>2</v>
      </c>
      <c r="K76">
        <v>22</v>
      </c>
      <c r="L76">
        <v>26</v>
      </c>
      <c r="M76">
        <v>29</v>
      </c>
      <c r="N76">
        <v>29</v>
      </c>
      <c r="O76" s="4" t="s">
        <v>65</v>
      </c>
      <c r="P76">
        <v>29</v>
      </c>
      <c r="Q76" s="4" t="s">
        <v>65</v>
      </c>
      <c r="R76">
        <v>29</v>
      </c>
      <c r="S76" s="4" t="s">
        <v>65</v>
      </c>
      <c r="T76" t="s">
        <v>12</v>
      </c>
    </row>
    <row r="77" spans="1:20" x14ac:dyDescent="0.2">
      <c r="A77" t="s">
        <v>19</v>
      </c>
      <c r="B77">
        <v>30</v>
      </c>
      <c r="C77" s="4" t="s">
        <v>101</v>
      </c>
      <c r="D77">
        <f t="shared" si="8"/>
        <v>117</v>
      </c>
      <c r="E77">
        <v>27</v>
      </c>
      <c r="F77">
        <f t="shared" si="7"/>
        <v>819</v>
      </c>
      <c r="G77" t="s">
        <v>5</v>
      </c>
      <c r="H77" t="s">
        <v>3</v>
      </c>
      <c r="I77" t="s">
        <v>3</v>
      </c>
      <c r="J77" t="s">
        <v>2</v>
      </c>
      <c r="K77">
        <v>0</v>
      </c>
      <c r="L77">
        <v>0</v>
      </c>
      <c r="M77">
        <v>14</v>
      </c>
      <c r="N77">
        <v>30</v>
      </c>
      <c r="O77" s="4" t="s">
        <v>101</v>
      </c>
      <c r="P77">
        <v>30</v>
      </c>
      <c r="Q77" s="4" t="s">
        <v>101</v>
      </c>
      <c r="R77">
        <v>30</v>
      </c>
      <c r="S77" s="4" t="s">
        <v>101</v>
      </c>
    </row>
    <row r="78" spans="1:20" x14ac:dyDescent="0.2">
      <c r="A78" t="s">
        <v>19</v>
      </c>
      <c r="B78">
        <v>31</v>
      </c>
      <c r="C78" s="4" t="s">
        <v>102</v>
      </c>
      <c r="D78">
        <f t="shared" si="8"/>
        <v>130</v>
      </c>
      <c r="E78">
        <v>30</v>
      </c>
      <c r="F78">
        <f t="shared" si="7"/>
        <v>910</v>
      </c>
      <c r="G78">
        <v>120</v>
      </c>
      <c r="H78" t="s">
        <v>2</v>
      </c>
      <c r="I78" t="s">
        <v>2</v>
      </c>
      <c r="J78" t="s">
        <v>2</v>
      </c>
      <c r="K78">
        <v>0</v>
      </c>
      <c r="L78">
        <v>17</v>
      </c>
      <c r="M78">
        <v>12</v>
      </c>
      <c r="N78">
        <v>31</v>
      </c>
      <c r="O78" s="4" t="s">
        <v>102</v>
      </c>
      <c r="P78">
        <v>31</v>
      </c>
      <c r="Q78" s="4" t="s">
        <v>102</v>
      </c>
      <c r="R78">
        <v>31</v>
      </c>
      <c r="S78" s="4" t="s">
        <v>102</v>
      </c>
      <c r="T78" t="s">
        <v>24</v>
      </c>
    </row>
    <row r="79" spans="1:20" x14ac:dyDescent="0.2">
      <c r="A79" t="s">
        <v>19</v>
      </c>
      <c r="B79">
        <v>32</v>
      </c>
      <c r="C79" s="4" t="s">
        <v>103</v>
      </c>
      <c r="D79">
        <f t="shared" si="8"/>
        <v>156</v>
      </c>
      <c r="E79">
        <v>36</v>
      </c>
      <c r="F79">
        <f t="shared" si="7"/>
        <v>1092</v>
      </c>
      <c r="G79">
        <v>144</v>
      </c>
      <c r="H79" t="s">
        <v>2</v>
      </c>
      <c r="I79" t="s">
        <v>2</v>
      </c>
      <c r="J79" t="s">
        <v>2</v>
      </c>
      <c r="K79">
        <v>0</v>
      </c>
      <c r="L79">
        <v>9</v>
      </c>
      <c r="M79">
        <v>9</v>
      </c>
      <c r="N79">
        <v>32</v>
      </c>
      <c r="O79" s="4" t="s">
        <v>103</v>
      </c>
      <c r="P79">
        <v>32</v>
      </c>
      <c r="Q79" s="4" t="s">
        <v>103</v>
      </c>
      <c r="R79">
        <v>32</v>
      </c>
      <c r="S79" s="4" t="s">
        <v>103</v>
      </c>
      <c r="T79" t="s">
        <v>23</v>
      </c>
    </row>
    <row r="80" spans="1:20" x14ac:dyDescent="0.2">
      <c r="A80" t="s">
        <v>19</v>
      </c>
      <c r="B80">
        <v>33</v>
      </c>
      <c r="C80" s="4" t="s">
        <v>104</v>
      </c>
      <c r="D80">
        <f t="shared" si="8"/>
        <v>182</v>
      </c>
      <c r="E80">
        <v>42</v>
      </c>
      <c r="F80">
        <f t="shared" si="7"/>
        <v>1274</v>
      </c>
      <c r="G80" t="s">
        <v>5</v>
      </c>
      <c r="H80" t="s">
        <v>3</v>
      </c>
      <c r="I80" t="s">
        <v>2</v>
      </c>
      <c r="J80" t="s">
        <v>2</v>
      </c>
      <c r="K80">
        <v>0</v>
      </c>
      <c r="L80">
        <v>0</v>
      </c>
      <c r="M80">
        <v>4</v>
      </c>
      <c r="N80">
        <v>33</v>
      </c>
      <c r="O80" s="4" t="s">
        <v>104</v>
      </c>
      <c r="P80">
        <v>33</v>
      </c>
      <c r="Q80" s="4" t="s">
        <v>104</v>
      </c>
      <c r="R80">
        <v>33</v>
      </c>
      <c r="S80" s="4" t="s">
        <v>104</v>
      </c>
    </row>
    <row r="81" spans="1:20" x14ac:dyDescent="0.2">
      <c r="A81" t="s">
        <v>19</v>
      </c>
      <c r="B81">
        <v>34</v>
      </c>
      <c r="C81" s="4" t="s">
        <v>105</v>
      </c>
      <c r="D81">
        <f t="shared" si="8"/>
        <v>208</v>
      </c>
      <c r="E81">
        <v>48</v>
      </c>
      <c r="F81">
        <f>D81*7</f>
        <v>1456</v>
      </c>
      <c r="G81" t="s">
        <v>5</v>
      </c>
      <c r="H81" t="s">
        <v>2</v>
      </c>
      <c r="I81" t="s">
        <v>2</v>
      </c>
      <c r="J81" t="s">
        <v>2</v>
      </c>
      <c r="K81">
        <v>0</v>
      </c>
      <c r="L81">
        <v>0</v>
      </c>
      <c r="M81">
        <v>0</v>
      </c>
      <c r="N81">
        <v>34</v>
      </c>
      <c r="O81" s="4" t="s">
        <v>105</v>
      </c>
      <c r="P81">
        <v>34</v>
      </c>
      <c r="Q81" s="4" t="s">
        <v>105</v>
      </c>
      <c r="R81">
        <v>34</v>
      </c>
      <c r="S81" s="4" t="s">
        <v>105</v>
      </c>
    </row>
    <row r="82" spans="1:20" x14ac:dyDescent="0.2">
      <c r="A82" t="s">
        <v>19</v>
      </c>
      <c r="B82">
        <v>99</v>
      </c>
      <c r="C82" s="4" t="s">
        <v>132</v>
      </c>
      <c r="D82" t="s">
        <v>5</v>
      </c>
      <c r="E82" t="s">
        <v>5</v>
      </c>
      <c r="F82" t="s">
        <v>5</v>
      </c>
      <c r="G82" t="s">
        <v>5</v>
      </c>
      <c r="H82" t="s">
        <v>3</v>
      </c>
      <c r="I82" t="s">
        <v>3</v>
      </c>
      <c r="J82" t="s">
        <v>3</v>
      </c>
      <c r="K82">
        <v>0</v>
      </c>
      <c r="L82">
        <v>0</v>
      </c>
      <c r="M82">
        <v>0</v>
      </c>
      <c r="N82">
        <v>99</v>
      </c>
      <c r="O82" s="4" t="s">
        <v>132</v>
      </c>
      <c r="P82">
        <v>99</v>
      </c>
      <c r="Q82" s="4" t="s">
        <v>132</v>
      </c>
      <c r="R82">
        <v>99</v>
      </c>
      <c r="S82" s="4" t="s">
        <v>132</v>
      </c>
      <c r="T82" t="s">
        <v>133</v>
      </c>
    </row>
    <row r="83" spans="1:20" x14ac:dyDescent="0.2">
      <c r="A83" t="s">
        <v>20</v>
      </c>
      <c r="B83">
        <v>1</v>
      </c>
      <c r="C83" s="4" t="s">
        <v>50</v>
      </c>
      <c r="D83" s="1" t="s">
        <v>18</v>
      </c>
      <c r="E83" s="1" t="s">
        <v>18</v>
      </c>
      <c r="F83" s="1" t="s">
        <v>18</v>
      </c>
      <c r="G83" s="1" t="s">
        <v>5</v>
      </c>
      <c r="H83" t="s">
        <v>3</v>
      </c>
      <c r="I83" t="s">
        <v>2</v>
      </c>
      <c r="J83" t="s">
        <v>2</v>
      </c>
      <c r="K83">
        <v>0</v>
      </c>
      <c r="L83">
        <v>15</v>
      </c>
      <c r="M83">
        <v>56</v>
      </c>
      <c r="N83">
        <v>1</v>
      </c>
      <c r="O83" s="4" t="s">
        <v>50</v>
      </c>
      <c r="P83">
        <v>1</v>
      </c>
      <c r="Q83" s="4" t="s">
        <v>50</v>
      </c>
      <c r="R83">
        <v>1</v>
      </c>
      <c r="S83" s="4" t="s">
        <v>50</v>
      </c>
      <c r="T83" t="s">
        <v>15</v>
      </c>
    </row>
    <row r="84" spans="1:20" x14ac:dyDescent="0.2">
      <c r="A84" t="s">
        <v>20</v>
      </c>
      <c r="B84">
        <v>2</v>
      </c>
      <c r="C84" s="4" t="s">
        <v>86</v>
      </c>
      <c r="D84">
        <v>0</v>
      </c>
      <c r="E84">
        <v>0</v>
      </c>
      <c r="F84">
        <f t="shared" ref="F84:F99" si="9">D84*7</f>
        <v>0</v>
      </c>
      <c r="G84">
        <v>0</v>
      </c>
      <c r="H84" t="s">
        <v>2</v>
      </c>
      <c r="I84" t="s">
        <v>3</v>
      </c>
      <c r="J84" t="s">
        <v>2</v>
      </c>
      <c r="K84">
        <v>11</v>
      </c>
      <c r="L84">
        <v>0</v>
      </c>
      <c r="M84">
        <v>56</v>
      </c>
      <c r="N84">
        <v>1</v>
      </c>
      <c r="O84" s="4" t="s">
        <v>50</v>
      </c>
      <c r="P84">
        <v>2</v>
      </c>
      <c r="Q84" s="4" t="s">
        <v>86</v>
      </c>
      <c r="R84">
        <v>2</v>
      </c>
      <c r="S84" s="4" t="s">
        <v>86</v>
      </c>
      <c r="T84" t="s">
        <v>13</v>
      </c>
    </row>
    <row r="85" spans="1:20" x14ac:dyDescent="0.2">
      <c r="A85" t="s">
        <v>20</v>
      </c>
      <c r="B85">
        <v>3</v>
      </c>
      <c r="C85" s="4" t="s">
        <v>106</v>
      </c>
      <c r="D85">
        <v>1</v>
      </c>
      <c r="E85">
        <f>D85/52*12</f>
        <v>0.23076923076923078</v>
      </c>
      <c r="F85">
        <f t="shared" si="9"/>
        <v>7</v>
      </c>
      <c r="G85" t="s">
        <v>5</v>
      </c>
      <c r="H85" t="s">
        <v>3</v>
      </c>
      <c r="I85" t="s">
        <v>3</v>
      </c>
      <c r="J85" t="s">
        <v>2</v>
      </c>
      <c r="K85">
        <v>0</v>
      </c>
      <c r="L85">
        <v>0</v>
      </c>
      <c r="M85">
        <v>55</v>
      </c>
      <c r="N85">
        <v>3</v>
      </c>
      <c r="O85" s="4" t="s">
        <v>106</v>
      </c>
      <c r="P85">
        <v>3</v>
      </c>
      <c r="Q85" s="4" t="s">
        <v>106</v>
      </c>
      <c r="R85">
        <v>3</v>
      </c>
      <c r="S85" s="4" t="s">
        <v>106</v>
      </c>
    </row>
    <row r="86" spans="1:20" x14ac:dyDescent="0.2">
      <c r="A86" t="s">
        <v>20</v>
      </c>
      <c r="B86">
        <v>4</v>
      </c>
      <c r="C86" s="4" t="s">
        <v>107</v>
      </c>
      <c r="D86">
        <v>2</v>
      </c>
      <c r="E86">
        <f t="shared" ref="E86:E96" si="10">D86/52*12</f>
        <v>0.46153846153846156</v>
      </c>
      <c r="F86">
        <f t="shared" si="9"/>
        <v>14</v>
      </c>
      <c r="G86" t="s">
        <v>5</v>
      </c>
      <c r="H86" t="s">
        <v>3</v>
      </c>
      <c r="I86" t="s">
        <v>3</v>
      </c>
      <c r="J86" t="s">
        <v>2</v>
      </c>
      <c r="K86">
        <v>0</v>
      </c>
      <c r="L86">
        <v>0</v>
      </c>
      <c r="M86">
        <v>54</v>
      </c>
      <c r="N86">
        <v>4</v>
      </c>
      <c r="O86" s="4" t="s">
        <v>107</v>
      </c>
      <c r="P86">
        <v>4</v>
      </c>
      <c r="Q86" s="4" t="s">
        <v>107</v>
      </c>
      <c r="R86">
        <v>4</v>
      </c>
      <c r="S86" s="4" t="s">
        <v>107</v>
      </c>
    </row>
    <row r="87" spans="1:20" x14ac:dyDescent="0.2">
      <c r="A87" t="s">
        <v>20</v>
      </c>
      <c r="B87">
        <v>5</v>
      </c>
      <c r="C87" s="4" t="s">
        <v>108</v>
      </c>
      <c r="D87">
        <v>3</v>
      </c>
      <c r="E87">
        <f t="shared" si="10"/>
        <v>0.69230769230769229</v>
      </c>
      <c r="F87">
        <f t="shared" si="9"/>
        <v>21</v>
      </c>
      <c r="G87" t="s">
        <v>5</v>
      </c>
      <c r="H87" t="s">
        <v>3</v>
      </c>
      <c r="I87" t="s">
        <v>3</v>
      </c>
      <c r="J87" t="s">
        <v>2</v>
      </c>
      <c r="K87">
        <v>0</v>
      </c>
      <c r="L87">
        <v>0</v>
      </c>
      <c r="M87">
        <v>55</v>
      </c>
      <c r="N87">
        <v>5</v>
      </c>
      <c r="O87" s="4" t="s">
        <v>108</v>
      </c>
      <c r="P87">
        <v>5</v>
      </c>
      <c r="Q87" s="4" t="s">
        <v>108</v>
      </c>
      <c r="R87">
        <v>5</v>
      </c>
      <c r="S87" s="4" t="s">
        <v>108</v>
      </c>
    </row>
    <row r="88" spans="1:20" x14ac:dyDescent="0.2">
      <c r="A88" t="s">
        <v>20</v>
      </c>
      <c r="B88">
        <v>6</v>
      </c>
      <c r="C88" s="4" t="s">
        <v>109</v>
      </c>
      <c r="D88">
        <v>5</v>
      </c>
      <c r="E88">
        <f t="shared" si="10"/>
        <v>1.153846153846154</v>
      </c>
      <c r="F88">
        <f t="shared" si="9"/>
        <v>35</v>
      </c>
      <c r="G88" t="s">
        <v>5</v>
      </c>
      <c r="H88" t="s">
        <v>2</v>
      </c>
      <c r="I88" t="s">
        <v>3</v>
      </c>
      <c r="J88" t="s">
        <v>2</v>
      </c>
      <c r="K88">
        <v>0</v>
      </c>
      <c r="L88">
        <v>0</v>
      </c>
      <c r="M88">
        <v>54</v>
      </c>
      <c r="N88">
        <v>6</v>
      </c>
      <c r="O88" s="4" t="s">
        <v>109</v>
      </c>
      <c r="P88">
        <v>6</v>
      </c>
      <c r="Q88" s="4" t="s">
        <v>109</v>
      </c>
      <c r="R88">
        <v>6</v>
      </c>
      <c r="S88" s="4" t="s">
        <v>109</v>
      </c>
    </row>
    <row r="89" spans="1:20" x14ac:dyDescent="0.2">
      <c r="A89" t="s">
        <v>20</v>
      </c>
      <c r="B89">
        <v>10</v>
      </c>
      <c r="C89" s="4" t="s">
        <v>110</v>
      </c>
      <c r="D89">
        <v>10</v>
      </c>
      <c r="E89">
        <f t="shared" si="10"/>
        <v>2.3076923076923079</v>
      </c>
      <c r="F89">
        <f t="shared" si="9"/>
        <v>70</v>
      </c>
      <c r="G89" t="s">
        <v>5</v>
      </c>
      <c r="H89" t="s">
        <v>3</v>
      </c>
      <c r="I89" t="s">
        <v>3</v>
      </c>
      <c r="J89" t="s">
        <v>2</v>
      </c>
      <c r="K89">
        <v>0</v>
      </c>
      <c r="L89">
        <v>0</v>
      </c>
      <c r="M89">
        <v>46</v>
      </c>
      <c r="N89">
        <v>10</v>
      </c>
      <c r="O89" s="4" t="s">
        <v>110</v>
      </c>
      <c r="P89">
        <v>10</v>
      </c>
      <c r="Q89" s="4" t="s">
        <v>110</v>
      </c>
      <c r="R89">
        <v>10</v>
      </c>
      <c r="S89" s="4" t="s">
        <v>110</v>
      </c>
    </row>
    <row r="90" spans="1:20" x14ac:dyDescent="0.2">
      <c r="A90" t="s">
        <v>20</v>
      </c>
      <c r="B90">
        <v>11</v>
      </c>
      <c r="C90" s="4" t="s">
        <v>111</v>
      </c>
      <c r="D90">
        <v>12</v>
      </c>
      <c r="E90">
        <f t="shared" si="10"/>
        <v>2.7692307692307692</v>
      </c>
      <c r="F90">
        <f t="shared" si="9"/>
        <v>84</v>
      </c>
      <c r="G90">
        <v>12</v>
      </c>
      <c r="H90" t="s">
        <v>2</v>
      </c>
      <c r="I90" t="s">
        <v>2</v>
      </c>
      <c r="J90" t="s">
        <v>2</v>
      </c>
      <c r="K90">
        <v>0</v>
      </c>
      <c r="L90">
        <v>16</v>
      </c>
      <c r="M90">
        <v>54</v>
      </c>
      <c r="N90">
        <v>11</v>
      </c>
      <c r="O90" s="4" t="s">
        <v>111</v>
      </c>
      <c r="P90">
        <v>11</v>
      </c>
      <c r="Q90" s="4" t="s">
        <v>111</v>
      </c>
      <c r="R90">
        <v>11</v>
      </c>
      <c r="S90" s="4" t="s">
        <v>111</v>
      </c>
    </row>
    <row r="91" spans="1:20" x14ac:dyDescent="0.2">
      <c r="A91" t="s">
        <v>20</v>
      </c>
      <c r="B91">
        <v>16</v>
      </c>
      <c r="C91" s="4" t="s">
        <v>112</v>
      </c>
      <c r="D91">
        <v>26</v>
      </c>
      <c r="E91">
        <f t="shared" si="10"/>
        <v>6</v>
      </c>
      <c r="F91">
        <f t="shared" si="9"/>
        <v>182</v>
      </c>
      <c r="G91">
        <v>26</v>
      </c>
      <c r="H91" t="s">
        <v>2</v>
      </c>
      <c r="I91" t="s">
        <v>2</v>
      </c>
      <c r="J91" t="s">
        <v>2</v>
      </c>
      <c r="K91">
        <v>10</v>
      </c>
      <c r="L91">
        <v>16</v>
      </c>
      <c r="M91">
        <v>54</v>
      </c>
      <c r="N91">
        <v>16</v>
      </c>
      <c r="O91" s="4" t="s">
        <v>112</v>
      </c>
      <c r="P91">
        <v>16</v>
      </c>
      <c r="Q91" s="4" t="s">
        <v>112</v>
      </c>
      <c r="R91">
        <v>16</v>
      </c>
      <c r="S91" s="4" t="s">
        <v>112</v>
      </c>
    </row>
    <row r="92" spans="1:20" x14ac:dyDescent="0.2">
      <c r="A92" t="s">
        <v>20</v>
      </c>
      <c r="B92">
        <v>17</v>
      </c>
      <c r="C92" s="4" t="s">
        <v>113</v>
      </c>
      <c r="D92">
        <v>39</v>
      </c>
      <c r="E92">
        <f t="shared" si="10"/>
        <v>9</v>
      </c>
      <c r="F92">
        <f t="shared" si="9"/>
        <v>273</v>
      </c>
      <c r="G92" t="s">
        <v>5</v>
      </c>
      <c r="H92" t="s">
        <v>3</v>
      </c>
      <c r="I92" t="s">
        <v>3</v>
      </c>
      <c r="J92" t="s">
        <v>2</v>
      </c>
      <c r="K92">
        <v>0</v>
      </c>
      <c r="L92">
        <v>0</v>
      </c>
      <c r="M92">
        <v>52</v>
      </c>
      <c r="N92">
        <v>17</v>
      </c>
      <c r="O92" s="4" t="s">
        <v>113</v>
      </c>
      <c r="P92">
        <v>17</v>
      </c>
      <c r="Q92" s="4" t="s">
        <v>113</v>
      </c>
      <c r="R92">
        <v>17</v>
      </c>
      <c r="S92" s="4" t="s">
        <v>113</v>
      </c>
    </row>
    <row r="93" spans="1:20" x14ac:dyDescent="0.2">
      <c r="A93" t="s">
        <v>20</v>
      </c>
      <c r="B93">
        <v>18</v>
      </c>
      <c r="C93" s="4" t="s">
        <v>114</v>
      </c>
      <c r="D93">
        <v>52</v>
      </c>
      <c r="E93">
        <f t="shared" si="10"/>
        <v>12</v>
      </c>
      <c r="F93">
        <f t="shared" si="9"/>
        <v>364</v>
      </c>
      <c r="G93">
        <v>52</v>
      </c>
      <c r="H93" t="s">
        <v>2</v>
      </c>
      <c r="I93" t="s">
        <v>2</v>
      </c>
      <c r="J93" t="s">
        <v>2</v>
      </c>
      <c r="K93">
        <v>11</v>
      </c>
      <c r="L93">
        <v>15</v>
      </c>
      <c r="M93">
        <v>54</v>
      </c>
      <c r="N93">
        <v>18</v>
      </c>
      <c r="O93" s="4" t="s">
        <v>114</v>
      </c>
      <c r="P93">
        <v>18</v>
      </c>
      <c r="Q93" s="4" t="s">
        <v>114</v>
      </c>
      <c r="R93">
        <v>18</v>
      </c>
      <c r="S93" s="4" t="s">
        <v>114</v>
      </c>
    </row>
    <row r="94" spans="1:20" x14ac:dyDescent="0.2">
      <c r="A94" t="s">
        <v>20</v>
      </c>
      <c r="B94">
        <v>21</v>
      </c>
      <c r="C94" s="4" t="s">
        <v>142</v>
      </c>
      <c r="D94">
        <v>56</v>
      </c>
      <c r="E94">
        <f t="shared" ref="E94" si="11">D94/52*12</f>
        <v>12.923076923076923</v>
      </c>
      <c r="F94">
        <f t="shared" ref="F94" si="12">D94*7</f>
        <v>392</v>
      </c>
      <c r="G94" t="s">
        <v>5</v>
      </c>
      <c r="H94" t="s">
        <v>3</v>
      </c>
      <c r="I94" t="s">
        <v>3</v>
      </c>
      <c r="J94" t="s">
        <v>3</v>
      </c>
      <c r="K94">
        <v>0</v>
      </c>
      <c r="L94">
        <v>0</v>
      </c>
      <c r="M94">
        <v>0</v>
      </c>
      <c r="N94">
        <v>21</v>
      </c>
      <c r="O94" s="4" t="s">
        <v>142</v>
      </c>
      <c r="P94">
        <v>21</v>
      </c>
      <c r="Q94" s="4" t="s">
        <v>142</v>
      </c>
      <c r="R94">
        <v>21</v>
      </c>
      <c r="S94" s="4" t="s">
        <v>142</v>
      </c>
      <c r="T94" t="s">
        <v>143</v>
      </c>
    </row>
    <row r="95" spans="1:20" x14ac:dyDescent="0.2">
      <c r="A95" t="s">
        <v>20</v>
      </c>
      <c r="B95">
        <v>27</v>
      </c>
      <c r="C95" s="4" t="s">
        <v>115</v>
      </c>
      <c r="D95">
        <v>78</v>
      </c>
      <c r="E95">
        <f t="shared" si="10"/>
        <v>18</v>
      </c>
      <c r="F95">
        <f t="shared" si="9"/>
        <v>546</v>
      </c>
      <c r="G95">
        <v>78</v>
      </c>
      <c r="H95" t="s">
        <v>2</v>
      </c>
      <c r="I95" t="s">
        <v>2</v>
      </c>
      <c r="J95" t="s">
        <v>2</v>
      </c>
      <c r="K95">
        <v>13</v>
      </c>
      <c r="L95">
        <v>13</v>
      </c>
      <c r="M95">
        <v>51</v>
      </c>
      <c r="N95">
        <v>27</v>
      </c>
      <c r="O95" s="4" t="s">
        <v>115</v>
      </c>
      <c r="P95">
        <v>27</v>
      </c>
      <c r="Q95" s="4" t="s">
        <v>115</v>
      </c>
      <c r="R95">
        <v>27</v>
      </c>
      <c r="S95" s="4" t="s">
        <v>115</v>
      </c>
    </row>
    <row r="96" spans="1:20" x14ac:dyDescent="0.2">
      <c r="A96" t="s">
        <v>20</v>
      </c>
      <c r="B96">
        <v>29</v>
      </c>
      <c r="C96" s="4" t="s">
        <v>116</v>
      </c>
      <c r="D96">
        <v>104</v>
      </c>
      <c r="E96">
        <f t="shared" si="10"/>
        <v>24</v>
      </c>
      <c r="F96">
        <f t="shared" si="9"/>
        <v>728</v>
      </c>
      <c r="G96">
        <v>104</v>
      </c>
      <c r="H96" t="s">
        <v>2</v>
      </c>
      <c r="I96" t="s">
        <v>2</v>
      </c>
      <c r="J96" t="s">
        <v>2</v>
      </c>
      <c r="K96">
        <v>8</v>
      </c>
      <c r="L96">
        <v>14</v>
      </c>
      <c r="M96">
        <v>46</v>
      </c>
      <c r="N96">
        <v>29</v>
      </c>
      <c r="O96" s="4" t="s">
        <v>116</v>
      </c>
      <c r="P96">
        <v>29</v>
      </c>
      <c r="Q96" s="4" t="s">
        <v>116</v>
      </c>
      <c r="R96">
        <v>29</v>
      </c>
      <c r="S96" s="4" t="s">
        <v>116</v>
      </c>
    </row>
    <row r="97" spans="1:20" x14ac:dyDescent="0.2">
      <c r="A97" t="s">
        <v>20</v>
      </c>
      <c r="B97">
        <v>30</v>
      </c>
      <c r="C97" s="4" t="s">
        <v>117</v>
      </c>
      <c r="D97">
        <f>E97*52/12</f>
        <v>130</v>
      </c>
      <c r="E97">
        <v>30</v>
      </c>
      <c r="F97">
        <f t="shared" si="9"/>
        <v>910</v>
      </c>
      <c r="G97">
        <v>120</v>
      </c>
      <c r="H97" t="s">
        <v>3</v>
      </c>
      <c r="I97" t="s">
        <v>2</v>
      </c>
      <c r="J97" t="s">
        <v>3</v>
      </c>
      <c r="K97">
        <v>0</v>
      </c>
      <c r="L97">
        <v>12</v>
      </c>
      <c r="M97">
        <v>40</v>
      </c>
      <c r="N97">
        <v>30</v>
      </c>
      <c r="O97" s="4" t="s">
        <v>117</v>
      </c>
      <c r="P97">
        <v>30</v>
      </c>
      <c r="Q97" s="4" t="s">
        <v>117</v>
      </c>
      <c r="R97">
        <v>30</v>
      </c>
      <c r="S97" s="4" t="s">
        <v>117</v>
      </c>
      <c r="T97" t="s">
        <v>24</v>
      </c>
    </row>
    <row r="98" spans="1:20" x14ac:dyDescent="0.2">
      <c r="A98" t="s">
        <v>20</v>
      </c>
      <c r="B98">
        <v>31</v>
      </c>
      <c r="C98" s="4" t="s">
        <v>118</v>
      </c>
      <c r="D98">
        <f>E98*52/12</f>
        <v>156</v>
      </c>
      <c r="E98">
        <v>36</v>
      </c>
      <c r="F98">
        <f t="shared" si="9"/>
        <v>1092</v>
      </c>
      <c r="G98" t="s">
        <v>5</v>
      </c>
      <c r="H98" t="s">
        <v>3</v>
      </c>
      <c r="I98" t="s">
        <v>2</v>
      </c>
      <c r="J98" t="s">
        <v>3</v>
      </c>
      <c r="K98">
        <v>0</v>
      </c>
      <c r="L98">
        <v>0</v>
      </c>
      <c r="M98">
        <v>9</v>
      </c>
      <c r="N98">
        <v>31</v>
      </c>
      <c r="O98" s="4" t="s">
        <v>118</v>
      </c>
      <c r="P98">
        <v>31</v>
      </c>
      <c r="Q98" s="4" t="s">
        <v>118</v>
      </c>
      <c r="R98">
        <v>31</v>
      </c>
      <c r="S98" s="4" t="s">
        <v>118</v>
      </c>
    </row>
    <row r="99" spans="1:20" x14ac:dyDescent="0.2">
      <c r="A99" t="s">
        <v>20</v>
      </c>
      <c r="B99">
        <v>32</v>
      </c>
      <c r="C99" s="4" t="s">
        <v>119</v>
      </c>
      <c r="D99">
        <f>E99*52/12</f>
        <v>182</v>
      </c>
      <c r="E99">
        <v>42</v>
      </c>
      <c r="F99">
        <f t="shared" si="9"/>
        <v>1274</v>
      </c>
      <c r="G99" t="s">
        <v>5</v>
      </c>
      <c r="H99" t="s">
        <v>3</v>
      </c>
      <c r="I99" t="s">
        <v>2</v>
      </c>
      <c r="J99" t="s">
        <v>3</v>
      </c>
      <c r="K99">
        <v>0</v>
      </c>
      <c r="L99">
        <v>0</v>
      </c>
      <c r="M99">
        <v>3</v>
      </c>
      <c r="N99">
        <v>32</v>
      </c>
      <c r="O99" s="4" t="s">
        <v>119</v>
      </c>
      <c r="P99">
        <v>32</v>
      </c>
      <c r="Q99" s="4" t="s">
        <v>119</v>
      </c>
      <c r="R99">
        <v>32</v>
      </c>
      <c r="S99" s="4" t="s">
        <v>119</v>
      </c>
    </row>
    <row r="100" spans="1:20" x14ac:dyDescent="0.2">
      <c r="A100" t="s">
        <v>20</v>
      </c>
      <c r="B100">
        <v>99</v>
      </c>
      <c r="C100" s="4" t="s">
        <v>132</v>
      </c>
      <c r="D100" t="s">
        <v>5</v>
      </c>
      <c r="E100" t="s">
        <v>5</v>
      </c>
      <c r="F100" t="s">
        <v>5</v>
      </c>
      <c r="G100" t="s">
        <v>5</v>
      </c>
      <c r="H100" t="s">
        <v>3</v>
      </c>
      <c r="I100" t="s">
        <v>3</v>
      </c>
      <c r="J100" t="s">
        <v>3</v>
      </c>
      <c r="K100">
        <v>0</v>
      </c>
      <c r="L100">
        <v>0</v>
      </c>
      <c r="M100">
        <v>43</v>
      </c>
      <c r="N100">
        <v>99</v>
      </c>
      <c r="O100" s="4" t="s">
        <v>132</v>
      </c>
      <c r="P100">
        <v>99</v>
      </c>
      <c r="Q100" s="4" t="s">
        <v>132</v>
      </c>
      <c r="R100">
        <v>99</v>
      </c>
      <c r="S100" s="4" t="s">
        <v>132</v>
      </c>
      <c r="T100" t="s">
        <v>133</v>
      </c>
    </row>
    <row r="101" spans="1:20" x14ac:dyDescent="0.2">
      <c r="A101" t="s">
        <v>21</v>
      </c>
      <c r="B101">
        <v>-1</v>
      </c>
      <c r="C101" s="4" t="s">
        <v>50</v>
      </c>
      <c r="D101" s="1" t="s">
        <v>18</v>
      </c>
      <c r="E101" s="1" t="s">
        <v>18</v>
      </c>
      <c r="F101" s="1" t="s">
        <v>18</v>
      </c>
      <c r="G101" t="s">
        <v>5</v>
      </c>
      <c r="H101" t="s">
        <v>3</v>
      </c>
      <c r="I101" t="s">
        <v>2</v>
      </c>
      <c r="J101" t="s">
        <v>2</v>
      </c>
      <c r="K101">
        <v>0</v>
      </c>
      <c r="L101">
        <v>33</v>
      </c>
      <c r="M101">
        <v>103</v>
      </c>
      <c r="N101">
        <v>-1</v>
      </c>
      <c r="O101" s="4" t="s">
        <v>50</v>
      </c>
      <c r="P101">
        <v>-1</v>
      </c>
      <c r="Q101" s="4" t="s">
        <v>50</v>
      </c>
      <c r="R101">
        <v>-1</v>
      </c>
      <c r="S101" s="4" t="s">
        <v>50</v>
      </c>
      <c r="T101" t="s">
        <v>15</v>
      </c>
    </row>
    <row r="102" spans="1:20" x14ac:dyDescent="0.2">
      <c r="A102" t="s">
        <v>21</v>
      </c>
      <c r="B102">
        <v>0</v>
      </c>
      <c r="C102" s="4" t="s">
        <v>86</v>
      </c>
      <c r="D102">
        <v>0</v>
      </c>
      <c r="E102">
        <v>0</v>
      </c>
      <c r="F102">
        <v>0</v>
      </c>
      <c r="G102">
        <v>0</v>
      </c>
      <c r="H102" t="s">
        <v>2</v>
      </c>
      <c r="I102" t="s">
        <v>3</v>
      </c>
      <c r="J102" t="s">
        <v>2</v>
      </c>
      <c r="K102">
        <v>31</v>
      </c>
      <c r="L102">
        <v>0</v>
      </c>
      <c r="M102">
        <v>103</v>
      </c>
      <c r="N102">
        <v>-1</v>
      </c>
      <c r="O102" s="4" t="s">
        <v>50</v>
      </c>
      <c r="P102">
        <v>0</v>
      </c>
      <c r="Q102" s="4" t="s">
        <v>86</v>
      </c>
      <c r="R102">
        <v>0</v>
      </c>
      <c r="S102" s="4" t="s">
        <v>86</v>
      </c>
      <c r="T102" t="s">
        <v>13</v>
      </c>
    </row>
    <row r="103" spans="1:20" x14ac:dyDescent="0.2">
      <c r="A103" t="s">
        <v>21</v>
      </c>
      <c r="B103">
        <v>1</v>
      </c>
      <c r="C103" s="4" t="s">
        <v>120</v>
      </c>
      <c r="D103">
        <f t="shared" ref="D103:D112" si="13">F103/7</f>
        <v>2</v>
      </c>
      <c r="E103">
        <f>D103*12/52</f>
        <v>0.46153846153846156</v>
      </c>
      <c r="F103">
        <v>14</v>
      </c>
      <c r="G103" t="s">
        <v>5</v>
      </c>
      <c r="H103" t="s">
        <v>3</v>
      </c>
      <c r="I103" t="s">
        <v>3</v>
      </c>
      <c r="J103" t="s">
        <v>2</v>
      </c>
      <c r="K103">
        <v>0</v>
      </c>
      <c r="L103">
        <v>0</v>
      </c>
      <c r="M103">
        <v>103</v>
      </c>
      <c r="N103">
        <v>1</v>
      </c>
      <c r="O103" s="4" t="s">
        <v>120</v>
      </c>
      <c r="P103">
        <v>1</v>
      </c>
      <c r="Q103" s="4" t="s">
        <v>120</v>
      </c>
      <c r="R103">
        <v>1</v>
      </c>
      <c r="S103" s="4" t="s">
        <v>120</v>
      </c>
    </row>
    <row r="104" spans="1:20" x14ac:dyDescent="0.2">
      <c r="A104" t="s">
        <v>21</v>
      </c>
      <c r="B104">
        <v>2</v>
      </c>
      <c r="C104" s="4" t="s">
        <v>121</v>
      </c>
      <c r="D104">
        <f t="shared" si="13"/>
        <v>4</v>
      </c>
      <c r="E104">
        <f t="shared" ref="E104:E114" si="14">D104*12/52</f>
        <v>0.92307692307692313</v>
      </c>
      <c r="F104">
        <v>28</v>
      </c>
      <c r="G104" t="s">
        <v>5</v>
      </c>
      <c r="H104" t="s">
        <v>2</v>
      </c>
      <c r="I104" t="s">
        <v>2</v>
      </c>
      <c r="J104" t="s">
        <v>3</v>
      </c>
      <c r="K104">
        <v>0</v>
      </c>
      <c r="L104">
        <v>0</v>
      </c>
      <c r="M104">
        <v>0</v>
      </c>
      <c r="N104">
        <v>2</v>
      </c>
      <c r="O104" s="4" t="s">
        <v>121</v>
      </c>
      <c r="P104">
        <v>2</v>
      </c>
      <c r="Q104" s="4" t="s">
        <v>121</v>
      </c>
      <c r="R104">
        <v>2</v>
      </c>
      <c r="S104" s="4" t="s">
        <v>121</v>
      </c>
    </row>
    <row r="105" spans="1:20" x14ac:dyDescent="0.2">
      <c r="A105" t="s">
        <v>21</v>
      </c>
      <c r="B105">
        <v>3</v>
      </c>
      <c r="C105" s="4" t="s">
        <v>122</v>
      </c>
      <c r="D105">
        <f t="shared" si="13"/>
        <v>8</v>
      </c>
      <c r="E105">
        <f t="shared" si="14"/>
        <v>1.8461538461538463</v>
      </c>
      <c r="F105">
        <v>56</v>
      </c>
      <c r="G105" t="s">
        <v>5</v>
      </c>
      <c r="H105" t="s">
        <v>3</v>
      </c>
      <c r="I105" t="s">
        <v>3</v>
      </c>
      <c r="J105" t="s">
        <v>2</v>
      </c>
      <c r="K105">
        <v>0</v>
      </c>
      <c r="L105">
        <v>0</v>
      </c>
      <c r="M105">
        <v>98</v>
      </c>
      <c r="N105">
        <v>3</v>
      </c>
      <c r="O105" s="4" t="s">
        <v>122</v>
      </c>
      <c r="P105">
        <v>3</v>
      </c>
      <c r="Q105" s="4" t="s">
        <v>122</v>
      </c>
      <c r="R105">
        <v>3</v>
      </c>
      <c r="S105" s="4" t="s">
        <v>122</v>
      </c>
    </row>
    <row r="106" spans="1:20" x14ac:dyDescent="0.2">
      <c r="A106" t="s">
        <v>21</v>
      </c>
      <c r="B106">
        <v>4</v>
      </c>
      <c r="C106" s="4" t="s">
        <v>123</v>
      </c>
      <c r="D106">
        <f t="shared" si="13"/>
        <v>12</v>
      </c>
      <c r="E106">
        <f t="shared" si="14"/>
        <v>2.7692307692307692</v>
      </c>
      <c r="F106">
        <v>84</v>
      </c>
      <c r="G106">
        <v>12</v>
      </c>
      <c r="H106" t="s">
        <v>3</v>
      </c>
      <c r="I106" t="s">
        <v>3</v>
      </c>
      <c r="J106" t="s">
        <v>2</v>
      </c>
      <c r="K106">
        <v>28</v>
      </c>
      <c r="L106">
        <v>31</v>
      </c>
      <c r="M106">
        <v>100</v>
      </c>
      <c r="N106">
        <v>4</v>
      </c>
      <c r="O106" s="4" t="s">
        <v>123</v>
      </c>
      <c r="P106">
        <v>4</v>
      </c>
      <c r="Q106" s="4" t="s">
        <v>123</v>
      </c>
      <c r="R106">
        <v>4</v>
      </c>
      <c r="S106" s="4" t="s">
        <v>123</v>
      </c>
      <c r="T106" s="3" t="s">
        <v>136</v>
      </c>
    </row>
    <row r="107" spans="1:20" x14ac:dyDescent="0.2">
      <c r="A107" t="s">
        <v>21</v>
      </c>
      <c r="B107">
        <v>7</v>
      </c>
      <c r="C107" s="4" t="s">
        <v>124</v>
      </c>
      <c r="D107">
        <f t="shared" si="13"/>
        <v>24</v>
      </c>
      <c r="E107">
        <f t="shared" si="14"/>
        <v>5.5384615384615383</v>
      </c>
      <c r="F107">
        <v>168</v>
      </c>
      <c r="G107" t="s">
        <v>5</v>
      </c>
      <c r="H107" t="s">
        <v>3</v>
      </c>
      <c r="I107" t="s">
        <v>3</v>
      </c>
      <c r="J107" t="s">
        <v>2</v>
      </c>
      <c r="K107">
        <v>0</v>
      </c>
      <c r="L107">
        <v>0</v>
      </c>
      <c r="M107">
        <v>96</v>
      </c>
      <c r="N107">
        <v>7</v>
      </c>
      <c r="O107" s="4" t="s">
        <v>124</v>
      </c>
      <c r="P107">
        <v>7</v>
      </c>
      <c r="Q107" s="4" t="s">
        <v>124</v>
      </c>
      <c r="R107">
        <v>7</v>
      </c>
      <c r="S107" s="4" t="s">
        <v>124</v>
      </c>
    </row>
    <row r="108" spans="1:20" x14ac:dyDescent="0.2">
      <c r="A108" t="s">
        <v>21</v>
      </c>
      <c r="B108">
        <v>8</v>
      </c>
      <c r="C108" s="4" t="s">
        <v>125</v>
      </c>
      <c r="D108">
        <f t="shared" si="13"/>
        <v>28</v>
      </c>
      <c r="E108">
        <f t="shared" si="14"/>
        <v>6.4615384615384617</v>
      </c>
      <c r="F108">
        <v>196</v>
      </c>
      <c r="G108">
        <v>28</v>
      </c>
      <c r="H108" t="s">
        <v>3</v>
      </c>
      <c r="I108" t="s">
        <v>2</v>
      </c>
      <c r="J108" t="s">
        <v>3</v>
      </c>
      <c r="K108">
        <v>0</v>
      </c>
      <c r="L108">
        <v>32</v>
      </c>
      <c r="M108">
        <v>0</v>
      </c>
      <c r="N108">
        <v>8</v>
      </c>
      <c r="O108" s="4" t="s">
        <v>125</v>
      </c>
      <c r="P108">
        <v>8</v>
      </c>
      <c r="Q108" s="4" t="s">
        <v>125</v>
      </c>
      <c r="R108">
        <v>8</v>
      </c>
      <c r="S108" s="4" t="s">
        <v>125</v>
      </c>
    </row>
    <row r="109" spans="1:20" x14ac:dyDescent="0.2">
      <c r="A109" t="s">
        <v>21</v>
      </c>
      <c r="B109">
        <v>11</v>
      </c>
      <c r="C109" s="4" t="s">
        <v>126</v>
      </c>
      <c r="D109">
        <f t="shared" si="13"/>
        <v>40</v>
      </c>
      <c r="E109">
        <f t="shared" si="14"/>
        <v>9.2307692307692299</v>
      </c>
      <c r="F109">
        <v>280</v>
      </c>
      <c r="G109" t="s">
        <v>5</v>
      </c>
      <c r="H109" t="s">
        <v>3</v>
      </c>
      <c r="I109" t="s">
        <v>3</v>
      </c>
      <c r="J109" t="s">
        <v>2</v>
      </c>
      <c r="K109">
        <v>0</v>
      </c>
      <c r="L109">
        <v>0</v>
      </c>
      <c r="M109">
        <v>97</v>
      </c>
      <c r="N109">
        <v>11</v>
      </c>
      <c r="O109" s="4" t="s">
        <v>126</v>
      </c>
      <c r="P109">
        <v>11</v>
      </c>
      <c r="Q109" s="4" t="s">
        <v>126</v>
      </c>
      <c r="R109">
        <v>11</v>
      </c>
      <c r="S109" s="4" t="s">
        <v>126</v>
      </c>
    </row>
    <row r="110" spans="1:20" x14ac:dyDescent="0.2">
      <c r="A110" t="s">
        <v>21</v>
      </c>
      <c r="B110">
        <v>14</v>
      </c>
      <c r="C110" s="4" t="s">
        <v>127</v>
      </c>
      <c r="D110">
        <f t="shared" si="13"/>
        <v>52</v>
      </c>
      <c r="E110">
        <f t="shared" si="14"/>
        <v>12</v>
      </c>
      <c r="F110">
        <v>364</v>
      </c>
      <c r="G110">
        <v>52</v>
      </c>
      <c r="H110" t="s">
        <v>3</v>
      </c>
      <c r="I110" t="s">
        <v>2</v>
      </c>
      <c r="J110" t="s">
        <v>2</v>
      </c>
      <c r="K110">
        <v>0</v>
      </c>
      <c r="L110">
        <v>31</v>
      </c>
      <c r="M110">
        <v>97</v>
      </c>
      <c r="N110">
        <v>14</v>
      </c>
      <c r="O110" s="4" t="s">
        <v>127</v>
      </c>
      <c r="P110">
        <v>14</v>
      </c>
      <c r="Q110" s="4" t="s">
        <v>127</v>
      </c>
      <c r="R110">
        <v>14</v>
      </c>
      <c r="S110" s="4" t="s">
        <v>127</v>
      </c>
    </row>
    <row r="111" spans="1:20" x14ac:dyDescent="0.2">
      <c r="A111" t="s">
        <v>21</v>
      </c>
      <c r="B111">
        <v>17</v>
      </c>
      <c r="C111" s="4" t="s">
        <v>128</v>
      </c>
      <c r="D111">
        <f t="shared" si="13"/>
        <v>64</v>
      </c>
      <c r="E111">
        <f t="shared" si="14"/>
        <v>14.76923076923077</v>
      </c>
      <c r="F111">
        <v>448</v>
      </c>
      <c r="G111" t="s">
        <v>5</v>
      </c>
      <c r="H111" t="s">
        <v>3</v>
      </c>
      <c r="I111" t="s">
        <v>3</v>
      </c>
      <c r="J111" t="s">
        <v>2</v>
      </c>
      <c r="K111">
        <v>0</v>
      </c>
      <c r="L111">
        <v>0</v>
      </c>
      <c r="M111">
        <v>87</v>
      </c>
      <c r="N111">
        <v>17</v>
      </c>
      <c r="O111" s="4" t="s">
        <v>128</v>
      </c>
      <c r="P111">
        <v>17</v>
      </c>
      <c r="Q111" s="4" t="s">
        <v>128</v>
      </c>
      <c r="R111">
        <v>17</v>
      </c>
      <c r="S111" s="4" t="s">
        <v>128</v>
      </c>
    </row>
    <row r="112" spans="1:20" x14ac:dyDescent="0.2">
      <c r="A112" t="s">
        <v>21</v>
      </c>
      <c r="B112">
        <v>21</v>
      </c>
      <c r="C112" s="4" t="s">
        <v>129</v>
      </c>
      <c r="D112">
        <f t="shared" si="13"/>
        <v>80</v>
      </c>
      <c r="E112">
        <f t="shared" si="14"/>
        <v>18.46153846153846</v>
      </c>
      <c r="F112">
        <v>560</v>
      </c>
      <c r="G112">
        <v>80</v>
      </c>
      <c r="H112" t="s">
        <v>3</v>
      </c>
      <c r="I112" t="s">
        <v>2</v>
      </c>
      <c r="J112" t="s">
        <v>2</v>
      </c>
      <c r="K112">
        <v>0</v>
      </c>
      <c r="L112">
        <v>28</v>
      </c>
      <c r="M112">
        <v>93</v>
      </c>
      <c r="N112">
        <v>21</v>
      </c>
      <c r="O112" s="4" t="s">
        <v>129</v>
      </c>
      <c r="P112">
        <v>21</v>
      </c>
      <c r="Q112" s="4" t="s">
        <v>129</v>
      </c>
      <c r="R112">
        <v>21</v>
      </c>
      <c r="S112" s="4" t="s">
        <v>129</v>
      </c>
    </row>
    <row r="113" spans="1:20" x14ac:dyDescent="0.2">
      <c r="A113" t="s">
        <v>21</v>
      </c>
      <c r="B113">
        <v>24</v>
      </c>
      <c r="C113" s="4" t="s">
        <v>130</v>
      </c>
      <c r="D113">
        <f>F113/7</f>
        <v>92</v>
      </c>
      <c r="E113">
        <f t="shared" si="14"/>
        <v>21.23076923076923</v>
      </c>
      <c r="F113">
        <v>644</v>
      </c>
      <c r="G113" t="s">
        <v>5</v>
      </c>
      <c r="H113" t="s">
        <v>3</v>
      </c>
      <c r="I113" t="s">
        <v>3</v>
      </c>
      <c r="J113" t="s">
        <v>2</v>
      </c>
      <c r="K113">
        <v>0</v>
      </c>
      <c r="L113">
        <v>0</v>
      </c>
      <c r="M113">
        <v>88</v>
      </c>
      <c r="N113">
        <v>24</v>
      </c>
      <c r="O113" s="4" t="s">
        <v>130</v>
      </c>
      <c r="P113">
        <v>24</v>
      </c>
      <c r="Q113" s="4" t="s">
        <v>130</v>
      </c>
      <c r="R113">
        <v>24</v>
      </c>
      <c r="S113" s="4" t="s">
        <v>130</v>
      </c>
    </row>
    <row r="114" spans="1:20" x14ac:dyDescent="0.2">
      <c r="A114" t="s">
        <v>21</v>
      </c>
      <c r="B114">
        <v>27</v>
      </c>
      <c r="C114" s="4" t="s">
        <v>131</v>
      </c>
      <c r="D114">
        <f>F114/7</f>
        <v>104</v>
      </c>
      <c r="E114">
        <f t="shared" si="14"/>
        <v>24</v>
      </c>
      <c r="F114">
        <v>728</v>
      </c>
      <c r="G114">
        <v>104</v>
      </c>
      <c r="H114" t="s">
        <v>2</v>
      </c>
      <c r="I114" t="s">
        <v>2</v>
      </c>
      <c r="J114" t="s">
        <v>2</v>
      </c>
      <c r="K114">
        <v>23</v>
      </c>
      <c r="L114">
        <v>30</v>
      </c>
      <c r="M114">
        <v>91</v>
      </c>
      <c r="N114">
        <v>27</v>
      </c>
      <c r="O114" s="4" t="s">
        <v>131</v>
      </c>
      <c r="P114">
        <v>27</v>
      </c>
      <c r="Q114" s="4" t="s">
        <v>131</v>
      </c>
      <c r="R114">
        <v>27</v>
      </c>
      <c r="S114" s="4" t="s">
        <v>131</v>
      </c>
    </row>
    <row r="115" spans="1:20" x14ac:dyDescent="0.2">
      <c r="A115" t="s">
        <v>21</v>
      </c>
      <c r="B115">
        <v>28</v>
      </c>
      <c r="C115" s="4" t="s">
        <v>28</v>
      </c>
      <c r="D115">
        <f>E115*52/12</f>
        <v>130</v>
      </c>
      <c r="E115">
        <v>30</v>
      </c>
      <c r="F115">
        <f>D115*7</f>
        <v>910</v>
      </c>
      <c r="G115">
        <v>130</v>
      </c>
      <c r="H115" t="s">
        <v>2</v>
      </c>
      <c r="I115" t="s">
        <v>2</v>
      </c>
      <c r="J115" t="s">
        <v>2</v>
      </c>
      <c r="K115">
        <v>0</v>
      </c>
      <c r="L115">
        <v>26</v>
      </c>
      <c r="M115">
        <v>86</v>
      </c>
      <c r="N115">
        <v>28</v>
      </c>
      <c r="O115" s="4" t="s">
        <v>28</v>
      </c>
      <c r="P115">
        <v>28</v>
      </c>
      <c r="Q115" s="4" t="s">
        <v>28</v>
      </c>
      <c r="R115">
        <v>28</v>
      </c>
      <c r="S115" s="4" t="s">
        <v>28</v>
      </c>
    </row>
    <row r="116" spans="1:20" x14ac:dyDescent="0.2">
      <c r="A116" t="s">
        <v>21</v>
      </c>
      <c r="B116">
        <v>29</v>
      </c>
      <c r="C116" s="4" t="s">
        <v>29</v>
      </c>
      <c r="D116">
        <f>E116*52/12</f>
        <v>156</v>
      </c>
      <c r="E116">
        <v>36</v>
      </c>
      <c r="F116">
        <f>D116*7</f>
        <v>1092</v>
      </c>
      <c r="G116">
        <v>156</v>
      </c>
      <c r="H116" t="s">
        <v>2</v>
      </c>
      <c r="I116" t="s">
        <v>2</v>
      </c>
      <c r="J116" t="s">
        <v>2</v>
      </c>
      <c r="K116">
        <v>0</v>
      </c>
      <c r="L116">
        <v>23</v>
      </c>
      <c r="M116">
        <v>79</v>
      </c>
      <c r="N116">
        <v>29</v>
      </c>
      <c r="O116" s="4" t="s">
        <v>29</v>
      </c>
      <c r="P116">
        <v>29</v>
      </c>
      <c r="Q116" s="4" t="s">
        <v>29</v>
      </c>
      <c r="R116">
        <v>29</v>
      </c>
      <c r="S116" s="4" t="s">
        <v>29</v>
      </c>
    </row>
    <row r="117" spans="1:20" x14ac:dyDescent="0.2">
      <c r="A117" t="s">
        <v>21</v>
      </c>
      <c r="B117">
        <v>30</v>
      </c>
      <c r="C117" s="4" t="s">
        <v>30</v>
      </c>
      <c r="D117">
        <f>E117*52/12</f>
        <v>182</v>
      </c>
      <c r="E117">
        <v>42</v>
      </c>
      <c r="F117">
        <f>D117*7</f>
        <v>1274</v>
      </c>
      <c r="G117" t="s">
        <v>5</v>
      </c>
      <c r="H117" t="s">
        <v>2</v>
      </c>
      <c r="I117" t="s">
        <v>2</v>
      </c>
      <c r="J117" t="s">
        <v>2</v>
      </c>
      <c r="K117">
        <v>0</v>
      </c>
      <c r="L117">
        <v>0</v>
      </c>
      <c r="M117">
        <v>57</v>
      </c>
      <c r="N117">
        <v>30</v>
      </c>
      <c r="O117" s="4" t="s">
        <v>30</v>
      </c>
      <c r="P117">
        <v>30</v>
      </c>
      <c r="Q117" s="4" t="s">
        <v>30</v>
      </c>
      <c r="R117">
        <v>30</v>
      </c>
      <c r="S117" s="4" t="s">
        <v>30</v>
      </c>
    </row>
    <row r="118" spans="1:20" x14ac:dyDescent="0.2">
      <c r="A118" t="s">
        <v>21</v>
      </c>
      <c r="B118">
        <v>31</v>
      </c>
      <c r="C118" s="4" t="s">
        <v>31</v>
      </c>
      <c r="D118">
        <f>E118*52/12</f>
        <v>208</v>
      </c>
      <c r="E118">
        <v>48</v>
      </c>
      <c r="F118">
        <f>D118*7</f>
        <v>1456</v>
      </c>
      <c r="G118" t="s">
        <v>5</v>
      </c>
      <c r="H118" t="s">
        <v>2</v>
      </c>
      <c r="I118" t="s">
        <v>2</v>
      </c>
      <c r="J118" t="s">
        <v>2</v>
      </c>
      <c r="K118">
        <v>0</v>
      </c>
      <c r="L118">
        <v>0</v>
      </c>
      <c r="M118">
        <v>55</v>
      </c>
      <c r="N118">
        <v>31</v>
      </c>
      <c r="O118" s="4" t="s">
        <v>31</v>
      </c>
      <c r="P118">
        <v>31</v>
      </c>
      <c r="Q118" s="4" t="s">
        <v>31</v>
      </c>
      <c r="R118">
        <v>31</v>
      </c>
      <c r="S118" s="4" t="s">
        <v>31</v>
      </c>
    </row>
    <row r="119" spans="1:20" x14ac:dyDescent="0.2">
      <c r="A119" t="s">
        <v>21</v>
      </c>
      <c r="B119">
        <v>99</v>
      </c>
      <c r="C119" s="4" t="s">
        <v>132</v>
      </c>
      <c r="D119" t="s">
        <v>5</v>
      </c>
      <c r="E119" t="s">
        <v>5</v>
      </c>
      <c r="F119" t="s">
        <v>5</v>
      </c>
      <c r="G119" t="s">
        <v>5</v>
      </c>
      <c r="H119" t="s">
        <v>3</v>
      </c>
      <c r="I119" t="s">
        <v>3</v>
      </c>
      <c r="J119" t="s">
        <v>3</v>
      </c>
      <c r="K119">
        <v>0</v>
      </c>
      <c r="L119">
        <v>0</v>
      </c>
      <c r="M119">
        <v>130</v>
      </c>
      <c r="N119">
        <v>99</v>
      </c>
      <c r="O119" s="4" t="s">
        <v>132</v>
      </c>
      <c r="P119">
        <v>99</v>
      </c>
      <c r="Q119" s="4" t="s">
        <v>132</v>
      </c>
      <c r="R119">
        <v>99</v>
      </c>
      <c r="S119" s="4" t="s">
        <v>132</v>
      </c>
      <c r="T119" t="s">
        <v>133</v>
      </c>
    </row>
  </sheetData>
  <autoFilter ref="A1:T11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Dufort</cp:lastModifiedBy>
  <dcterms:created xsi:type="dcterms:W3CDTF">2016-06-16T17:09:19Z</dcterms:created>
  <dcterms:modified xsi:type="dcterms:W3CDTF">2020-04-03T16:03:04Z</dcterms:modified>
</cp:coreProperties>
</file>