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Data Analyst\Portfolio1\"/>
    </mc:Choice>
  </mc:AlternateContent>
  <xr:revisionPtr revIDLastSave="0" documentId="13_ncr:1_{D77EBD78-7792-4765-AF1C-83907CF91182}" xr6:coauthVersionLast="47" xr6:coauthVersionMax="47" xr10:uidLastSave="{00000000-0000-0000-0000-000000000000}"/>
  <bookViews>
    <workbookView xWindow="-108" yWindow="-108" windowWidth="23256" windowHeight="12576" xr2:uid="{00000000-000D-0000-FFFF-FFFF00000000}"/>
  </bookViews>
  <sheets>
    <sheet name="OVERVIEW" sheetId="25" r:id="rId1"/>
    <sheet name="DASHBOARD" sheetId="29" r:id="rId2"/>
    <sheet name="RAW DATA" sheetId="27" r:id="rId3"/>
    <sheet name="CLEAN DATA" sheetId="23" r:id="rId4"/>
    <sheet name="PIVOT DATA" sheetId="28" state="hidden" r:id="rId5"/>
  </sheets>
  <definedNames>
    <definedName name="_xlnm._FilterDatabase" localSheetId="3" hidden="1">'CLEAN DATA'!$A$2:$Q$2</definedName>
    <definedName name="_xlnm.Print_Area" localSheetId="1">DASHBOARD!$A$1:$S$65</definedName>
    <definedName name="Slicer_Assigned_Designer">#N/A</definedName>
    <definedName name="Slicer_Assigned_Designer1">#N/A</definedName>
    <definedName name="Slicer_Completed_within_Design_Submission_Target_Finish_Date?__Y_N">#N/A</definedName>
    <definedName name="Slicer_Completed_within_Design_Survey_Target_Finish_Date?__Y_N">#N/A</definedName>
  </definedNames>
  <calcPr calcId="191029"/>
  <customWorkbookViews>
    <customWorkbookView name="MJ" guid="{FD129383-6C90-4A44-A8A3-9408B7E31197}" maximized="1" windowWidth="0" windowHeight="0" activeSheetId="0"/>
    <customWorkbookView name="Bernard" guid="{4D6E9F0E-3A0C-472E-8598-49DF05967C5E}" maximized="1" windowWidth="0" windowHeight="0" activeSheetId="0"/>
    <customWorkbookView name="Filter 1" guid="{3751FE97-9673-42C1-8180-A6259008AD7F}" maximized="1" windowWidth="0" windowHeight="0" activeSheetId="0"/>
  </customWorkbookViews>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27" l="1"/>
  <c r="G46" i="27"/>
  <c r="G45" i="27"/>
  <c r="G35" i="27"/>
  <c r="G34" i="27"/>
  <c r="G33" i="27"/>
  <c r="G44" i="27"/>
  <c r="G43" i="27"/>
  <c r="G42" i="27"/>
  <c r="G41" i="27"/>
  <c r="G40" i="27"/>
  <c r="G39" i="27"/>
  <c r="G38" i="27"/>
  <c r="G37" i="27"/>
  <c r="G36" i="27"/>
  <c r="G32" i="27"/>
  <c r="G31" i="27"/>
  <c r="G30" i="27"/>
  <c r="G29" i="27"/>
  <c r="G28" i="27"/>
  <c r="G27" i="27"/>
  <c r="G26" i="27"/>
  <c r="G25" i="27"/>
  <c r="G24" i="27"/>
  <c r="G23" i="27"/>
  <c r="G22" i="27"/>
  <c r="G21" i="27"/>
  <c r="G19" i="27"/>
  <c r="G18" i="27"/>
  <c r="G17" i="27"/>
  <c r="G16" i="27"/>
  <c r="G15" i="27"/>
  <c r="G14" i="27"/>
  <c r="G13" i="27"/>
  <c r="G12" i="27"/>
  <c r="G11" i="27"/>
  <c r="G10" i="27"/>
  <c r="G9" i="27"/>
  <c r="G8" i="27"/>
  <c r="G7" i="27"/>
  <c r="G6" i="27"/>
  <c r="G5" i="27"/>
  <c r="G4" i="27"/>
  <c r="G3" i="27"/>
  <c r="G2" i="27"/>
  <c r="H42" i="23"/>
  <c r="H41" i="23"/>
  <c r="H40" i="23"/>
  <c r="H39" i="23"/>
  <c r="H38" i="23"/>
  <c r="H37" i="23"/>
  <c r="H36" i="23"/>
  <c r="H35" i="23"/>
  <c r="H34" i="23"/>
  <c r="H33" i="23"/>
  <c r="H32" i="23"/>
  <c r="H31" i="23"/>
  <c r="H30" i="23"/>
  <c r="H29" i="23"/>
  <c r="H28" i="23"/>
  <c r="H27" i="23"/>
  <c r="H26" i="23"/>
  <c r="H25" i="23"/>
  <c r="H24" i="23"/>
  <c r="H23" i="23"/>
  <c r="H22" i="23"/>
  <c r="H21" i="23"/>
  <c r="H20" i="23"/>
  <c r="H19" i="23"/>
  <c r="H18" i="23"/>
  <c r="H17" i="23"/>
  <c r="H16" i="23"/>
  <c r="H15" i="23"/>
  <c r="H14" i="23"/>
  <c r="H13" i="23"/>
  <c r="H12" i="23"/>
  <c r="H11" i="23"/>
  <c r="M42" i="23"/>
  <c r="M41" i="23"/>
  <c r="M40" i="23"/>
  <c r="M39" i="23"/>
  <c r="M38" i="23"/>
  <c r="M37" i="23"/>
  <c r="M36" i="23"/>
  <c r="M35" i="23"/>
  <c r="M34" i="23"/>
  <c r="M33" i="23"/>
  <c r="M32" i="23"/>
  <c r="M31" i="23"/>
  <c r="M30" i="23"/>
  <c r="M29" i="23"/>
  <c r="J42" i="23"/>
  <c r="J41" i="23"/>
  <c r="J40" i="23"/>
  <c r="J39" i="23"/>
  <c r="J38" i="23"/>
  <c r="J37" i="23"/>
  <c r="J36" i="23"/>
  <c r="J35" i="23"/>
  <c r="J34" i="23"/>
  <c r="J30" i="23"/>
  <c r="J29" i="23"/>
  <c r="G29" i="23"/>
  <c r="G30" i="23"/>
  <c r="G31" i="23"/>
  <c r="G32" i="23"/>
  <c r="G33" i="23"/>
  <c r="G34" i="23"/>
  <c r="G35" i="23"/>
  <c r="G36" i="23"/>
  <c r="G37" i="23"/>
  <c r="G38" i="23"/>
  <c r="G39" i="23"/>
  <c r="G40" i="23"/>
  <c r="G41" i="23"/>
  <c r="G42" i="23"/>
  <c r="M28" i="23"/>
  <c r="M27" i="23"/>
  <c r="M26" i="23"/>
  <c r="M25" i="23"/>
  <c r="M24" i="23"/>
  <c r="M23" i="23"/>
  <c r="M22" i="23"/>
  <c r="M21" i="23"/>
  <c r="M20" i="23"/>
  <c r="M19" i="23"/>
  <c r="M18" i="23"/>
  <c r="M17" i="23"/>
  <c r="M16" i="23"/>
  <c r="M15" i="23"/>
  <c r="M14" i="23"/>
  <c r="M13" i="23"/>
  <c r="M12" i="23"/>
  <c r="M11" i="23"/>
  <c r="M10" i="23"/>
  <c r="M9" i="23"/>
  <c r="M8" i="23"/>
  <c r="M7" i="23"/>
  <c r="M6" i="23"/>
  <c r="M5" i="23"/>
  <c r="M4" i="23"/>
  <c r="M3" i="23"/>
  <c r="H4" i="23"/>
  <c r="H5" i="23"/>
  <c r="H6" i="23"/>
  <c r="H7" i="23"/>
  <c r="H8" i="23"/>
  <c r="H9" i="23"/>
  <c r="H10" i="23"/>
  <c r="H3" i="23"/>
  <c r="J27" i="23"/>
  <c r="J28" i="23"/>
  <c r="G27" i="23"/>
  <c r="J19" i="23"/>
  <c r="J20" i="23"/>
  <c r="J21" i="23"/>
  <c r="J22" i="23"/>
  <c r="J23" i="23"/>
  <c r="J24" i="23"/>
  <c r="J25" i="23"/>
  <c r="J26" i="23"/>
  <c r="G20" i="23"/>
  <c r="G21" i="23"/>
  <c r="G22" i="23"/>
  <c r="G23" i="23"/>
  <c r="G24" i="23"/>
  <c r="G25" i="23"/>
  <c r="G26" i="23"/>
  <c r="G19" i="23"/>
  <c r="G12" i="23" l="1"/>
  <c r="G13" i="23"/>
  <c r="G14" i="23"/>
  <c r="G15" i="23"/>
  <c r="G16" i="23"/>
  <c r="G17" i="23"/>
  <c r="G18" i="23"/>
  <c r="G11" i="23"/>
  <c r="J11" i="23"/>
  <c r="J12" i="23"/>
  <c r="J13" i="23"/>
  <c r="J14" i="23"/>
  <c r="J15" i="23"/>
  <c r="J16" i="23"/>
  <c r="J17" i="23"/>
  <c r="J18" i="23"/>
  <c r="J5" i="23"/>
  <c r="J6" i="23"/>
  <c r="J7" i="23"/>
  <c r="J9" i="23"/>
  <c r="J10" i="23"/>
  <c r="G5" i="23" l="1"/>
  <c r="G6" i="23"/>
  <c r="G7" i="23"/>
  <c r="G8" i="23"/>
  <c r="G9" i="23"/>
  <c r="G10" i="23"/>
  <c r="N4" i="23"/>
  <c r="N5" i="23"/>
  <c r="N6" i="23"/>
  <c r="N7" i="23"/>
  <c r="N9" i="23"/>
  <c r="N10" i="23"/>
  <c r="N11" i="23"/>
  <c r="N12" i="23"/>
  <c r="N13" i="23"/>
  <c r="N14" i="23"/>
  <c r="N15" i="23"/>
  <c r="N16" i="23"/>
  <c r="N17" i="23"/>
  <c r="N18" i="23"/>
  <c r="N19" i="23"/>
  <c r="N20" i="23"/>
  <c r="N21" i="23"/>
  <c r="N22" i="23"/>
  <c r="N23" i="23"/>
  <c r="N24" i="23"/>
  <c r="N25" i="23"/>
  <c r="N26" i="23"/>
  <c r="N27" i="23"/>
  <c r="N28" i="23"/>
  <c r="N29" i="23"/>
  <c r="N30" i="23"/>
  <c r="N34" i="23"/>
  <c r="N35" i="23"/>
  <c r="N36" i="23"/>
  <c r="N37" i="23"/>
  <c r="N38" i="23"/>
  <c r="N39" i="23"/>
  <c r="N40" i="23"/>
  <c r="N41" i="23"/>
  <c r="N42" i="23"/>
  <c r="N3" i="23"/>
  <c r="G4" i="23"/>
  <c r="L5" i="23"/>
  <c r="O5" i="23" s="1"/>
  <c r="L4" i="23"/>
  <c r="O4" i="23" s="1"/>
  <c r="L6" i="23"/>
  <c r="O6" i="23" s="1"/>
  <c r="L7" i="23"/>
  <c r="O7" i="23" s="1"/>
  <c r="J4" i="23"/>
  <c r="J3" i="23"/>
  <c r="G28" i="23"/>
  <c r="G3" i="23"/>
  <c r="L9" i="23"/>
  <c r="O9" i="23" s="1"/>
  <c r="L10" i="23"/>
  <c r="O10" i="23" s="1"/>
  <c r="L11" i="23"/>
  <c r="O11" i="23" s="1"/>
  <c r="L12" i="23"/>
  <c r="O12" i="23" s="1"/>
  <c r="L13" i="23"/>
  <c r="O13" i="23" s="1"/>
  <c r="L14" i="23"/>
  <c r="O14" i="23" s="1"/>
  <c r="L15" i="23"/>
  <c r="O15" i="23" s="1"/>
  <c r="L16" i="23"/>
  <c r="O16" i="23" s="1"/>
  <c r="L17" i="23"/>
  <c r="O17" i="23" s="1"/>
  <c r="L18" i="23"/>
  <c r="O18" i="23" s="1"/>
  <c r="L19" i="23"/>
  <c r="O19" i="23" s="1"/>
  <c r="L20" i="23"/>
  <c r="O20" i="23" s="1"/>
  <c r="L21" i="23"/>
  <c r="O21" i="23" s="1"/>
  <c r="L22" i="23"/>
  <c r="O22" i="23" s="1"/>
  <c r="L23" i="23"/>
  <c r="O23" i="23" s="1"/>
  <c r="L24" i="23"/>
  <c r="O24" i="23" s="1"/>
  <c r="L25" i="23"/>
  <c r="O25" i="23" s="1"/>
  <c r="L26" i="23"/>
  <c r="O26" i="23" s="1"/>
  <c r="L27" i="23"/>
  <c r="O27" i="23" s="1"/>
  <c r="L28" i="23"/>
  <c r="O28" i="23" s="1"/>
  <c r="L29" i="23"/>
  <c r="O29" i="23" s="1"/>
  <c r="L30" i="23"/>
  <c r="O30" i="23" s="1"/>
  <c r="L34" i="23"/>
  <c r="O34" i="23" s="1"/>
  <c r="L35" i="23"/>
  <c r="O35" i="23" s="1"/>
  <c r="L36" i="23"/>
  <c r="O36" i="23" s="1"/>
  <c r="L37" i="23"/>
  <c r="O37" i="23" s="1"/>
  <c r="L38" i="23"/>
  <c r="O38" i="23" s="1"/>
  <c r="L39" i="23"/>
  <c r="O39" i="23" s="1"/>
  <c r="L40" i="23"/>
  <c r="O40" i="23" s="1"/>
  <c r="L41" i="23"/>
  <c r="O41" i="23" s="1"/>
  <c r="L42" i="23"/>
  <c r="O42" i="23" s="1"/>
  <c r="L3" i="23"/>
  <c r="O3" i="23" s="1"/>
  <c r="N8" i="23" l="1"/>
  <c r="J8" i="23"/>
  <c r="L8" i="23"/>
  <c r="O8" i="23" s="1"/>
  <c r="N33" i="23" l="1"/>
  <c r="J33" i="23"/>
  <c r="N31" i="23"/>
  <c r="J31" i="23"/>
  <c r="N32" i="23"/>
  <c r="J32" i="23"/>
  <c r="L31" i="23"/>
  <c r="O31" i="23" s="1"/>
  <c r="L32" i="23"/>
  <c r="O32" i="23" s="1"/>
  <c r="L33" i="23"/>
  <c r="O33"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tc={6FF027A4-5EFE-485D-83DD-039898B49E4F}</author>
    <author>tc={84440C32-90FB-4F21-B4BC-DB9E8EFDF370}</author>
    <author>tc={1C3B8D93-18EE-478F-A02E-5571FFD28C55}</author>
  </authors>
  <commentList>
    <comment ref="K1" authorId="0" shapeId="0" xr:uid="{6FF027A4-5EFE-485D-83DD-039898B49E4F}">
      <text>
        <t>[Threaded comment]
Your version of Excel allows you to read this threaded comment; however, any edits to it will get removed if the file is opened in a newer version of Excel. Learn more: https://go.microsoft.com/fwlink/?linkid=870924
Comment:
    Per company policy and standards.</t>
      </text>
    </comment>
    <comment ref="H2" authorId="1" shapeId="0" xr:uid="{84440C32-90FB-4F21-B4BC-DB9E8EFDF370}">
      <text>
        <t>[Threaded comment]
Your version of Excel allows you to read this threaded comment; however, any edits to it will get removed if the file is opened in a newer version of Excel. Learn more: https://go.microsoft.com/fwlink/?linkid=870924
Comment:
    Survey Target Date + Target No. of Days For Survey and Design Completion (Based on No. of Design Lines)</t>
      </text>
    </comment>
    <comment ref="K2" authorId="2" shapeId="0" xr:uid="{1C3B8D93-18EE-478F-A02E-5571FFD28C55}">
      <text>
        <t>[Threaded comment]
Your version of Excel allows you to read this threaded comment; however, any edits to it will get removed if the file is opened in a newer version of Excel. Learn more: https://go.microsoft.com/fwlink/?linkid=870924
Comment:
    Per company policy and standards.</t>
      </text>
    </comment>
  </commentList>
</comments>
</file>

<file path=xl/sharedStrings.xml><?xml version="1.0" encoding="utf-8"?>
<sst xmlns="http://schemas.openxmlformats.org/spreadsheetml/2006/main" count="456" uniqueCount="159">
  <si>
    <t>Project</t>
  </si>
  <si>
    <t>EVAL</t>
  </si>
  <si>
    <t>NAO2</t>
  </si>
  <si>
    <t>LAM2</t>
  </si>
  <si>
    <t>L-102</t>
  </si>
  <si>
    <t>R-102</t>
  </si>
  <si>
    <t>A-701</t>
  </si>
  <si>
    <t>J-701</t>
  </si>
  <si>
    <t>E-179</t>
  </si>
  <si>
    <t>D-701</t>
  </si>
  <si>
    <t>TOS2</t>
  </si>
  <si>
    <t>KSAK</t>
  </si>
  <si>
    <t>GARD</t>
  </si>
  <si>
    <t>CALSA</t>
  </si>
  <si>
    <t>N102</t>
  </si>
  <si>
    <t>HISA</t>
  </si>
  <si>
    <t>TMRD</t>
  </si>
  <si>
    <t>WAYN</t>
  </si>
  <si>
    <t>B-082</t>
  </si>
  <si>
    <t>B-114</t>
  </si>
  <si>
    <t>B-679</t>
  </si>
  <si>
    <t>B-795</t>
  </si>
  <si>
    <t>SAMB</t>
  </si>
  <si>
    <t>TOPA</t>
  </si>
  <si>
    <t>RAVIL</t>
  </si>
  <si>
    <t>RCOP</t>
  </si>
  <si>
    <t>TABAT</t>
  </si>
  <si>
    <t>WFULT</t>
  </si>
  <si>
    <t>VEL</t>
  </si>
  <si>
    <t>JOLAP</t>
  </si>
  <si>
    <t>TAO</t>
  </si>
  <si>
    <t>BK2Z</t>
  </si>
  <si>
    <t>JAOPN</t>
  </si>
  <si>
    <t>B-750</t>
  </si>
  <si>
    <t>B-786</t>
  </si>
  <si>
    <t>B-788</t>
  </si>
  <si>
    <t>E-101</t>
  </si>
  <si>
    <t>DESIGNER_1</t>
  </si>
  <si>
    <t>DESIGNER_3</t>
  </si>
  <si>
    <t>DESIGNER_4</t>
  </si>
  <si>
    <t>DESIGNER_2</t>
  </si>
  <si>
    <t>6 days</t>
  </si>
  <si>
    <t>5 days</t>
  </si>
  <si>
    <t>3 days</t>
  </si>
  <si>
    <t>FTTH PROJECT_1</t>
  </si>
  <si>
    <t>FTTH PROJECT_2</t>
  </si>
  <si>
    <t>Site Name</t>
  </si>
  <si>
    <t>Assigned Designer</t>
  </si>
  <si>
    <t>Survey Target Finish Date</t>
  </si>
  <si>
    <t>Actual Design Submission Date</t>
  </si>
  <si>
    <t>Actual Done Survey Week</t>
  </si>
  <si>
    <t>Actual Done Survey Date</t>
  </si>
  <si>
    <t>Actual Design Submission Week</t>
  </si>
  <si>
    <t>No. of Design Lines</t>
  </si>
  <si>
    <t>Actual No. of Days for Survey and Design Completed</t>
  </si>
  <si>
    <t>Target No. of Days For Survey and Design Completion (Based on No. of Design Lines)</t>
  </si>
  <si>
    <t>Design Submission Target Finish Date</t>
  </si>
  <si>
    <t>LE-102</t>
  </si>
  <si>
    <t>RE-101</t>
  </si>
  <si>
    <t>LAIMB</t>
  </si>
  <si>
    <t>ONIO</t>
  </si>
  <si>
    <t>The objectives of the sample case study is to achieve the following:</t>
  </si>
  <si>
    <t>I. INTRODUCTION</t>
  </si>
  <si>
    <t>II. OBJECTIVES</t>
  </si>
  <si>
    <t>III. DATA COLLECTION</t>
  </si>
  <si>
    <t>Data is collected through the following:</t>
  </si>
  <si>
    <t>- SLA Metrics based on company policies and standards.</t>
  </si>
  <si>
    <t>- Target No. of Days For Survey and Design Completion (Based on No. of Design Lines)</t>
  </si>
  <si>
    <r>
      <t xml:space="preserve">1. Sites with </t>
    </r>
    <r>
      <rPr>
        <b/>
        <i/>
        <sz val="12"/>
        <color theme="1"/>
        <rFont val="Calibri"/>
        <family val="2"/>
        <scheme val="minor"/>
      </rPr>
      <t>less than or equal to 512L</t>
    </r>
    <r>
      <rPr>
        <i/>
        <sz val="12"/>
        <color theme="1"/>
        <rFont val="Calibri"/>
        <family val="2"/>
        <scheme val="minor"/>
      </rPr>
      <t xml:space="preserve"> are expected to be completed </t>
    </r>
    <r>
      <rPr>
        <b/>
        <i/>
        <sz val="12"/>
        <color theme="1"/>
        <rFont val="Calibri"/>
        <family val="2"/>
        <scheme val="minor"/>
      </rPr>
      <t>not later than 3 days after the Actual Site Survey Date</t>
    </r>
    <r>
      <rPr>
        <i/>
        <sz val="12"/>
        <color theme="1"/>
        <rFont val="Calibri"/>
        <family val="2"/>
        <scheme val="minor"/>
      </rPr>
      <t>.</t>
    </r>
  </si>
  <si>
    <r>
      <t xml:space="preserve">3. Sites with </t>
    </r>
    <r>
      <rPr>
        <b/>
        <i/>
        <sz val="12"/>
        <color theme="1"/>
        <rFont val="Calibri"/>
        <family val="2"/>
        <scheme val="minor"/>
      </rPr>
      <t>more than or equal to 1000L</t>
    </r>
    <r>
      <rPr>
        <i/>
        <sz val="12"/>
        <color theme="1"/>
        <rFont val="Calibri"/>
        <family val="2"/>
        <scheme val="minor"/>
      </rPr>
      <t xml:space="preserve"> are expected to be completed </t>
    </r>
    <r>
      <rPr>
        <b/>
        <i/>
        <sz val="12"/>
        <color theme="1"/>
        <rFont val="Calibri"/>
        <family val="2"/>
        <scheme val="minor"/>
      </rPr>
      <t>not later than 6 days after the Actual Site Survey Date</t>
    </r>
    <r>
      <rPr>
        <i/>
        <sz val="12"/>
        <color theme="1"/>
        <rFont val="Calibri"/>
        <family val="2"/>
        <scheme val="minor"/>
      </rPr>
      <t>.</t>
    </r>
  </si>
  <si>
    <r>
      <t xml:space="preserve">2. Sites with </t>
    </r>
    <r>
      <rPr>
        <b/>
        <i/>
        <sz val="12"/>
        <color theme="1"/>
        <rFont val="Calibri"/>
        <family val="2"/>
        <scheme val="minor"/>
      </rPr>
      <t>512L to 999L</t>
    </r>
    <r>
      <rPr>
        <i/>
        <sz val="12"/>
        <color theme="1"/>
        <rFont val="Calibri"/>
        <family val="2"/>
        <scheme val="minor"/>
      </rPr>
      <t xml:space="preserve"> are expected to be completed </t>
    </r>
    <r>
      <rPr>
        <b/>
        <i/>
        <sz val="12"/>
        <color theme="1"/>
        <rFont val="Calibri"/>
        <family val="2"/>
        <scheme val="minor"/>
      </rPr>
      <t>not later than 5 days after the Actual Site Survey Date</t>
    </r>
    <r>
      <rPr>
        <i/>
        <sz val="12"/>
        <color theme="1"/>
        <rFont val="Calibri"/>
        <family val="2"/>
        <scheme val="minor"/>
      </rPr>
      <t>.</t>
    </r>
  </si>
  <si>
    <t>- Individual users are permitted to recreate the dashboard for personal practice only.</t>
  </si>
  <si>
    <t>IV. DATA CLEANING</t>
  </si>
  <si>
    <r>
      <t xml:space="preserve">- The Dashboard is created by </t>
    </r>
    <r>
      <rPr>
        <b/>
        <sz val="12"/>
        <color theme="1"/>
        <rFont val="Calibri"/>
        <family val="2"/>
        <scheme val="minor"/>
      </rPr>
      <t>Michael John Fernandez</t>
    </r>
    <r>
      <rPr>
        <sz val="12"/>
        <color theme="1"/>
        <rFont val="Calibri"/>
        <family val="2"/>
        <scheme val="minor"/>
      </rPr>
      <t xml:space="preserve"> as a personal portfolio.</t>
    </r>
  </si>
  <si>
    <t>SOCIALS:</t>
  </si>
  <si>
    <t>LinkedIn:</t>
  </si>
  <si>
    <t>linkedin.com/in/michael-john-fernandez-4a8a501b0/</t>
  </si>
  <si>
    <t xml:space="preserve">Github: </t>
  </si>
  <si>
    <t>SLA COMPLIANCE METRICS</t>
  </si>
  <si>
    <t>TARGET VS ACTUAL NO. OF DAYS FOR SURVEY AND DESIGN COMPLETION</t>
  </si>
  <si>
    <t>SITE SURVEY METRICS</t>
  </si>
  <si>
    <t>DESIGN SUBMISSION METRICS</t>
  </si>
  <si>
    <t>https://github.com/mjfernandez321</t>
  </si>
  <si>
    <t>Completed within Design Submission Target Finish Date? (Y/N)</t>
  </si>
  <si>
    <t>Completed within Design Survey Target Finish Date? (Y/N)</t>
  </si>
  <si>
    <t>Completed within the allotted Target No. of Days for Survey and Design Completion? (Y/N)</t>
  </si>
  <si>
    <t>- Daily reports on the progress of survey and design works by the designers.</t>
  </si>
  <si>
    <t xml:space="preserve">Context: </t>
  </si>
  <si>
    <t>Raw data (Dirty data) is cleaned using the following methods:</t>
  </si>
  <si>
    <t>-Number of lines is equivalent to the number of home subscribers that can be accomodated per site.</t>
  </si>
  <si>
    <t>- This is a Sample Case Study based on my work experience as a Design Supervisor handling Fiber To The Home (FTTH) projects in the Telecommunications Industry.</t>
  </si>
  <si>
    <t>PROJECT TRACKING INFORMATION</t>
  </si>
  <si>
    <t>-The design process starts by Surveying the assigned SITE then Designing it using CAD software by following the engineering standards set for FTTH projects.</t>
  </si>
  <si>
    <t>- Interviewing designers if there are missing data.</t>
  </si>
  <si>
    <t>- Survey Target Finish Date is determined by management and stakeholders including design supervisors during cadence meetings.</t>
  </si>
  <si>
    <t>SLA Metrics are based on company policies and standards:</t>
  </si>
  <si>
    <t>2. Handling missing values through filtering of blank cells. Once missing data is determined, conduct interview with assigned designer.</t>
  </si>
  <si>
    <t>1. Removing duplicates. Some data were of duplicate values.</t>
  </si>
  <si>
    <t>4. Correcting inconsistent data such as different formats, formulas, functions, spelling, or capitalization.</t>
  </si>
  <si>
    <t>5. Identify errors or inconsistencies that may have been missed during data entry.</t>
  </si>
  <si>
    <t>6. Scaling data to a standard range to ensure that all data is on the same scale. This process can make it easier to compare and analyze data.</t>
  </si>
  <si>
    <t>V. ANALYZING DATA</t>
  </si>
  <si>
    <t>Data is analyzed through the following:</t>
  </si>
  <si>
    <t>VI. DATA INTERPRETATION</t>
  </si>
  <si>
    <t>FTTP PROJECT_1</t>
  </si>
  <si>
    <t>DESGNER_1</t>
  </si>
  <si>
    <t>DESIER_3</t>
  </si>
  <si>
    <t>DESIGNE_1</t>
  </si>
  <si>
    <t>DESIGNER_</t>
  </si>
  <si>
    <t>DES_2</t>
  </si>
  <si>
    <t>2</t>
  </si>
  <si>
    <t>5</t>
  </si>
  <si>
    <t>8</t>
  </si>
  <si>
    <t>DESIER_1</t>
  </si>
  <si>
    <t>3. Standardizing data by using proper format and conditional formatting for dates, number of lines, and text values.</t>
  </si>
  <si>
    <t>DESER_4</t>
  </si>
  <si>
    <t>DESIGR_4</t>
  </si>
  <si>
    <t>1. Using of PivotTable to summarize and analyze data allowing to group, filter, and calculate data based on different criteria.</t>
  </si>
  <si>
    <t>VII. COURSE OF ACTION</t>
  </si>
  <si>
    <t>Row Labels</t>
  </si>
  <si>
    <t>Grand Total</t>
  </si>
  <si>
    <t>Column Labels</t>
  </si>
  <si>
    <t>Sum of No. of Design Lines</t>
  </si>
  <si>
    <t>Week 1</t>
  </si>
  <si>
    <t>Week 2</t>
  </si>
  <si>
    <t>Week 3</t>
  </si>
  <si>
    <t>Week 4</t>
  </si>
  <si>
    <t>Week 5</t>
  </si>
  <si>
    <t>Week 6</t>
  </si>
  <si>
    <t>Week 7</t>
  </si>
  <si>
    <t>PIVOT DATA FOR VISUALIZATION</t>
  </si>
  <si>
    <t>- Design Lines output per week</t>
  </si>
  <si>
    <t>- Survey Lines output per week</t>
  </si>
  <si>
    <t>Count of Actual Design Submission Date</t>
  </si>
  <si>
    <t>Count of Actual Done Survey Week</t>
  </si>
  <si>
    <t>- No. of surveyed sites completed per week</t>
  </si>
  <si>
    <t>- No. of sites for complete design submissions per week</t>
  </si>
  <si>
    <t>- Selling Excel files containing dashboards you build based on this data and or dashboard on any form is not permitted.</t>
  </si>
  <si>
    <t>No</t>
  </si>
  <si>
    <t>Yes</t>
  </si>
  <si>
    <t>Count of Completed within Design Submission Target Finish Date? (Y/N)</t>
  </si>
  <si>
    <t>- Assess survey and design output per week to identify gaps and improve existing processes.</t>
  </si>
  <si>
    <t>SURVEY AND DESIGN DASHBOARD</t>
  </si>
  <si>
    <t>The following are the conclusions based on the analyzed data:</t>
  </si>
  <si>
    <t>Count of Completed within the allotted Target No. of Days for Survey and Design Completion? (Y/N)</t>
  </si>
  <si>
    <t>1. Designer_2 and Designer_3 are the most compliant with the SLA for number of working days to complete the survey and design.</t>
  </si>
  <si>
    <t>3. Designer_1 completed the most number of lines for total actual survey and design submission.</t>
  </si>
  <si>
    <t>4. Designer_3 completed the least number of lines for total actual survey and design submission.</t>
  </si>
  <si>
    <t>The following are the actions to be done based on the data interpreted:</t>
  </si>
  <si>
    <t>2. Designer_4 is the least compliant with the SLA for number of working days to complete the survey and design.</t>
  </si>
  <si>
    <t>1. Interview Designer_2 and Designer_3 about their best practices in survey and design works. This is also to increase output in the future and know if there are gaps in the existing process.</t>
  </si>
  <si>
    <t>5. Week 3 has the least amount of lines for completed survey.</t>
  </si>
  <si>
    <t>5. Week 1 has the least amount of lines for completed design submissions due to designers focusing on the surveying of sites and gathering of data.</t>
  </si>
  <si>
    <t>2. Created charts with slicers for data visualization.</t>
  </si>
  <si>
    <t>2. Do Root Cause Analysis (RCA) on Designer_4 on being the least compliant on the SLA for number of days to complete the survey and design.</t>
  </si>
  <si>
    <t>3.  Implement necessary Performance Improvement Program (PIP) based on RCA findings of Designer_4.</t>
  </si>
  <si>
    <t>4. Investigate probable causes of week 3 being the least amount of lines completed for surveyed sites.</t>
  </si>
  <si>
    <t>5. Investigate on the factors leading to designers being not compliant with the SLA metrics.</t>
  </si>
  <si>
    <t>- Determine efficiency through SLA compliance of each designer and make informed decisions on creating new strategies to increase weekly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</si>
</sst>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scheme val="minor"/>
    </font>
    <font>
      <b/>
      <sz val="10"/>
      <color rgb="FFFFFFFF"/>
      <name val="Calibri"/>
      <family val="2"/>
    </font>
    <font>
      <b/>
      <sz val="10"/>
      <name val="Calibri"/>
      <family val="2"/>
    </font>
    <font>
      <b/>
      <sz val="12"/>
      <color theme="1"/>
      <name val="Calibri"/>
      <family val="2"/>
      <scheme val="minor"/>
    </font>
    <font>
      <sz val="12"/>
      <color theme="1"/>
      <name val="Calibri"/>
      <family val="2"/>
      <scheme val="minor"/>
    </font>
    <font>
      <b/>
      <sz val="10"/>
      <color rgb="FFFFFFFF"/>
      <name val="Calibri"/>
      <family val="2"/>
    </font>
    <font>
      <sz val="9"/>
      <color rgb="FF000000"/>
      <name val="Calibri"/>
      <family val="2"/>
    </font>
    <font>
      <sz val="8"/>
      <name val="Calibri"/>
      <family val="2"/>
      <scheme val="minor"/>
    </font>
    <font>
      <sz val="22"/>
      <color theme="0"/>
      <name val="Segoe UI Light"/>
      <family val="2"/>
    </font>
    <font>
      <sz val="12"/>
      <color theme="0"/>
      <name val="Segoe UI Light"/>
      <family val="2"/>
    </font>
    <font>
      <sz val="14"/>
      <name val="Calibri"/>
      <family val="2"/>
      <scheme val="minor"/>
    </font>
    <font>
      <i/>
      <sz val="12"/>
      <color theme="1"/>
      <name val="Calibri"/>
      <family val="2"/>
      <scheme val="minor"/>
    </font>
    <font>
      <b/>
      <i/>
      <sz val="12"/>
      <color theme="1"/>
      <name val="Calibri"/>
      <family val="2"/>
      <scheme val="minor"/>
    </font>
    <font>
      <b/>
      <u/>
      <sz val="12"/>
      <color theme="1"/>
      <name val="Calibri"/>
      <family val="2"/>
      <scheme val="minor"/>
    </font>
    <font>
      <u/>
      <sz val="12"/>
      <color theme="10"/>
      <name val="Calibri"/>
      <family val="2"/>
      <scheme val="minor"/>
    </font>
    <font>
      <sz val="50"/>
      <color theme="0"/>
      <name val="Calibri"/>
      <family val="2"/>
      <scheme val="minor"/>
    </font>
  </fonts>
  <fills count="10">
    <fill>
      <patternFill patternType="none"/>
    </fill>
    <fill>
      <patternFill patternType="gray125"/>
    </fill>
    <fill>
      <patternFill patternType="solid">
        <fgColor rgb="FFFF0000"/>
        <bgColor rgb="FF1F3864"/>
      </patternFill>
    </fill>
    <fill>
      <patternFill patternType="solid">
        <fgColor rgb="FFFFFF00"/>
        <bgColor rgb="FF1F3864"/>
      </patternFill>
    </fill>
    <fill>
      <patternFill patternType="solid">
        <fgColor theme="1" tint="0.249977111117893"/>
        <bgColor rgb="FF1F3864"/>
      </patternFill>
    </fill>
    <fill>
      <patternFill patternType="solid">
        <fgColor theme="9" tint="0.39997558519241921"/>
        <bgColor rgb="FF1F3864"/>
      </patternFill>
    </fill>
    <fill>
      <patternFill patternType="solid">
        <fgColor theme="4" tint="-0.249977111117893"/>
        <bgColor rgb="FF1F3864"/>
      </patternFill>
    </fill>
    <fill>
      <patternFill patternType="solid">
        <fgColor theme="4" tint="-0.249977111117893"/>
        <bgColor indexed="64"/>
      </patternFill>
    </fill>
    <fill>
      <patternFill patternType="solid">
        <fgColor theme="1" tint="0.14999847407452621"/>
        <bgColor indexed="64"/>
      </patternFill>
    </fill>
    <fill>
      <patternFill patternType="solid">
        <fgColor rgb="FF002060"/>
        <bgColor indexed="64"/>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4" fillId="0" borderId="0" applyNumberFormat="0" applyFill="0" applyBorder="0" applyAlignment="0" applyProtection="0"/>
    <xf numFmtId="0" fontId="4" fillId="0" borderId="0"/>
  </cellStyleXfs>
  <cellXfs count="48">
    <xf numFmtId="0" fontId="0" fillId="0" borderId="0" xfId="0"/>
    <xf numFmtId="0" fontId="6" fillId="0" borderId="1" xfId="0" applyFont="1" applyBorder="1" applyAlignment="1">
      <alignment horizontal="center"/>
    </xf>
    <xf numFmtId="1" fontId="6" fillId="0" borderId="1" xfId="0" applyNumberFormat="1" applyFont="1" applyBorder="1" applyAlignment="1">
      <alignment horizontal="center"/>
    </xf>
    <xf numFmtId="14" fontId="6" fillId="0" borderId="1" xfId="0" applyNumberFormat="1" applyFont="1" applyBorder="1" applyAlignment="1">
      <alignment horizontal="center"/>
    </xf>
    <xf numFmtId="0" fontId="6" fillId="0" borderId="2" xfId="0" applyFont="1" applyBorder="1" applyAlignment="1">
      <alignment horizontal="center"/>
    </xf>
    <xf numFmtId="1" fontId="6" fillId="0" borderId="2" xfId="0" applyNumberFormat="1" applyFont="1" applyBorder="1" applyAlignment="1">
      <alignment horizontal="center"/>
    </xf>
    <xf numFmtId="0" fontId="2" fillId="3"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2" fillId="5" borderId="3" xfId="0" applyFont="1" applyFill="1" applyBorder="1" applyAlignment="1">
      <alignment horizontal="left" vertical="center" wrapText="1"/>
    </xf>
    <xf numFmtId="0" fontId="0" fillId="0" borderId="0" xfId="0" applyAlignment="1">
      <alignment vertical="center"/>
    </xf>
    <xf numFmtId="0" fontId="4" fillId="0" borderId="0" xfId="0" quotePrefix="1" applyFont="1"/>
    <xf numFmtId="0" fontId="3" fillId="0" borderId="0" xfId="0" quotePrefix="1" applyFont="1"/>
    <xf numFmtId="0" fontId="10" fillId="0" borderId="0" xfId="0" quotePrefix="1" applyFont="1" applyAlignment="1">
      <alignment vertical="center"/>
    </xf>
    <xf numFmtId="0" fontId="0" fillId="7" borderId="0" xfId="0" applyFill="1"/>
    <xf numFmtId="0" fontId="8" fillId="8" borderId="0" xfId="0" applyFont="1" applyFill="1" applyAlignment="1">
      <alignment vertical="center"/>
    </xf>
    <xf numFmtId="0" fontId="9" fillId="8" borderId="0" xfId="0" applyFont="1" applyFill="1" applyAlignment="1">
      <alignment vertical="center"/>
    </xf>
    <xf numFmtId="0" fontId="11" fillId="0" borderId="0" xfId="0" applyFont="1"/>
    <xf numFmtId="0" fontId="12" fillId="0" borderId="0" xfId="0" applyFont="1"/>
    <xf numFmtId="0" fontId="4" fillId="0" borderId="0" xfId="0" applyFont="1"/>
    <xf numFmtId="0" fontId="3" fillId="0" borderId="0" xfId="0" applyFont="1"/>
    <xf numFmtId="0" fontId="13" fillId="0" borderId="0" xfId="0" applyFont="1"/>
    <xf numFmtId="0" fontId="14" fillId="0" borderId="0" xfId="1"/>
    <xf numFmtId="0" fontId="11" fillId="0" borderId="0" xfId="0" quotePrefix="1" applyFont="1"/>
    <xf numFmtId="0" fontId="6" fillId="0" borderId="0" xfId="0" applyFont="1" applyAlignment="1">
      <alignment horizontal="left" vertical="center"/>
    </xf>
    <xf numFmtId="0" fontId="0" fillId="0" borderId="0" xfId="0" applyAlignment="1">
      <alignment horizontal="left" vertical="center"/>
    </xf>
    <xf numFmtId="1" fontId="6" fillId="0" borderId="0" xfId="0" applyNumberFormat="1" applyFont="1" applyAlignment="1">
      <alignment horizontal="left" vertical="center"/>
    </xf>
    <xf numFmtId="49" fontId="6" fillId="0" borderId="0" xfId="0" applyNumberFormat="1" applyFont="1" applyAlignment="1">
      <alignment horizontal="left" vertical="center"/>
    </xf>
    <xf numFmtId="2" fontId="6" fillId="0" borderId="0" xfId="0" applyNumberFormat="1" applyFont="1" applyAlignment="1">
      <alignment horizontal="left" vertical="center"/>
    </xf>
    <xf numFmtId="0" fontId="0" fillId="0" borderId="0" xfId="0" pivotButton="1"/>
    <xf numFmtId="0" fontId="0" fillId="0" borderId="0" xfId="0" applyAlignment="1">
      <alignment horizontal="left"/>
    </xf>
    <xf numFmtId="0" fontId="12" fillId="0" borderId="0" xfId="0" quotePrefix="1" applyFont="1"/>
    <xf numFmtId="0" fontId="15" fillId="9" borderId="0" xfId="0" applyFont="1" applyFill="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0" fillId="0" borderId="0" xfId="0" applyNumberFormat="1"/>
  </cellXfs>
  <cellStyles count="3">
    <cellStyle name="Hyperlink" xfId="1" builtinId="8"/>
    <cellStyle name="Normal" xfId="0" builtinId="0"/>
    <cellStyle name="Normal 2" xfId="2" xr:uid="{69A5E4A1-2A25-4FFF-9ACB-CD74C36AE975}"/>
  </cellStyles>
  <dxfs count="135">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ont>
        <color rgb="FF9C0006"/>
      </font>
      <fill>
        <patternFill>
          <bgColor rgb="FFFFC7CE"/>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ont>
        <color rgb="FF006100"/>
      </font>
      <fill>
        <patternFill>
          <bgColor rgb="FFC6EFCE"/>
        </patternFill>
      </fill>
    </dxf>
    <dxf>
      <font>
        <color rgb="FF9C0006"/>
      </font>
      <fill>
        <patternFill>
          <bgColor rgb="FFFFC7CE"/>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
      <fill>
        <patternFill patternType="solid">
          <fgColor rgb="FFFFFFFF"/>
          <bgColor rgb="FFFFFFFF"/>
        </patternFill>
      </fill>
    </dxf>
    <dxf>
      <fill>
        <patternFill patternType="solid">
          <fgColor rgb="FFD9D9D9"/>
          <bgColor rgb="FFD9D9D9"/>
        </patternFill>
      </fill>
    </dxf>
    <dxf>
      <font>
        <color rgb="FFFFFFFF"/>
      </font>
      <fill>
        <patternFill patternType="solid">
          <fgColor rgb="FF434343"/>
          <bgColor rgb="FF4343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[FTTH_Project Management_Sample_Case_Study.xlsx]PIVOT DATA!PivotTable3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Actual Design Lines Submitted Per Week</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DATA'!$C$4:$C$5</c:f>
              <c:strCache>
                <c:ptCount val="1"/>
                <c:pt idx="0">
                  <c:v>Week 1</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DATA'!$B$6</c:f>
              <c:strCache>
                <c:ptCount val="1"/>
                <c:pt idx="0">
                  <c:v>Total</c:v>
                </c:pt>
              </c:strCache>
            </c:strRef>
          </c:cat>
          <c:val>
            <c:numRef>
              <c:f>'PIVOT DATA'!$C$6</c:f>
              <c:numCache>
                <c:formatCode>General</c:formatCode>
                <c:ptCount val="1"/>
                <c:pt idx="0">
                  <c:v>2736</c:v>
                </c:pt>
              </c:numCache>
            </c:numRef>
          </c:val>
          <c:extLst>
            <c:ext xmlns:c16="http://schemas.microsoft.com/office/drawing/2014/chart" uri="{C3380CC4-5D6E-409C-BE32-E72D297353CC}">
              <c16:uniqueId val="{00000038-9A9D-4858-839C-FBD238F1C31B}"/>
            </c:ext>
          </c:extLst>
        </c:ser>
        <c:ser>
          <c:idx val="1"/>
          <c:order val="1"/>
          <c:tx>
            <c:strRef>
              <c:f>'PIVOT DATA'!$D$4:$D$5</c:f>
              <c:strCache>
                <c:ptCount val="1"/>
                <c:pt idx="0">
                  <c:v>Week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DATA'!$D$6</c:f>
              <c:numCache>
                <c:formatCode>General</c:formatCode>
                <c:ptCount val="1"/>
                <c:pt idx="0">
                  <c:v>6032</c:v>
                </c:pt>
              </c:numCache>
            </c:numRef>
          </c:val>
          <c:extLst>
            <c:ext xmlns:c16="http://schemas.microsoft.com/office/drawing/2014/chart" uri="{C3380CC4-5D6E-409C-BE32-E72D297353CC}">
              <c16:uniqueId val="{00000048-9A9D-4858-839C-FBD238F1C31B}"/>
            </c:ext>
          </c:extLst>
        </c:ser>
        <c:ser>
          <c:idx val="2"/>
          <c:order val="2"/>
          <c:tx>
            <c:strRef>
              <c:f>'PIVOT DATA'!$E$4:$E$5</c:f>
              <c:strCache>
                <c:ptCount val="1"/>
                <c:pt idx="0">
                  <c:v>Week 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DATA'!$E$6</c:f>
              <c:numCache>
                <c:formatCode>General</c:formatCode>
                <c:ptCount val="1"/>
                <c:pt idx="0">
                  <c:v>3184</c:v>
                </c:pt>
              </c:numCache>
            </c:numRef>
          </c:val>
          <c:extLst>
            <c:ext xmlns:c16="http://schemas.microsoft.com/office/drawing/2014/chart" uri="{C3380CC4-5D6E-409C-BE32-E72D297353CC}">
              <c16:uniqueId val="{00000065-9A9D-4858-839C-FBD238F1C31B}"/>
            </c:ext>
          </c:extLst>
        </c:ser>
        <c:ser>
          <c:idx val="3"/>
          <c:order val="3"/>
          <c:tx>
            <c:strRef>
              <c:f>'PIVOT DATA'!$F$4:$F$5</c:f>
              <c:strCache>
                <c:ptCount val="1"/>
                <c:pt idx="0">
                  <c:v>Week 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DATA'!$F$6</c:f>
              <c:numCache>
                <c:formatCode>General</c:formatCode>
                <c:ptCount val="1"/>
                <c:pt idx="0">
                  <c:v>3136</c:v>
                </c:pt>
              </c:numCache>
            </c:numRef>
          </c:val>
          <c:extLst>
            <c:ext xmlns:c16="http://schemas.microsoft.com/office/drawing/2014/chart" uri="{C3380CC4-5D6E-409C-BE32-E72D297353CC}">
              <c16:uniqueId val="{00000066-9A9D-4858-839C-FBD238F1C31B}"/>
            </c:ext>
          </c:extLst>
        </c:ser>
        <c:ser>
          <c:idx val="4"/>
          <c:order val="4"/>
          <c:tx>
            <c:strRef>
              <c:f>'PIVOT DATA'!$G$4:$G$5</c:f>
              <c:strCache>
                <c:ptCount val="1"/>
                <c:pt idx="0">
                  <c:v>Week 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DATA'!$G$6</c:f>
              <c:numCache>
                <c:formatCode>General</c:formatCode>
                <c:ptCount val="1"/>
                <c:pt idx="0">
                  <c:v>4432</c:v>
                </c:pt>
              </c:numCache>
            </c:numRef>
          </c:val>
          <c:extLst>
            <c:ext xmlns:c16="http://schemas.microsoft.com/office/drawing/2014/chart" uri="{C3380CC4-5D6E-409C-BE32-E72D297353CC}">
              <c16:uniqueId val="{0000000D-4A21-442D-B002-7BA6157A57E1}"/>
            </c:ext>
          </c:extLst>
        </c:ser>
        <c:ser>
          <c:idx val="5"/>
          <c:order val="5"/>
          <c:tx>
            <c:strRef>
              <c:f>'PIVOT DATA'!$H$4:$H$5</c:f>
              <c:strCache>
                <c:ptCount val="1"/>
                <c:pt idx="0">
                  <c:v>Week 6</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DATA'!$H$6</c:f>
              <c:numCache>
                <c:formatCode>General</c:formatCode>
                <c:ptCount val="1"/>
                <c:pt idx="0">
                  <c:v>5472</c:v>
                </c:pt>
              </c:numCache>
            </c:numRef>
          </c:val>
          <c:extLst>
            <c:ext xmlns:c16="http://schemas.microsoft.com/office/drawing/2014/chart" uri="{C3380CC4-5D6E-409C-BE32-E72D297353CC}">
              <c16:uniqueId val="{0000000E-4A21-442D-B002-7BA6157A57E1}"/>
            </c:ext>
          </c:extLst>
        </c:ser>
        <c:ser>
          <c:idx val="6"/>
          <c:order val="6"/>
          <c:tx>
            <c:strRef>
              <c:f>'PIVOT DATA'!$I$4:$I$5</c:f>
              <c:strCache>
                <c:ptCount val="1"/>
                <c:pt idx="0">
                  <c:v>Week 7</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DATA'!$B$6</c:f>
              <c:strCache>
                <c:ptCount val="1"/>
                <c:pt idx="0">
                  <c:v>Total</c:v>
                </c:pt>
              </c:strCache>
            </c:strRef>
          </c:cat>
          <c:val>
            <c:numRef>
              <c:f>'PIVOT DATA'!$I$6</c:f>
              <c:numCache>
                <c:formatCode>General</c:formatCode>
                <c:ptCount val="1"/>
                <c:pt idx="0">
                  <c:v>3488</c:v>
                </c:pt>
              </c:numCache>
            </c:numRef>
          </c:val>
          <c:extLst>
            <c:ext xmlns:c16="http://schemas.microsoft.com/office/drawing/2014/chart" uri="{C3380CC4-5D6E-409C-BE32-E72D297353CC}">
              <c16:uniqueId val="{0000000F-4A21-442D-B002-7BA6157A57E1}"/>
            </c:ext>
          </c:extLst>
        </c:ser>
        <c:dLbls>
          <c:dLblPos val="outEnd"/>
          <c:showLegendKey val="0"/>
          <c:showVal val="1"/>
          <c:showCatName val="0"/>
          <c:showSerName val="0"/>
          <c:showPercent val="0"/>
          <c:showBubbleSize val="0"/>
        </c:dLbls>
        <c:gapWidth val="219"/>
        <c:overlap val="-27"/>
        <c:axId val="786660816"/>
        <c:axId val="786659152"/>
      </c:barChart>
      <c:catAx>
        <c:axId val="786660816"/>
        <c:scaling>
          <c:orientation val="minMax"/>
        </c:scaling>
        <c:delete val="1"/>
        <c:axPos val="b"/>
        <c:title>
          <c:tx>
            <c:rich>
              <a:bodyPr/>
              <a:lstStyle/>
              <a:p>
                <a:pPr>
                  <a:defRPr/>
                </a:pPr>
                <a:r>
                  <a:rPr lang="en-PH" b="0"/>
                  <a:t>Weekly</a:t>
                </a:r>
                <a:r>
                  <a:rPr lang="en-PH" b="0" baseline="0"/>
                  <a:t> Output</a:t>
                </a:r>
                <a:endParaRPr lang="en-PH" b="0"/>
              </a:p>
            </c:rich>
          </c:tx>
          <c:overlay val="0"/>
        </c:title>
        <c:numFmt formatCode="General" sourceLinked="1"/>
        <c:majorTickMark val="none"/>
        <c:minorTickMark val="none"/>
        <c:tickLblPos val="nextTo"/>
        <c:crossAx val="786659152"/>
        <c:crosses val="autoZero"/>
        <c:auto val="1"/>
        <c:lblAlgn val="ctr"/>
        <c:lblOffset val="100"/>
        <c:noMultiLvlLbl val="0"/>
      </c:catAx>
      <c:valAx>
        <c:axId val="78665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PH" b="0"/>
                  <a:t> No. of Design</a:t>
                </a:r>
                <a:r>
                  <a:rPr lang="en-PH" b="0" baseline="0"/>
                  <a:t> Lines</a:t>
                </a:r>
                <a:endParaRPr lang="en-PH"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608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[FTTH_Project Management_Sample_Case_Study.xlsx]PIVOT DATA!PivotTable1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Actual Survey Lines Completed Per Week</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circle"/>
          <c:size val="5"/>
          <c:spPr>
            <a:solidFill>
              <a:schemeClr val="accent6"/>
            </a:solidFill>
            <a:ln w="9525">
              <a:solidFill>
                <a:schemeClr val="accent6"/>
              </a:solidFill>
            </a:ln>
            <a:effectLst/>
          </c:spPr>
        </c:marker>
        <c:dLbl>
          <c:idx val="0"/>
          <c:delete val="1"/>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DATA'!$C$15:$C$16</c:f>
              <c:strCache>
                <c:ptCount val="1"/>
                <c:pt idx="0">
                  <c:v>Week 1</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DATA'!$B$17</c:f>
              <c:strCache>
                <c:ptCount val="1"/>
                <c:pt idx="0">
                  <c:v>Total</c:v>
                </c:pt>
              </c:strCache>
            </c:strRef>
          </c:cat>
          <c:val>
            <c:numRef>
              <c:f>'PIVOT DATA'!$C$17</c:f>
              <c:numCache>
                <c:formatCode>General</c:formatCode>
                <c:ptCount val="1"/>
                <c:pt idx="0">
                  <c:v>5984</c:v>
                </c:pt>
              </c:numCache>
            </c:numRef>
          </c:val>
          <c:extLst>
            <c:ext xmlns:c16="http://schemas.microsoft.com/office/drawing/2014/chart" uri="{C3380CC4-5D6E-409C-BE32-E72D297353CC}">
              <c16:uniqueId val="{00000006-DC02-451A-8A1C-DBF2320B8782}"/>
            </c:ext>
          </c:extLst>
        </c:ser>
        <c:ser>
          <c:idx val="1"/>
          <c:order val="1"/>
          <c:tx>
            <c:strRef>
              <c:f>'PIVOT DATA'!$D$15:$D$16</c:f>
              <c:strCache>
                <c:ptCount val="1"/>
                <c:pt idx="0">
                  <c:v>Week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DATA'!$B$17</c:f>
              <c:strCache>
                <c:ptCount val="1"/>
                <c:pt idx="0">
                  <c:v>Total</c:v>
                </c:pt>
              </c:strCache>
            </c:strRef>
          </c:cat>
          <c:val>
            <c:numRef>
              <c:f>'PIVOT DATA'!$D$17</c:f>
              <c:numCache>
                <c:formatCode>General</c:formatCode>
                <c:ptCount val="1"/>
                <c:pt idx="0">
                  <c:v>5872</c:v>
                </c:pt>
              </c:numCache>
            </c:numRef>
          </c:val>
          <c:extLst>
            <c:ext xmlns:c16="http://schemas.microsoft.com/office/drawing/2014/chart" uri="{C3380CC4-5D6E-409C-BE32-E72D297353CC}">
              <c16:uniqueId val="{00000008-DC02-451A-8A1C-DBF2320B8782}"/>
            </c:ext>
          </c:extLst>
        </c:ser>
        <c:ser>
          <c:idx val="2"/>
          <c:order val="2"/>
          <c:tx>
            <c:strRef>
              <c:f>'PIVOT DATA'!$E$15:$E$16</c:f>
              <c:strCache>
                <c:ptCount val="1"/>
                <c:pt idx="0">
                  <c:v>Week 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DATA'!$B$17</c:f>
              <c:strCache>
                <c:ptCount val="1"/>
                <c:pt idx="0">
                  <c:v>Total</c:v>
                </c:pt>
              </c:strCache>
            </c:strRef>
          </c:cat>
          <c:val>
            <c:numRef>
              <c:f>'PIVOT DATA'!$E$17</c:f>
              <c:numCache>
                <c:formatCode>General</c:formatCode>
                <c:ptCount val="1"/>
                <c:pt idx="0">
                  <c:v>2896</c:v>
                </c:pt>
              </c:numCache>
            </c:numRef>
          </c:val>
          <c:extLst>
            <c:ext xmlns:c16="http://schemas.microsoft.com/office/drawing/2014/chart" uri="{C3380CC4-5D6E-409C-BE32-E72D297353CC}">
              <c16:uniqueId val="{0000000A-DC02-451A-8A1C-DBF2320B8782}"/>
            </c:ext>
          </c:extLst>
        </c:ser>
        <c:ser>
          <c:idx val="3"/>
          <c:order val="3"/>
          <c:tx>
            <c:strRef>
              <c:f>'PIVOT DATA'!$F$15:$F$16</c:f>
              <c:strCache>
                <c:ptCount val="1"/>
                <c:pt idx="0">
                  <c:v>Week 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DATA'!$B$17</c:f>
              <c:strCache>
                <c:ptCount val="1"/>
                <c:pt idx="0">
                  <c:v>Total</c:v>
                </c:pt>
              </c:strCache>
            </c:strRef>
          </c:cat>
          <c:val>
            <c:numRef>
              <c:f>'PIVOT DATA'!$F$17</c:f>
              <c:numCache>
                <c:formatCode>General</c:formatCode>
                <c:ptCount val="1"/>
                <c:pt idx="0">
                  <c:v>3840</c:v>
                </c:pt>
              </c:numCache>
            </c:numRef>
          </c:val>
          <c:extLst>
            <c:ext xmlns:c16="http://schemas.microsoft.com/office/drawing/2014/chart" uri="{C3380CC4-5D6E-409C-BE32-E72D297353CC}">
              <c16:uniqueId val="{00000015-DC02-451A-8A1C-DBF2320B8782}"/>
            </c:ext>
          </c:extLst>
        </c:ser>
        <c:ser>
          <c:idx val="4"/>
          <c:order val="4"/>
          <c:tx>
            <c:strRef>
              <c:f>'PIVOT DATA'!$G$15:$G$16</c:f>
              <c:strCache>
                <c:ptCount val="1"/>
                <c:pt idx="0">
                  <c:v>Week 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DATA'!$B$17</c:f>
              <c:strCache>
                <c:ptCount val="1"/>
                <c:pt idx="0">
                  <c:v>Total</c:v>
                </c:pt>
              </c:strCache>
            </c:strRef>
          </c:cat>
          <c:val>
            <c:numRef>
              <c:f>'PIVOT DATA'!$G$17</c:f>
              <c:numCache>
                <c:formatCode>General</c:formatCode>
                <c:ptCount val="1"/>
                <c:pt idx="0">
                  <c:v>4112</c:v>
                </c:pt>
              </c:numCache>
            </c:numRef>
          </c:val>
          <c:extLst>
            <c:ext xmlns:c16="http://schemas.microsoft.com/office/drawing/2014/chart" uri="{C3380CC4-5D6E-409C-BE32-E72D297353CC}">
              <c16:uniqueId val="{00000016-DC02-451A-8A1C-DBF2320B8782}"/>
            </c:ext>
          </c:extLst>
        </c:ser>
        <c:ser>
          <c:idx val="5"/>
          <c:order val="5"/>
          <c:tx>
            <c:strRef>
              <c:f>'PIVOT DATA'!$H$15:$H$16</c:f>
              <c:strCache>
                <c:ptCount val="1"/>
                <c:pt idx="0">
                  <c:v>Week 6</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DATA'!$B$17</c:f>
              <c:strCache>
                <c:ptCount val="1"/>
                <c:pt idx="0">
                  <c:v>Total</c:v>
                </c:pt>
              </c:strCache>
            </c:strRef>
          </c:cat>
          <c:val>
            <c:numRef>
              <c:f>'PIVOT DATA'!$H$17</c:f>
              <c:numCache>
                <c:formatCode>General</c:formatCode>
                <c:ptCount val="1"/>
                <c:pt idx="0">
                  <c:v>5776</c:v>
                </c:pt>
              </c:numCache>
            </c:numRef>
          </c:val>
          <c:extLst>
            <c:ext xmlns:c16="http://schemas.microsoft.com/office/drawing/2014/chart" uri="{C3380CC4-5D6E-409C-BE32-E72D297353CC}">
              <c16:uniqueId val="{00000027-DC02-451A-8A1C-DBF2320B8782}"/>
            </c:ext>
          </c:extLst>
        </c:ser>
        <c:dLbls>
          <c:dLblPos val="outEnd"/>
          <c:showLegendKey val="0"/>
          <c:showVal val="1"/>
          <c:showCatName val="0"/>
          <c:showSerName val="0"/>
          <c:showPercent val="0"/>
          <c:showBubbleSize val="0"/>
        </c:dLbls>
        <c:gapWidth val="219"/>
        <c:overlap val="-27"/>
        <c:axId val="786660816"/>
        <c:axId val="786659152"/>
      </c:barChart>
      <c:catAx>
        <c:axId val="786660816"/>
        <c:scaling>
          <c:orientation val="minMax"/>
        </c:scaling>
        <c:delete val="1"/>
        <c:axPos val="b"/>
        <c:title>
          <c:tx>
            <c:rich>
              <a:bodyPr/>
              <a:lstStyle/>
              <a:p>
                <a:pPr>
                  <a:defRPr/>
                </a:pPr>
                <a:r>
                  <a:rPr lang="en-PH" b="0"/>
                  <a:t>Weekly</a:t>
                </a:r>
                <a:r>
                  <a:rPr lang="en-PH" b="0" baseline="0"/>
                  <a:t> Output</a:t>
                </a:r>
                <a:endParaRPr lang="en-PH" b="0"/>
              </a:p>
            </c:rich>
          </c:tx>
          <c:overlay val="0"/>
        </c:title>
        <c:numFmt formatCode="General" sourceLinked="1"/>
        <c:majorTickMark val="none"/>
        <c:minorTickMark val="none"/>
        <c:tickLblPos val="nextTo"/>
        <c:crossAx val="786659152"/>
        <c:crosses val="autoZero"/>
        <c:auto val="1"/>
        <c:lblAlgn val="ctr"/>
        <c:lblOffset val="100"/>
        <c:noMultiLvlLbl val="0"/>
      </c:catAx>
      <c:valAx>
        <c:axId val="78665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PH" b="0"/>
                  <a:t> No. of Design</a:t>
                </a:r>
                <a:r>
                  <a:rPr lang="en-PH" b="0" baseline="0"/>
                  <a:t> Lines</a:t>
                </a:r>
                <a:endParaRPr lang="en-PH"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6608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[FTTH_Project Management_Sample_Case_Study.xlsx]PIVOT DATA!PivotTable6</c:name>
    <c:fmtId val="3"/>
  </c:pivotSource>
  <c:chart>
    <c:title>
      <c:tx>
        <c:rich>
          <a:bodyPr rot="0" spcFirstLastPara="1" vertOverflow="ellipsis" vert="horz" wrap="square" anchor="ctr" anchorCtr="1"/>
          <a:lstStyle/>
          <a:p>
            <a:pPr algn="ctr" rtl="0">
              <a:defRPr lang="en-PH" sz="1400" b="1" i="0" u="none" strike="noStrike" kern="1200" spc="0" baseline="0">
                <a:solidFill>
                  <a:srgbClr val="000000">
                    <a:lumMod val="65000"/>
                    <a:lumOff val="35000"/>
                  </a:srgbClr>
                </a:solidFill>
                <a:latin typeface="+mn-lt"/>
                <a:ea typeface="+mn-ea"/>
                <a:cs typeface="+mn-cs"/>
              </a:defRPr>
            </a:pPr>
            <a:r>
              <a:rPr lang="en-PH" sz="1400" b="1" i="0" u="none" strike="noStrike" kern="1200" spc="0" baseline="0">
                <a:solidFill>
                  <a:srgbClr val="000000">
                    <a:lumMod val="65000"/>
                    <a:lumOff val="35000"/>
                  </a:srgbClr>
                </a:solidFill>
                <a:latin typeface="+mn-lt"/>
                <a:ea typeface="+mn-ea"/>
                <a:cs typeface="+mn-cs"/>
              </a:rPr>
              <a:t>SLA compliance for No. of Days of Survey and Design Completion</a:t>
            </a:r>
          </a:p>
        </c:rich>
      </c:tx>
      <c:overlay val="0"/>
      <c:spPr>
        <a:noFill/>
        <a:ln>
          <a:noFill/>
        </a:ln>
        <a:effectLst/>
      </c:spPr>
      <c:txPr>
        <a:bodyPr rot="0" spcFirstLastPara="1" vertOverflow="ellipsis" vert="horz" wrap="square" anchor="ctr" anchorCtr="1"/>
        <a:lstStyle/>
        <a:p>
          <a:pPr algn="ctr" rtl="0">
            <a:defRPr lang="en-PH" sz="14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DATA'!$C$58:$C$59</c:f>
              <c:strCache>
                <c:ptCount val="1"/>
                <c:pt idx="0">
                  <c:v>Yes</c:v>
                </c:pt>
              </c:strCache>
            </c:strRef>
          </c:tx>
          <c:spPr>
            <a:solidFill>
              <a:schemeClr val="accent1"/>
            </a:solidFill>
            <a:ln>
              <a:noFill/>
            </a:ln>
            <a:effectLst/>
          </c:spPr>
          <c:invertIfNegative val="0"/>
          <c:cat>
            <c:strRef>
              <c:f>'PIVOT DATA'!$B$60:$B$64</c:f>
              <c:strCache>
                <c:ptCount val="4"/>
                <c:pt idx="0">
                  <c:v>DESIGNER_1</c:v>
                </c:pt>
                <c:pt idx="1">
                  <c:v>DESIGNER_2</c:v>
                </c:pt>
                <c:pt idx="2">
                  <c:v>DESIGNER_3</c:v>
                </c:pt>
                <c:pt idx="3">
                  <c:v>DESIGNER_4</c:v>
                </c:pt>
              </c:strCache>
            </c:strRef>
          </c:cat>
          <c:val>
            <c:numRef>
              <c:f>'PIVOT DATA'!$C$60:$C$64</c:f>
              <c:numCache>
                <c:formatCode>General</c:formatCode>
                <c:ptCount val="4"/>
                <c:pt idx="0">
                  <c:v>7</c:v>
                </c:pt>
                <c:pt idx="1">
                  <c:v>8</c:v>
                </c:pt>
                <c:pt idx="2">
                  <c:v>8</c:v>
                </c:pt>
                <c:pt idx="3">
                  <c:v>6</c:v>
                </c:pt>
              </c:numCache>
            </c:numRef>
          </c:val>
          <c:extLst>
            <c:ext xmlns:c16="http://schemas.microsoft.com/office/drawing/2014/chart" uri="{C3380CC4-5D6E-409C-BE32-E72D297353CC}">
              <c16:uniqueId val="{00000000-8AB6-4169-B65C-92D5EAB0E4CB}"/>
            </c:ext>
          </c:extLst>
        </c:ser>
        <c:ser>
          <c:idx val="1"/>
          <c:order val="1"/>
          <c:tx>
            <c:strRef>
              <c:f>'PIVOT DATA'!$D$58:$D$59</c:f>
              <c:strCache>
                <c:ptCount val="1"/>
                <c:pt idx="0">
                  <c:v>No</c:v>
                </c:pt>
              </c:strCache>
            </c:strRef>
          </c:tx>
          <c:spPr>
            <a:solidFill>
              <a:schemeClr val="accent2"/>
            </a:solidFill>
            <a:ln>
              <a:noFill/>
            </a:ln>
            <a:effectLst/>
          </c:spPr>
          <c:invertIfNegative val="0"/>
          <c:cat>
            <c:strRef>
              <c:f>'PIVOT DATA'!$B$60:$B$64</c:f>
              <c:strCache>
                <c:ptCount val="4"/>
                <c:pt idx="0">
                  <c:v>DESIGNER_1</c:v>
                </c:pt>
                <c:pt idx="1">
                  <c:v>DESIGNER_2</c:v>
                </c:pt>
                <c:pt idx="2">
                  <c:v>DESIGNER_3</c:v>
                </c:pt>
                <c:pt idx="3">
                  <c:v>DESIGNER_4</c:v>
                </c:pt>
              </c:strCache>
            </c:strRef>
          </c:cat>
          <c:val>
            <c:numRef>
              <c:f>'PIVOT DATA'!$D$60:$D$64</c:f>
              <c:numCache>
                <c:formatCode>General</c:formatCode>
                <c:ptCount val="4"/>
                <c:pt idx="0">
                  <c:v>3</c:v>
                </c:pt>
                <c:pt idx="1">
                  <c:v>2</c:v>
                </c:pt>
                <c:pt idx="2">
                  <c:v>2</c:v>
                </c:pt>
                <c:pt idx="3">
                  <c:v>4</c:v>
                </c:pt>
              </c:numCache>
            </c:numRef>
          </c:val>
          <c:extLst>
            <c:ext xmlns:c16="http://schemas.microsoft.com/office/drawing/2014/chart" uri="{C3380CC4-5D6E-409C-BE32-E72D297353CC}">
              <c16:uniqueId val="{00000001-8AB6-4169-B65C-92D5EAB0E4CB}"/>
            </c:ext>
          </c:extLst>
        </c:ser>
        <c:dLbls>
          <c:showLegendKey val="0"/>
          <c:showVal val="0"/>
          <c:showCatName val="0"/>
          <c:showSerName val="0"/>
          <c:showPercent val="0"/>
          <c:showBubbleSize val="0"/>
        </c:dLbls>
        <c:gapWidth val="219"/>
        <c:overlap val="-27"/>
        <c:axId val="554477903"/>
        <c:axId val="554479151"/>
      </c:barChart>
      <c:catAx>
        <c:axId val="55447790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PH"/>
                  <a:t>Assigned Designer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54479151"/>
        <c:crosses val="autoZero"/>
        <c:auto val="1"/>
        <c:lblAlgn val="ctr"/>
        <c:lblOffset val="100"/>
        <c:noMultiLvlLbl val="0"/>
      </c:catAx>
      <c:valAx>
        <c:axId val="55447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PH"/>
                  <a:t>No. of Sites Accomplished</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5447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439270</xdr:colOff>
      <xdr:row>24</xdr:row>
      <xdr:rowOff>152400</xdr:rowOff>
    </xdr:from>
    <xdr:to>
      <xdr:col>18</xdr:col>
      <xdr:colOff>44823</xdr:colOff>
      <xdr:row>39</xdr:row>
      <xdr:rowOff>116541</xdr:rowOff>
    </xdr:to>
    <xdr:graphicFrame macro="">
      <xdr:nvGraphicFramePr>
        <xdr:cNvPr id="2" name="Chart 1">
          <a:extLst>
            <a:ext uri="{FF2B5EF4-FFF2-40B4-BE49-F238E27FC236}">
              <a16:creationId xmlns:a16="http://schemas.microsoft.com/office/drawing/2014/main" id="{C127814B-A206-41DC-B026-4D56F8276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170329</xdr:colOff>
      <xdr:row>24</xdr:row>
      <xdr:rowOff>152399</xdr:rowOff>
    </xdr:from>
    <xdr:to>
      <xdr:col>7</xdr:col>
      <xdr:colOff>349624</xdr:colOff>
      <xdr:row>30</xdr:row>
      <xdr:rowOff>116541</xdr:rowOff>
    </xdr:to>
    <mc:AlternateContent xmlns:mc="http://schemas.openxmlformats.org/markup-compatibility/2006" xmlns:a14="http://schemas.microsoft.com/office/drawing/2010/main">
      <mc:Choice Requires="a14">
        <xdr:graphicFrame macro="">
          <xdr:nvGraphicFramePr>
            <xdr:cNvPr id="5" name="SLA Metric for Design Submission">
              <a:extLst>
                <a:ext uri="{FF2B5EF4-FFF2-40B4-BE49-F238E27FC236}">
                  <a16:creationId xmlns:a16="http://schemas.microsoft.com/office/drawing/2014/main" id="{6AFA18A8-DE53-88FF-9B53-9AF46D8D13B6}"/>
                </a:ext>
              </a:extLst>
            </xdr:cNvPr>
            <xdr:cNvGraphicFramePr/>
          </xdr:nvGraphicFramePr>
          <xdr:xfrm>
            <a:off x="0" y="0"/>
            <a:ext cx="0" cy="0"/>
          </xdr:xfrm>
          <a:graphic>
            <a:graphicData uri="http://schemas.microsoft.com/office/drawing/2010/slicer">
              <sle:slicer xmlns:sle="http://schemas.microsoft.com/office/drawing/2010/slicer" name="SLA Metric for Design Submission"/>
            </a:graphicData>
          </a:graphic>
        </xdr:graphicFrame>
      </mc:Choice>
      <mc:Fallback xmlns="">
        <xdr:sp macro="" textlink="">
          <xdr:nvSpPr>
            <xdr:cNvPr id="0" name=""/>
            <xdr:cNvSpPr>
              <a:spLocks noTextEdit="1"/>
            </xdr:cNvSpPr>
          </xdr:nvSpPr>
          <xdr:spPr>
            <a:xfrm>
              <a:off x="170329" y="4885764"/>
              <a:ext cx="4885766" cy="114748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179294</xdr:colOff>
      <xdr:row>31</xdr:row>
      <xdr:rowOff>13001</xdr:rowOff>
    </xdr:from>
    <xdr:to>
      <xdr:col>7</xdr:col>
      <xdr:colOff>403411</xdr:colOff>
      <xdr:row>39</xdr:row>
      <xdr:rowOff>125505</xdr:rowOff>
    </xdr:to>
    <mc:AlternateContent xmlns:mc="http://schemas.openxmlformats.org/markup-compatibility/2006" xmlns:a14="http://schemas.microsoft.com/office/drawing/2010/main">
      <mc:Choice Requires="a14">
        <xdr:graphicFrame macro="">
          <xdr:nvGraphicFramePr>
            <xdr:cNvPr id="6" name="Assigned Designer">
              <a:extLst>
                <a:ext uri="{FF2B5EF4-FFF2-40B4-BE49-F238E27FC236}">
                  <a16:creationId xmlns:a16="http://schemas.microsoft.com/office/drawing/2014/main" id="{C6F14B8B-FAE9-18EB-D42C-7387F8B1ECC5}"/>
                </a:ext>
              </a:extLst>
            </xdr:cNvPr>
            <xdr:cNvGraphicFramePr/>
          </xdr:nvGraphicFramePr>
          <xdr:xfrm>
            <a:off x="0" y="0"/>
            <a:ext cx="0" cy="0"/>
          </xdr:xfrm>
          <a:graphic>
            <a:graphicData uri="http://schemas.microsoft.com/office/drawing/2010/slicer">
              <sle:slicer xmlns:sle="http://schemas.microsoft.com/office/drawing/2010/slicer" name="Assigned Designer"/>
            </a:graphicData>
          </a:graphic>
        </xdr:graphicFrame>
      </mc:Choice>
      <mc:Fallback xmlns="">
        <xdr:sp macro="" textlink="">
          <xdr:nvSpPr>
            <xdr:cNvPr id="0" name=""/>
            <xdr:cNvSpPr>
              <a:spLocks noTextEdit="1"/>
            </xdr:cNvSpPr>
          </xdr:nvSpPr>
          <xdr:spPr>
            <a:xfrm>
              <a:off x="179294" y="6126930"/>
              <a:ext cx="4930588" cy="16902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448235</xdr:colOff>
      <xdr:row>8</xdr:row>
      <xdr:rowOff>8965</xdr:rowOff>
    </xdr:from>
    <xdr:to>
      <xdr:col>18</xdr:col>
      <xdr:colOff>17929</xdr:colOff>
      <xdr:row>24</xdr:row>
      <xdr:rowOff>107577</xdr:rowOff>
    </xdr:to>
    <xdr:graphicFrame macro="">
      <xdr:nvGraphicFramePr>
        <xdr:cNvPr id="12" name="Chart 11">
          <a:extLst>
            <a:ext uri="{FF2B5EF4-FFF2-40B4-BE49-F238E27FC236}">
              <a16:creationId xmlns:a16="http://schemas.microsoft.com/office/drawing/2014/main" id="{A856E7FB-7F47-41C0-A0F3-C1DF4BEC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131779</xdr:colOff>
      <xdr:row>15</xdr:row>
      <xdr:rowOff>14793</xdr:rowOff>
    </xdr:from>
    <xdr:to>
      <xdr:col>7</xdr:col>
      <xdr:colOff>430305</xdr:colOff>
      <xdr:row>24</xdr:row>
      <xdr:rowOff>35859</xdr:rowOff>
    </xdr:to>
    <mc:AlternateContent xmlns:mc="http://schemas.openxmlformats.org/markup-compatibility/2006" xmlns:a14="http://schemas.microsoft.com/office/drawing/2010/main">
      <mc:Choice Requires="a14">
        <xdr:graphicFrame macro="">
          <xdr:nvGraphicFramePr>
            <xdr:cNvPr id="13" name="Assigned Designer 1">
              <a:extLst>
                <a:ext uri="{FF2B5EF4-FFF2-40B4-BE49-F238E27FC236}">
                  <a16:creationId xmlns:a16="http://schemas.microsoft.com/office/drawing/2014/main" id="{24704A9A-2603-52C4-7107-4FBF5311CC43}"/>
                </a:ext>
              </a:extLst>
            </xdr:cNvPr>
            <xdr:cNvGraphicFramePr/>
          </xdr:nvGraphicFramePr>
          <xdr:xfrm>
            <a:off x="0" y="0"/>
            <a:ext cx="0" cy="0"/>
          </xdr:xfrm>
          <a:graphic>
            <a:graphicData uri="http://schemas.microsoft.com/office/drawing/2010/slicer">
              <sle:slicer xmlns:sle="http://schemas.microsoft.com/office/drawing/2010/slicer" name="Assigned Designer 1"/>
            </a:graphicData>
          </a:graphic>
        </xdr:graphicFrame>
      </mc:Choice>
      <mc:Fallback xmlns="">
        <xdr:sp macro="" textlink="">
          <xdr:nvSpPr>
            <xdr:cNvPr id="0" name=""/>
            <xdr:cNvSpPr>
              <a:spLocks noTextEdit="1"/>
            </xdr:cNvSpPr>
          </xdr:nvSpPr>
          <xdr:spPr>
            <a:xfrm>
              <a:off x="131779" y="2973146"/>
              <a:ext cx="5004997" cy="179607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136711</xdr:colOff>
      <xdr:row>8</xdr:row>
      <xdr:rowOff>19723</xdr:rowOff>
    </xdr:from>
    <xdr:to>
      <xdr:col>7</xdr:col>
      <xdr:colOff>430305</xdr:colOff>
      <xdr:row>14</xdr:row>
      <xdr:rowOff>152401</xdr:rowOff>
    </xdr:to>
    <mc:AlternateContent xmlns:mc="http://schemas.openxmlformats.org/markup-compatibility/2006" xmlns:a14="http://schemas.microsoft.com/office/drawing/2010/main">
      <mc:Choice Requires="a14">
        <xdr:graphicFrame macro="">
          <xdr:nvGraphicFramePr>
            <xdr:cNvPr id="14" name="Completed within Design Survey Target Finish Date? (Y/N)">
              <a:extLst>
                <a:ext uri="{FF2B5EF4-FFF2-40B4-BE49-F238E27FC236}">
                  <a16:creationId xmlns:a16="http://schemas.microsoft.com/office/drawing/2014/main" id="{3FE7E3A3-04AD-4757-DF70-547376E07034}"/>
                </a:ext>
              </a:extLst>
            </xdr:cNvPr>
            <xdr:cNvGraphicFramePr/>
          </xdr:nvGraphicFramePr>
          <xdr:xfrm>
            <a:off x="0" y="0"/>
            <a:ext cx="0" cy="0"/>
          </xdr:xfrm>
          <a:graphic>
            <a:graphicData uri="http://schemas.microsoft.com/office/drawing/2010/slicer">
              <sle:slicer xmlns:sle="http://schemas.microsoft.com/office/drawing/2010/slicer" name="Completed within Design Survey Target Finish Date? (Y/N)"/>
            </a:graphicData>
          </a:graphic>
        </xdr:graphicFrame>
      </mc:Choice>
      <mc:Fallback xmlns="">
        <xdr:sp macro="" textlink="">
          <xdr:nvSpPr>
            <xdr:cNvPr id="0" name=""/>
            <xdr:cNvSpPr>
              <a:spLocks noTextEdit="1"/>
            </xdr:cNvSpPr>
          </xdr:nvSpPr>
          <xdr:spPr>
            <a:xfrm>
              <a:off x="136711" y="1597511"/>
              <a:ext cx="5000065" cy="13160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448235</xdr:colOff>
      <xdr:row>39</xdr:row>
      <xdr:rowOff>170329</xdr:rowOff>
    </xdr:from>
    <xdr:to>
      <xdr:col>18</xdr:col>
      <xdr:colOff>71717</xdr:colOff>
      <xdr:row>58</xdr:row>
      <xdr:rowOff>80682</xdr:rowOff>
    </xdr:to>
    <xdr:graphicFrame macro="">
      <xdr:nvGraphicFramePr>
        <xdr:cNvPr id="3" name="Chart 2">
          <a:extLst>
            <a:ext uri="{FF2B5EF4-FFF2-40B4-BE49-F238E27FC236}">
              <a16:creationId xmlns:a16="http://schemas.microsoft.com/office/drawing/2014/main" id="{7F0C959A-DAD9-4E2F-9FC8-E815702225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chael John Fernandez" id="{F7BFE1D6-D84C-4947-BBF7-30E60F88D18E}" userId="S::mjfernandez321@freelanceph321.onmicrosoft.com::ef764652-fd91-44a2-9abd-8e442c7b34c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J FERNANDEZ" refreshedDate="44981.871035879631" createdVersion="8" refreshedVersion="8" minRefreshableVersion="3" recordCount="40" xr:uid="{BA1ADA6E-11F6-40A5-9ED2-0E568998807B}">
  <cacheSource type="worksheet">
    <worksheetSource ref="A2:O42" sheet="CLEAN DATA"/>
  </cacheSource>
  <cacheFields count="18">
    <cacheField name="Project" numFmtId="0">
      <sharedItems/>
    </cacheField>
    <cacheField name="Site Name" numFmtId="0">
      <sharedItems count="40">
        <s v="GARD"/>
        <s v="LE-102"/>
        <s v="TMRD"/>
        <s v="NAO2"/>
        <s v="SAMB"/>
        <s v="TABAT"/>
        <s v="WFULT"/>
        <s v="KSAK"/>
        <s v="JAOPN"/>
        <s v="LAM2"/>
        <s v="RE-101"/>
        <s v="CALSA"/>
        <s v="R-102"/>
        <s v="LAIMB"/>
        <s v="HISA"/>
        <s v="A-701"/>
        <s v="L-102"/>
        <s v="E-179"/>
        <s v="RAVIL"/>
        <s v="D-701"/>
        <s v="N102"/>
        <s v="B-788"/>
        <s v="B-114"/>
        <s v="E-101"/>
        <s v="J-701"/>
        <s v="TAO"/>
        <s v="B-786"/>
        <s v="B-082"/>
        <s v="VEL"/>
        <s v="JOLAP"/>
        <s v="B-679"/>
        <s v="TOPA"/>
        <s v="ONIO"/>
        <s v="B-795"/>
        <s v="TOS2"/>
        <s v="B-750"/>
        <s v="RCOP"/>
        <s v="BK2Z"/>
        <s v="EVAL"/>
        <s v="WAYN"/>
      </sharedItems>
    </cacheField>
    <cacheField name="No. of Design Lines" numFmtId="1">
      <sharedItems containsSemiMixedTypes="0" containsString="0" containsNumber="1" containsInteger="1" minValue="64" maxValue="1888" count="36">
        <n v="1264"/>
        <n v="880"/>
        <n v="640"/>
        <n v="928"/>
        <n v="1104"/>
        <n v="512"/>
        <n v="592"/>
        <n v="64"/>
        <n v="976"/>
        <n v="112"/>
        <n v="384"/>
        <n v="1120"/>
        <n v="480"/>
        <n v="832"/>
        <n v="1488"/>
        <n v="96"/>
        <n v="1552"/>
        <n v="768"/>
        <n v="1568"/>
        <n v="336"/>
        <n v="544"/>
        <n v="1856"/>
        <n v="1328"/>
        <n v="800"/>
        <n v="208"/>
        <n v="368"/>
        <n v="304"/>
        <n v="256"/>
        <n v="1888"/>
        <n v="912"/>
        <n v="192"/>
        <n v="432"/>
        <n v="144"/>
        <n v="656"/>
        <n v="944"/>
        <n v="400"/>
      </sharedItems>
    </cacheField>
    <cacheField name="Assigned Designer" numFmtId="0">
      <sharedItems count="4">
        <s v="DESIGNER_1"/>
        <s v="DESIGNER_2"/>
        <s v="DESIGNER_3"/>
        <s v="DESIGNER_4"/>
      </sharedItems>
    </cacheField>
    <cacheField name="Survey Target Finish Date" numFmtId="14">
      <sharedItems containsSemiMixedTypes="0" containsNonDate="0" containsDate="1" containsString="0" minDate="2022-02-07T00:00:00" maxDate="2022-03-18T00:00:00" count="21">
        <d v="2022-02-09T00:00:00"/>
        <d v="2022-02-07T00:00:00"/>
        <d v="2022-02-08T00:00:00"/>
        <d v="2022-02-13T00:00:00"/>
        <d v="2022-02-14T00:00:00"/>
        <d v="2022-02-15T00:00:00"/>
        <d v="2022-02-17T00:00:00"/>
        <d v="2022-02-21T00:00:00"/>
        <d v="2022-02-25T00:00:00"/>
        <d v="2022-03-01T00:00:00"/>
        <d v="2022-03-02T00:00:00"/>
        <d v="2022-03-06T00:00:00"/>
        <d v="2022-03-03T00:00:00"/>
        <d v="2022-03-04T00:00:00"/>
        <d v="2022-03-05T00:00:00"/>
        <d v="2022-03-09T00:00:00"/>
        <d v="2022-03-13T00:00:00"/>
        <d v="2022-03-14T00:00:00"/>
        <d v="2022-03-15T00:00:00"/>
        <d v="2022-03-16T00:00:00"/>
        <d v="2022-03-17T00:00:00"/>
      </sharedItems>
      <fieldGroup par="15" base="4">
        <rangePr groupBy="days" startDate="2022-02-07T00:00:00" endDate="2022-03-18T00:00:00"/>
        <groupItems count="368">
          <s v="&lt;02/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8/2022"/>
        </groupItems>
      </fieldGroup>
    </cacheField>
    <cacheField name="Actual Done Survey Date" numFmtId="14">
      <sharedItems containsSemiMixedTypes="0" containsNonDate="0" containsDate="1" containsString="0" minDate="2022-02-07T00:00:00" maxDate="2022-03-19T00:00:00" count="21">
        <d v="2022-02-10T00:00:00"/>
        <d v="2022-02-07T00:00:00"/>
        <d v="2022-02-08T00:00:00"/>
        <d v="2022-02-09T00:00:00"/>
        <d v="2022-02-13T00:00:00"/>
        <d v="2022-02-16T00:00:00"/>
        <d v="2022-02-14T00:00:00"/>
        <d v="2022-02-15T00:00:00"/>
        <d v="2022-02-18T00:00:00"/>
        <d v="2022-02-21T00:00:00"/>
        <d v="2022-02-25T00:00:00"/>
        <d v="2022-03-01T00:00:00"/>
        <d v="2022-03-02T00:00:00"/>
        <d v="2022-03-10T00:00:00"/>
        <d v="2022-03-05T00:00:00"/>
        <d v="2022-03-09T00:00:00"/>
        <d v="2022-03-13T00:00:00"/>
        <d v="2022-03-15T00:00:00"/>
        <d v="2022-03-14T00:00:00"/>
        <d v="2022-03-16T00:00:00"/>
        <d v="2022-03-18T00:00:00"/>
      </sharedItems>
      <fieldGroup par="16" base="5">
        <rangePr groupBy="days" startDate="2022-02-07T00:00:00" endDate="2022-03-19T00:00:00"/>
        <groupItems count="368">
          <s v="&lt;02/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9/2022"/>
        </groupItems>
      </fieldGroup>
    </cacheField>
    <cacheField name="Actual Done Survey Week" numFmtId="1">
      <sharedItems count="6">
        <s v="Week 1"/>
        <s v="Week 2"/>
        <s v="Week 3"/>
        <s v="Week 4"/>
        <s v="Week 5"/>
        <s v="Week 6"/>
      </sharedItems>
    </cacheField>
    <cacheField name="Design Submission Target Finish Date" numFmtId="14">
      <sharedItems containsSemiMixedTypes="0" containsNonDate="0" containsDate="1" containsString="0" minDate="2022-02-10T00:00:00" maxDate="2022-03-24T00:00:00"/>
    </cacheField>
    <cacheField name="Actual Design Submission Date" numFmtId="14">
      <sharedItems containsSemiMixedTypes="0" containsNonDate="0" containsDate="1" containsString="0" minDate="2022-02-08T00:00:00" maxDate="2022-03-26T00:00:00" count="26">
        <d v="2022-02-16T00:00:00"/>
        <d v="2022-02-15T00:00:00"/>
        <d v="2022-02-11T00:00:00"/>
        <d v="2022-02-12T00:00:00"/>
        <d v="2022-02-17T00:00:00"/>
        <d v="2022-02-10T00:00:00"/>
        <d v="2022-02-08T00:00:00"/>
        <d v="2022-02-25T00:00:00"/>
        <d v="2022-02-19T00:00:00"/>
        <d v="2022-02-26T00:00:00"/>
        <d v="2022-02-22T00:00:00"/>
        <d v="2022-03-05T00:00:00"/>
        <d v="2022-02-27T00:00:00"/>
        <d v="2022-03-02T00:00:00"/>
        <d v="2022-03-10T00:00:00"/>
        <d v="2022-03-07T00:00:00"/>
        <d v="2022-03-19T00:00:00"/>
        <d v="2022-03-15T00:00:00"/>
        <d v="2022-03-08T00:00:00"/>
        <d v="2022-03-06T00:00:00"/>
        <d v="2022-03-12T00:00:00"/>
        <d v="2022-03-22T00:00:00"/>
        <d v="2022-03-18T00:00:00"/>
        <d v="2022-03-17T00:00:00"/>
        <d v="2022-03-20T00:00:00"/>
        <d v="2022-03-25T00:00:00"/>
      </sharedItems>
      <fieldGroup par="17" base="8">
        <rangePr groupBy="days" startDate="2022-02-08T00:00:00" endDate="2022-03-26T00:00:00"/>
        <groupItems count="368">
          <s v="&lt;02/08/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26/2022"/>
        </groupItems>
      </fieldGroup>
    </cacheField>
    <cacheField name="Actual Design Submission Week" numFmtId="1">
      <sharedItems count="7">
        <s v="Week 2"/>
        <s v="Week 1"/>
        <s v="Week 3"/>
        <s v="Week 4"/>
        <s v="Week 5"/>
        <s v="Week 6"/>
        <s v="Week 7"/>
      </sharedItems>
    </cacheField>
    <cacheField name="Target No. of Days For Survey and Design Completion (Based on No. of Design Lines)" numFmtId="0">
      <sharedItems/>
    </cacheField>
    <cacheField name="Actual No. of Days for Survey and Design Completed" numFmtId="0">
      <sharedItems/>
    </cacheField>
    <cacheField name="Completed within Design Survey Target Finish Date? (Y/N)" numFmtId="0">
      <sharedItems count="2">
        <s v="No"/>
        <s v="Yes"/>
      </sharedItems>
    </cacheField>
    <cacheField name="Completed within Design Submission Target Finish Date? (Y/N)" numFmtId="0">
      <sharedItems count="2">
        <s v="Yes"/>
        <s v="No"/>
      </sharedItems>
    </cacheField>
    <cacheField name="Completed within the allotted Target No. of Days for Survey and Design Completion? (Y/N)" numFmtId="0">
      <sharedItems count="2">
        <s v="Yes"/>
        <s v="No"/>
      </sharedItems>
    </cacheField>
    <cacheField name="Months" numFmtId="0" databaseField="0">
      <fieldGroup base="4">
        <rangePr groupBy="months" startDate="2022-02-07T00:00:00" endDate="2022-03-18T00:00:00"/>
        <groupItems count="14">
          <s v="&lt;02/07/2022"/>
          <s v="Jan"/>
          <s v="Feb"/>
          <s v="Mar"/>
          <s v="Apr"/>
          <s v="May"/>
          <s v="Jun"/>
          <s v="Jul"/>
          <s v="Aug"/>
          <s v="Sep"/>
          <s v="Oct"/>
          <s v="Nov"/>
          <s v="Dec"/>
          <s v="&gt;03/18/2022"/>
        </groupItems>
      </fieldGroup>
    </cacheField>
    <cacheField name="Months2" numFmtId="0" databaseField="0">
      <fieldGroup base="5">
        <rangePr groupBy="months" startDate="2022-02-07T00:00:00" endDate="2022-03-19T00:00:00"/>
        <groupItems count="14">
          <s v="&lt;02/07/2022"/>
          <s v="Jan"/>
          <s v="Feb"/>
          <s v="Mar"/>
          <s v="Apr"/>
          <s v="May"/>
          <s v="Jun"/>
          <s v="Jul"/>
          <s v="Aug"/>
          <s v="Sep"/>
          <s v="Oct"/>
          <s v="Nov"/>
          <s v="Dec"/>
          <s v="&gt;03/19/2022"/>
        </groupItems>
      </fieldGroup>
    </cacheField>
    <cacheField name="Months3" numFmtId="0" databaseField="0">
      <fieldGroup base="8">
        <rangePr groupBy="months" startDate="2022-02-08T00:00:00" endDate="2022-03-26T00:00:00"/>
        <groupItems count="14">
          <s v="&lt;02/08/2022"/>
          <s v="Jan"/>
          <s v="Feb"/>
          <s v="Mar"/>
          <s v="Apr"/>
          <s v="May"/>
          <s v="Jun"/>
          <s v="Jul"/>
          <s v="Aug"/>
          <s v="Sep"/>
          <s v="Oct"/>
          <s v="Nov"/>
          <s v="Dec"/>
          <s v="&gt;03/26/2022"/>
        </groupItems>
      </fieldGroup>
    </cacheField>
  </cacheFields>
  <extLst>
    <ext xmlns:x14="http://schemas.microsoft.com/office/spreadsheetml/2009/9/main" uri="{725AE2AE-9491-48be-B2B4-4EB974FC3084}">
      <x14:pivotCacheDefinition pivotCacheId="1360752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FTTH PROJECT_1"/>
    <x v="0"/>
    <x v="0"/>
    <x v="0"/>
    <x v="0"/>
    <x v="0"/>
    <x v="0"/>
    <d v="2022-02-16T00:00:00"/>
    <x v="0"/>
    <x v="0"/>
    <s v="6 days"/>
    <s v="6 days"/>
    <x v="0"/>
    <x v="0"/>
    <x v="0"/>
  </r>
  <r>
    <s v="FTTH PROJECT_1"/>
    <x v="1"/>
    <x v="1"/>
    <x v="1"/>
    <x v="1"/>
    <x v="1"/>
    <x v="0"/>
    <d v="2022-02-12T00:00:00"/>
    <x v="1"/>
    <x v="0"/>
    <s v="5 days"/>
    <s v="8 days"/>
    <x v="1"/>
    <x v="1"/>
    <x v="1"/>
  </r>
  <r>
    <s v="FTTH PROJECT_1"/>
    <x v="2"/>
    <x v="2"/>
    <x v="2"/>
    <x v="1"/>
    <x v="2"/>
    <x v="0"/>
    <d v="2022-02-13T00:00:00"/>
    <x v="2"/>
    <x v="1"/>
    <s v="5 days"/>
    <s v="3 days"/>
    <x v="0"/>
    <x v="0"/>
    <x v="0"/>
  </r>
  <r>
    <s v="FTTH PROJECT_1"/>
    <x v="3"/>
    <x v="3"/>
    <x v="3"/>
    <x v="2"/>
    <x v="3"/>
    <x v="0"/>
    <d v="2022-02-14T00:00:00"/>
    <x v="3"/>
    <x v="1"/>
    <s v="5 days"/>
    <s v="3 days"/>
    <x v="0"/>
    <x v="0"/>
    <x v="0"/>
  </r>
  <r>
    <s v="FTTH PROJECT_1"/>
    <x v="4"/>
    <x v="4"/>
    <x v="0"/>
    <x v="0"/>
    <x v="0"/>
    <x v="0"/>
    <d v="2022-02-16T00:00:00"/>
    <x v="4"/>
    <x v="0"/>
    <s v="6 days"/>
    <s v="7 days"/>
    <x v="0"/>
    <x v="1"/>
    <x v="1"/>
  </r>
  <r>
    <s v="FTTH PROJECT_1"/>
    <x v="5"/>
    <x v="5"/>
    <x v="1"/>
    <x v="1"/>
    <x v="1"/>
    <x v="0"/>
    <d v="2022-02-10T00:00:00"/>
    <x v="5"/>
    <x v="1"/>
    <s v="3 days"/>
    <s v="3 days"/>
    <x v="1"/>
    <x v="0"/>
    <x v="0"/>
  </r>
  <r>
    <s v="FTTH PROJECT_1"/>
    <x v="6"/>
    <x v="6"/>
    <x v="2"/>
    <x v="1"/>
    <x v="1"/>
    <x v="0"/>
    <d v="2022-02-12T00:00:00"/>
    <x v="2"/>
    <x v="1"/>
    <s v="5 days"/>
    <s v="4 days"/>
    <x v="1"/>
    <x v="0"/>
    <x v="0"/>
  </r>
  <r>
    <s v="FTTH PROJECT_1"/>
    <x v="7"/>
    <x v="7"/>
    <x v="3"/>
    <x v="1"/>
    <x v="1"/>
    <x v="0"/>
    <d v="2022-02-10T00:00:00"/>
    <x v="6"/>
    <x v="1"/>
    <s v="3 days"/>
    <s v="1 days"/>
    <x v="1"/>
    <x v="0"/>
    <x v="0"/>
  </r>
  <r>
    <s v="FTTH PROJECT_1"/>
    <x v="8"/>
    <x v="8"/>
    <x v="0"/>
    <x v="3"/>
    <x v="4"/>
    <x v="1"/>
    <d v="2022-02-18T00:00:00"/>
    <x v="1"/>
    <x v="0"/>
    <s v="5 days"/>
    <s v="2 days"/>
    <x v="1"/>
    <x v="0"/>
    <x v="0"/>
  </r>
  <r>
    <s v="FTTH PROJECT_1"/>
    <x v="9"/>
    <x v="9"/>
    <x v="1"/>
    <x v="3"/>
    <x v="4"/>
    <x v="1"/>
    <d v="2022-02-16T00:00:00"/>
    <x v="1"/>
    <x v="0"/>
    <s v="3 days"/>
    <s v="2 days"/>
    <x v="1"/>
    <x v="0"/>
    <x v="0"/>
  </r>
  <r>
    <s v="FTTH PROJECT_1"/>
    <x v="10"/>
    <x v="10"/>
    <x v="2"/>
    <x v="3"/>
    <x v="4"/>
    <x v="1"/>
    <d v="2022-02-16T00:00:00"/>
    <x v="1"/>
    <x v="0"/>
    <s v="3 days"/>
    <s v="2 days"/>
    <x v="1"/>
    <x v="0"/>
    <x v="0"/>
  </r>
  <r>
    <s v="FTTH PROJECT_1"/>
    <x v="11"/>
    <x v="11"/>
    <x v="3"/>
    <x v="4"/>
    <x v="5"/>
    <x v="1"/>
    <d v="2022-02-22T00:00:00"/>
    <x v="7"/>
    <x v="2"/>
    <s v="6 days"/>
    <s v="9 days"/>
    <x v="0"/>
    <x v="1"/>
    <x v="1"/>
  </r>
  <r>
    <s v="FTTH PROJECT_1"/>
    <x v="12"/>
    <x v="12"/>
    <x v="0"/>
    <x v="4"/>
    <x v="6"/>
    <x v="1"/>
    <d v="2022-02-17T00:00:00"/>
    <x v="4"/>
    <x v="0"/>
    <s v="3 days"/>
    <s v="3 days"/>
    <x v="1"/>
    <x v="0"/>
    <x v="0"/>
  </r>
  <r>
    <s v="FTTH PROJECT_1"/>
    <x v="13"/>
    <x v="13"/>
    <x v="1"/>
    <x v="5"/>
    <x v="7"/>
    <x v="1"/>
    <d v="2022-02-20T00:00:00"/>
    <x v="8"/>
    <x v="0"/>
    <s v="5 days"/>
    <s v="4 days"/>
    <x v="1"/>
    <x v="0"/>
    <x v="0"/>
  </r>
  <r>
    <s v="FTTH PROJECT_1"/>
    <x v="14"/>
    <x v="14"/>
    <x v="2"/>
    <x v="6"/>
    <x v="8"/>
    <x v="1"/>
    <d v="2022-02-24T00:00:00"/>
    <x v="9"/>
    <x v="2"/>
    <s v="6 days"/>
    <s v="8 days"/>
    <x v="0"/>
    <x v="1"/>
    <x v="1"/>
  </r>
  <r>
    <s v="FTTH PROJECT_1"/>
    <x v="15"/>
    <x v="12"/>
    <x v="3"/>
    <x v="3"/>
    <x v="4"/>
    <x v="1"/>
    <d v="2022-02-16T00:00:00"/>
    <x v="10"/>
    <x v="2"/>
    <s v="3 days"/>
    <s v="9 days"/>
    <x v="1"/>
    <x v="1"/>
    <x v="1"/>
  </r>
  <r>
    <s v="FTTH PROJECT_1"/>
    <x v="16"/>
    <x v="15"/>
    <x v="0"/>
    <x v="7"/>
    <x v="9"/>
    <x v="2"/>
    <d v="2022-02-24T00:00:00"/>
    <x v="10"/>
    <x v="2"/>
    <s v="3 days"/>
    <s v="1 days"/>
    <x v="1"/>
    <x v="0"/>
    <x v="0"/>
  </r>
  <r>
    <s v="FTTH PROJECT_1"/>
    <x v="17"/>
    <x v="16"/>
    <x v="1"/>
    <x v="8"/>
    <x v="10"/>
    <x v="2"/>
    <d v="2022-03-03T00:00:00"/>
    <x v="11"/>
    <x v="3"/>
    <s v="6 days"/>
    <s v="8 days"/>
    <x v="1"/>
    <x v="1"/>
    <x v="1"/>
  </r>
  <r>
    <s v="FTTH PROJECT_1"/>
    <x v="18"/>
    <x v="12"/>
    <x v="2"/>
    <x v="8"/>
    <x v="10"/>
    <x v="2"/>
    <d v="2022-02-28T00:00:00"/>
    <x v="12"/>
    <x v="3"/>
    <s v="3 days"/>
    <s v="2 days"/>
    <x v="1"/>
    <x v="0"/>
    <x v="0"/>
  </r>
  <r>
    <s v="FTTH PROJECT_1"/>
    <x v="19"/>
    <x v="17"/>
    <x v="3"/>
    <x v="8"/>
    <x v="10"/>
    <x v="2"/>
    <d v="2022-03-02T00:00:00"/>
    <x v="13"/>
    <x v="3"/>
    <s v="5 days"/>
    <s v="5 days"/>
    <x v="1"/>
    <x v="0"/>
    <x v="0"/>
  </r>
  <r>
    <s v="FTTH PROJECT_2"/>
    <x v="20"/>
    <x v="18"/>
    <x v="0"/>
    <x v="9"/>
    <x v="11"/>
    <x v="3"/>
    <d v="2022-03-07T00:00:00"/>
    <x v="14"/>
    <x v="4"/>
    <s v="6 days"/>
    <s v="9 days"/>
    <x v="1"/>
    <x v="1"/>
    <x v="1"/>
  </r>
  <r>
    <s v="FTTH PROJECT_2"/>
    <x v="21"/>
    <x v="19"/>
    <x v="1"/>
    <x v="10"/>
    <x v="12"/>
    <x v="3"/>
    <d v="2022-03-05T00:00:00"/>
    <x v="11"/>
    <x v="3"/>
    <s v="3 days"/>
    <s v="3 days"/>
    <x v="1"/>
    <x v="0"/>
    <x v="0"/>
  </r>
  <r>
    <s v="FTTH PROJECT_2"/>
    <x v="22"/>
    <x v="20"/>
    <x v="2"/>
    <x v="10"/>
    <x v="12"/>
    <x v="3"/>
    <d v="2022-03-07T00:00:00"/>
    <x v="15"/>
    <x v="4"/>
    <s v="5 days"/>
    <s v="5 days"/>
    <x v="1"/>
    <x v="0"/>
    <x v="0"/>
  </r>
  <r>
    <s v="FTTH PROJECT_2"/>
    <x v="23"/>
    <x v="21"/>
    <x v="3"/>
    <x v="11"/>
    <x v="13"/>
    <x v="4"/>
    <d v="2022-03-16T00:00:00"/>
    <x v="16"/>
    <x v="5"/>
    <s v="6 days"/>
    <s v="9 days"/>
    <x v="0"/>
    <x v="1"/>
    <x v="1"/>
  </r>
  <r>
    <s v="FTTH PROJECT_2"/>
    <x v="24"/>
    <x v="22"/>
    <x v="0"/>
    <x v="12"/>
    <x v="13"/>
    <x v="4"/>
    <d v="2022-03-16T00:00:00"/>
    <x v="17"/>
    <x v="5"/>
    <s v="6 days"/>
    <s v="5 days"/>
    <x v="0"/>
    <x v="0"/>
    <x v="0"/>
  </r>
  <r>
    <s v="FTTH PROJECT_2"/>
    <x v="25"/>
    <x v="23"/>
    <x v="1"/>
    <x v="13"/>
    <x v="14"/>
    <x v="3"/>
    <d v="2022-03-10T00:00:00"/>
    <x v="14"/>
    <x v="4"/>
    <s v="5 days"/>
    <s v="5 days"/>
    <x v="0"/>
    <x v="0"/>
    <x v="0"/>
  </r>
  <r>
    <s v="FTTH PROJECT_2"/>
    <x v="26"/>
    <x v="10"/>
    <x v="2"/>
    <x v="14"/>
    <x v="14"/>
    <x v="3"/>
    <d v="2022-03-08T00:00:00"/>
    <x v="18"/>
    <x v="4"/>
    <s v="3 days"/>
    <s v="3 days"/>
    <x v="1"/>
    <x v="0"/>
    <x v="0"/>
  </r>
  <r>
    <s v="FTTH PROJECT_2"/>
    <x v="27"/>
    <x v="24"/>
    <x v="3"/>
    <x v="14"/>
    <x v="14"/>
    <x v="3"/>
    <d v="2022-03-08T00:00:00"/>
    <x v="19"/>
    <x v="4"/>
    <s v="3 days"/>
    <s v="1 days"/>
    <x v="1"/>
    <x v="0"/>
    <x v="0"/>
  </r>
  <r>
    <s v="FTTH PROJECT_2"/>
    <x v="28"/>
    <x v="25"/>
    <x v="0"/>
    <x v="15"/>
    <x v="15"/>
    <x v="4"/>
    <d v="2022-03-12T00:00:00"/>
    <x v="20"/>
    <x v="4"/>
    <s v="3 days"/>
    <s v="3 days"/>
    <x v="1"/>
    <x v="0"/>
    <x v="0"/>
  </r>
  <r>
    <s v="FTTH PROJECT_2"/>
    <x v="29"/>
    <x v="26"/>
    <x v="1"/>
    <x v="15"/>
    <x v="15"/>
    <x v="4"/>
    <d v="2022-03-12T00:00:00"/>
    <x v="20"/>
    <x v="4"/>
    <s v="3 days"/>
    <s v="3 days"/>
    <x v="1"/>
    <x v="0"/>
    <x v="0"/>
  </r>
  <r>
    <s v="FTTH PROJECT_2"/>
    <x v="30"/>
    <x v="27"/>
    <x v="2"/>
    <x v="15"/>
    <x v="15"/>
    <x v="4"/>
    <d v="2022-03-12T00:00:00"/>
    <x v="20"/>
    <x v="4"/>
    <s v="3 days"/>
    <s v="3 days"/>
    <x v="1"/>
    <x v="0"/>
    <x v="0"/>
  </r>
  <r>
    <s v="FTTH PROJECT_2"/>
    <x v="31"/>
    <x v="28"/>
    <x v="3"/>
    <x v="16"/>
    <x v="16"/>
    <x v="5"/>
    <d v="2022-03-19T00:00:00"/>
    <x v="21"/>
    <x v="6"/>
    <s v="6 days"/>
    <s v="9 days"/>
    <x v="1"/>
    <x v="1"/>
    <x v="1"/>
  </r>
  <r>
    <s v="FTTH PROJECT_2"/>
    <x v="32"/>
    <x v="29"/>
    <x v="0"/>
    <x v="17"/>
    <x v="17"/>
    <x v="5"/>
    <d v="2022-03-20T00:00:00"/>
    <x v="22"/>
    <x v="5"/>
    <s v="5 days"/>
    <s v="3 days"/>
    <x v="0"/>
    <x v="0"/>
    <x v="0"/>
  </r>
  <r>
    <s v="FTTH PROJECT_2"/>
    <x v="33"/>
    <x v="30"/>
    <x v="1"/>
    <x v="17"/>
    <x v="18"/>
    <x v="5"/>
    <d v="2022-03-17T00:00:00"/>
    <x v="23"/>
    <x v="5"/>
    <s v="3 days"/>
    <s v="3 days"/>
    <x v="1"/>
    <x v="0"/>
    <x v="0"/>
  </r>
  <r>
    <s v="FTTH PROJECT_2"/>
    <x v="34"/>
    <x v="31"/>
    <x v="2"/>
    <x v="18"/>
    <x v="17"/>
    <x v="5"/>
    <d v="2022-03-18T00:00:00"/>
    <x v="22"/>
    <x v="5"/>
    <s v="3 days"/>
    <s v="3 days"/>
    <x v="1"/>
    <x v="0"/>
    <x v="0"/>
  </r>
  <r>
    <s v="FTTH PROJECT_2"/>
    <x v="35"/>
    <x v="32"/>
    <x v="3"/>
    <x v="17"/>
    <x v="18"/>
    <x v="5"/>
    <d v="2022-03-17T00:00:00"/>
    <x v="23"/>
    <x v="5"/>
    <s v="3 days"/>
    <s v="3 days"/>
    <x v="1"/>
    <x v="0"/>
    <x v="0"/>
  </r>
  <r>
    <s v="FTTH PROJECT_2"/>
    <x v="36"/>
    <x v="24"/>
    <x v="0"/>
    <x v="17"/>
    <x v="18"/>
    <x v="5"/>
    <d v="2022-03-17T00:00:00"/>
    <x v="16"/>
    <x v="5"/>
    <s v="3 days"/>
    <s v="5 days"/>
    <x v="1"/>
    <x v="1"/>
    <x v="1"/>
  </r>
  <r>
    <s v="FTTH PROJECT_2"/>
    <x v="37"/>
    <x v="33"/>
    <x v="1"/>
    <x v="19"/>
    <x v="19"/>
    <x v="5"/>
    <d v="2022-03-21T00:00:00"/>
    <x v="24"/>
    <x v="6"/>
    <s v="5 days"/>
    <s v="4 days"/>
    <x v="1"/>
    <x v="0"/>
    <x v="0"/>
  </r>
  <r>
    <s v="FTTH PROJECT_2"/>
    <x v="38"/>
    <x v="34"/>
    <x v="2"/>
    <x v="20"/>
    <x v="20"/>
    <x v="5"/>
    <d v="2022-03-23T00:00:00"/>
    <x v="25"/>
    <x v="6"/>
    <s v="5 days"/>
    <s v="7 days"/>
    <x v="0"/>
    <x v="1"/>
    <x v="1"/>
  </r>
  <r>
    <s v="FTTH PROJECT_2"/>
    <x v="39"/>
    <x v="35"/>
    <x v="3"/>
    <x v="19"/>
    <x v="19"/>
    <x v="5"/>
    <d v="2022-03-19T00:00:00"/>
    <x v="16"/>
    <x v="5"/>
    <s v="3 days"/>
    <s v="3 days"/>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ADCF4-575B-4173-A7A5-C78CBBFB1CE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8:E64" firstHeaderRow="1" firstDataRow="2" firstDataCol="1"/>
  <pivotFields count="18">
    <pivotField showAll="0"/>
    <pivotField showAll="0"/>
    <pivotField numFmtId="1" showAll="0">
      <items count="37">
        <item x="7"/>
        <item x="15"/>
        <item x="9"/>
        <item x="32"/>
        <item x="30"/>
        <item x="24"/>
        <item x="27"/>
        <item x="26"/>
        <item x="19"/>
        <item x="25"/>
        <item x="10"/>
        <item x="35"/>
        <item x="31"/>
        <item x="12"/>
        <item x="5"/>
        <item x="20"/>
        <item x="6"/>
        <item x="2"/>
        <item x="33"/>
        <item x="17"/>
        <item x="23"/>
        <item x="13"/>
        <item x="1"/>
        <item x="29"/>
        <item x="3"/>
        <item x="34"/>
        <item x="8"/>
        <item x="4"/>
        <item x="11"/>
        <item x="0"/>
        <item x="22"/>
        <item x="14"/>
        <item x="16"/>
        <item x="18"/>
        <item x="21"/>
        <item x="28"/>
        <item t="default"/>
      </items>
    </pivotField>
    <pivotField axis="axisRow"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multipleItemSelectionAllowed="1" showAll="0">
      <items count="3">
        <item x="1"/>
        <item x="0"/>
        <item t="default"/>
      </items>
    </pivotField>
    <pivotField name="SLA compliant? (Y/N)" axis="axisCol" dataField="1" showAll="0" sortType="descending">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14"/>
  </colFields>
  <colItems count="3">
    <i>
      <x/>
    </i>
    <i>
      <x v="1"/>
    </i>
    <i t="grand">
      <x/>
    </i>
  </colItems>
  <dataFields count="1">
    <dataField name="Count of Completed within the allotted Target No. of Days for Survey and Design Completion? (Y/N)" fld="14" subtotal="count" baseField="0" baseItem="0"/>
  </dataFields>
  <chartFormats count="4">
    <chartFormat chart="1" format="0" series="1">
      <pivotArea type="data" outline="0" fieldPosition="0">
        <references count="2">
          <reference field="4294967294" count="1" selected="0">
            <x v="0"/>
          </reference>
          <reference field="14" count="1" selected="0">
            <x v="1"/>
          </reference>
        </references>
      </pivotArea>
    </chartFormat>
    <chartFormat chart="1"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1"/>
          </reference>
        </references>
      </pivotArea>
    </chartFormat>
    <chartFormat chart="3" format="5"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C1C43-2071-47D6-A812-A14B08F79E6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E55" firstHeaderRow="1" firstDataRow="2" firstDataCol="1"/>
  <pivotFields count="18">
    <pivotField showAll="0"/>
    <pivotField showAll="0"/>
    <pivotField numFmtId="1" showAll="0"/>
    <pivotField axis="axisRow"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Col" dataField="1" multipleItemSelectionAllowed="1"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13"/>
  </colFields>
  <colItems count="3">
    <i>
      <x/>
    </i>
    <i>
      <x v="1"/>
    </i>
    <i t="grand">
      <x/>
    </i>
  </colItems>
  <dataFields count="1">
    <dataField name="Count of Completed within Design Submission Target Finish Date? (Y/N)"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27CB6-9FC6-43C3-B656-05A98E5C6FD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I31" firstHeaderRow="1" firstDataRow="2" firstDataCol="1"/>
  <pivotFields count="18">
    <pivotField showAll="0"/>
    <pivotField showAll="0"/>
    <pivotField numFmtId="1" showAll="0"/>
    <pivotField axis="axisRow"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7">
        <item x="0"/>
        <item x="1"/>
        <item x="2"/>
        <item x="3"/>
        <item x="4"/>
        <item x="5"/>
        <item t="default"/>
      </items>
    </pivotField>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6"/>
  </colFields>
  <colItems count="7">
    <i>
      <x/>
    </i>
    <i>
      <x v="1"/>
    </i>
    <i>
      <x v="2"/>
    </i>
    <i>
      <x v="3"/>
    </i>
    <i>
      <x v="4"/>
    </i>
    <i>
      <x v="5"/>
    </i>
    <i t="grand">
      <x/>
    </i>
  </colItems>
  <dataFields count="1">
    <dataField name="Count of Actual Done Survey Wee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FD214-CC52-4E5B-B3F2-56FDB73FA6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J41" firstHeaderRow="1" firstDataRow="2" firstDataCol="1"/>
  <pivotFields count="18">
    <pivotField showAll="0"/>
    <pivotField showAll="0"/>
    <pivotField numFmtId="1" showAll="0"/>
    <pivotField axis="axisRow"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4" showAll="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8">
        <item x="1"/>
        <item x="0"/>
        <item x="2"/>
        <item x="3"/>
        <item x="4"/>
        <item x="5"/>
        <item x="6"/>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Fields count="1">
    <field x="9"/>
  </colFields>
  <colItems count="8">
    <i>
      <x/>
    </i>
    <i>
      <x v="1"/>
    </i>
    <i>
      <x v="2"/>
    </i>
    <i>
      <x v="3"/>
    </i>
    <i>
      <x v="4"/>
    </i>
    <i>
      <x v="5"/>
    </i>
    <i>
      <x v="6"/>
    </i>
    <i t="grand">
      <x/>
    </i>
  </colItems>
  <dataFields count="1">
    <dataField name="Count of Actual Design Submission Dat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A7AF25-121F-4A80-A21E-139B1712C4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15:I17" firstHeaderRow="1" firstDataRow="2" firstDataCol="1"/>
  <pivotFields count="18">
    <pivotField showAll="0"/>
    <pivotField showAll="0">
      <items count="41">
        <item x="15"/>
        <item x="27"/>
        <item x="22"/>
        <item x="30"/>
        <item x="35"/>
        <item x="26"/>
        <item x="21"/>
        <item x="33"/>
        <item x="37"/>
        <item x="11"/>
        <item x="19"/>
        <item x="23"/>
        <item x="17"/>
        <item x="38"/>
        <item x="0"/>
        <item x="14"/>
        <item x="24"/>
        <item x="8"/>
        <item x="29"/>
        <item x="7"/>
        <item x="16"/>
        <item x="13"/>
        <item x="9"/>
        <item x="1"/>
        <item x="20"/>
        <item x="3"/>
        <item x="32"/>
        <item x="12"/>
        <item x="18"/>
        <item x="36"/>
        <item x="10"/>
        <item x="4"/>
        <item x="5"/>
        <item x="25"/>
        <item x="2"/>
        <item x="31"/>
        <item x="34"/>
        <item x="28"/>
        <item x="39"/>
        <item x="6"/>
        <item t="default"/>
      </items>
    </pivotField>
    <pivotField dataField="1" numFmtId="1" showAll="0"/>
    <pivotField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7">
        <item x="0"/>
        <item x="1"/>
        <item x="2"/>
        <item x="3"/>
        <item x="4"/>
        <item x="5"/>
        <item t="default"/>
      </items>
    </pivotField>
    <pivotField numFmtId="1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6"/>
  </colFields>
  <colItems count="7">
    <i>
      <x/>
    </i>
    <i>
      <x v="1"/>
    </i>
    <i>
      <x v="2"/>
    </i>
    <i>
      <x v="3"/>
    </i>
    <i>
      <x v="4"/>
    </i>
    <i>
      <x v="5"/>
    </i>
    <i t="grand">
      <x/>
    </i>
  </colItems>
  <dataFields count="1">
    <dataField name="Sum of No. of Design Lines" fld="2" baseField="0" baseItem="0"/>
  </dataFields>
  <chartFormats count="6">
    <chartFormat chart="11" format="55" series="1">
      <pivotArea type="data" outline="0" fieldPosition="0">
        <references count="2">
          <reference field="4294967294" count="1" selected="0">
            <x v="0"/>
          </reference>
          <reference field="6" count="1" selected="0">
            <x v="0"/>
          </reference>
        </references>
      </pivotArea>
    </chartFormat>
    <chartFormat chart="11" format="56" series="1">
      <pivotArea type="data" outline="0" fieldPosition="0">
        <references count="2">
          <reference field="4294967294" count="1" selected="0">
            <x v="0"/>
          </reference>
          <reference field="6" count="1" selected="0">
            <x v="1"/>
          </reference>
        </references>
      </pivotArea>
    </chartFormat>
    <chartFormat chart="11" format="57" series="1">
      <pivotArea type="data" outline="0" fieldPosition="0">
        <references count="2">
          <reference field="4294967294" count="1" selected="0">
            <x v="0"/>
          </reference>
          <reference field="6" count="1" selected="0">
            <x v="2"/>
          </reference>
        </references>
      </pivotArea>
    </chartFormat>
    <chartFormat chart="11" format="58" series="1">
      <pivotArea type="data" outline="0" fieldPosition="0">
        <references count="2">
          <reference field="4294967294" count="1" selected="0">
            <x v="0"/>
          </reference>
          <reference field="6" count="1" selected="0">
            <x v="3"/>
          </reference>
        </references>
      </pivotArea>
    </chartFormat>
    <chartFormat chart="11" format="59" series="1">
      <pivotArea type="data" outline="0" fieldPosition="0">
        <references count="2">
          <reference field="4294967294" count="1" selected="0">
            <x v="0"/>
          </reference>
          <reference field="6" count="1" selected="0">
            <x v="4"/>
          </reference>
        </references>
      </pivotArea>
    </chartFormat>
    <chartFormat chart="11" format="60"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794DE9-037E-4D3B-9A1A-EEBE20261F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J6" firstHeaderRow="1" firstDataRow="2" firstDataCol="1"/>
  <pivotFields count="18">
    <pivotField showAll="0"/>
    <pivotField showAll="0"/>
    <pivotField dataField="1" numFmtId="1" showAll="0"/>
    <pivotField showAll="0">
      <items count="5">
        <item x="0"/>
        <item x="1"/>
        <item x="2"/>
        <item x="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4" showAll="0"/>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axis="axisCol" showAll="0">
      <items count="8">
        <item x="1"/>
        <item x="0"/>
        <item x="2"/>
        <item x="3"/>
        <item x="4"/>
        <item x="5"/>
        <item x="6"/>
        <item t="default"/>
      </items>
    </pivotField>
    <pivotField showAll="0"/>
    <pivotField showAll="0"/>
    <pivotField showAll="0"/>
    <pivotField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Fields count="1">
    <field x="9"/>
  </colFields>
  <colItems count="8">
    <i>
      <x/>
    </i>
    <i>
      <x v="1"/>
    </i>
    <i>
      <x v="2"/>
    </i>
    <i>
      <x v="3"/>
    </i>
    <i>
      <x v="4"/>
    </i>
    <i>
      <x v="5"/>
    </i>
    <i>
      <x v="6"/>
    </i>
    <i t="grand">
      <x/>
    </i>
  </colItems>
  <dataFields count="1">
    <dataField name="Sum of No. of Design Lines" fld="2" baseField="0" baseItem="0"/>
  </dataFields>
  <chartFormats count="7">
    <chartFormat chart="2" format="34" series="1">
      <pivotArea type="data" outline="0" fieldPosition="0">
        <references count="2">
          <reference field="4294967294" count="1" selected="0">
            <x v="0"/>
          </reference>
          <reference field="9" count="1" selected="0">
            <x v="1"/>
          </reference>
        </references>
      </pivotArea>
    </chartFormat>
    <chartFormat chart="2" format="35" series="1">
      <pivotArea type="data" outline="0" fieldPosition="0">
        <references count="2">
          <reference field="4294967294" count="1" selected="0">
            <x v="0"/>
          </reference>
          <reference field="9" count="1" selected="0">
            <x v="2"/>
          </reference>
        </references>
      </pivotArea>
    </chartFormat>
    <chartFormat chart="2" format="36" series="1">
      <pivotArea type="data" outline="0" fieldPosition="0">
        <references count="2">
          <reference field="4294967294" count="1" selected="0">
            <x v="0"/>
          </reference>
          <reference field="9" count="1" selected="0">
            <x v="3"/>
          </reference>
        </references>
      </pivotArea>
    </chartFormat>
    <chartFormat chart="2" format="37" series="1">
      <pivotArea type="data" outline="0" fieldPosition="0">
        <references count="2">
          <reference field="4294967294" count="1" selected="0">
            <x v="0"/>
          </reference>
          <reference field="9" count="1" selected="0">
            <x v="4"/>
          </reference>
        </references>
      </pivotArea>
    </chartFormat>
    <chartFormat chart="2" format="38" series="1">
      <pivotArea type="data" outline="0" fieldPosition="0">
        <references count="2">
          <reference field="4294967294" count="1" selected="0">
            <x v="0"/>
          </reference>
          <reference field="9" count="1" selected="0">
            <x v="5"/>
          </reference>
        </references>
      </pivotArea>
    </chartFormat>
    <chartFormat chart="2" format="39" series="1">
      <pivotArea type="data" outline="0" fieldPosition="0">
        <references count="2">
          <reference field="4294967294" count="1" selected="0">
            <x v="0"/>
          </reference>
          <reference field="9" count="1" selected="0">
            <x v="6"/>
          </reference>
        </references>
      </pivotArea>
    </chartFormat>
    <chartFormat chart="2"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Designer" xr10:uid="{DCF17CA5-937B-44B7-9A86-40670EFC7B0F}" sourceName="Assigned Designer">
  <pivotTables>
    <pivotTable tabId="28" name="PivotTable3"/>
  </pivotTables>
  <data>
    <tabular pivotCacheId="136075265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d_within_Design_Submission_Target_Finish_Date?__Y_N" xr10:uid="{A5CE608E-2FA9-4F97-9C60-5E8FDD8EB228}" sourceName="Completed within Design Submission Target Finish Date? (Y/N)">
  <pivotTables>
    <pivotTable tabId="28" name="PivotTable3"/>
  </pivotTables>
  <data>
    <tabular pivotCacheId="1360752655" sortOrder="descending">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Designer1" xr10:uid="{382BCAC9-04D2-4163-BC34-730B455E0E82}" sourceName="Assigned Designer">
  <pivotTables>
    <pivotTable tabId="28" name="PivotTable1"/>
  </pivotTables>
  <data>
    <tabular pivotCacheId="1360752655">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leted_within_Design_Survey_Target_Finish_Date?__Y_N" xr10:uid="{5651F17B-64BB-4A79-B1EE-2160F18839AF}" sourceName="Completed within Design Survey Target Finish Date? (Y/N)">
  <pivotTables>
    <pivotTable tabId="28" name="PivotTable1"/>
  </pivotTables>
  <data>
    <tabular pivotCacheId="1360752655"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igned Designer" xr10:uid="{08269A34-334F-4BE3-9633-025CBA902DCB}" cache="Slicer_Assigned_Designer" caption="Assigned Designer" style="SlicerStyleLight6" rowHeight="260350"/>
  <slicer name="SLA Metric for Design Submission" xr10:uid="{26AC6E82-5464-45FA-A47A-A19D3B304B0C}" cache="Slicer_Completed_within_Design_Submission_Target_Finish_Date?__Y_N" caption="Compliant with SLA Metric for Design Submission (Y/N)" rowHeight="260350"/>
  <slicer name="Assigned Designer 1" xr10:uid="{DBB34652-4D36-4EB2-93C7-96BF1FA7528D}" cache="Slicer_Assigned_Designer1" caption="Assigned Designer" style="SlicerStyleLight6" rowHeight="260350"/>
  <slicer name="Completed within Design Survey Target Finish Date? (Y/N)" xr10:uid="{527945B3-DAC1-411D-8914-15479A92A273}" cache="Slicer_Completed_within_Design_Survey_Target_Finish_Date?__Y_N" caption="Compliant with SLA Metric for Completed Site Survey (Y/N)"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1" dT="2023-02-24T01:22:53.40" personId="{F7BFE1D6-D84C-4947-BBF7-30E60F88D18E}" id="{6FF027A4-5EFE-485D-83DD-039898B49E4F}">
    <text>Per company policy and standards.</text>
  </threadedComment>
  <threadedComment ref="H2" dT="2023-02-24T02:36:14.01" personId="{F7BFE1D6-D84C-4947-BBF7-30E60F88D18E}" id="{84440C32-90FB-4F21-B4BC-DB9E8EFDF370}">
    <text>Survey Target Date + Target No. of Days For Survey and Design Completion (Based on No. of Design Lines)</text>
  </threadedComment>
  <threadedComment ref="K2" dT="2023-02-24T01:22:53.40" personId="{F7BFE1D6-D84C-4947-BBF7-30E60F88D18E}" id="{1C3B8D93-18EE-478F-A02E-5571FFD28C55}">
    <text>Per company policy and standards.</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github.com/mjfernandez321" TargetMode="External"/><Relationship Id="rId1" Type="http://schemas.openxmlformats.org/officeDocument/2006/relationships/hyperlink" Target="https://www.linkedin.com/in/michael-john-fernandez-4a8a501b0/"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A20D7-4DF2-48AC-965E-55B2B4E46BD7}">
  <dimension ref="A1:H72"/>
  <sheetViews>
    <sheetView showGridLines="0" tabSelected="1" zoomScaleNormal="100" workbookViewId="0"/>
  </sheetViews>
  <sheetFormatPr defaultRowHeight="15.6" x14ac:dyDescent="0.3"/>
  <cols>
    <col min="1" max="1" width="2.296875" customWidth="1"/>
  </cols>
  <sheetData>
    <row r="1" spans="1:8" ht="48" customHeight="1" x14ac:dyDescent="0.3">
      <c r="A1" s="16"/>
      <c r="B1" s="17" t="s">
        <v>62</v>
      </c>
      <c r="C1" s="17"/>
      <c r="D1" s="18"/>
      <c r="E1" s="17"/>
      <c r="F1" s="17"/>
      <c r="G1" s="17"/>
      <c r="H1" s="17"/>
    </row>
    <row r="3" spans="1:8" x14ac:dyDescent="0.3">
      <c r="B3" s="13" t="s">
        <v>73</v>
      </c>
    </row>
    <row r="4" spans="1:8" x14ac:dyDescent="0.3">
      <c r="B4" s="13" t="s">
        <v>90</v>
      </c>
    </row>
    <row r="5" spans="1:8" x14ac:dyDescent="0.3">
      <c r="B5" s="13" t="s">
        <v>71</v>
      </c>
    </row>
    <row r="6" spans="1:8" x14ac:dyDescent="0.3">
      <c r="B6" s="13"/>
    </row>
    <row r="7" spans="1:8" x14ac:dyDescent="0.3">
      <c r="B7" s="14" t="s">
        <v>137</v>
      </c>
    </row>
    <row r="8" spans="1:8" x14ac:dyDescent="0.3">
      <c r="B8" s="14"/>
    </row>
    <row r="9" spans="1:8" x14ac:dyDescent="0.3">
      <c r="B9" s="23" t="s">
        <v>74</v>
      </c>
    </row>
    <row r="10" spans="1:8" x14ac:dyDescent="0.3">
      <c r="C10" s="22" t="s">
        <v>75</v>
      </c>
      <c r="D10" s="24" t="s">
        <v>76</v>
      </c>
    </row>
    <row r="11" spans="1:8" x14ac:dyDescent="0.3">
      <c r="C11" s="22" t="s">
        <v>77</v>
      </c>
      <c r="D11" s="24" t="s">
        <v>82</v>
      </c>
    </row>
    <row r="12" spans="1:8" x14ac:dyDescent="0.3">
      <c r="C12" s="22"/>
      <c r="D12" s="24"/>
    </row>
    <row r="14" spans="1:8" ht="32.4" x14ac:dyDescent="0.3">
      <c r="A14" s="16"/>
      <c r="B14" s="17" t="s">
        <v>63</v>
      </c>
      <c r="C14" s="17"/>
      <c r="D14" s="18"/>
      <c r="E14" s="17"/>
      <c r="F14" s="17"/>
      <c r="G14" s="17"/>
      <c r="H14" s="17"/>
    </row>
    <row r="15" spans="1:8" ht="18" x14ac:dyDescent="0.3">
      <c r="C15" s="15"/>
    </row>
    <row r="16" spans="1:8" x14ac:dyDescent="0.3">
      <c r="B16" s="14" t="s">
        <v>61</v>
      </c>
    </row>
    <row r="17" spans="1:8" x14ac:dyDescent="0.3">
      <c r="C17" s="13" t="s">
        <v>158</v>
      </c>
    </row>
    <row r="18" spans="1:8" x14ac:dyDescent="0.3">
      <c r="C18" s="13" t="s">
        <v>141</v>
      </c>
    </row>
    <row r="19" spans="1:8" x14ac:dyDescent="0.3">
      <c r="C19" s="13"/>
    </row>
    <row r="20" spans="1:8" x14ac:dyDescent="0.3">
      <c r="C20" s="20" t="s">
        <v>87</v>
      </c>
    </row>
    <row r="21" spans="1:8" x14ac:dyDescent="0.3">
      <c r="C21" s="25" t="s">
        <v>89</v>
      </c>
    </row>
    <row r="22" spans="1:8" x14ac:dyDescent="0.3">
      <c r="C22" s="25" t="s">
        <v>92</v>
      </c>
    </row>
    <row r="23" spans="1:8" x14ac:dyDescent="0.3">
      <c r="C23" s="25"/>
    </row>
    <row r="24" spans="1:8" ht="32.4" x14ac:dyDescent="0.3">
      <c r="A24" s="16"/>
      <c r="B24" s="17" t="s">
        <v>64</v>
      </c>
      <c r="C24" s="17"/>
      <c r="D24" s="18"/>
      <c r="E24" s="17"/>
      <c r="F24" s="17"/>
      <c r="G24" s="17"/>
      <c r="H24" s="17"/>
    </row>
    <row r="26" spans="1:8" x14ac:dyDescent="0.3">
      <c r="B26" s="14" t="s">
        <v>65</v>
      </c>
    </row>
    <row r="27" spans="1:8" x14ac:dyDescent="0.3">
      <c r="C27" s="13" t="s">
        <v>86</v>
      </c>
    </row>
    <row r="28" spans="1:8" x14ac:dyDescent="0.3">
      <c r="C28" s="13" t="s">
        <v>66</v>
      </c>
    </row>
    <row r="29" spans="1:8" x14ac:dyDescent="0.3">
      <c r="C29" s="13" t="s">
        <v>93</v>
      </c>
    </row>
    <row r="30" spans="1:8" x14ac:dyDescent="0.3">
      <c r="C30" s="13" t="s">
        <v>94</v>
      </c>
    </row>
    <row r="32" spans="1:8" x14ac:dyDescent="0.3">
      <c r="B32" s="14" t="s">
        <v>95</v>
      </c>
    </row>
    <row r="33" spans="1:8" x14ac:dyDescent="0.3">
      <c r="C33" s="13" t="s">
        <v>67</v>
      </c>
    </row>
    <row r="34" spans="1:8" x14ac:dyDescent="0.3">
      <c r="D34" s="19" t="s">
        <v>68</v>
      </c>
    </row>
    <row r="35" spans="1:8" x14ac:dyDescent="0.3">
      <c r="D35" s="19" t="s">
        <v>70</v>
      </c>
    </row>
    <row r="36" spans="1:8" x14ac:dyDescent="0.3">
      <c r="D36" s="19" t="s">
        <v>69</v>
      </c>
    </row>
    <row r="39" spans="1:8" ht="32.4" x14ac:dyDescent="0.3">
      <c r="A39" s="16"/>
      <c r="B39" s="17" t="s">
        <v>72</v>
      </c>
      <c r="C39" s="17"/>
      <c r="D39" s="18"/>
      <c r="E39" s="17"/>
      <c r="F39" s="17"/>
      <c r="G39" s="17"/>
      <c r="H39" s="17"/>
    </row>
    <row r="41" spans="1:8" x14ac:dyDescent="0.3">
      <c r="B41" s="14" t="s">
        <v>88</v>
      </c>
    </row>
    <row r="42" spans="1:8" x14ac:dyDescent="0.3">
      <c r="C42" s="21" t="s">
        <v>97</v>
      </c>
    </row>
    <row r="43" spans="1:8" x14ac:dyDescent="0.3">
      <c r="C43" s="21" t="s">
        <v>96</v>
      </c>
    </row>
    <row r="44" spans="1:8" x14ac:dyDescent="0.3">
      <c r="C44" s="21" t="s">
        <v>114</v>
      </c>
    </row>
    <row r="45" spans="1:8" x14ac:dyDescent="0.3">
      <c r="C45" s="21" t="s">
        <v>98</v>
      </c>
    </row>
    <row r="46" spans="1:8" x14ac:dyDescent="0.3">
      <c r="C46" s="21" t="s">
        <v>99</v>
      </c>
    </row>
    <row r="47" spans="1:8" x14ac:dyDescent="0.3">
      <c r="C47" s="21" t="s">
        <v>100</v>
      </c>
    </row>
    <row r="49" spans="1:8" ht="32.4" x14ac:dyDescent="0.3">
      <c r="A49" s="16"/>
      <c r="B49" s="17" t="s">
        <v>101</v>
      </c>
      <c r="C49" s="17"/>
      <c r="D49" s="18"/>
      <c r="E49" s="17"/>
      <c r="F49" s="17"/>
      <c r="G49" s="17"/>
      <c r="H49" s="17"/>
    </row>
    <row r="51" spans="1:8" x14ac:dyDescent="0.3">
      <c r="B51" s="22" t="s">
        <v>102</v>
      </c>
    </row>
    <row r="52" spans="1:8" x14ac:dyDescent="0.3">
      <c r="C52" s="21" t="s">
        <v>117</v>
      </c>
    </row>
    <row r="53" spans="1:8" x14ac:dyDescent="0.3">
      <c r="C53" s="21" t="s">
        <v>153</v>
      </c>
    </row>
    <row r="55" spans="1:8" ht="32.4" x14ac:dyDescent="0.3">
      <c r="A55" s="16"/>
      <c r="B55" s="17" t="s">
        <v>103</v>
      </c>
      <c r="C55" s="17"/>
      <c r="D55" s="18"/>
      <c r="E55" s="17"/>
      <c r="F55" s="17"/>
      <c r="G55" s="17"/>
      <c r="H55" s="17"/>
    </row>
    <row r="57" spans="1:8" x14ac:dyDescent="0.3">
      <c r="B57" s="22" t="s">
        <v>143</v>
      </c>
    </row>
    <row r="58" spans="1:8" x14ac:dyDescent="0.3">
      <c r="C58" s="21" t="s">
        <v>145</v>
      </c>
    </row>
    <row r="59" spans="1:8" x14ac:dyDescent="0.3">
      <c r="C59" s="21" t="s">
        <v>149</v>
      </c>
    </row>
    <row r="60" spans="1:8" x14ac:dyDescent="0.3">
      <c r="C60" t="s">
        <v>146</v>
      </c>
    </row>
    <row r="61" spans="1:8" x14ac:dyDescent="0.3">
      <c r="C61" t="s">
        <v>147</v>
      </c>
    </row>
    <row r="62" spans="1:8" x14ac:dyDescent="0.3">
      <c r="C62" t="s">
        <v>151</v>
      </c>
    </row>
    <row r="63" spans="1:8" x14ac:dyDescent="0.3">
      <c r="C63" t="s">
        <v>152</v>
      </c>
    </row>
    <row r="65" spans="1:8" ht="32.4" x14ac:dyDescent="0.3">
      <c r="A65" s="16"/>
      <c r="B65" s="17" t="s">
        <v>118</v>
      </c>
      <c r="C65" s="17"/>
      <c r="D65" s="18"/>
      <c r="E65" s="17"/>
      <c r="F65" s="17"/>
      <c r="G65" s="17"/>
      <c r="H65" s="17"/>
    </row>
    <row r="67" spans="1:8" x14ac:dyDescent="0.3">
      <c r="B67" s="22" t="s">
        <v>148</v>
      </c>
    </row>
    <row r="68" spans="1:8" x14ac:dyDescent="0.3">
      <c r="C68" t="s">
        <v>150</v>
      </c>
    </row>
    <row r="69" spans="1:8" x14ac:dyDescent="0.3">
      <c r="C69" t="s">
        <v>154</v>
      </c>
    </row>
    <row r="70" spans="1:8" x14ac:dyDescent="0.3">
      <c r="C70" t="s">
        <v>155</v>
      </c>
    </row>
    <row r="71" spans="1:8" x14ac:dyDescent="0.3">
      <c r="C71" t="s">
        <v>156</v>
      </c>
    </row>
    <row r="72" spans="1:8" x14ac:dyDescent="0.3">
      <c r="C72" t="s">
        <v>157</v>
      </c>
    </row>
  </sheetData>
  <hyperlinks>
    <hyperlink ref="D10" r:id="rId1" xr:uid="{BDD350E8-8188-4173-85A0-1095E09D0BD5}"/>
    <hyperlink ref="D11" r:id="rId2" xr:uid="{A8AD9468-149E-40D3-8EA0-BE54D49AE0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F36-A68D-4514-9311-C41BE92CEFEA}">
  <dimension ref="A1:S21"/>
  <sheetViews>
    <sheetView showGridLines="0" view="pageBreakPreview" zoomScale="85" zoomScaleNormal="85" zoomScaleSheetLayoutView="85" workbookViewId="0">
      <selection sqref="A1:S6"/>
    </sheetView>
  </sheetViews>
  <sheetFormatPr defaultRowHeight="15.6" x14ac:dyDescent="0.3"/>
  <cols>
    <col min="19" max="19" width="3.5" customWidth="1"/>
  </cols>
  <sheetData>
    <row r="1" spans="1:19" ht="15.6" customHeight="1" x14ac:dyDescent="0.3">
      <c r="A1" s="34" t="s">
        <v>142</v>
      </c>
      <c r="B1" s="34"/>
      <c r="C1" s="34"/>
      <c r="D1" s="34"/>
      <c r="E1" s="34"/>
      <c r="F1" s="34"/>
      <c r="G1" s="34"/>
      <c r="H1" s="34"/>
      <c r="I1" s="34"/>
      <c r="J1" s="34"/>
      <c r="K1" s="34"/>
      <c r="L1" s="34"/>
      <c r="M1" s="34"/>
      <c r="N1" s="34"/>
      <c r="O1" s="34"/>
      <c r="P1" s="34"/>
      <c r="Q1" s="34"/>
      <c r="R1" s="34"/>
      <c r="S1" s="34"/>
    </row>
    <row r="2" spans="1:19" ht="15.6" customHeight="1" x14ac:dyDescent="0.3">
      <c r="A2" s="34"/>
      <c r="B2" s="34"/>
      <c r="C2" s="34"/>
      <c r="D2" s="34"/>
      <c r="E2" s="34"/>
      <c r="F2" s="34"/>
      <c r="G2" s="34"/>
      <c r="H2" s="34"/>
      <c r="I2" s="34"/>
      <c r="J2" s="34"/>
      <c r="K2" s="34"/>
      <c r="L2" s="34"/>
      <c r="M2" s="34"/>
      <c r="N2" s="34"/>
      <c r="O2" s="34"/>
      <c r="P2" s="34"/>
      <c r="Q2" s="34"/>
      <c r="R2" s="34"/>
      <c r="S2" s="34"/>
    </row>
    <row r="3" spans="1:19" ht="15.6" customHeight="1" x14ac:dyDescent="0.3">
      <c r="A3" s="34"/>
      <c r="B3" s="34"/>
      <c r="C3" s="34"/>
      <c r="D3" s="34"/>
      <c r="E3" s="34"/>
      <c r="F3" s="34"/>
      <c r="G3" s="34"/>
      <c r="H3" s="34"/>
      <c r="I3" s="34"/>
      <c r="J3" s="34"/>
      <c r="K3" s="34"/>
      <c r="L3" s="34"/>
      <c r="M3" s="34"/>
      <c r="N3" s="34"/>
      <c r="O3" s="34"/>
      <c r="P3" s="34"/>
      <c r="Q3" s="34"/>
      <c r="R3" s="34"/>
      <c r="S3" s="34"/>
    </row>
    <row r="4" spans="1:19" ht="15.6" customHeight="1" x14ac:dyDescent="0.3">
      <c r="A4" s="34"/>
      <c r="B4" s="34"/>
      <c r="C4" s="34"/>
      <c r="D4" s="34"/>
      <c r="E4" s="34"/>
      <c r="F4" s="34"/>
      <c r="G4" s="34"/>
      <c r="H4" s="34"/>
      <c r="I4" s="34"/>
      <c r="J4" s="34"/>
      <c r="K4" s="34"/>
      <c r="L4" s="34"/>
      <c r="M4" s="34"/>
      <c r="N4" s="34"/>
      <c r="O4" s="34"/>
      <c r="P4" s="34"/>
      <c r="Q4" s="34"/>
      <c r="R4" s="34"/>
      <c r="S4" s="34"/>
    </row>
    <row r="5" spans="1:19" ht="15.6" customHeight="1" x14ac:dyDescent="0.3">
      <c r="A5" s="34"/>
      <c r="B5" s="34"/>
      <c r="C5" s="34"/>
      <c r="D5" s="34"/>
      <c r="E5" s="34"/>
      <c r="F5" s="34"/>
      <c r="G5" s="34"/>
      <c r="H5" s="34"/>
      <c r="I5" s="34"/>
      <c r="J5" s="34"/>
      <c r="K5" s="34"/>
      <c r="L5" s="34"/>
      <c r="M5" s="34"/>
      <c r="N5" s="34"/>
      <c r="O5" s="34"/>
      <c r="P5" s="34"/>
      <c r="Q5" s="34"/>
      <c r="R5" s="34"/>
      <c r="S5" s="34"/>
    </row>
    <row r="6" spans="1:19" ht="15.6" customHeight="1" x14ac:dyDescent="0.3">
      <c r="A6" s="34"/>
      <c r="B6" s="34"/>
      <c r="C6" s="34"/>
      <c r="D6" s="34"/>
      <c r="E6" s="34"/>
      <c r="F6" s="34"/>
      <c r="G6" s="34"/>
      <c r="H6" s="34"/>
      <c r="I6" s="34"/>
      <c r="J6" s="34"/>
      <c r="K6" s="34"/>
      <c r="L6" s="34"/>
      <c r="M6" s="34"/>
      <c r="N6" s="34"/>
      <c r="O6" s="34"/>
      <c r="P6" s="34"/>
      <c r="Q6" s="34"/>
      <c r="R6" s="34"/>
      <c r="S6" s="34"/>
    </row>
    <row r="17" customFormat="1" x14ac:dyDescent="0.3"/>
    <row r="18" customFormat="1" x14ac:dyDescent="0.3"/>
    <row r="19" customFormat="1" x14ac:dyDescent="0.3"/>
    <row r="20" customFormat="1" x14ac:dyDescent="0.3"/>
    <row r="21" customFormat="1" x14ac:dyDescent="0.3"/>
  </sheetData>
  <sheetProtection formatCells="0" formatColumns="0" formatRows="0" insertColumns="0" insertRows="0" insertHyperlinks="0" deleteColumns="0" deleteRows="0"/>
  <mergeCells count="1">
    <mergeCell ref="A1:S6"/>
  </mergeCells>
  <pageMargins left="0.7" right="0.7" top="0.75" bottom="0.75" header="0.3" footer="0.3"/>
  <pageSetup scale="45" orientation="portrait" copies="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D612-A542-4957-9AEF-654871DD08DD}">
  <dimension ref="A1:I47"/>
  <sheetViews>
    <sheetView showGridLines="0" zoomScaleNormal="100" workbookViewId="0"/>
  </sheetViews>
  <sheetFormatPr defaultColWidth="17.09765625" defaultRowHeight="15.6" x14ac:dyDescent="0.3"/>
  <cols>
    <col min="1" max="1" width="10.69921875" style="27" bestFit="1" customWidth="1"/>
    <col min="2" max="2" width="7.09765625" style="27" bestFit="1" customWidth="1"/>
    <col min="3" max="3" width="12.5" style="27" bestFit="1" customWidth="1"/>
    <col min="4" max="4" width="12.09765625" style="27" bestFit="1" customWidth="1"/>
    <col min="5" max="5" width="16.3984375" style="27" bestFit="1" customWidth="1"/>
    <col min="6" max="6" width="16" style="27" bestFit="1" customWidth="1"/>
    <col min="7" max="7" width="24" style="27" bestFit="1" customWidth="1"/>
    <col min="8" max="8" width="19.8984375" style="27" bestFit="1" customWidth="1"/>
    <col min="9" max="9" width="53.3984375" style="27" bestFit="1" customWidth="1"/>
    <col min="10" max="16384" width="17.09765625" style="27"/>
  </cols>
  <sheetData>
    <row r="1" spans="1:9" x14ac:dyDescent="0.3">
      <c r="A1" s="26" t="s">
        <v>0</v>
      </c>
      <c r="B1" s="26" t="s">
        <v>46</v>
      </c>
      <c r="C1" s="26" t="s">
        <v>53</v>
      </c>
      <c r="D1" s="26" t="s">
        <v>47</v>
      </c>
      <c r="E1" s="26" t="s">
        <v>48</v>
      </c>
      <c r="F1" s="26" t="s">
        <v>51</v>
      </c>
      <c r="G1" s="26" t="s">
        <v>56</v>
      </c>
      <c r="H1" s="26" t="s">
        <v>49</v>
      </c>
      <c r="I1" s="26" t="s">
        <v>55</v>
      </c>
    </row>
    <row r="2" spans="1:9" x14ac:dyDescent="0.3">
      <c r="A2" s="26" t="s">
        <v>44</v>
      </c>
      <c r="B2" s="26" t="s">
        <v>12</v>
      </c>
      <c r="C2" s="28">
        <v>1264</v>
      </c>
      <c r="D2" s="26" t="s">
        <v>37</v>
      </c>
      <c r="E2" s="29">
        <v>44601</v>
      </c>
      <c r="F2" s="29">
        <v>44602</v>
      </c>
      <c r="G2" s="29">
        <f t="shared" ref="G2:G19" si="0">F2+(VALUE(SUBSTITUTE(I2," days","",1)))</f>
        <v>44608</v>
      </c>
      <c r="H2" s="29">
        <v>44608</v>
      </c>
      <c r="I2" s="30">
        <v>6</v>
      </c>
    </row>
    <row r="3" spans="1:9" x14ac:dyDescent="0.3">
      <c r="A3" s="26" t="s">
        <v>44</v>
      </c>
      <c r="B3" s="26" t="s">
        <v>57</v>
      </c>
      <c r="C3" s="28">
        <v>880</v>
      </c>
      <c r="D3" s="26" t="s">
        <v>40</v>
      </c>
      <c r="E3" s="29">
        <v>44599</v>
      </c>
      <c r="F3" s="29"/>
      <c r="G3" s="29">
        <f t="shared" si="0"/>
        <v>5</v>
      </c>
      <c r="H3" s="29">
        <v>44607</v>
      </c>
      <c r="I3" s="30">
        <v>5</v>
      </c>
    </row>
    <row r="4" spans="1:9" x14ac:dyDescent="0.3">
      <c r="A4" s="26" t="s">
        <v>104</v>
      </c>
      <c r="B4" s="26" t="s">
        <v>16</v>
      </c>
      <c r="C4" s="28">
        <v>640</v>
      </c>
      <c r="D4" s="26" t="s">
        <v>38</v>
      </c>
      <c r="E4" s="29">
        <v>44599</v>
      </c>
      <c r="F4" s="29">
        <v>44600</v>
      </c>
      <c r="G4" s="29">
        <f t="shared" si="0"/>
        <v>44605</v>
      </c>
      <c r="H4" s="29">
        <v>44603</v>
      </c>
      <c r="I4" s="30">
        <v>5</v>
      </c>
    </row>
    <row r="5" spans="1:9" x14ac:dyDescent="0.3">
      <c r="A5" s="26" t="s">
        <v>44</v>
      </c>
      <c r="B5" s="26" t="s">
        <v>2</v>
      </c>
      <c r="C5" s="28">
        <v>928</v>
      </c>
      <c r="D5" s="26"/>
      <c r="E5" s="29"/>
      <c r="F5" s="29">
        <v>44601</v>
      </c>
      <c r="G5" s="29">
        <f t="shared" si="0"/>
        <v>44606</v>
      </c>
      <c r="H5" s="29"/>
      <c r="I5" s="30">
        <v>5</v>
      </c>
    </row>
    <row r="6" spans="1:9" x14ac:dyDescent="0.3">
      <c r="A6" s="26" t="s">
        <v>44</v>
      </c>
      <c r="B6" s="26" t="s">
        <v>22</v>
      </c>
      <c r="C6" s="28">
        <v>1104</v>
      </c>
      <c r="D6" s="26" t="s">
        <v>37</v>
      </c>
      <c r="E6" s="29">
        <v>44601</v>
      </c>
      <c r="F6" s="29">
        <v>44602</v>
      </c>
      <c r="G6" s="29">
        <f t="shared" si="0"/>
        <v>44608</v>
      </c>
      <c r="H6" s="29">
        <v>44609</v>
      </c>
      <c r="I6" s="30">
        <v>6</v>
      </c>
    </row>
    <row r="7" spans="1:9" x14ac:dyDescent="0.3">
      <c r="A7" s="26" t="s">
        <v>44</v>
      </c>
      <c r="B7" s="26" t="s">
        <v>26</v>
      </c>
      <c r="C7" s="28">
        <v>512</v>
      </c>
      <c r="D7" s="26" t="s">
        <v>40</v>
      </c>
      <c r="E7" s="29">
        <v>44599</v>
      </c>
      <c r="F7" s="29">
        <v>44599</v>
      </c>
      <c r="G7" s="29">
        <f t="shared" si="0"/>
        <v>44602</v>
      </c>
      <c r="H7" s="29">
        <v>44602</v>
      </c>
      <c r="I7" s="30">
        <v>3</v>
      </c>
    </row>
    <row r="8" spans="1:9" x14ac:dyDescent="0.3">
      <c r="A8" s="26" t="s">
        <v>44</v>
      </c>
      <c r="B8" s="26" t="s">
        <v>27</v>
      </c>
      <c r="C8" s="28">
        <v>592</v>
      </c>
      <c r="D8" s="26" t="s">
        <v>38</v>
      </c>
      <c r="E8" s="29">
        <v>44599</v>
      </c>
      <c r="F8" s="29">
        <v>44599</v>
      </c>
      <c r="G8" s="29">
        <f t="shared" si="0"/>
        <v>44604</v>
      </c>
      <c r="H8" s="29">
        <v>44603</v>
      </c>
      <c r="I8" s="30">
        <v>5</v>
      </c>
    </row>
    <row r="9" spans="1:9" x14ac:dyDescent="0.3">
      <c r="A9" s="26" t="s">
        <v>44</v>
      </c>
      <c r="B9" s="26" t="s">
        <v>27</v>
      </c>
      <c r="C9" s="28">
        <v>64</v>
      </c>
      <c r="D9" s="26" t="s">
        <v>39</v>
      </c>
      <c r="E9" s="29">
        <v>44599</v>
      </c>
      <c r="F9" s="29">
        <v>44599</v>
      </c>
      <c r="G9" s="29">
        <f t="shared" si="0"/>
        <v>44602</v>
      </c>
      <c r="H9" s="29">
        <v>44600</v>
      </c>
      <c r="I9" s="30">
        <v>3</v>
      </c>
    </row>
    <row r="10" spans="1:9" x14ac:dyDescent="0.3">
      <c r="A10" s="26" t="s">
        <v>44</v>
      </c>
      <c r="B10" s="26" t="s">
        <v>27</v>
      </c>
      <c r="C10" s="28">
        <v>976</v>
      </c>
      <c r="D10" s="26" t="s">
        <v>37</v>
      </c>
      <c r="E10" s="29">
        <v>44605</v>
      </c>
      <c r="F10" s="29">
        <v>44605</v>
      </c>
      <c r="G10" s="29">
        <f t="shared" si="0"/>
        <v>44610</v>
      </c>
      <c r="H10" s="29">
        <v>44607</v>
      </c>
      <c r="I10" s="30">
        <v>5</v>
      </c>
    </row>
    <row r="11" spans="1:9" x14ac:dyDescent="0.3">
      <c r="A11" s="26" t="s">
        <v>44</v>
      </c>
      <c r="B11" s="26" t="s">
        <v>27</v>
      </c>
      <c r="C11" s="28">
        <v>112</v>
      </c>
      <c r="D11" s="26" t="s">
        <v>109</v>
      </c>
      <c r="E11" s="29">
        <v>44605</v>
      </c>
      <c r="F11" s="29">
        <v>44605</v>
      </c>
      <c r="G11" s="29">
        <f t="shared" si="0"/>
        <v>44608</v>
      </c>
      <c r="H11" s="29">
        <v>44607</v>
      </c>
      <c r="I11" s="30">
        <v>3</v>
      </c>
    </row>
    <row r="12" spans="1:9" x14ac:dyDescent="0.3">
      <c r="A12" s="26" t="s">
        <v>44</v>
      </c>
      <c r="B12" s="26" t="s">
        <v>58</v>
      </c>
      <c r="C12" s="28">
        <v>384</v>
      </c>
      <c r="D12" s="26"/>
      <c r="E12" s="29">
        <v>44605</v>
      </c>
      <c r="F12" s="29">
        <v>44605</v>
      </c>
      <c r="G12" s="29">
        <f t="shared" si="0"/>
        <v>44608</v>
      </c>
      <c r="H12" s="29">
        <v>44607</v>
      </c>
      <c r="I12" s="30">
        <v>3</v>
      </c>
    </row>
    <row r="13" spans="1:9" x14ac:dyDescent="0.3">
      <c r="A13" s="26" t="s">
        <v>44</v>
      </c>
      <c r="B13" s="26" t="s">
        <v>13</v>
      </c>
      <c r="C13" s="28">
        <v>1120</v>
      </c>
      <c r="D13" s="26" t="s">
        <v>39</v>
      </c>
      <c r="E13" s="29">
        <v>44606</v>
      </c>
      <c r="F13" s="29">
        <v>44608</v>
      </c>
      <c r="G13" s="29">
        <f t="shared" si="0"/>
        <v>44614</v>
      </c>
      <c r="H13" s="29">
        <v>44617</v>
      </c>
      <c r="I13" s="30">
        <v>6</v>
      </c>
    </row>
    <row r="14" spans="1:9" x14ac:dyDescent="0.3">
      <c r="A14" s="26" t="s">
        <v>44</v>
      </c>
      <c r="B14" s="26" t="s">
        <v>5</v>
      </c>
      <c r="C14" s="28">
        <v>480</v>
      </c>
      <c r="D14" s="26" t="s">
        <v>105</v>
      </c>
      <c r="E14" s="29">
        <v>44606</v>
      </c>
      <c r="F14" s="29">
        <v>44606</v>
      </c>
      <c r="G14" s="29">
        <f t="shared" si="0"/>
        <v>44609</v>
      </c>
      <c r="H14" s="29">
        <v>44609</v>
      </c>
      <c r="I14" s="30">
        <v>3</v>
      </c>
    </row>
    <row r="15" spans="1:9" x14ac:dyDescent="0.3">
      <c r="A15" s="26" t="s">
        <v>44</v>
      </c>
      <c r="B15" s="26" t="s">
        <v>59</v>
      </c>
      <c r="C15" s="28">
        <v>832</v>
      </c>
      <c r="D15" s="26" t="s">
        <v>40</v>
      </c>
      <c r="E15" s="29">
        <v>44607</v>
      </c>
      <c r="F15" s="29" t="s">
        <v>112</v>
      </c>
      <c r="G15" s="29">
        <f t="shared" si="0"/>
        <v>13</v>
      </c>
      <c r="H15" s="29">
        <v>44611</v>
      </c>
      <c r="I15" s="30">
        <v>5</v>
      </c>
    </row>
    <row r="16" spans="1:9" x14ac:dyDescent="0.3">
      <c r="A16" s="26" t="s">
        <v>44</v>
      </c>
      <c r="B16" s="26" t="s">
        <v>15</v>
      </c>
      <c r="C16" s="28">
        <v>1488</v>
      </c>
      <c r="D16" s="26" t="s">
        <v>38</v>
      </c>
      <c r="E16" s="29">
        <v>44609</v>
      </c>
      <c r="F16" s="29"/>
      <c r="G16" s="29">
        <f t="shared" si="0"/>
        <v>6</v>
      </c>
      <c r="H16" s="29">
        <v>44618</v>
      </c>
      <c r="I16" s="30">
        <v>6</v>
      </c>
    </row>
    <row r="17" spans="1:9" x14ac:dyDescent="0.3">
      <c r="A17" s="26" t="s">
        <v>104</v>
      </c>
      <c r="B17" s="26" t="s">
        <v>6</v>
      </c>
      <c r="C17" s="28">
        <v>480</v>
      </c>
      <c r="D17" s="26" t="s">
        <v>39</v>
      </c>
      <c r="E17" s="29">
        <v>44605</v>
      </c>
      <c r="F17" s="29">
        <v>44605</v>
      </c>
      <c r="G17" s="29">
        <f t="shared" si="0"/>
        <v>44608</v>
      </c>
      <c r="H17" s="29"/>
      <c r="I17" s="30">
        <v>3</v>
      </c>
    </row>
    <row r="18" spans="1:9" x14ac:dyDescent="0.3">
      <c r="A18" s="26" t="s">
        <v>44</v>
      </c>
      <c r="B18" s="26" t="s">
        <v>4</v>
      </c>
      <c r="C18" s="28">
        <v>96</v>
      </c>
      <c r="D18" s="26" t="s">
        <v>113</v>
      </c>
      <c r="E18" s="29"/>
      <c r="F18" s="29">
        <v>44613</v>
      </c>
      <c r="G18" s="29">
        <f t="shared" si="0"/>
        <v>44616</v>
      </c>
      <c r="H18" s="29">
        <v>44614</v>
      </c>
      <c r="I18" s="30">
        <v>3</v>
      </c>
    </row>
    <row r="19" spans="1:9" x14ac:dyDescent="0.3">
      <c r="A19" s="26" t="s">
        <v>44</v>
      </c>
      <c r="B19" s="26" t="s">
        <v>8</v>
      </c>
      <c r="C19" s="28">
        <v>1552</v>
      </c>
      <c r="D19" s="26" t="s">
        <v>40</v>
      </c>
      <c r="E19" s="29">
        <v>44617</v>
      </c>
      <c r="F19" s="29">
        <v>44617</v>
      </c>
      <c r="G19" s="29">
        <f t="shared" si="0"/>
        <v>44623</v>
      </c>
      <c r="H19" s="29">
        <v>44625</v>
      </c>
      <c r="I19" s="30">
        <v>6</v>
      </c>
    </row>
    <row r="20" spans="1:9" x14ac:dyDescent="0.3">
      <c r="A20" s="26" t="s">
        <v>44</v>
      </c>
      <c r="B20" s="26" t="s">
        <v>24</v>
      </c>
      <c r="C20" s="28">
        <v>480</v>
      </c>
      <c r="D20" s="26" t="s">
        <v>106</v>
      </c>
      <c r="E20" s="29"/>
      <c r="F20" s="29">
        <v>44617</v>
      </c>
      <c r="G20" s="29"/>
      <c r="H20" s="29">
        <v>44619</v>
      </c>
      <c r="I20" s="30">
        <v>3</v>
      </c>
    </row>
    <row r="21" spans="1:9" x14ac:dyDescent="0.3">
      <c r="A21" s="26" t="s">
        <v>44</v>
      </c>
      <c r="B21" s="26" t="s">
        <v>9</v>
      </c>
      <c r="C21" s="28">
        <v>768</v>
      </c>
      <c r="D21" s="26" t="s">
        <v>39</v>
      </c>
      <c r="E21" s="29">
        <v>44617</v>
      </c>
      <c r="F21" s="29">
        <v>44617</v>
      </c>
      <c r="G21" s="29">
        <f t="shared" ref="G21:G47" si="1">F21+(VALUE(SUBSTITUTE(I21," days","",1)))</f>
        <v>44622</v>
      </c>
      <c r="H21" s="29">
        <v>44622</v>
      </c>
      <c r="I21" s="30">
        <v>5</v>
      </c>
    </row>
    <row r="22" spans="1:9" x14ac:dyDescent="0.3">
      <c r="A22" s="26" t="s">
        <v>45</v>
      </c>
      <c r="B22" s="26" t="s">
        <v>14</v>
      </c>
      <c r="C22" s="28">
        <v>1568</v>
      </c>
      <c r="D22" s="26" t="s">
        <v>37</v>
      </c>
      <c r="E22" s="29">
        <v>44621</v>
      </c>
      <c r="F22" s="29">
        <v>44621</v>
      </c>
      <c r="G22" s="29">
        <f t="shared" si="1"/>
        <v>44627</v>
      </c>
      <c r="H22" s="29">
        <v>44630</v>
      </c>
      <c r="I22" s="30">
        <v>6</v>
      </c>
    </row>
    <row r="23" spans="1:9" x14ac:dyDescent="0.3">
      <c r="A23" s="26" t="s">
        <v>104</v>
      </c>
      <c r="B23" s="26" t="s">
        <v>35</v>
      </c>
      <c r="C23" s="28">
        <v>336</v>
      </c>
      <c r="D23" s="26" t="s">
        <v>40</v>
      </c>
      <c r="E23" s="29">
        <v>44622</v>
      </c>
      <c r="F23" s="29">
        <v>44622</v>
      </c>
      <c r="G23" s="29">
        <f t="shared" si="1"/>
        <v>44625</v>
      </c>
      <c r="H23" s="29">
        <v>44625</v>
      </c>
      <c r="I23" s="30">
        <v>3</v>
      </c>
    </row>
    <row r="24" spans="1:9" x14ac:dyDescent="0.3">
      <c r="A24" s="26" t="s">
        <v>104</v>
      </c>
      <c r="B24" s="26" t="s">
        <v>19</v>
      </c>
      <c r="C24" s="28">
        <v>544</v>
      </c>
      <c r="D24" s="26" t="s">
        <v>38</v>
      </c>
      <c r="E24" s="29">
        <v>44622</v>
      </c>
      <c r="F24" s="29">
        <v>44622</v>
      </c>
      <c r="G24" s="29">
        <f t="shared" si="1"/>
        <v>44627</v>
      </c>
      <c r="H24" s="29">
        <v>44627</v>
      </c>
      <c r="I24" s="30">
        <v>5</v>
      </c>
    </row>
    <row r="25" spans="1:9" x14ac:dyDescent="0.3">
      <c r="A25" s="26" t="s">
        <v>45</v>
      </c>
      <c r="B25" s="26" t="s">
        <v>36</v>
      </c>
      <c r="C25" s="28">
        <v>1856</v>
      </c>
      <c r="D25" s="26" t="s">
        <v>115</v>
      </c>
      <c r="E25" s="29">
        <v>44626</v>
      </c>
      <c r="F25" s="29"/>
      <c r="G25" s="29">
        <f t="shared" si="1"/>
        <v>6</v>
      </c>
      <c r="H25" s="29">
        <v>44639</v>
      </c>
      <c r="I25" s="30">
        <v>6</v>
      </c>
    </row>
    <row r="26" spans="1:9" x14ac:dyDescent="0.3">
      <c r="A26" s="26" t="s">
        <v>45</v>
      </c>
      <c r="B26" s="26" t="s">
        <v>7</v>
      </c>
      <c r="C26" s="28">
        <v>1328</v>
      </c>
      <c r="D26" s="26" t="s">
        <v>37</v>
      </c>
      <c r="E26" s="29">
        <v>44623</v>
      </c>
      <c r="F26" s="29">
        <v>44630</v>
      </c>
      <c r="G26" s="29">
        <f t="shared" si="1"/>
        <v>44636</v>
      </c>
      <c r="H26" s="29">
        <v>44635</v>
      </c>
      <c r="I26" s="30">
        <v>6</v>
      </c>
    </row>
    <row r="27" spans="1:9" x14ac:dyDescent="0.3">
      <c r="A27" s="26" t="s">
        <v>45</v>
      </c>
      <c r="B27" s="26" t="s">
        <v>30</v>
      </c>
      <c r="C27" s="28">
        <v>800</v>
      </c>
      <c r="D27" s="26" t="s">
        <v>40</v>
      </c>
      <c r="E27" s="29">
        <v>44624</v>
      </c>
      <c r="F27" s="29">
        <v>44625</v>
      </c>
      <c r="G27" s="29">
        <f t="shared" si="1"/>
        <v>44630</v>
      </c>
      <c r="H27" s="29">
        <v>44630</v>
      </c>
      <c r="I27" s="30">
        <v>5</v>
      </c>
    </row>
    <row r="28" spans="1:9" x14ac:dyDescent="0.3">
      <c r="A28" s="26"/>
      <c r="B28" s="26" t="s">
        <v>34</v>
      </c>
      <c r="C28" s="28">
        <v>384</v>
      </c>
      <c r="D28" s="26" t="s">
        <v>108</v>
      </c>
      <c r="E28" s="29">
        <v>44625</v>
      </c>
      <c r="F28" s="29">
        <v>44625</v>
      </c>
      <c r="G28" s="29">
        <f t="shared" si="1"/>
        <v>44628</v>
      </c>
      <c r="H28" s="29">
        <v>44628</v>
      </c>
      <c r="I28" s="30">
        <v>3</v>
      </c>
    </row>
    <row r="29" spans="1:9" x14ac:dyDescent="0.3">
      <c r="A29" s="26"/>
      <c r="B29" s="26" t="s">
        <v>18</v>
      </c>
      <c r="C29" s="28">
        <v>208</v>
      </c>
      <c r="D29" s="26" t="s">
        <v>39</v>
      </c>
      <c r="E29" s="29">
        <v>44625</v>
      </c>
      <c r="F29" s="29" t="s">
        <v>110</v>
      </c>
      <c r="G29" s="29">
        <f t="shared" si="1"/>
        <v>5</v>
      </c>
      <c r="H29" s="29"/>
      <c r="I29" s="30">
        <v>3</v>
      </c>
    </row>
    <row r="30" spans="1:9" x14ac:dyDescent="0.3">
      <c r="A30" s="26"/>
      <c r="B30" s="26" t="s">
        <v>28</v>
      </c>
      <c r="C30" s="28">
        <v>368</v>
      </c>
      <c r="D30" s="26" t="s">
        <v>37</v>
      </c>
      <c r="E30" s="29">
        <v>44629</v>
      </c>
      <c r="F30" s="29">
        <v>44629</v>
      </c>
      <c r="G30" s="29">
        <f t="shared" si="1"/>
        <v>44632</v>
      </c>
      <c r="H30" s="29">
        <v>44632</v>
      </c>
      <c r="I30" s="30">
        <v>3</v>
      </c>
    </row>
    <row r="31" spans="1:9" x14ac:dyDescent="0.3">
      <c r="A31" s="26"/>
      <c r="B31" s="26" t="s">
        <v>29</v>
      </c>
      <c r="C31" s="28">
        <v>304</v>
      </c>
      <c r="D31" s="26" t="s">
        <v>40</v>
      </c>
      <c r="E31" s="29">
        <v>44629</v>
      </c>
      <c r="F31" s="29">
        <v>44629</v>
      </c>
      <c r="G31" s="29">
        <f t="shared" si="1"/>
        <v>44632</v>
      </c>
      <c r="H31" s="29">
        <v>44632</v>
      </c>
      <c r="I31" s="30">
        <v>3</v>
      </c>
    </row>
    <row r="32" spans="1:9" x14ac:dyDescent="0.3">
      <c r="A32" s="26" t="s">
        <v>45</v>
      </c>
      <c r="B32" s="26" t="s">
        <v>20</v>
      </c>
      <c r="C32" s="28">
        <v>256</v>
      </c>
      <c r="D32" s="26" t="s">
        <v>38</v>
      </c>
      <c r="E32" s="29">
        <v>44629</v>
      </c>
      <c r="F32" s="29">
        <v>44629</v>
      </c>
      <c r="G32" s="29">
        <f t="shared" si="1"/>
        <v>44632</v>
      </c>
      <c r="H32" s="29">
        <v>44632</v>
      </c>
      <c r="I32" s="30">
        <v>3</v>
      </c>
    </row>
    <row r="33" spans="1:9" x14ac:dyDescent="0.3">
      <c r="A33" s="26" t="s">
        <v>45</v>
      </c>
      <c r="B33" s="26" t="s">
        <v>31</v>
      </c>
      <c r="C33" s="28"/>
      <c r="D33" s="26" t="s">
        <v>40</v>
      </c>
      <c r="E33" s="29"/>
      <c r="F33" s="29"/>
      <c r="G33" s="29">
        <f t="shared" si="1"/>
        <v>5</v>
      </c>
      <c r="H33" s="29"/>
      <c r="I33" s="30">
        <v>5</v>
      </c>
    </row>
    <row r="34" spans="1:9" x14ac:dyDescent="0.3">
      <c r="A34" s="26" t="s">
        <v>45</v>
      </c>
      <c r="B34" s="26" t="s">
        <v>1</v>
      </c>
      <c r="C34" s="28"/>
      <c r="D34" s="26" t="s">
        <v>38</v>
      </c>
      <c r="E34" s="29">
        <v>44637</v>
      </c>
      <c r="F34" s="29">
        <v>44638</v>
      </c>
      <c r="G34" s="29">
        <f t="shared" si="1"/>
        <v>44643</v>
      </c>
      <c r="H34" s="29">
        <v>44645</v>
      </c>
      <c r="I34" s="30">
        <v>5</v>
      </c>
    </row>
    <row r="35" spans="1:9" x14ac:dyDescent="0.3">
      <c r="A35" s="26"/>
      <c r="B35" s="26" t="s">
        <v>34</v>
      </c>
      <c r="C35" s="28">
        <v>384</v>
      </c>
      <c r="D35" s="26" t="s">
        <v>108</v>
      </c>
      <c r="E35" s="29">
        <v>44625</v>
      </c>
      <c r="F35" s="29">
        <v>44625</v>
      </c>
      <c r="G35" s="29">
        <f t="shared" si="1"/>
        <v>44628</v>
      </c>
      <c r="H35" s="29">
        <v>44628</v>
      </c>
      <c r="I35" s="30">
        <v>3</v>
      </c>
    </row>
    <row r="36" spans="1:9" x14ac:dyDescent="0.3">
      <c r="A36" s="26" t="s">
        <v>45</v>
      </c>
      <c r="B36" s="26" t="s">
        <v>23</v>
      </c>
      <c r="C36" s="28">
        <v>1888</v>
      </c>
      <c r="D36" s="26" t="s">
        <v>116</v>
      </c>
      <c r="E36" s="29">
        <v>44633</v>
      </c>
      <c r="F36" s="29" t="s">
        <v>111</v>
      </c>
      <c r="G36" s="29">
        <f t="shared" si="1"/>
        <v>11</v>
      </c>
      <c r="H36" s="29">
        <v>44642</v>
      </c>
      <c r="I36" s="30">
        <v>6</v>
      </c>
    </row>
    <row r="37" spans="1:9" x14ac:dyDescent="0.3">
      <c r="A37" s="26" t="s">
        <v>45</v>
      </c>
      <c r="B37" s="26" t="s">
        <v>60</v>
      </c>
      <c r="C37" s="28">
        <v>912</v>
      </c>
      <c r="D37" s="26" t="s">
        <v>37</v>
      </c>
      <c r="E37" s="29">
        <v>44634</v>
      </c>
      <c r="F37" s="29">
        <v>44635</v>
      </c>
      <c r="G37" s="29">
        <f t="shared" si="1"/>
        <v>44640</v>
      </c>
      <c r="H37" s="29">
        <v>44638</v>
      </c>
      <c r="I37" s="30">
        <v>5</v>
      </c>
    </row>
    <row r="38" spans="1:9" x14ac:dyDescent="0.3">
      <c r="A38" s="26" t="s">
        <v>45</v>
      </c>
      <c r="B38" s="26" t="s">
        <v>21</v>
      </c>
      <c r="C38" s="28">
        <v>192</v>
      </c>
      <c r="D38" s="26" t="s">
        <v>40</v>
      </c>
      <c r="E38" s="29">
        <v>44634</v>
      </c>
      <c r="F38" s="29">
        <v>44634</v>
      </c>
      <c r="G38" s="29">
        <f t="shared" si="1"/>
        <v>44637</v>
      </c>
      <c r="H38" s="29">
        <v>44637</v>
      </c>
      <c r="I38" s="30">
        <v>3</v>
      </c>
    </row>
    <row r="39" spans="1:9" x14ac:dyDescent="0.3">
      <c r="A39" s="26" t="s">
        <v>45</v>
      </c>
      <c r="B39" s="26" t="s">
        <v>10</v>
      </c>
      <c r="C39" s="28">
        <v>432</v>
      </c>
      <c r="D39" s="26" t="s">
        <v>38</v>
      </c>
      <c r="E39" s="29">
        <v>44635</v>
      </c>
      <c r="F39" s="29">
        <v>44635</v>
      </c>
      <c r="G39" s="29">
        <f t="shared" si="1"/>
        <v>44638</v>
      </c>
      <c r="H39" s="29">
        <v>44638</v>
      </c>
      <c r="I39" s="30">
        <v>3</v>
      </c>
    </row>
    <row r="40" spans="1:9" x14ac:dyDescent="0.3">
      <c r="A40" s="26" t="s">
        <v>45</v>
      </c>
      <c r="B40" s="26" t="s">
        <v>33</v>
      </c>
      <c r="C40" s="28">
        <v>144</v>
      </c>
      <c r="D40" s="26" t="s">
        <v>39</v>
      </c>
      <c r="E40" s="29">
        <v>44634</v>
      </c>
      <c r="F40" s="29">
        <v>44634</v>
      </c>
      <c r="G40" s="29">
        <f t="shared" si="1"/>
        <v>44637</v>
      </c>
      <c r="H40" s="29">
        <v>44637</v>
      </c>
      <c r="I40" s="30">
        <v>3</v>
      </c>
    </row>
    <row r="41" spans="1:9" x14ac:dyDescent="0.3">
      <c r="A41" s="26" t="s">
        <v>45</v>
      </c>
      <c r="B41" s="26" t="s">
        <v>25</v>
      </c>
      <c r="C41" s="28">
        <v>208</v>
      </c>
      <c r="D41" s="26" t="s">
        <v>107</v>
      </c>
      <c r="E41" s="29">
        <v>44634</v>
      </c>
      <c r="F41" s="29">
        <v>44634</v>
      </c>
      <c r="G41" s="29">
        <f t="shared" si="1"/>
        <v>44637</v>
      </c>
      <c r="H41" s="29">
        <v>44639</v>
      </c>
      <c r="I41" s="30">
        <v>3</v>
      </c>
    </row>
    <row r="42" spans="1:9" x14ac:dyDescent="0.3">
      <c r="A42" s="26" t="s">
        <v>45</v>
      </c>
      <c r="B42" s="26" t="s">
        <v>31</v>
      </c>
      <c r="C42" s="28">
        <v>656</v>
      </c>
      <c r="D42" s="26" t="s">
        <v>40</v>
      </c>
      <c r="E42" s="29">
        <v>44636</v>
      </c>
      <c r="F42" s="29">
        <v>44636</v>
      </c>
      <c r="G42" s="29">
        <f t="shared" si="1"/>
        <v>44641</v>
      </c>
      <c r="H42" s="29"/>
      <c r="I42" s="30">
        <v>5</v>
      </c>
    </row>
    <row r="43" spans="1:9" x14ac:dyDescent="0.3">
      <c r="A43" s="26" t="s">
        <v>45</v>
      </c>
      <c r="B43" s="26" t="s">
        <v>1</v>
      </c>
      <c r="C43" s="28">
        <v>944</v>
      </c>
      <c r="D43" s="26" t="s">
        <v>38</v>
      </c>
      <c r="E43" s="29">
        <v>44637</v>
      </c>
      <c r="F43" s="29"/>
      <c r="G43" s="29">
        <f t="shared" si="1"/>
        <v>5</v>
      </c>
      <c r="H43" s="29">
        <v>44645</v>
      </c>
      <c r="I43" s="30">
        <v>5</v>
      </c>
    </row>
    <row r="44" spans="1:9" x14ac:dyDescent="0.3">
      <c r="A44" s="26" t="s">
        <v>45</v>
      </c>
      <c r="B44" s="26" t="s">
        <v>17</v>
      </c>
      <c r="C44" s="28">
        <v>400</v>
      </c>
      <c r="D44" s="26" t="s">
        <v>39</v>
      </c>
      <c r="E44" s="29">
        <v>44636</v>
      </c>
      <c r="F44" s="29"/>
      <c r="G44" s="29">
        <f t="shared" si="1"/>
        <v>3</v>
      </c>
      <c r="H44" s="29">
        <v>44639</v>
      </c>
      <c r="I44" s="30">
        <v>3</v>
      </c>
    </row>
    <row r="45" spans="1:9" x14ac:dyDescent="0.3">
      <c r="A45" s="26" t="s">
        <v>44</v>
      </c>
      <c r="B45" s="26" t="s">
        <v>22</v>
      </c>
      <c r="C45" s="28"/>
      <c r="D45" s="26" t="s">
        <v>37</v>
      </c>
      <c r="E45" s="29">
        <v>44601</v>
      </c>
      <c r="F45" s="29">
        <v>44602</v>
      </c>
      <c r="G45" s="29">
        <f t="shared" si="1"/>
        <v>44608</v>
      </c>
      <c r="H45" s="29">
        <v>44609</v>
      </c>
      <c r="I45" s="30">
        <v>6</v>
      </c>
    </row>
    <row r="46" spans="1:9" x14ac:dyDescent="0.3">
      <c r="A46" s="26" t="s">
        <v>44</v>
      </c>
      <c r="B46" s="26" t="s">
        <v>26</v>
      </c>
      <c r="C46" s="28"/>
      <c r="D46" s="26" t="s">
        <v>40</v>
      </c>
      <c r="E46" s="29">
        <v>44599</v>
      </c>
      <c r="F46" s="29">
        <v>44599</v>
      </c>
      <c r="G46" s="29">
        <f t="shared" si="1"/>
        <v>44602</v>
      </c>
      <c r="H46" s="29">
        <v>44602</v>
      </c>
      <c r="I46" s="30">
        <v>3</v>
      </c>
    </row>
    <row r="47" spans="1:9" x14ac:dyDescent="0.3">
      <c r="A47" s="26" t="s">
        <v>44</v>
      </c>
      <c r="B47" s="26" t="s">
        <v>27</v>
      </c>
      <c r="C47" s="28">
        <v>592</v>
      </c>
      <c r="D47" s="26" t="s">
        <v>38</v>
      </c>
      <c r="E47" s="29">
        <v>44599</v>
      </c>
      <c r="F47" s="29">
        <v>44599</v>
      </c>
      <c r="G47" s="29">
        <f t="shared" si="1"/>
        <v>44604</v>
      </c>
      <c r="H47" s="29">
        <v>44603</v>
      </c>
      <c r="I47" s="3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176E4-ED74-4981-871E-C9DD947905A0}">
  <dimension ref="A1:Q42"/>
  <sheetViews>
    <sheetView showGridLines="0" zoomScaleNormal="100" workbookViewId="0">
      <pane ySplit="2" topLeftCell="A3" activePane="bottomLeft" state="frozen"/>
      <selection pane="bottomLeft" activeCell="A3" sqref="A3"/>
    </sheetView>
  </sheetViews>
  <sheetFormatPr defaultColWidth="10.796875" defaultRowHeight="15.6" x14ac:dyDescent="0.3"/>
  <cols>
    <col min="1" max="1" width="10.69921875" bestFit="1" customWidth="1"/>
    <col min="2" max="2" width="8.19921875" bestFit="1" customWidth="1"/>
    <col min="3" max="3" width="10.69921875" bestFit="1" customWidth="1"/>
    <col min="4" max="4" width="8.8984375" bestFit="1" customWidth="1"/>
    <col min="5" max="5" width="10.59765625" bestFit="1" customWidth="1"/>
    <col min="6" max="6" width="10.5" bestFit="1" customWidth="1"/>
    <col min="7" max="7" width="10.5" customWidth="1"/>
    <col min="8" max="8" width="10.59765625" bestFit="1" customWidth="1"/>
    <col min="9" max="9" width="10.5" bestFit="1" customWidth="1"/>
    <col min="10" max="10" width="10.5" customWidth="1"/>
    <col min="11" max="11" width="19.3984375" customWidth="1"/>
    <col min="12" max="13" width="18.3984375" customWidth="1"/>
    <col min="14" max="14" width="15.69921875" customWidth="1"/>
    <col min="15" max="15" width="16.69921875" customWidth="1"/>
  </cols>
  <sheetData>
    <row r="1" spans="1:17" ht="41.4" customHeight="1" x14ac:dyDescent="0.3">
      <c r="A1" s="39" t="s">
        <v>91</v>
      </c>
      <c r="B1" s="40"/>
      <c r="C1" s="40"/>
      <c r="D1" s="41"/>
      <c r="E1" s="42" t="s">
        <v>80</v>
      </c>
      <c r="F1" s="43"/>
      <c r="G1" s="43"/>
      <c r="H1" s="44" t="s">
        <v>81</v>
      </c>
      <c r="I1" s="45"/>
      <c r="J1" s="46"/>
      <c r="K1" s="37" t="s">
        <v>79</v>
      </c>
      <c r="L1" s="38"/>
      <c r="M1" s="35" t="s">
        <v>78</v>
      </c>
      <c r="N1" s="36"/>
      <c r="O1" s="36"/>
    </row>
    <row r="2" spans="1:17" s="12" customFormat="1" ht="69" x14ac:dyDescent="0.3">
      <c r="A2" s="7" t="s">
        <v>0</v>
      </c>
      <c r="B2" s="8" t="s">
        <v>46</v>
      </c>
      <c r="C2" s="8" t="s">
        <v>53</v>
      </c>
      <c r="D2" s="7" t="s">
        <v>47</v>
      </c>
      <c r="E2" s="9" t="s">
        <v>48</v>
      </c>
      <c r="F2" s="9" t="s">
        <v>51</v>
      </c>
      <c r="G2" s="9" t="s">
        <v>50</v>
      </c>
      <c r="H2" s="10" t="s">
        <v>56</v>
      </c>
      <c r="I2" s="10" t="s">
        <v>49</v>
      </c>
      <c r="J2" s="10" t="s">
        <v>52</v>
      </c>
      <c r="K2" s="6" t="s">
        <v>55</v>
      </c>
      <c r="L2" s="6" t="s">
        <v>54</v>
      </c>
      <c r="M2" s="11" t="s">
        <v>84</v>
      </c>
      <c r="N2" s="11" t="s">
        <v>83</v>
      </c>
      <c r="O2" s="11" t="s">
        <v>85</v>
      </c>
    </row>
    <row r="3" spans="1:17" x14ac:dyDescent="0.3">
      <c r="A3" s="1" t="s">
        <v>44</v>
      </c>
      <c r="B3" s="1" t="s">
        <v>12</v>
      </c>
      <c r="C3" s="2">
        <v>1264</v>
      </c>
      <c r="D3" s="1" t="s">
        <v>37</v>
      </c>
      <c r="E3" s="3">
        <v>44601</v>
      </c>
      <c r="F3" s="3">
        <v>44602</v>
      </c>
      <c r="G3" s="5" t="str">
        <f>"Week "&amp;(WEEKNUM(F3)-6)</f>
        <v>Week 1</v>
      </c>
      <c r="H3" s="3">
        <f>F3+(VALUE(SUBSTITUTE(K3," days","",1)))</f>
        <v>44608</v>
      </c>
      <c r="I3" s="3">
        <v>44608</v>
      </c>
      <c r="J3" s="5" t="str">
        <f>"Week "&amp;(WEEKNUM(I3)-6)</f>
        <v>Week 2</v>
      </c>
      <c r="K3" s="1" t="s">
        <v>41</v>
      </c>
      <c r="L3" s="1" t="str">
        <f>DATEDIF(F3, I3, "d")&amp;" days"</f>
        <v>6 days</v>
      </c>
      <c r="M3" s="4" t="str">
        <f t="shared" ref="M3:M42" si="0">IF(E3&gt;=F3,"Yes","No")</f>
        <v>No</v>
      </c>
      <c r="N3" s="4" t="str">
        <f t="shared" ref="N3:N42" si="1">IF(I3&lt;=H3,"Yes","No")</f>
        <v>Yes</v>
      </c>
      <c r="O3" s="4" t="str">
        <f t="shared" ref="O3:O42" si="2">IF((VALUE(SUBSTITUTE(K3," days","",1))&gt;=VALUE(SUBSTITUTE(L3," days","",1))),"Yes","No")</f>
        <v>Yes</v>
      </c>
      <c r="Q3" s="12"/>
    </row>
    <row r="4" spans="1:17" x14ac:dyDescent="0.3">
      <c r="A4" s="1" t="s">
        <v>44</v>
      </c>
      <c r="B4" s="1" t="s">
        <v>57</v>
      </c>
      <c r="C4" s="2">
        <v>880</v>
      </c>
      <c r="D4" s="1" t="s">
        <v>40</v>
      </c>
      <c r="E4" s="3">
        <v>44599</v>
      </c>
      <c r="F4" s="3">
        <v>44599</v>
      </c>
      <c r="G4" s="5" t="str">
        <f>"Week "&amp;(WEEKNUM(F4)-6)</f>
        <v>Week 1</v>
      </c>
      <c r="H4" s="3">
        <f t="shared" ref="H4:H42" si="3">F4+(VALUE(SUBSTITUTE(K4," days","",1)))</f>
        <v>44604</v>
      </c>
      <c r="I4" s="3">
        <v>44607</v>
      </c>
      <c r="J4" s="5" t="str">
        <f>"Week "&amp;(WEEKNUM(I4)-6)</f>
        <v>Week 2</v>
      </c>
      <c r="K4" s="1" t="s">
        <v>42</v>
      </c>
      <c r="L4" s="1" t="str">
        <f t="shared" ref="L4:L7" si="4">DATEDIF(F4, I4, "d")&amp;" days"</f>
        <v>8 days</v>
      </c>
      <c r="M4" s="4" t="str">
        <f t="shared" si="0"/>
        <v>Yes</v>
      </c>
      <c r="N4" s="4" t="str">
        <f t="shared" si="1"/>
        <v>No</v>
      </c>
      <c r="O4" s="4" t="str">
        <f t="shared" si="2"/>
        <v>No</v>
      </c>
      <c r="Q4" s="12"/>
    </row>
    <row r="5" spans="1:17" x14ac:dyDescent="0.3">
      <c r="A5" s="1" t="s">
        <v>44</v>
      </c>
      <c r="B5" s="1" t="s">
        <v>16</v>
      </c>
      <c r="C5" s="2">
        <v>640</v>
      </c>
      <c r="D5" s="1" t="s">
        <v>38</v>
      </c>
      <c r="E5" s="3">
        <v>44599</v>
      </c>
      <c r="F5" s="3">
        <v>44600</v>
      </c>
      <c r="G5" s="5" t="str">
        <f t="shared" ref="G5:G27" si="5">"Week "&amp;(WEEKNUM(F5)-6)</f>
        <v>Week 1</v>
      </c>
      <c r="H5" s="3">
        <f t="shared" si="3"/>
        <v>44605</v>
      </c>
      <c r="I5" s="3">
        <v>44603</v>
      </c>
      <c r="J5" s="5" t="str">
        <f t="shared" ref="J5:J42" si="6">"Week "&amp;(WEEKNUM(I5)-6)</f>
        <v>Week 1</v>
      </c>
      <c r="K5" s="1" t="s">
        <v>42</v>
      </c>
      <c r="L5" s="1" t="str">
        <f>DATEDIF(F5, I5, "d")&amp;" days"</f>
        <v>3 days</v>
      </c>
      <c r="M5" s="4" t="str">
        <f t="shared" si="0"/>
        <v>No</v>
      </c>
      <c r="N5" s="4" t="str">
        <f t="shared" si="1"/>
        <v>Yes</v>
      </c>
      <c r="O5" s="4" t="str">
        <f t="shared" si="2"/>
        <v>Yes</v>
      </c>
      <c r="Q5" s="12"/>
    </row>
    <row r="6" spans="1:17" x14ac:dyDescent="0.3">
      <c r="A6" s="1" t="s">
        <v>44</v>
      </c>
      <c r="B6" s="1" t="s">
        <v>2</v>
      </c>
      <c r="C6" s="2">
        <v>928</v>
      </c>
      <c r="D6" s="1" t="s">
        <v>39</v>
      </c>
      <c r="E6" s="3">
        <v>44600</v>
      </c>
      <c r="F6" s="3">
        <v>44601</v>
      </c>
      <c r="G6" s="5" t="str">
        <f t="shared" si="5"/>
        <v>Week 1</v>
      </c>
      <c r="H6" s="3">
        <f t="shared" si="3"/>
        <v>44606</v>
      </c>
      <c r="I6" s="3">
        <v>44604</v>
      </c>
      <c r="J6" s="5" t="str">
        <f t="shared" si="6"/>
        <v>Week 1</v>
      </c>
      <c r="K6" s="1" t="s">
        <v>42</v>
      </c>
      <c r="L6" s="1" t="str">
        <f t="shared" si="4"/>
        <v>3 days</v>
      </c>
      <c r="M6" s="4" t="str">
        <f t="shared" si="0"/>
        <v>No</v>
      </c>
      <c r="N6" s="4" t="str">
        <f t="shared" si="1"/>
        <v>Yes</v>
      </c>
      <c r="O6" s="4" t="str">
        <f t="shared" si="2"/>
        <v>Yes</v>
      </c>
      <c r="Q6" s="12"/>
    </row>
    <row r="7" spans="1:17" x14ac:dyDescent="0.3">
      <c r="A7" s="1" t="s">
        <v>44</v>
      </c>
      <c r="B7" s="1" t="s">
        <v>22</v>
      </c>
      <c r="C7" s="2">
        <v>1104</v>
      </c>
      <c r="D7" s="1" t="s">
        <v>37</v>
      </c>
      <c r="E7" s="3">
        <v>44601</v>
      </c>
      <c r="F7" s="3">
        <v>44602</v>
      </c>
      <c r="G7" s="5" t="str">
        <f t="shared" si="5"/>
        <v>Week 1</v>
      </c>
      <c r="H7" s="3">
        <f t="shared" si="3"/>
        <v>44608</v>
      </c>
      <c r="I7" s="3">
        <v>44609</v>
      </c>
      <c r="J7" s="5" t="str">
        <f t="shared" si="6"/>
        <v>Week 2</v>
      </c>
      <c r="K7" s="1" t="s">
        <v>41</v>
      </c>
      <c r="L7" s="1" t="str">
        <f t="shared" si="4"/>
        <v>7 days</v>
      </c>
      <c r="M7" s="4" t="str">
        <f t="shared" si="0"/>
        <v>No</v>
      </c>
      <c r="N7" s="4" t="str">
        <f t="shared" si="1"/>
        <v>No</v>
      </c>
      <c r="O7" s="4" t="str">
        <f t="shared" si="2"/>
        <v>No</v>
      </c>
      <c r="Q7" s="12"/>
    </row>
    <row r="8" spans="1:17" x14ac:dyDescent="0.3">
      <c r="A8" s="1" t="s">
        <v>44</v>
      </c>
      <c r="B8" s="1" t="s">
        <v>26</v>
      </c>
      <c r="C8" s="2">
        <v>512</v>
      </c>
      <c r="D8" s="1" t="s">
        <v>40</v>
      </c>
      <c r="E8" s="3">
        <v>44599</v>
      </c>
      <c r="F8" s="3">
        <v>44599</v>
      </c>
      <c r="G8" s="5" t="str">
        <f t="shared" si="5"/>
        <v>Week 1</v>
      </c>
      <c r="H8" s="3">
        <f t="shared" si="3"/>
        <v>44602</v>
      </c>
      <c r="I8" s="3">
        <v>44602</v>
      </c>
      <c r="J8" s="5" t="str">
        <f t="shared" si="6"/>
        <v>Week 1</v>
      </c>
      <c r="K8" s="1" t="s">
        <v>43</v>
      </c>
      <c r="L8" s="1" t="str">
        <f t="shared" ref="L8:L42" si="7">DATEDIF(F8, I8, "d")&amp;" days"</f>
        <v>3 days</v>
      </c>
      <c r="M8" s="4" t="str">
        <f t="shared" si="0"/>
        <v>Yes</v>
      </c>
      <c r="N8" s="4" t="str">
        <f t="shared" si="1"/>
        <v>Yes</v>
      </c>
      <c r="O8" s="4" t="str">
        <f t="shared" si="2"/>
        <v>Yes</v>
      </c>
      <c r="Q8" s="12"/>
    </row>
    <row r="9" spans="1:17" x14ac:dyDescent="0.3">
      <c r="A9" s="1" t="s">
        <v>44</v>
      </c>
      <c r="B9" s="1" t="s">
        <v>27</v>
      </c>
      <c r="C9" s="2">
        <v>592</v>
      </c>
      <c r="D9" s="1" t="s">
        <v>38</v>
      </c>
      <c r="E9" s="3">
        <v>44599</v>
      </c>
      <c r="F9" s="3">
        <v>44599</v>
      </c>
      <c r="G9" s="5" t="str">
        <f t="shared" si="5"/>
        <v>Week 1</v>
      </c>
      <c r="H9" s="3">
        <f t="shared" si="3"/>
        <v>44604</v>
      </c>
      <c r="I9" s="3">
        <v>44603</v>
      </c>
      <c r="J9" s="5" t="str">
        <f t="shared" si="6"/>
        <v>Week 1</v>
      </c>
      <c r="K9" s="1" t="s">
        <v>42</v>
      </c>
      <c r="L9" s="1" t="str">
        <f t="shared" si="7"/>
        <v>4 days</v>
      </c>
      <c r="M9" s="4" t="str">
        <f t="shared" si="0"/>
        <v>Yes</v>
      </c>
      <c r="N9" s="4" t="str">
        <f t="shared" si="1"/>
        <v>Yes</v>
      </c>
      <c r="O9" s="4" t="str">
        <f t="shared" si="2"/>
        <v>Yes</v>
      </c>
      <c r="Q9" s="12"/>
    </row>
    <row r="10" spans="1:17" x14ac:dyDescent="0.3">
      <c r="A10" s="1" t="s">
        <v>44</v>
      </c>
      <c r="B10" s="1" t="s">
        <v>11</v>
      </c>
      <c r="C10" s="2">
        <v>64</v>
      </c>
      <c r="D10" s="1" t="s">
        <v>39</v>
      </c>
      <c r="E10" s="3">
        <v>44599</v>
      </c>
      <c r="F10" s="3">
        <v>44599</v>
      </c>
      <c r="G10" s="5" t="str">
        <f t="shared" si="5"/>
        <v>Week 1</v>
      </c>
      <c r="H10" s="3">
        <f t="shared" si="3"/>
        <v>44602</v>
      </c>
      <c r="I10" s="3">
        <v>44600</v>
      </c>
      <c r="J10" s="5" t="str">
        <f t="shared" si="6"/>
        <v>Week 1</v>
      </c>
      <c r="K10" s="1" t="s">
        <v>43</v>
      </c>
      <c r="L10" s="1" t="str">
        <f t="shared" si="7"/>
        <v>1 days</v>
      </c>
      <c r="M10" s="4" t="str">
        <f t="shared" si="0"/>
        <v>Yes</v>
      </c>
      <c r="N10" s="4" t="str">
        <f t="shared" si="1"/>
        <v>Yes</v>
      </c>
      <c r="O10" s="4" t="str">
        <f t="shared" si="2"/>
        <v>Yes</v>
      </c>
      <c r="Q10" s="12"/>
    </row>
    <row r="11" spans="1:17" x14ac:dyDescent="0.3">
      <c r="A11" s="1" t="s">
        <v>44</v>
      </c>
      <c r="B11" s="1" t="s">
        <v>32</v>
      </c>
      <c r="C11" s="2">
        <v>976</v>
      </c>
      <c r="D11" s="1" t="s">
        <v>37</v>
      </c>
      <c r="E11" s="3">
        <v>44605</v>
      </c>
      <c r="F11" s="3">
        <v>44605</v>
      </c>
      <c r="G11" s="5" t="str">
        <f t="shared" si="5"/>
        <v>Week 2</v>
      </c>
      <c r="H11" s="3">
        <f t="shared" si="3"/>
        <v>44610</v>
      </c>
      <c r="I11" s="3">
        <v>44607</v>
      </c>
      <c r="J11" s="5" t="str">
        <f t="shared" si="6"/>
        <v>Week 2</v>
      </c>
      <c r="K11" s="1" t="s">
        <v>42</v>
      </c>
      <c r="L11" s="1" t="str">
        <f t="shared" si="7"/>
        <v>2 days</v>
      </c>
      <c r="M11" s="4" t="str">
        <f t="shared" si="0"/>
        <v>Yes</v>
      </c>
      <c r="N11" s="4" t="str">
        <f t="shared" si="1"/>
        <v>Yes</v>
      </c>
      <c r="O11" s="4" t="str">
        <f t="shared" si="2"/>
        <v>Yes</v>
      </c>
    </row>
    <row r="12" spans="1:17" x14ac:dyDescent="0.3">
      <c r="A12" s="1" t="s">
        <v>44</v>
      </c>
      <c r="B12" s="1" t="s">
        <v>3</v>
      </c>
      <c r="C12" s="2">
        <v>112</v>
      </c>
      <c r="D12" s="1" t="s">
        <v>40</v>
      </c>
      <c r="E12" s="3">
        <v>44605</v>
      </c>
      <c r="F12" s="3">
        <v>44605</v>
      </c>
      <c r="G12" s="5" t="str">
        <f t="shared" si="5"/>
        <v>Week 2</v>
      </c>
      <c r="H12" s="3">
        <f t="shared" si="3"/>
        <v>44608</v>
      </c>
      <c r="I12" s="3">
        <v>44607</v>
      </c>
      <c r="J12" s="5" t="str">
        <f t="shared" si="6"/>
        <v>Week 2</v>
      </c>
      <c r="K12" s="1" t="s">
        <v>43</v>
      </c>
      <c r="L12" s="1" t="str">
        <f t="shared" si="7"/>
        <v>2 days</v>
      </c>
      <c r="M12" s="4" t="str">
        <f t="shared" si="0"/>
        <v>Yes</v>
      </c>
      <c r="N12" s="4" t="str">
        <f t="shared" si="1"/>
        <v>Yes</v>
      </c>
      <c r="O12" s="4" t="str">
        <f t="shared" si="2"/>
        <v>Yes</v>
      </c>
    </row>
    <row r="13" spans="1:17" x14ac:dyDescent="0.3">
      <c r="A13" s="1" t="s">
        <v>44</v>
      </c>
      <c r="B13" s="1" t="s">
        <v>58</v>
      </c>
      <c r="C13" s="2">
        <v>384</v>
      </c>
      <c r="D13" s="1" t="s">
        <v>38</v>
      </c>
      <c r="E13" s="3">
        <v>44605</v>
      </c>
      <c r="F13" s="3">
        <v>44605</v>
      </c>
      <c r="G13" s="5" t="str">
        <f t="shared" si="5"/>
        <v>Week 2</v>
      </c>
      <c r="H13" s="3">
        <f t="shared" si="3"/>
        <v>44608</v>
      </c>
      <c r="I13" s="3">
        <v>44607</v>
      </c>
      <c r="J13" s="5" t="str">
        <f t="shared" si="6"/>
        <v>Week 2</v>
      </c>
      <c r="K13" s="1" t="s">
        <v>43</v>
      </c>
      <c r="L13" s="1" t="str">
        <f t="shared" si="7"/>
        <v>2 days</v>
      </c>
      <c r="M13" s="4" t="str">
        <f t="shared" si="0"/>
        <v>Yes</v>
      </c>
      <c r="N13" s="4" t="str">
        <f t="shared" si="1"/>
        <v>Yes</v>
      </c>
      <c r="O13" s="4" t="str">
        <f t="shared" si="2"/>
        <v>Yes</v>
      </c>
    </row>
    <row r="14" spans="1:17" x14ac:dyDescent="0.3">
      <c r="A14" s="1" t="s">
        <v>44</v>
      </c>
      <c r="B14" s="1" t="s">
        <v>13</v>
      </c>
      <c r="C14" s="2">
        <v>1120</v>
      </c>
      <c r="D14" s="1" t="s">
        <v>39</v>
      </c>
      <c r="E14" s="3">
        <v>44606</v>
      </c>
      <c r="F14" s="3">
        <v>44608</v>
      </c>
      <c r="G14" s="5" t="str">
        <f t="shared" si="5"/>
        <v>Week 2</v>
      </c>
      <c r="H14" s="3">
        <f t="shared" si="3"/>
        <v>44614</v>
      </c>
      <c r="I14" s="3">
        <v>44617</v>
      </c>
      <c r="J14" s="5" t="str">
        <f t="shared" si="6"/>
        <v>Week 3</v>
      </c>
      <c r="K14" s="1" t="s">
        <v>41</v>
      </c>
      <c r="L14" s="1" t="str">
        <f t="shared" si="7"/>
        <v>9 days</v>
      </c>
      <c r="M14" s="4" t="str">
        <f t="shared" si="0"/>
        <v>No</v>
      </c>
      <c r="N14" s="4" t="str">
        <f t="shared" si="1"/>
        <v>No</v>
      </c>
      <c r="O14" s="4" t="str">
        <f t="shared" si="2"/>
        <v>No</v>
      </c>
    </row>
    <row r="15" spans="1:17" x14ac:dyDescent="0.3">
      <c r="A15" s="1" t="s">
        <v>44</v>
      </c>
      <c r="B15" s="1" t="s">
        <v>5</v>
      </c>
      <c r="C15" s="2">
        <v>480</v>
      </c>
      <c r="D15" s="1" t="s">
        <v>37</v>
      </c>
      <c r="E15" s="3">
        <v>44606</v>
      </c>
      <c r="F15" s="3">
        <v>44606</v>
      </c>
      <c r="G15" s="5" t="str">
        <f t="shared" si="5"/>
        <v>Week 2</v>
      </c>
      <c r="H15" s="3">
        <f t="shared" si="3"/>
        <v>44609</v>
      </c>
      <c r="I15" s="3">
        <v>44609</v>
      </c>
      <c r="J15" s="5" t="str">
        <f>"Week "&amp;(WEEKNUM(I15)-6)</f>
        <v>Week 2</v>
      </c>
      <c r="K15" s="1" t="s">
        <v>43</v>
      </c>
      <c r="L15" s="1" t="str">
        <f>DATEDIF(F15, I15, "d")&amp;" days"</f>
        <v>3 days</v>
      </c>
      <c r="M15" s="4" t="str">
        <f t="shared" si="0"/>
        <v>Yes</v>
      </c>
      <c r="N15" s="4" t="str">
        <f t="shared" si="1"/>
        <v>Yes</v>
      </c>
      <c r="O15" s="4" t="str">
        <f t="shared" si="2"/>
        <v>Yes</v>
      </c>
    </row>
    <row r="16" spans="1:17" x14ac:dyDescent="0.3">
      <c r="A16" s="1" t="s">
        <v>44</v>
      </c>
      <c r="B16" s="1" t="s">
        <v>59</v>
      </c>
      <c r="C16" s="2">
        <v>832</v>
      </c>
      <c r="D16" s="1" t="s">
        <v>40</v>
      </c>
      <c r="E16" s="3">
        <v>44607</v>
      </c>
      <c r="F16" s="3">
        <v>44607</v>
      </c>
      <c r="G16" s="5" t="str">
        <f t="shared" si="5"/>
        <v>Week 2</v>
      </c>
      <c r="H16" s="3">
        <f t="shared" si="3"/>
        <v>44612</v>
      </c>
      <c r="I16" s="3">
        <v>44611</v>
      </c>
      <c r="J16" s="5" t="str">
        <f>"Week "&amp;(WEEKNUM(I16)-6)</f>
        <v>Week 2</v>
      </c>
      <c r="K16" s="1" t="s">
        <v>42</v>
      </c>
      <c r="L16" s="1" t="str">
        <f>DATEDIF(F16, I16, "d")&amp;" days"</f>
        <v>4 days</v>
      </c>
      <c r="M16" s="4" t="str">
        <f t="shared" si="0"/>
        <v>Yes</v>
      </c>
      <c r="N16" s="4" t="str">
        <f t="shared" si="1"/>
        <v>Yes</v>
      </c>
      <c r="O16" s="4" t="str">
        <f t="shared" si="2"/>
        <v>Yes</v>
      </c>
    </row>
    <row r="17" spans="1:15" x14ac:dyDescent="0.3">
      <c r="A17" s="1" t="s">
        <v>44</v>
      </c>
      <c r="B17" s="1" t="s">
        <v>15</v>
      </c>
      <c r="C17" s="2">
        <v>1488</v>
      </c>
      <c r="D17" s="1" t="s">
        <v>38</v>
      </c>
      <c r="E17" s="3">
        <v>44609</v>
      </c>
      <c r="F17" s="3">
        <v>44610</v>
      </c>
      <c r="G17" s="5" t="str">
        <f t="shared" si="5"/>
        <v>Week 2</v>
      </c>
      <c r="H17" s="3">
        <f t="shared" si="3"/>
        <v>44616</v>
      </c>
      <c r="I17" s="3">
        <v>44618</v>
      </c>
      <c r="J17" s="5" t="str">
        <f t="shared" si="6"/>
        <v>Week 3</v>
      </c>
      <c r="K17" s="1" t="s">
        <v>41</v>
      </c>
      <c r="L17" s="1" t="str">
        <f t="shared" si="7"/>
        <v>8 days</v>
      </c>
      <c r="M17" s="4" t="str">
        <f t="shared" si="0"/>
        <v>No</v>
      </c>
      <c r="N17" s="4" t="str">
        <f t="shared" si="1"/>
        <v>No</v>
      </c>
      <c r="O17" s="4" t="str">
        <f t="shared" si="2"/>
        <v>No</v>
      </c>
    </row>
    <row r="18" spans="1:15" x14ac:dyDescent="0.3">
      <c r="A18" s="1" t="s">
        <v>44</v>
      </c>
      <c r="B18" s="1" t="s">
        <v>6</v>
      </c>
      <c r="C18" s="2">
        <v>480</v>
      </c>
      <c r="D18" s="1" t="s">
        <v>39</v>
      </c>
      <c r="E18" s="3">
        <v>44605</v>
      </c>
      <c r="F18" s="3">
        <v>44605</v>
      </c>
      <c r="G18" s="5" t="str">
        <f t="shared" si="5"/>
        <v>Week 2</v>
      </c>
      <c r="H18" s="3">
        <f t="shared" si="3"/>
        <v>44608</v>
      </c>
      <c r="I18" s="3">
        <v>44614</v>
      </c>
      <c r="J18" s="5" t="str">
        <f t="shared" si="6"/>
        <v>Week 3</v>
      </c>
      <c r="K18" s="1" t="s">
        <v>43</v>
      </c>
      <c r="L18" s="1" t="str">
        <f t="shared" si="7"/>
        <v>9 days</v>
      </c>
      <c r="M18" s="4" t="str">
        <f t="shared" si="0"/>
        <v>Yes</v>
      </c>
      <c r="N18" s="4" t="str">
        <f t="shared" si="1"/>
        <v>No</v>
      </c>
      <c r="O18" s="4" t="str">
        <f t="shared" si="2"/>
        <v>No</v>
      </c>
    </row>
    <row r="19" spans="1:15" x14ac:dyDescent="0.3">
      <c r="A19" s="1" t="s">
        <v>44</v>
      </c>
      <c r="B19" s="1" t="s">
        <v>4</v>
      </c>
      <c r="C19" s="2">
        <v>96</v>
      </c>
      <c r="D19" s="1" t="s">
        <v>37</v>
      </c>
      <c r="E19" s="3">
        <v>44613</v>
      </c>
      <c r="F19" s="3">
        <v>44613</v>
      </c>
      <c r="G19" s="5" t="str">
        <f t="shared" si="5"/>
        <v>Week 3</v>
      </c>
      <c r="H19" s="3">
        <f t="shared" si="3"/>
        <v>44616</v>
      </c>
      <c r="I19" s="3">
        <v>44614</v>
      </c>
      <c r="J19" s="5" t="str">
        <f t="shared" si="6"/>
        <v>Week 3</v>
      </c>
      <c r="K19" s="1" t="s">
        <v>43</v>
      </c>
      <c r="L19" s="1" t="str">
        <f t="shared" si="7"/>
        <v>1 days</v>
      </c>
      <c r="M19" s="4" t="str">
        <f t="shared" si="0"/>
        <v>Yes</v>
      </c>
      <c r="N19" s="4" t="str">
        <f t="shared" si="1"/>
        <v>Yes</v>
      </c>
      <c r="O19" s="4" t="str">
        <f t="shared" si="2"/>
        <v>Yes</v>
      </c>
    </row>
    <row r="20" spans="1:15" x14ac:dyDescent="0.3">
      <c r="A20" s="1" t="s">
        <v>44</v>
      </c>
      <c r="B20" s="1" t="s">
        <v>8</v>
      </c>
      <c r="C20" s="2">
        <v>1552</v>
      </c>
      <c r="D20" s="1" t="s">
        <v>40</v>
      </c>
      <c r="E20" s="3">
        <v>44617</v>
      </c>
      <c r="F20" s="3">
        <v>44617</v>
      </c>
      <c r="G20" s="5" t="str">
        <f t="shared" si="5"/>
        <v>Week 3</v>
      </c>
      <c r="H20" s="3">
        <f t="shared" si="3"/>
        <v>44623</v>
      </c>
      <c r="I20" s="3">
        <v>44625</v>
      </c>
      <c r="J20" s="5" t="str">
        <f t="shared" si="6"/>
        <v>Week 4</v>
      </c>
      <c r="K20" s="1" t="s">
        <v>41</v>
      </c>
      <c r="L20" s="1" t="str">
        <f t="shared" si="7"/>
        <v>8 days</v>
      </c>
      <c r="M20" s="4" t="str">
        <f t="shared" si="0"/>
        <v>Yes</v>
      </c>
      <c r="N20" s="4" t="str">
        <f t="shared" si="1"/>
        <v>No</v>
      </c>
      <c r="O20" s="4" t="str">
        <f t="shared" si="2"/>
        <v>No</v>
      </c>
    </row>
    <row r="21" spans="1:15" x14ac:dyDescent="0.3">
      <c r="A21" s="1" t="s">
        <v>44</v>
      </c>
      <c r="B21" s="1" t="s">
        <v>24</v>
      </c>
      <c r="C21" s="2">
        <v>480</v>
      </c>
      <c r="D21" s="1" t="s">
        <v>38</v>
      </c>
      <c r="E21" s="3">
        <v>44617</v>
      </c>
      <c r="F21" s="3">
        <v>44617</v>
      </c>
      <c r="G21" s="5" t="str">
        <f t="shared" si="5"/>
        <v>Week 3</v>
      </c>
      <c r="H21" s="3">
        <f t="shared" si="3"/>
        <v>44620</v>
      </c>
      <c r="I21" s="3">
        <v>44619</v>
      </c>
      <c r="J21" s="5" t="str">
        <f t="shared" si="6"/>
        <v>Week 4</v>
      </c>
      <c r="K21" s="1" t="s">
        <v>43</v>
      </c>
      <c r="L21" s="1" t="str">
        <f t="shared" si="7"/>
        <v>2 days</v>
      </c>
      <c r="M21" s="4" t="str">
        <f t="shared" si="0"/>
        <v>Yes</v>
      </c>
      <c r="N21" s="4" t="str">
        <f t="shared" si="1"/>
        <v>Yes</v>
      </c>
      <c r="O21" s="4" t="str">
        <f t="shared" si="2"/>
        <v>Yes</v>
      </c>
    </row>
    <row r="22" spans="1:15" x14ac:dyDescent="0.3">
      <c r="A22" s="1" t="s">
        <v>44</v>
      </c>
      <c r="B22" s="1" t="s">
        <v>9</v>
      </c>
      <c r="C22" s="2">
        <v>768</v>
      </c>
      <c r="D22" s="1" t="s">
        <v>39</v>
      </c>
      <c r="E22" s="3">
        <v>44617</v>
      </c>
      <c r="F22" s="3">
        <v>44617</v>
      </c>
      <c r="G22" s="5" t="str">
        <f t="shared" si="5"/>
        <v>Week 3</v>
      </c>
      <c r="H22" s="3">
        <f t="shared" si="3"/>
        <v>44622</v>
      </c>
      <c r="I22" s="3">
        <v>44622</v>
      </c>
      <c r="J22" s="5" t="str">
        <f t="shared" si="6"/>
        <v>Week 4</v>
      </c>
      <c r="K22" s="1" t="s">
        <v>42</v>
      </c>
      <c r="L22" s="1" t="str">
        <f t="shared" si="7"/>
        <v>5 days</v>
      </c>
      <c r="M22" s="4" t="str">
        <f t="shared" si="0"/>
        <v>Yes</v>
      </c>
      <c r="N22" s="4" t="str">
        <f t="shared" si="1"/>
        <v>Yes</v>
      </c>
      <c r="O22" s="4" t="str">
        <f t="shared" si="2"/>
        <v>Yes</v>
      </c>
    </row>
    <row r="23" spans="1:15" x14ac:dyDescent="0.3">
      <c r="A23" s="1" t="s">
        <v>45</v>
      </c>
      <c r="B23" s="1" t="s">
        <v>14</v>
      </c>
      <c r="C23" s="2">
        <v>1568</v>
      </c>
      <c r="D23" s="1" t="s">
        <v>37</v>
      </c>
      <c r="E23" s="3">
        <v>44621</v>
      </c>
      <c r="F23" s="3">
        <v>44621</v>
      </c>
      <c r="G23" s="5" t="str">
        <f t="shared" si="5"/>
        <v>Week 4</v>
      </c>
      <c r="H23" s="3">
        <f t="shared" si="3"/>
        <v>44627</v>
      </c>
      <c r="I23" s="3">
        <v>44630</v>
      </c>
      <c r="J23" s="5" t="str">
        <f t="shared" si="6"/>
        <v>Week 5</v>
      </c>
      <c r="K23" s="1" t="s">
        <v>41</v>
      </c>
      <c r="L23" s="1" t="str">
        <f t="shared" si="7"/>
        <v>9 days</v>
      </c>
      <c r="M23" s="4" t="str">
        <f t="shared" si="0"/>
        <v>Yes</v>
      </c>
      <c r="N23" s="4" t="str">
        <f t="shared" si="1"/>
        <v>No</v>
      </c>
      <c r="O23" s="4" t="str">
        <f t="shared" si="2"/>
        <v>No</v>
      </c>
    </row>
    <row r="24" spans="1:15" x14ac:dyDescent="0.3">
      <c r="A24" s="1" t="s">
        <v>45</v>
      </c>
      <c r="B24" s="1" t="s">
        <v>35</v>
      </c>
      <c r="C24" s="2">
        <v>336</v>
      </c>
      <c r="D24" s="1" t="s">
        <v>40</v>
      </c>
      <c r="E24" s="3">
        <v>44622</v>
      </c>
      <c r="F24" s="3">
        <v>44622</v>
      </c>
      <c r="G24" s="5" t="str">
        <f>"Week "&amp;(WEEKNUM(F24)-6)</f>
        <v>Week 4</v>
      </c>
      <c r="H24" s="3">
        <f>F24+(VALUE(SUBSTITUTE(K24," days","",1)))</f>
        <v>44625</v>
      </c>
      <c r="I24" s="3">
        <v>44625</v>
      </c>
      <c r="J24" s="5" t="str">
        <f t="shared" si="6"/>
        <v>Week 4</v>
      </c>
      <c r="K24" s="1" t="s">
        <v>43</v>
      </c>
      <c r="L24" s="1" t="str">
        <f>DATEDIF(F24, I24, "d")&amp;" days"</f>
        <v>3 days</v>
      </c>
      <c r="M24" s="4" t="str">
        <f t="shared" si="0"/>
        <v>Yes</v>
      </c>
      <c r="N24" s="4" t="str">
        <f t="shared" si="1"/>
        <v>Yes</v>
      </c>
      <c r="O24" s="4" t="str">
        <f t="shared" si="2"/>
        <v>Yes</v>
      </c>
    </row>
    <row r="25" spans="1:15" x14ac:dyDescent="0.3">
      <c r="A25" s="1" t="s">
        <v>45</v>
      </c>
      <c r="B25" s="1" t="s">
        <v>19</v>
      </c>
      <c r="C25" s="2">
        <v>544</v>
      </c>
      <c r="D25" s="1" t="s">
        <v>38</v>
      </c>
      <c r="E25" s="3">
        <v>44622</v>
      </c>
      <c r="F25" s="3">
        <v>44622</v>
      </c>
      <c r="G25" s="5" t="str">
        <f>"Week "&amp;(WEEKNUM(F25)-6)</f>
        <v>Week 4</v>
      </c>
      <c r="H25" s="3">
        <f>F25+(VALUE(SUBSTITUTE(K25," days","",1)))</f>
        <v>44627</v>
      </c>
      <c r="I25" s="3">
        <v>44627</v>
      </c>
      <c r="J25" s="5" t="str">
        <f t="shared" si="6"/>
        <v>Week 5</v>
      </c>
      <c r="K25" s="1" t="s">
        <v>42</v>
      </c>
      <c r="L25" s="1" t="str">
        <f>DATEDIF(F25, I25, "d")&amp;" days"</f>
        <v>5 days</v>
      </c>
      <c r="M25" s="4" t="str">
        <f t="shared" si="0"/>
        <v>Yes</v>
      </c>
      <c r="N25" s="4" t="str">
        <f t="shared" si="1"/>
        <v>Yes</v>
      </c>
      <c r="O25" s="4" t="str">
        <f t="shared" si="2"/>
        <v>Yes</v>
      </c>
    </row>
    <row r="26" spans="1:15" x14ac:dyDescent="0.3">
      <c r="A26" s="1" t="s">
        <v>45</v>
      </c>
      <c r="B26" s="1" t="s">
        <v>36</v>
      </c>
      <c r="C26" s="2">
        <v>1856</v>
      </c>
      <c r="D26" s="1" t="s">
        <v>39</v>
      </c>
      <c r="E26" s="3">
        <v>44626</v>
      </c>
      <c r="F26" s="3">
        <v>44630</v>
      </c>
      <c r="G26" s="5" t="str">
        <f>"Week "&amp;(WEEKNUM(F26)-6)</f>
        <v>Week 5</v>
      </c>
      <c r="H26" s="3">
        <f>F26+(VALUE(SUBSTITUTE(K26," days","",1)))</f>
        <v>44636</v>
      </c>
      <c r="I26" s="3">
        <v>44639</v>
      </c>
      <c r="J26" s="5" t="str">
        <f t="shared" si="6"/>
        <v>Week 6</v>
      </c>
      <c r="K26" s="1" t="s">
        <v>41</v>
      </c>
      <c r="L26" s="1" t="str">
        <f>DATEDIF(F26, I26, "d")&amp;" days"</f>
        <v>9 days</v>
      </c>
      <c r="M26" s="4" t="str">
        <f t="shared" si="0"/>
        <v>No</v>
      </c>
      <c r="N26" s="4" t="str">
        <f t="shared" si="1"/>
        <v>No</v>
      </c>
      <c r="O26" s="4" t="str">
        <f t="shared" si="2"/>
        <v>No</v>
      </c>
    </row>
    <row r="27" spans="1:15" x14ac:dyDescent="0.3">
      <c r="A27" s="1" t="s">
        <v>45</v>
      </c>
      <c r="B27" s="1" t="s">
        <v>7</v>
      </c>
      <c r="C27" s="2">
        <v>1328</v>
      </c>
      <c r="D27" s="1" t="s">
        <v>37</v>
      </c>
      <c r="E27" s="3">
        <v>44623</v>
      </c>
      <c r="F27" s="3">
        <v>44630</v>
      </c>
      <c r="G27" s="5" t="str">
        <f t="shared" si="5"/>
        <v>Week 5</v>
      </c>
      <c r="H27" s="3">
        <f t="shared" si="3"/>
        <v>44636</v>
      </c>
      <c r="I27" s="3">
        <v>44635</v>
      </c>
      <c r="J27" s="5" t="str">
        <f t="shared" si="6"/>
        <v>Week 6</v>
      </c>
      <c r="K27" s="1" t="s">
        <v>41</v>
      </c>
      <c r="L27" s="1" t="str">
        <f t="shared" si="7"/>
        <v>5 days</v>
      </c>
      <c r="M27" s="4" t="str">
        <f t="shared" si="0"/>
        <v>No</v>
      </c>
      <c r="N27" s="4" t="str">
        <f t="shared" si="1"/>
        <v>Yes</v>
      </c>
      <c r="O27" s="4" t="str">
        <f t="shared" si="2"/>
        <v>Yes</v>
      </c>
    </row>
    <row r="28" spans="1:15" x14ac:dyDescent="0.3">
      <c r="A28" s="1" t="s">
        <v>45</v>
      </c>
      <c r="B28" s="1" t="s">
        <v>30</v>
      </c>
      <c r="C28" s="2">
        <v>800</v>
      </c>
      <c r="D28" s="1" t="s">
        <v>40</v>
      </c>
      <c r="E28" s="3">
        <v>44624</v>
      </c>
      <c r="F28" s="3">
        <v>44625</v>
      </c>
      <c r="G28" s="5" t="str">
        <f>"Week "&amp;(WEEKNUM(F28)-6)</f>
        <v>Week 4</v>
      </c>
      <c r="H28" s="3">
        <f t="shared" si="3"/>
        <v>44630</v>
      </c>
      <c r="I28" s="3">
        <v>44630</v>
      </c>
      <c r="J28" s="5" t="str">
        <f t="shared" si="6"/>
        <v>Week 5</v>
      </c>
      <c r="K28" s="1" t="s">
        <v>42</v>
      </c>
      <c r="L28" s="1" t="str">
        <f t="shared" si="7"/>
        <v>5 days</v>
      </c>
      <c r="M28" s="4" t="str">
        <f t="shared" si="0"/>
        <v>No</v>
      </c>
      <c r="N28" s="4" t="str">
        <f t="shared" si="1"/>
        <v>Yes</v>
      </c>
      <c r="O28" s="4" t="str">
        <f t="shared" si="2"/>
        <v>Yes</v>
      </c>
    </row>
    <row r="29" spans="1:15" x14ac:dyDescent="0.3">
      <c r="A29" s="1" t="s">
        <v>45</v>
      </c>
      <c r="B29" s="1" t="s">
        <v>34</v>
      </c>
      <c r="C29" s="2">
        <v>384</v>
      </c>
      <c r="D29" s="1" t="s">
        <v>38</v>
      </c>
      <c r="E29" s="3">
        <v>44625</v>
      </c>
      <c r="F29" s="3">
        <v>44625</v>
      </c>
      <c r="G29" s="5" t="str">
        <f t="shared" ref="G29:G42" si="8">"Week "&amp;(WEEKNUM(F29)-6)</f>
        <v>Week 4</v>
      </c>
      <c r="H29" s="3">
        <f t="shared" si="3"/>
        <v>44628</v>
      </c>
      <c r="I29" s="3">
        <v>44628</v>
      </c>
      <c r="J29" s="5" t="str">
        <f t="shared" si="6"/>
        <v>Week 5</v>
      </c>
      <c r="K29" s="1" t="s">
        <v>43</v>
      </c>
      <c r="L29" s="1" t="str">
        <f t="shared" si="7"/>
        <v>3 days</v>
      </c>
      <c r="M29" s="4" t="str">
        <f t="shared" si="0"/>
        <v>Yes</v>
      </c>
      <c r="N29" s="4" t="str">
        <f t="shared" si="1"/>
        <v>Yes</v>
      </c>
      <c r="O29" s="4" t="str">
        <f t="shared" si="2"/>
        <v>Yes</v>
      </c>
    </row>
    <row r="30" spans="1:15" x14ac:dyDescent="0.3">
      <c r="A30" s="1" t="s">
        <v>45</v>
      </c>
      <c r="B30" s="1" t="s">
        <v>18</v>
      </c>
      <c r="C30" s="2">
        <v>208</v>
      </c>
      <c r="D30" s="1" t="s">
        <v>39</v>
      </c>
      <c r="E30" s="3">
        <v>44625</v>
      </c>
      <c r="F30" s="3">
        <v>44625</v>
      </c>
      <c r="G30" s="5" t="str">
        <f t="shared" si="8"/>
        <v>Week 4</v>
      </c>
      <c r="H30" s="3">
        <f t="shared" si="3"/>
        <v>44628</v>
      </c>
      <c r="I30" s="3">
        <v>44626</v>
      </c>
      <c r="J30" s="5" t="str">
        <f t="shared" si="6"/>
        <v>Week 5</v>
      </c>
      <c r="K30" s="1" t="s">
        <v>43</v>
      </c>
      <c r="L30" s="1" t="str">
        <f t="shared" si="7"/>
        <v>1 days</v>
      </c>
      <c r="M30" s="4" t="str">
        <f t="shared" si="0"/>
        <v>Yes</v>
      </c>
      <c r="N30" s="4" t="str">
        <f t="shared" si="1"/>
        <v>Yes</v>
      </c>
      <c r="O30" s="4" t="str">
        <f t="shared" si="2"/>
        <v>Yes</v>
      </c>
    </row>
    <row r="31" spans="1:15" x14ac:dyDescent="0.3">
      <c r="A31" s="1" t="s">
        <v>45</v>
      </c>
      <c r="B31" s="1" t="s">
        <v>28</v>
      </c>
      <c r="C31" s="2">
        <v>368</v>
      </c>
      <c r="D31" s="1" t="s">
        <v>37</v>
      </c>
      <c r="E31" s="3">
        <v>44629</v>
      </c>
      <c r="F31" s="3">
        <v>44629</v>
      </c>
      <c r="G31" s="5" t="str">
        <f t="shared" si="8"/>
        <v>Week 5</v>
      </c>
      <c r="H31" s="3">
        <f t="shared" si="3"/>
        <v>44632</v>
      </c>
      <c r="I31" s="3">
        <v>44632</v>
      </c>
      <c r="J31" s="5" t="str">
        <f>"Week "&amp;(WEEKNUM(I31)-6)</f>
        <v>Week 5</v>
      </c>
      <c r="K31" s="1" t="s">
        <v>43</v>
      </c>
      <c r="L31" s="1" t="str">
        <f>DATEDIF(F31, I31, "d")&amp;" days"</f>
        <v>3 days</v>
      </c>
      <c r="M31" s="4" t="str">
        <f t="shared" si="0"/>
        <v>Yes</v>
      </c>
      <c r="N31" s="4" t="str">
        <f t="shared" si="1"/>
        <v>Yes</v>
      </c>
      <c r="O31" s="4" t="str">
        <f t="shared" si="2"/>
        <v>Yes</v>
      </c>
    </row>
    <row r="32" spans="1:15" x14ac:dyDescent="0.3">
      <c r="A32" s="1" t="s">
        <v>45</v>
      </c>
      <c r="B32" s="1" t="s">
        <v>29</v>
      </c>
      <c r="C32" s="2">
        <v>304</v>
      </c>
      <c r="D32" s="1" t="s">
        <v>40</v>
      </c>
      <c r="E32" s="3">
        <v>44629</v>
      </c>
      <c r="F32" s="3">
        <v>44629</v>
      </c>
      <c r="G32" s="5" t="str">
        <f t="shared" si="8"/>
        <v>Week 5</v>
      </c>
      <c r="H32" s="3">
        <f t="shared" si="3"/>
        <v>44632</v>
      </c>
      <c r="I32" s="3">
        <v>44632</v>
      </c>
      <c r="J32" s="5" t="str">
        <f>"Week "&amp;(WEEKNUM(I32)-6)</f>
        <v>Week 5</v>
      </c>
      <c r="K32" s="1" t="s">
        <v>43</v>
      </c>
      <c r="L32" s="1" t="str">
        <f>DATEDIF(F32, I32, "d")&amp;" days"</f>
        <v>3 days</v>
      </c>
      <c r="M32" s="4" t="str">
        <f t="shared" si="0"/>
        <v>Yes</v>
      </c>
      <c r="N32" s="4" t="str">
        <f t="shared" si="1"/>
        <v>Yes</v>
      </c>
      <c r="O32" s="4" t="str">
        <f t="shared" si="2"/>
        <v>Yes</v>
      </c>
    </row>
    <row r="33" spans="1:15" x14ac:dyDescent="0.3">
      <c r="A33" s="1" t="s">
        <v>45</v>
      </c>
      <c r="B33" s="1" t="s">
        <v>20</v>
      </c>
      <c r="C33" s="2">
        <v>256</v>
      </c>
      <c r="D33" s="1" t="s">
        <v>38</v>
      </c>
      <c r="E33" s="3">
        <v>44629</v>
      </c>
      <c r="F33" s="3">
        <v>44629</v>
      </c>
      <c r="G33" s="5" t="str">
        <f t="shared" si="8"/>
        <v>Week 5</v>
      </c>
      <c r="H33" s="3">
        <f t="shared" si="3"/>
        <v>44632</v>
      </c>
      <c r="I33" s="3">
        <v>44632</v>
      </c>
      <c r="J33" s="5" t="str">
        <f t="shared" si="6"/>
        <v>Week 5</v>
      </c>
      <c r="K33" s="1" t="s">
        <v>43</v>
      </c>
      <c r="L33" s="1" t="str">
        <f t="shared" si="7"/>
        <v>3 days</v>
      </c>
      <c r="M33" s="4" t="str">
        <f t="shared" si="0"/>
        <v>Yes</v>
      </c>
      <c r="N33" s="4" t="str">
        <f t="shared" si="1"/>
        <v>Yes</v>
      </c>
      <c r="O33" s="4" t="str">
        <f t="shared" si="2"/>
        <v>Yes</v>
      </c>
    </row>
    <row r="34" spans="1:15" x14ac:dyDescent="0.3">
      <c r="A34" s="1" t="s">
        <v>45</v>
      </c>
      <c r="B34" s="1" t="s">
        <v>23</v>
      </c>
      <c r="C34" s="2">
        <v>1888</v>
      </c>
      <c r="D34" s="1" t="s">
        <v>39</v>
      </c>
      <c r="E34" s="3">
        <v>44633</v>
      </c>
      <c r="F34" s="3">
        <v>44633</v>
      </c>
      <c r="G34" s="5" t="str">
        <f t="shared" si="8"/>
        <v>Week 6</v>
      </c>
      <c r="H34" s="3">
        <f t="shared" si="3"/>
        <v>44639</v>
      </c>
      <c r="I34" s="3">
        <v>44642</v>
      </c>
      <c r="J34" s="5" t="str">
        <f t="shared" si="6"/>
        <v>Week 7</v>
      </c>
      <c r="K34" s="1" t="s">
        <v>41</v>
      </c>
      <c r="L34" s="1" t="str">
        <f t="shared" si="7"/>
        <v>9 days</v>
      </c>
      <c r="M34" s="4" t="str">
        <f t="shared" si="0"/>
        <v>Yes</v>
      </c>
      <c r="N34" s="4" t="str">
        <f t="shared" si="1"/>
        <v>No</v>
      </c>
      <c r="O34" s="4" t="str">
        <f t="shared" si="2"/>
        <v>No</v>
      </c>
    </row>
    <row r="35" spans="1:15" x14ac:dyDescent="0.3">
      <c r="A35" s="1" t="s">
        <v>45</v>
      </c>
      <c r="B35" s="1" t="s">
        <v>60</v>
      </c>
      <c r="C35" s="2">
        <v>912</v>
      </c>
      <c r="D35" s="1" t="s">
        <v>37</v>
      </c>
      <c r="E35" s="3">
        <v>44634</v>
      </c>
      <c r="F35" s="3">
        <v>44635</v>
      </c>
      <c r="G35" s="5" t="str">
        <f t="shared" si="8"/>
        <v>Week 6</v>
      </c>
      <c r="H35" s="3">
        <f t="shared" si="3"/>
        <v>44640</v>
      </c>
      <c r="I35" s="3">
        <v>44638</v>
      </c>
      <c r="J35" s="5" t="str">
        <f t="shared" si="6"/>
        <v>Week 6</v>
      </c>
      <c r="K35" s="1" t="s">
        <v>42</v>
      </c>
      <c r="L35" s="1" t="str">
        <f t="shared" si="7"/>
        <v>3 days</v>
      </c>
      <c r="M35" s="4" t="str">
        <f t="shared" si="0"/>
        <v>No</v>
      </c>
      <c r="N35" s="4" t="str">
        <f t="shared" si="1"/>
        <v>Yes</v>
      </c>
      <c r="O35" s="4" t="str">
        <f t="shared" si="2"/>
        <v>Yes</v>
      </c>
    </row>
    <row r="36" spans="1:15" x14ac:dyDescent="0.3">
      <c r="A36" s="1" t="s">
        <v>45</v>
      </c>
      <c r="B36" s="1" t="s">
        <v>21</v>
      </c>
      <c r="C36" s="2">
        <v>192</v>
      </c>
      <c r="D36" s="1" t="s">
        <v>40</v>
      </c>
      <c r="E36" s="3">
        <v>44634</v>
      </c>
      <c r="F36" s="3">
        <v>44634</v>
      </c>
      <c r="G36" s="5" t="str">
        <f t="shared" si="8"/>
        <v>Week 6</v>
      </c>
      <c r="H36" s="3">
        <f t="shared" si="3"/>
        <v>44637</v>
      </c>
      <c r="I36" s="3">
        <v>44637</v>
      </c>
      <c r="J36" s="5" t="str">
        <f t="shared" si="6"/>
        <v>Week 6</v>
      </c>
      <c r="K36" s="1" t="s">
        <v>43</v>
      </c>
      <c r="L36" s="1" t="str">
        <f t="shared" si="7"/>
        <v>3 days</v>
      </c>
      <c r="M36" s="4" t="str">
        <f t="shared" si="0"/>
        <v>Yes</v>
      </c>
      <c r="N36" s="4" t="str">
        <f t="shared" si="1"/>
        <v>Yes</v>
      </c>
      <c r="O36" s="4" t="str">
        <f t="shared" si="2"/>
        <v>Yes</v>
      </c>
    </row>
    <row r="37" spans="1:15" x14ac:dyDescent="0.3">
      <c r="A37" s="1" t="s">
        <v>45</v>
      </c>
      <c r="B37" s="1" t="s">
        <v>10</v>
      </c>
      <c r="C37" s="2">
        <v>432</v>
      </c>
      <c r="D37" s="1" t="s">
        <v>38</v>
      </c>
      <c r="E37" s="3">
        <v>44635</v>
      </c>
      <c r="F37" s="3">
        <v>44635</v>
      </c>
      <c r="G37" s="5" t="str">
        <f t="shared" si="8"/>
        <v>Week 6</v>
      </c>
      <c r="H37" s="3">
        <f t="shared" si="3"/>
        <v>44638</v>
      </c>
      <c r="I37" s="3">
        <v>44638</v>
      </c>
      <c r="J37" s="5" t="str">
        <f t="shared" si="6"/>
        <v>Week 6</v>
      </c>
      <c r="K37" s="1" t="s">
        <v>43</v>
      </c>
      <c r="L37" s="1" t="str">
        <f t="shared" si="7"/>
        <v>3 days</v>
      </c>
      <c r="M37" s="4" t="str">
        <f t="shared" si="0"/>
        <v>Yes</v>
      </c>
      <c r="N37" s="4" t="str">
        <f t="shared" si="1"/>
        <v>Yes</v>
      </c>
      <c r="O37" s="4" t="str">
        <f t="shared" si="2"/>
        <v>Yes</v>
      </c>
    </row>
    <row r="38" spans="1:15" x14ac:dyDescent="0.3">
      <c r="A38" s="1" t="s">
        <v>45</v>
      </c>
      <c r="B38" s="1" t="s">
        <v>33</v>
      </c>
      <c r="C38" s="2">
        <v>144</v>
      </c>
      <c r="D38" s="1" t="s">
        <v>39</v>
      </c>
      <c r="E38" s="3">
        <v>44634</v>
      </c>
      <c r="F38" s="3">
        <v>44634</v>
      </c>
      <c r="G38" s="5" t="str">
        <f t="shared" si="8"/>
        <v>Week 6</v>
      </c>
      <c r="H38" s="3">
        <f t="shared" si="3"/>
        <v>44637</v>
      </c>
      <c r="I38" s="3">
        <v>44637</v>
      </c>
      <c r="J38" s="5" t="str">
        <f t="shared" si="6"/>
        <v>Week 6</v>
      </c>
      <c r="K38" s="1" t="s">
        <v>43</v>
      </c>
      <c r="L38" s="1" t="str">
        <f t="shared" si="7"/>
        <v>3 days</v>
      </c>
      <c r="M38" s="4" t="str">
        <f t="shared" si="0"/>
        <v>Yes</v>
      </c>
      <c r="N38" s="4" t="str">
        <f t="shared" si="1"/>
        <v>Yes</v>
      </c>
      <c r="O38" s="4" t="str">
        <f t="shared" si="2"/>
        <v>Yes</v>
      </c>
    </row>
    <row r="39" spans="1:15" x14ac:dyDescent="0.3">
      <c r="A39" s="1" t="s">
        <v>45</v>
      </c>
      <c r="B39" s="1" t="s">
        <v>25</v>
      </c>
      <c r="C39" s="2">
        <v>208</v>
      </c>
      <c r="D39" s="1" t="s">
        <v>37</v>
      </c>
      <c r="E39" s="3">
        <v>44634</v>
      </c>
      <c r="F39" s="3">
        <v>44634</v>
      </c>
      <c r="G39" s="5" t="str">
        <f t="shared" si="8"/>
        <v>Week 6</v>
      </c>
      <c r="H39" s="3">
        <f t="shared" si="3"/>
        <v>44637</v>
      </c>
      <c r="I39" s="3">
        <v>44639</v>
      </c>
      <c r="J39" s="5" t="str">
        <f t="shared" si="6"/>
        <v>Week 6</v>
      </c>
      <c r="K39" s="1" t="s">
        <v>43</v>
      </c>
      <c r="L39" s="1" t="str">
        <f t="shared" si="7"/>
        <v>5 days</v>
      </c>
      <c r="M39" s="4" t="str">
        <f t="shared" si="0"/>
        <v>Yes</v>
      </c>
      <c r="N39" s="4" t="str">
        <f t="shared" si="1"/>
        <v>No</v>
      </c>
      <c r="O39" s="4" t="str">
        <f t="shared" si="2"/>
        <v>No</v>
      </c>
    </row>
    <row r="40" spans="1:15" x14ac:dyDescent="0.3">
      <c r="A40" s="1" t="s">
        <v>45</v>
      </c>
      <c r="B40" s="1" t="s">
        <v>31</v>
      </c>
      <c r="C40" s="2">
        <v>656</v>
      </c>
      <c r="D40" s="1" t="s">
        <v>40</v>
      </c>
      <c r="E40" s="3">
        <v>44636</v>
      </c>
      <c r="F40" s="3">
        <v>44636</v>
      </c>
      <c r="G40" s="5" t="str">
        <f t="shared" si="8"/>
        <v>Week 6</v>
      </c>
      <c r="H40" s="3">
        <f t="shared" si="3"/>
        <v>44641</v>
      </c>
      <c r="I40" s="3">
        <v>44640</v>
      </c>
      <c r="J40" s="5" t="str">
        <f t="shared" si="6"/>
        <v>Week 7</v>
      </c>
      <c r="K40" s="1" t="s">
        <v>42</v>
      </c>
      <c r="L40" s="1" t="str">
        <f t="shared" si="7"/>
        <v>4 days</v>
      </c>
      <c r="M40" s="4" t="str">
        <f t="shared" si="0"/>
        <v>Yes</v>
      </c>
      <c r="N40" s="4" t="str">
        <f t="shared" si="1"/>
        <v>Yes</v>
      </c>
      <c r="O40" s="4" t="str">
        <f t="shared" si="2"/>
        <v>Yes</v>
      </c>
    </row>
    <row r="41" spans="1:15" x14ac:dyDescent="0.3">
      <c r="A41" s="1" t="s">
        <v>45</v>
      </c>
      <c r="B41" s="1" t="s">
        <v>1</v>
      </c>
      <c r="C41" s="2">
        <v>944</v>
      </c>
      <c r="D41" s="1" t="s">
        <v>38</v>
      </c>
      <c r="E41" s="3">
        <v>44637</v>
      </c>
      <c r="F41" s="3">
        <v>44638</v>
      </c>
      <c r="G41" s="5" t="str">
        <f t="shared" si="8"/>
        <v>Week 6</v>
      </c>
      <c r="H41" s="3">
        <f t="shared" si="3"/>
        <v>44643</v>
      </c>
      <c r="I41" s="3">
        <v>44645</v>
      </c>
      <c r="J41" s="5" t="str">
        <f t="shared" si="6"/>
        <v>Week 7</v>
      </c>
      <c r="K41" s="1" t="s">
        <v>42</v>
      </c>
      <c r="L41" s="1" t="str">
        <f t="shared" si="7"/>
        <v>7 days</v>
      </c>
      <c r="M41" s="4" t="str">
        <f t="shared" si="0"/>
        <v>No</v>
      </c>
      <c r="N41" s="4" t="str">
        <f t="shared" si="1"/>
        <v>No</v>
      </c>
      <c r="O41" s="4" t="str">
        <f t="shared" si="2"/>
        <v>No</v>
      </c>
    </row>
    <row r="42" spans="1:15" x14ac:dyDescent="0.3">
      <c r="A42" s="1" t="s">
        <v>45</v>
      </c>
      <c r="B42" s="1" t="s">
        <v>17</v>
      </c>
      <c r="C42" s="2">
        <v>400</v>
      </c>
      <c r="D42" s="1" t="s">
        <v>39</v>
      </c>
      <c r="E42" s="3">
        <v>44636</v>
      </c>
      <c r="F42" s="3">
        <v>44636</v>
      </c>
      <c r="G42" s="5" t="str">
        <f t="shared" si="8"/>
        <v>Week 6</v>
      </c>
      <c r="H42" s="3">
        <f t="shared" si="3"/>
        <v>44639</v>
      </c>
      <c r="I42" s="3">
        <v>44639</v>
      </c>
      <c r="J42" s="5" t="str">
        <f t="shared" si="6"/>
        <v>Week 6</v>
      </c>
      <c r="K42" s="1" t="s">
        <v>43</v>
      </c>
      <c r="L42" s="1" t="str">
        <f t="shared" si="7"/>
        <v>3 days</v>
      </c>
      <c r="M42" s="4" t="str">
        <f t="shared" si="0"/>
        <v>Yes</v>
      </c>
      <c r="N42" s="4" t="str">
        <f t="shared" si="1"/>
        <v>Yes</v>
      </c>
      <c r="O42" s="4" t="str">
        <f t="shared" si="2"/>
        <v>Yes</v>
      </c>
    </row>
  </sheetData>
  <mergeCells count="5">
    <mergeCell ref="M1:O1"/>
    <mergeCell ref="K1:L1"/>
    <mergeCell ref="A1:D1"/>
    <mergeCell ref="E1:G1"/>
    <mergeCell ref="H1:J1"/>
  </mergeCells>
  <phoneticPr fontId="7" type="noConversion"/>
  <conditionalFormatting sqref="E3:E18 E32:E34">
    <cfRule type="containsText" dxfId="134" priority="209" operator="containsText" text="FOR REV.">
      <formula>NOT(ISERROR(SEARCH(("FOR REV."),(E3))))</formula>
    </cfRule>
  </conditionalFormatting>
  <conditionalFormatting sqref="E3:E18 E32:E34">
    <cfRule type="containsBlanks" dxfId="133" priority="210">
      <formula>LEN(TRIM(I3))=0</formula>
    </cfRule>
  </conditionalFormatting>
  <conditionalFormatting sqref="E3:E18 E32:E34">
    <cfRule type="notContainsBlanks" dxfId="132" priority="211">
      <formula>LEN(TRIM(I3))&gt;0</formula>
    </cfRule>
  </conditionalFormatting>
  <conditionalFormatting sqref="F4:G4 G3 G5:G42">
    <cfRule type="containsText" dxfId="131" priority="206" operator="containsText" text="FOR REV.">
      <formula>NOT(ISERROR(SEARCH(("FOR REV."),(F3))))</formula>
    </cfRule>
  </conditionalFormatting>
  <conditionalFormatting sqref="F4:G4 G3 G5:G42">
    <cfRule type="containsBlanks" dxfId="130" priority="207">
      <formula>LEN(TRIM(K3))=0</formula>
    </cfRule>
  </conditionalFormatting>
  <conditionalFormatting sqref="F4:G4 G3 G5:G42">
    <cfRule type="notContainsBlanks" dxfId="129" priority="208">
      <formula>LEN(TRIM(K3))&gt;0</formula>
    </cfRule>
  </conditionalFormatting>
  <conditionalFormatting sqref="I3 I37:J38 J5:J42">
    <cfRule type="containsText" dxfId="128" priority="203" operator="containsText" text="FOR REV.">
      <formula>NOT(ISERROR(SEARCH(("FOR REV."),(I3))))</formula>
    </cfRule>
  </conditionalFormatting>
  <conditionalFormatting sqref="J3:J42">
    <cfRule type="containsText" dxfId="127" priority="200" operator="containsText" text="FOR REV.">
      <formula>NOT(ISERROR(SEARCH(("FOR REV."),(J3))))</formula>
    </cfRule>
  </conditionalFormatting>
  <conditionalFormatting sqref="I3 I37:I38">
    <cfRule type="containsBlanks" dxfId="126" priority="246">
      <formula>LEN(TRIM(#REF!))=0</formula>
    </cfRule>
  </conditionalFormatting>
  <conditionalFormatting sqref="I3 I37:I38">
    <cfRule type="notContainsBlanks" dxfId="125" priority="249">
      <formula>LEN(TRIM(#REF!))&gt;0</formula>
    </cfRule>
  </conditionalFormatting>
  <conditionalFormatting sqref="J3:J42">
    <cfRule type="containsBlanks" dxfId="124" priority="250">
      <formula>LEN(TRIM(#REF!))=0</formula>
    </cfRule>
  </conditionalFormatting>
  <conditionalFormatting sqref="J3:J42">
    <cfRule type="notContainsBlanks" dxfId="123" priority="251">
      <formula>LEN(TRIM(#REF!))&gt;0</formula>
    </cfRule>
  </conditionalFormatting>
  <conditionalFormatting sqref="H3:H42">
    <cfRule type="containsText" dxfId="122" priority="188" operator="containsText" text="FOR REV.">
      <formula>NOT(ISERROR(SEARCH(("FOR REV."),(H3))))</formula>
    </cfRule>
  </conditionalFormatting>
  <conditionalFormatting sqref="H3:H42">
    <cfRule type="containsBlanks" dxfId="121" priority="189">
      <formula>LEN(TRIM(#REF!))=0</formula>
    </cfRule>
  </conditionalFormatting>
  <conditionalFormatting sqref="H3:H42">
    <cfRule type="notContainsBlanks" dxfId="120" priority="190">
      <formula>LEN(TRIM(#REF!))&gt;0</formula>
    </cfRule>
  </conditionalFormatting>
  <conditionalFormatting sqref="I4:I9">
    <cfRule type="containsText" dxfId="119" priority="182" operator="containsText" text="FOR REV.">
      <formula>NOT(ISERROR(SEARCH(("FOR REV."),(I4))))</formula>
    </cfRule>
  </conditionalFormatting>
  <conditionalFormatting sqref="I4:I9">
    <cfRule type="containsBlanks" dxfId="118" priority="183">
      <formula>LEN(TRIM(N4))=0</formula>
    </cfRule>
  </conditionalFormatting>
  <conditionalFormatting sqref="I4:I9">
    <cfRule type="notContainsBlanks" dxfId="117" priority="184">
      <formula>LEN(TRIM(N4))&gt;0</formula>
    </cfRule>
  </conditionalFormatting>
  <conditionalFormatting sqref="F5:F7">
    <cfRule type="containsText" dxfId="116" priority="179" operator="containsText" text="FOR REV.">
      <formula>NOT(ISERROR(SEARCH(("FOR REV."),(F5))))</formula>
    </cfRule>
  </conditionalFormatting>
  <conditionalFormatting sqref="F5:F7">
    <cfRule type="containsBlanks" dxfId="115" priority="180">
      <formula>LEN(TRIM(J5))=0</formula>
    </cfRule>
  </conditionalFormatting>
  <conditionalFormatting sqref="F5:F7">
    <cfRule type="notContainsBlanks" dxfId="114" priority="181">
      <formula>LEN(TRIM(J5))&gt;0</formula>
    </cfRule>
  </conditionalFormatting>
  <conditionalFormatting sqref="F8:F10">
    <cfRule type="containsText" dxfId="113" priority="176" operator="containsText" text="FOR REV.">
      <formula>NOT(ISERROR(SEARCH(("FOR REV."),(F8))))</formula>
    </cfRule>
  </conditionalFormatting>
  <conditionalFormatting sqref="F8:F10">
    <cfRule type="containsBlanks" dxfId="112" priority="177">
      <formula>LEN(TRIM(J8))=0</formula>
    </cfRule>
  </conditionalFormatting>
  <conditionalFormatting sqref="F8:F10">
    <cfRule type="notContainsBlanks" dxfId="111" priority="178">
      <formula>LEN(TRIM(J8))&gt;0</formula>
    </cfRule>
  </conditionalFormatting>
  <conditionalFormatting sqref="I10:I11">
    <cfRule type="containsText" dxfId="110" priority="173" operator="containsText" text="FOR REV.">
      <formula>NOT(ISERROR(SEARCH(("FOR REV."),(I10))))</formula>
    </cfRule>
  </conditionalFormatting>
  <conditionalFormatting sqref="I10:I11">
    <cfRule type="containsBlanks" dxfId="109" priority="174">
      <formula>LEN(TRIM(N10))=0</formula>
    </cfRule>
  </conditionalFormatting>
  <conditionalFormatting sqref="I10:I11">
    <cfRule type="notContainsBlanks" dxfId="108" priority="175">
      <formula>LEN(TRIM(N10))&gt;0</formula>
    </cfRule>
  </conditionalFormatting>
  <conditionalFormatting sqref="F3">
    <cfRule type="containsText" dxfId="107" priority="170" operator="containsText" text="FOR REV.">
      <formula>NOT(ISERROR(SEARCH(("FOR REV."),(F3))))</formula>
    </cfRule>
  </conditionalFormatting>
  <conditionalFormatting sqref="F3">
    <cfRule type="containsBlanks" dxfId="106" priority="171">
      <formula>LEN(TRIM(J3))=0</formula>
    </cfRule>
  </conditionalFormatting>
  <conditionalFormatting sqref="F3">
    <cfRule type="notContainsBlanks" dxfId="105" priority="172">
      <formula>LEN(TRIM(J3))&gt;0</formula>
    </cfRule>
  </conditionalFormatting>
  <conditionalFormatting sqref="I12:I15">
    <cfRule type="containsText" dxfId="104" priority="164" operator="containsText" text="FOR REV.">
      <formula>NOT(ISERROR(SEARCH(("FOR REV."),(I12))))</formula>
    </cfRule>
  </conditionalFormatting>
  <conditionalFormatting sqref="I12:I15">
    <cfRule type="containsBlanks" dxfId="103" priority="165">
      <formula>LEN(TRIM(N12))=0</formula>
    </cfRule>
  </conditionalFormatting>
  <conditionalFormatting sqref="I12:I15">
    <cfRule type="notContainsBlanks" dxfId="102" priority="166">
      <formula>LEN(TRIM(N12))&gt;0</formula>
    </cfRule>
  </conditionalFormatting>
  <conditionalFormatting sqref="I17:I18">
    <cfRule type="containsText" dxfId="101" priority="158" operator="containsText" text="FOR REV.">
      <formula>NOT(ISERROR(SEARCH(("FOR REV."),(I17))))</formula>
    </cfRule>
  </conditionalFormatting>
  <conditionalFormatting sqref="I17:I18">
    <cfRule type="containsBlanks" dxfId="100" priority="159">
      <formula>LEN(TRIM(N17))=0</formula>
    </cfRule>
  </conditionalFormatting>
  <conditionalFormatting sqref="I17:I18">
    <cfRule type="notContainsBlanks" dxfId="99" priority="160">
      <formula>LEN(TRIM(N17))&gt;0</formula>
    </cfRule>
  </conditionalFormatting>
  <conditionalFormatting sqref="I16">
    <cfRule type="containsText" dxfId="98" priority="146" operator="containsText" text="FOR REV.">
      <formula>NOT(ISERROR(SEARCH(("FOR REV."),(I16))))</formula>
    </cfRule>
  </conditionalFormatting>
  <conditionalFormatting sqref="I16">
    <cfRule type="containsBlanks" dxfId="97" priority="147">
      <formula>LEN(TRIM(N16))=0</formula>
    </cfRule>
  </conditionalFormatting>
  <conditionalFormatting sqref="I16">
    <cfRule type="notContainsBlanks" dxfId="96" priority="148">
      <formula>LEN(TRIM(N16))&gt;0</formula>
    </cfRule>
  </conditionalFormatting>
  <conditionalFormatting sqref="F21:F22">
    <cfRule type="containsText" dxfId="95" priority="126" operator="containsText" text="FOR REV.">
      <formula>NOT(ISERROR(SEARCH(("FOR REV."),(F21))))</formula>
    </cfRule>
  </conditionalFormatting>
  <conditionalFormatting sqref="F21:F22">
    <cfRule type="containsBlanks" dxfId="94" priority="127">
      <formula>LEN(TRIM(J21))=0</formula>
    </cfRule>
  </conditionalFormatting>
  <conditionalFormatting sqref="F21:F22">
    <cfRule type="notContainsBlanks" dxfId="93" priority="128">
      <formula>LEN(TRIM(J21))&gt;0</formula>
    </cfRule>
  </conditionalFormatting>
  <conditionalFormatting sqref="I21">
    <cfRule type="containsText" dxfId="92" priority="123" operator="containsText" text="FOR REV.">
      <formula>NOT(ISERROR(SEARCH(("FOR REV."),(I21))))</formula>
    </cfRule>
  </conditionalFormatting>
  <conditionalFormatting sqref="I21">
    <cfRule type="containsBlanks" dxfId="91" priority="124">
      <formula>LEN(TRIM(N21))=0</formula>
    </cfRule>
  </conditionalFormatting>
  <conditionalFormatting sqref="I21">
    <cfRule type="notContainsBlanks" dxfId="90" priority="125">
      <formula>LEN(TRIM(N21))&gt;0</formula>
    </cfRule>
  </conditionalFormatting>
  <conditionalFormatting sqref="I24:I30">
    <cfRule type="containsText" dxfId="89" priority="117" operator="containsText" text="FOR REV.">
      <formula>NOT(ISERROR(SEARCH(("FOR REV."),(I24))))</formula>
    </cfRule>
  </conditionalFormatting>
  <conditionalFormatting sqref="I24:I30">
    <cfRule type="containsBlanks" dxfId="88" priority="118">
      <formula>LEN(TRIM(N24))=0</formula>
    </cfRule>
  </conditionalFormatting>
  <conditionalFormatting sqref="I24:I30">
    <cfRule type="notContainsBlanks" dxfId="87" priority="119">
      <formula>LEN(TRIM(N24))&gt;0</formula>
    </cfRule>
  </conditionalFormatting>
  <conditionalFormatting sqref="I26:I35">
    <cfRule type="containsText" dxfId="86" priority="111" operator="containsText" text="FOR REV.">
      <formula>NOT(ISERROR(SEARCH(("FOR REV."),(I26))))</formula>
    </cfRule>
  </conditionalFormatting>
  <conditionalFormatting sqref="I26:I35">
    <cfRule type="containsBlanks" dxfId="85" priority="112">
      <formula>LEN(TRIM(N26))=0</formula>
    </cfRule>
  </conditionalFormatting>
  <conditionalFormatting sqref="I26:I35">
    <cfRule type="notContainsBlanks" dxfId="84" priority="113">
      <formula>LEN(TRIM(N26))&gt;0</formula>
    </cfRule>
  </conditionalFormatting>
  <conditionalFormatting sqref="F32">
    <cfRule type="containsText" dxfId="83" priority="105" operator="containsText" text="FOR REV.">
      <formula>NOT(ISERROR(SEARCH(("FOR REV."),(F32))))</formula>
    </cfRule>
  </conditionalFormatting>
  <conditionalFormatting sqref="F32">
    <cfRule type="containsBlanks" dxfId="82" priority="106">
      <formula>LEN(TRIM(J32))=0</formula>
    </cfRule>
  </conditionalFormatting>
  <conditionalFormatting sqref="F32">
    <cfRule type="notContainsBlanks" dxfId="81" priority="107">
      <formula>LEN(TRIM(J32))&gt;0</formula>
    </cfRule>
  </conditionalFormatting>
  <conditionalFormatting sqref="M3:O42">
    <cfRule type="containsText" dxfId="80" priority="100" operator="containsText" text="No">
      <formula>NOT(ISERROR(SEARCH("No",M3)))</formula>
    </cfRule>
    <cfRule type="containsText" dxfId="79" priority="101" operator="containsText" text="YES">
      <formula>NOT(ISERROR(SEARCH("YES",M3)))</formula>
    </cfRule>
  </conditionalFormatting>
  <conditionalFormatting sqref="F33">
    <cfRule type="containsText" dxfId="78" priority="94" operator="containsText" text="FOR REV.">
      <formula>NOT(ISERROR(SEARCH(("FOR REV."),(F33))))</formula>
    </cfRule>
  </conditionalFormatting>
  <conditionalFormatting sqref="F33">
    <cfRule type="containsBlanks" dxfId="77" priority="95">
      <formula>LEN(TRIM(J33))=0</formula>
    </cfRule>
  </conditionalFormatting>
  <conditionalFormatting sqref="F33">
    <cfRule type="notContainsBlanks" dxfId="76" priority="96">
      <formula>LEN(TRIM(J33))&gt;0</formula>
    </cfRule>
  </conditionalFormatting>
  <conditionalFormatting sqref="I36:I38">
    <cfRule type="containsText" dxfId="75" priority="88" operator="containsText" text="FOR REV.">
      <formula>NOT(ISERROR(SEARCH(("FOR REV."),(I36))))</formula>
    </cfRule>
  </conditionalFormatting>
  <conditionalFormatting sqref="I36:I38">
    <cfRule type="containsBlanks" dxfId="74" priority="89">
      <formula>LEN(TRIM(M36))=0</formula>
    </cfRule>
  </conditionalFormatting>
  <conditionalFormatting sqref="I36:I38">
    <cfRule type="notContainsBlanks" dxfId="73" priority="90">
      <formula>LEN(TRIM(M36))&gt;0</formula>
    </cfRule>
  </conditionalFormatting>
  <conditionalFormatting sqref="B3:B42">
    <cfRule type="duplicateValues" dxfId="72" priority="256"/>
  </conditionalFormatting>
  <conditionalFormatting sqref="F11:F14">
    <cfRule type="containsText" dxfId="71" priority="82" operator="containsText" text="FOR REV.">
      <formula>NOT(ISERROR(SEARCH(("FOR REV."),(F11))))</formula>
    </cfRule>
  </conditionalFormatting>
  <conditionalFormatting sqref="F11:F14">
    <cfRule type="containsBlanks" dxfId="70" priority="83">
      <formula>LEN(TRIM(J11))=0</formula>
    </cfRule>
  </conditionalFormatting>
  <conditionalFormatting sqref="F11:F14">
    <cfRule type="notContainsBlanks" dxfId="69" priority="84">
      <formula>LEN(TRIM(J11))&gt;0</formula>
    </cfRule>
  </conditionalFormatting>
  <conditionalFormatting sqref="F17">
    <cfRule type="containsText" dxfId="68" priority="79" operator="containsText" text="FOR REV.">
      <formula>NOT(ISERROR(SEARCH(("FOR REV."),(F17))))</formula>
    </cfRule>
  </conditionalFormatting>
  <conditionalFormatting sqref="F17">
    <cfRule type="containsBlanks" dxfId="67" priority="80">
      <formula>LEN(TRIM(J17))=0</formula>
    </cfRule>
  </conditionalFormatting>
  <conditionalFormatting sqref="F17">
    <cfRule type="notContainsBlanks" dxfId="66" priority="81">
      <formula>LEN(TRIM(J17))&gt;0</formula>
    </cfRule>
  </conditionalFormatting>
  <conditionalFormatting sqref="F15:F16">
    <cfRule type="containsText" dxfId="65" priority="76" operator="containsText" text="FOR REV.">
      <formula>NOT(ISERROR(SEARCH(("FOR REV."),(F15))))</formula>
    </cfRule>
  </conditionalFormatting>
  <conditionalFormatting sqref="F15:F16">
    <cfRule type="containsBlanks" dxfId="64" priority="77">
      <formula>LEN(TRIM(J15))=0</formula>
    </cfRule>
  </conditionalFormatting>
  <conditionalFormatting sqref="F15:F16">
    <cfRule type="notContainsBlanks" dxfId="63" priority="78">
      <formula>LEN(TRIM(J15))&gt;0</formula>
    </cfRule>
  </conditionalFormatting>
  <conditionalFormatting sqref="F18">
    <cfRule type="containsText" dxfId="62" priority="67" operator="containsText" text="FOR REV.">
      <formula>NOT(ISERROR(SEARCH(("FOR REV."),(F18))))</formula>
    </cfRule>
  </conditionalFormatting>
  <conditionalFormatting sqref="F18">
    <cfRule type="containsBlanks" dxfId="61" priority="68">
      <formula>LEN(TRIM(J18))=0</formula>
    </cfRule>
  </conditionalFormatting>
  <conditionalFormatting sqref="F18">
    <cfRule type="notContainsBlanks" dxfId="60" priority="69">
      <formula>LEN(TRIM(J18))&gt;0</formula>
    </cfRule>
  </conditionalFormatting>
  <conditionalFormatting sqref="E19:F19">
    <cfRule type="containsText" dxfId="59" priority="64" operator="containsText" text="FOR REV.">
      <formula>NOT(ISERROR(SEARCH(("FOR REV."),(E19))))</formula>
    </cfRule>
  </conditionalFormatting>
  <conditionalFormatting sqref="E19:F19">
    <cfRule type="containsBlanks" dxfId="58" priority="65">
      <formula>LEN(TRIM(I19))=0</formula>
    </cfRule>
  </conditionalFormatting>
  <conditionalFormatting sqref="E19:F19">
    <cfRule type="notContainsBlanks" dxfId="57" priority="66">
      <formula>LEN(TRIM(I19))&gt;0</formula>
    </cfRule>
  </conditionalFormatting>
  <conditionalFormatting sqref="I19:I20">
    <cfRule type="containsText" dxfId="56" priority="61" operator="containsText" text="FOR REV.">
      <formula>NOT(ISERROR(SEARCH(("FOR REV."),(I19))))</formula>
    </cfRule>
  </conditionalFormatting>
  <conditionalFormatting sqref="I19:I20">
    <cfRule type="containsBlanks" dxfId="55" priority="62">
      <formula>LEN(TRIM(M19))=0</formula>
    </cfRule>
  </conditionalFormatting>
  <conditionalFormatting sqref="I19:I20">
    <cfRule type="notContainsBlanks" dxfId="54" priority="63">
      <formula>LEN(TRIM(M19))&gt;0</formula>
    </cfRule>
  </conditionalFormatting>
  <conditionalFormatting sqref="E20:F20 F20:F22">
    <cfRule type="containsText" dxfId="53" priority="58" operator="containsText" text="FOR REV.">
      <formula>NOT(ISERROR(SEARCH(("FOR REV."),(E20))))</formula>
    </cfRule>
  </conditionalFormatting>
  <conditionalFormatting sqref="E20:F20 F20:F22">
    <cfRule type="containsBlanks" dxfId="52" priority="59">
      <formula>LEN(TRIM(I20))=0</formula>
    </cfRule>
  </conditionalFormatting>
  <conditionalFormatting sqref="E20:F20 F20:F22">
    <cfRule type="notContainsBlanks" dxfId="51" priority="60">
      <formula>LEN(TRIM(I20))&gt;0</formula>
    </cfRule>
  </conditionalFormatting>
  <conditionalFormatting sqref="E21:E34">
    <cfRule type="containsText" dxfId="50" priority="52" operator="containsText" text="FOR REV.">
      <formula>NOT(ISERROR(SEARCH(("FOR REV."),(E21))))</formula>
    </cfRule>
  </conditionalFormatting>
  <conditionalFormatting sqref="E21:E34">
    <cfRule type="containsBlanks" dxfId="49" priority="53">
      <formula>LEN(TRIM(I21))=0</formula>
    </cfRule>
  </conditionalFormatting>
  <conditionalFormatting sqref="E21:E34">
    <cfRule type="notContainsBlanks" dxfId="48" priority="54">
      <formula>LEN(TRIM(I21))&gt;0</formula>
    </cfRule>
  </conditionalFormatting>
  <conditionalFormatting sqref="F23">
    <cfRule type="containsText" dxfId="47" priority="49" operator="containsText" text="FOR REV.">
      <formula>NOT(ISERROR(SEARCH(("FOR REV."),(F23))))</formula>
    </cfRule>
  </conditionalFormatting>
  <conditionalFormatting sqref="F23">
    <cfRule type="containsBlanks" dxfId="46" priority="50">
      <formula>LEN(TRIM(J23))=0</formula>
    </cfRule>
  </conditionalFormatting>
  <conditionalFormatting sqref="F23">
    <cfRule type="notContainsBlanks" dxfId="45" priority="51">
      <formula>LEN(TRIM(J23))&gt;0</formula>
    </cfRule>
  </conditionalFormatting>
  <conditionalFormatting sqref="I23">
    <cfRule type="containsText" dxfId="44" priority="46" operator="containsText" text="FOR REV.">
      <formula>NOT(ISERROR(SEARCH(("FOR REV."),(I23))))</formula>
    </cfRule>
  </conditionalFormatting>
  <conditionalFormatting sqref="I23">
    <cfRule type="containsBlanks" dxfId="43" priority="47">
      <formula>LEN(TRIM(M23))=0</formula>
    </cfRule>
  </conditionalFormatting>
  <conditionalFormatting sqref="I23">
    <cfRule type="notContainsBlanks" dxfId="42" priority="48">
      <formula>LEN(TRIM(M23))&gt;0</formula>
    </cfRule>
  </conditionalFormatting>
  <conditionalFormatting sqref="I22">
    <cfRule type="containsText" dxfId="41" priority="43" operator="containsText" text="FOR REV.">
      <formula>NOT(ISERROR(SEARCH(("FOR REV."),(I22))))</formula>
    </cfRule>
  </conditionalFormatting>
  <conditionalFormatting sqref="I22">
    <cfRule type="containsBlanks" dxfId="40" priority="44">
      <formula>LEN(TRIM(M22))=0</formula>
    </cfRule>
  </conditionalFormatting>
  <conditionalFormatting sqref="I22">
    <cfRule type="notContainsBlanks" dxfId="39" priority="45">
      <formula>LEN(TRIM(M22))&gt;0</formula>
    </cfRule>
  </conditionalFormatting>
  <conditionalFormatting sqref="F24:F25">
    <cfRule type="containsText" dxfId="38" priority="40" operator="containsText" text="FOR REV.">
      <formula>NOT(ISERROR(SEARCH(("FOR REV."),(F24))))</formula>
    </cfRule>
  </conditionalFormatting>
  <conditionalFormatting sqref="F24:F25">
    <cfRule type="containsBlanks" dxfId="37" priority="41">
      <formula>LEN(TRIM(J24))=0</formula>
    </cfRule>
  </conditionalFormatting>
  <conditionalFormatting sqref="F24:F25">
    <cfRule type="notContainsBlanks" dxfId="36" priority="42">
      <formula>LEN(TRIM(J24))&gt;0</formula>
    </cfRule>
  </conditionalFormatting>
  <conditionalFormatting sqref="F26:F27">
    <cfRule type="containsText" dxfId="35" priority="37" operator="containsText" text="FOR REV.">
      <formula>NOT(ISERROR(SEARCH(("FOR REV."),(F26))))</formula>
    </cfRule>
  </conditionalFormatting>
  <conditionalFormatting sqref="F26:F27">
    <cfRule type="containsBlanks" dxfId="34" priority="38">
      <formula>LEN(TRIM(J26))=0</formula>
    </cfRule>
  </conditionalFormatting>
  <conditionalFormatting sqref="F26:F27">
    <cfRule type="notContainsBlanks" dxfId="33" priority="39">
      <formula>LEN(TRIM(J26))&gt;0</formula>
    </cfRule>
  </conditionalFormatting>
  <conditionalFormatting sqref="F28:F30">
    <cfRule type="containsText" dxfId="32" priority="34" operator="containsText" text="FOR REV.">
      <formula>NOT(ISERROR(SEARCH(("FOR REV."),(F28))))</formula>
    </cfRule>
  </conditionalFormatting>
  <conditionalFormatting sqref="F28:F30">
    <cfRule type="containsBlanks" dxfId="31" priority="35">
      <formula>LEN(TRIM(J28))=0</formula>
    </cfRule>
  </conditionalFormatting>
  <conditionalFormatting sqref="F28:F30">
    <cfRule type="notContainsBlanks" dxfId="30" priority="36">
      <formula>LEN(TRIM(J28))&gt;0</formula>
    </cfRule>
  </conditionalFormatting>
  <conditionalFormatting sqref="F31:F33">
    <cfRule type="containsText" dxfId="29" priority="28" operator="containsText" text="FOR REV.">
      <formula>NOT(ISERROR(SEARCH(("FOR REV."),(F31))))</formula>
    </cfRule>
  </conditionalFormatting>
  <conditionalFormatting sqref="F31:F33">
    <cfRule type="containsBlanks" dxfId="28" priority="29">
      <formula>LEN(TRIM(J31))=0</formula>
    </cfRule>
  </conditionalFormatting>
  <conditionalFormatting sqref="F31:F33">
    <cfRule type="notContainsBlanks" dxfId="27" priority="30">
      <formula>LEN(TRIM(J31))&gt;0</formula>
    </cfRule>
  </conditionalFormatting>
  <conditionalFormatting sqref="E39:F39">
    <cfRule type="containsText" dxfId="26" priority="25" operator="containsText" text="FOR REV.">
      <formula>NOT(ISERROR(SEARCH(("FOR REV."),(E39))))</formula>
    </cfRule>
  </conditionalFormatting>
  <conditionalFormatting sqref="E39:F39">
    <cfRule type="containsBlanks" dxfId="25" priority="26">
      <formula>LEN(TRIM(I39))=0</formula>
    </cfRule>
  </conditionalFormatting>
  <conditionalFormatting sqref="E39:F39">
    <cfRule type="notContainsBlanks" dxfId="24" priority="27">
      <formula>LEN(TRIM(I39))&gt;0</formula>
    </cfRule>
  </conditionalFormatting>
  <conditionalFormatting sqref="F34">
    <cfRule type="containsText" dxfId="23" priority="22" operator="containsText" text="FOR REV.">
      <formula>NOT(ISERROR(SEARCH(("FOR REV."),(F34))))</formula>
    </cfRule>
  </conditionalFormatting>
  <conditionalFormatting sqref="F34">
    <cfRule type="containsBlanks" dxfId="22" priority="23">
      <formula>LEN(TRIM(J34))=0</formula>
    </cfRule>
  </conditionalFormatting>
  <conditionalFormatting sqref="F34">
    <cfRule type="notContainsBlanks" dxfId="21" priority="24">
      <formula>LEN(TRIM(J34))&gt;0</formula>
    </cfRule>
  </conditionalFormatting>
  <conditionalFormatting sqref="F34">
    <cfRule type="containsText" dxfId="20" priority="19" operator="containsText" text="FOR REV.">
      <formula>NOT(ISERROR(SEARCH(("FOR REV."),(F34))))</formula>
    </cfRule>
  </conditionalFormatting>
  <conditionalFormatting sqref="F34">
    <cfRule type="containsBlanks" dxfId="19" priority="20">
      <formula>LEN(TRIM(J34))=0</formula>
    </cfRule>
  </conditionalFormatting>
  <conditionalFormatting sqref="F34">
    <cfRule type="notContainsBlanks" dxfId="18" priority="21">
      <formula>LEN(TRIM(J34))&gt;0</formula>
    </cfRule>
  </conditionalFormatting>
  <conditionalFormatting sqref="E35:F35">
    <cfRule type="containsText" dxfId="17" priority="16" operator="containsText" text="FOR REV.">
      <formula>NOT(ISERROR(SEARCH(("FOR REV."),(E35))))</formula>
    </cfRule>
  </conditionalFormatting>
  <conditionalFormatting sqref="E35:F35">
    <cfRule type="containsBlanks" dxfId="16" priority="17">
      <formula>LEN(TRIM(I35))=0</formula>
    </cfRule>
  </conditionalFormatting>
  <conditionalFormatting sqref="E35:F35">
    <cfRule type="notContainsBlanks" dxfId="15" priority="18">
      <formula>LEN(TRIM(I35))&gt;0</formula>
    </cfRule>
  </conditionalFormatting>
  <conditionalFormatting sqref="E36:E38">
    <cfRule type="containsText" dxfId="14" priority="13" operator="containsText" text="FOR REV.">
      <formula>NOT(ISERROR(SEARCH(("FOR REV."),(E36))))</formula>
    </cfRule>
  </conditionalFormatting>
  <conditionalFormatting sqref="E36:E38">
    <cfRule type="containsBlanks" dxfId="13" priority="14">
      <formula>LEN(TRIM(I36))=0</formula>
    </cfRule>
  </conditionalFormatting>
  <conditionalFormatting sqref="E36:E38">
    <cfRule type="notContainsBlanks" dxfId="12" priority="15">
      <formula>LEN(TRIM(I36))&gt;0</formula>
    </cfRule>
  </conditionalFormatting>
  <conditionalFormatting sqref="F36:F38">
    <cfRule type="containsText" dxfId="11" priority="10" operator="containsText" text="FOR REV.">
      <formula>NOT(ISERROR(SEARCH(("FOR REV."),(F36))))</formula>
    </cfRule>
  </conditionalFormatting>
  <conditionalFormatting sqref="F36:F38">
    <cfRule type="containsBlanks" dxfId="10" priority="11">
      <formula>LEN(TRIM(J36))=0</formula>
    </cfRule>
  </conditionalFormatting>
  <conditionalFormatting sqref="F36:F38">
    <cfRule type="notContainsBlanks" dxfId="9" priority="12">
      <formula>LEN(TRIM(J36))&gt;0</formula>
    </cfRule>
  </conditionalFormatting>
  <conditionalFormatting sqref="E40:E42">
    <cfRule type="containsText" dxfId="8" priority="7" operator="containsText" text="FOR REV.">
      <formula>NOT(ISERROR(SEARCH(("FOR REV."),(E40))))</formula>
    </cfRule>
  </conditionalFormatting>
  <conditionalFormatting sqref="E40:E42">
    <cfRule type="containsBlanks" dxfId="7" priority="8">
      <formula>LEN(TRIM(I40))=0</formula>
    </cfRule>
  </conditionalFormatting>
  <conditionalFormatting sqref="E40:E42">
    <cfRule type="notContainsBlanks" dxfId="6" priority="9">
      <formula>LEN(TRIM(I40))&gt;0</formula>
    </cfRule>
  </conditionalFormatting>
  <conditionalFormatting sqref="F40:F42">
    <cfRule type="containsText" dxfId="5" priority="4" operator="containsText" text="FOR REV.">
      <formula>NOT(ISERROR(SEARCH(("FOR REV."),(F40))))</formula>
    </cfRule>
  </conditionalFormatting>
  <conditionalFormatting sqref="F40:F42">
    <cfRule type="containsBlanks" dxfId="4" priority="5">
      <formula>LEN(TRIM(J40))=0</formula>
    </cfRule>
  </conditionalFormatting>
  <conditionalFormatting sqref="F40:F42">
    <cfRule type="notContainsBlanks" dxfId="3" priority="6">
      <formula>LEN(TRIM(J40))&gt;0</formula>
    </cfRule>
  </conditionalFormatting>
  <conditionalFormatting sqref="I39:I42">
    <cfRule type="containsText" dxfId="2" priority="1" operator="containsText" text="FOR REV.">
      <formula>NOT(ISERROR(SEARCH(("FOR REV."),(I39))))</formula>
    </cfRule>
  </conditionalFormatting>
  <conditionalFormatting sqref="I39:I42">
    <cfRule type="containsBlanks" dxfId="1" priority="2">
      <formula>LEN(TRIM(N39))=0</formula>
    </cfRule>
  </conditionalFormatting>
  <conditionalFormatting sqref="I39:I42">
    <cfRule type="notContainsBlanks" dxfId="0" priority="3">
      <formula>LEN(TRIM(N39))&gt;0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EE91F-483B-4696-9CC1-53F3798CBC71}">
  <dimension ref="A1:J64"/>
  <sheetViews>
    <sheetView showGridLines="0" topLeftCell="A27" workbookViewId="0">
      <selection activeCell="Q55" sqref="Q55"/>
    </sheetView>
  </sheetViews>
  <sheetFormatPr defaultRowHeight="15.6" x14ac:dyDescent="0.3"/>
  <cols>
    <col min="1" max="1" width="4.8984375" customWidth="1"/>
    <col min="2" max="2" width="86.796875" bestFit="1" customWidth="1"/>
    <col min="3" max="3" width="15.19921875" bestFit="1" customWidth="1"/>
    <col min="4" max="4" width="3.296875" bestFit="1" customWidth="1"/>
    <col min="5" max="5" width="10.8984375" bestFit="1" customWidth="1"/>
    <col min="6" max="8" width="7.19921875" bestFit="1" customWidth="1"/>
    <col min="9" max="9" width="10.8984375" bestFit="1" customWidth="1"/>
    <col min="10" max="13" width="23.3984375" bestFit="1" customWidth="1"/>
    <col min="14" max="14" width="28.296875" bestFit="1" customWidth="1"/>
    <col min="15" max="15" width="22.296875" bestFit="1" customWidth="1"/>
    <col min="16" max="27" width="3.8984375" bestFit="1" customWidth="1"/>
    <col min="28" max="29" width="4.8984375" bestFit="1" customWidth="1"/>
    <col min="30" max="30" width="8.5" bestFit="1" customWidth="1"/>
    <col min="31" max="31" width="5.19921875" bestFit="1" customWidth="1"/>
    <col min="32" max="34" width="3.8984375" bestFit="1" customWidth="1"/>
    <col min="35" max="41" width="4.8984375" bestFit="1" customWidth="1"/>
    <col min="42" max="42" width="8.09765625" bestFit="1" customWidth="1"/>
    <col min="43" max="43" width="10.8984375" bestFit="1" customWidth="1"/>
  </cols>
  <sheetData>
    <row r="1" spans="1:10" x14ac:dyDescent="0.3">
      <c r="A1" s="22" t="s">
        <v>130</v>
      </c>
    </row>
    <row r="3" spans="1:10" x14ac:dyDescent="0.3">
      <c r="B3" s="33" t="s">
        <v>131</v>
      </c>
    </row>
    <row r="4" spans="1:10" x14ac:dyDescent="0.3">
      <c r="C4" s="31" t="s">
        <v>121</v>
      </c>
    </row>
    <row r="5" spans="1:10" x14ac:dyDescent="0.3">
      <c r="C5" t="s">
        <v>123</v>
      </c>
      <c r="D5" t="s">
        <v>124</v>
      </c>
      <c r="E5" t="s">
        <v>125</v>
      </c>
      <c r="F5" t="s">
        <v>126</v>
      </c>
      <c r="G5" t="s">
        <v>127</v>
      </c>
      <c r="H5" t="s">
        <v>128</v>
      </c>
      <c r="I5" t="s">
        <v>129</v>
      </c>
      <c r="J5" t="s">
        <v>120</v>
      </c>
    </row>
    <row r="6" spans="1:10" x14ac:dyDescent="0.3">
      <c r="B6" t="s">
        <v>122</v>
      </c>
      <c r="C6">
        <v>2736</v>
      </c>
      <c r="D6">
        <v>6032</v>
      </c>
      <c r="E6">
        <v>3184</v>
      </c>
      <c r="F6">
        <v>3136</v>
      </c>
      <c r="G6">
        <v>4432</v>
      </c>
      <c r="H6">
        <v>5472</v>
      </c>
      <c r="I6">
        <v>3488</v>
      </c>
      <c r="J6">
        <v>28480</v>
      </c>
    </row>
    <row r="14" spans="1:10" x14ac:dyDescent="0.3">
      <c r="B14" s="33" t="s">
        <v>132</v>
      </c>
    </row>
    <row r="15" spans="1:10" x14ac:dyDescent="0.3">
      <c r="C15" s="31" t="s">
        <v>121</v>
      </c>
    </row>
    <row r="16" spans="1:10" x14ac:dyDescent="0.3">
      <c r="C16" t="s">
        <v>123</v>
      </c>
      <c r="D16" t="s">
        <v>124</v>
      </c>
      <c r="E16" t="s">
        <v>125</v>
      </c>
      <c r="F16" t="s">
        <v>126</v>
      </c>
      <c r="G16" t="s">
        <v>127</v>
      </c>
      <c r="H16" t="s">
        <v>128</v>
      </c>
      <c r="I16" t="s">
        <v>120</v>
      </c>
    </row>
    <row r="17" spans="2:9" x14ac:dyDescent="0.3">
      <c r="B17" t="s">
        <v>122</v>
      </c>
      <c r="C17">
        <v>5984</v>
      </c>
      <c r="D17">
        <v>5872</v>
      </c>
      <c r="E17">
        <v>2896</v>
      </c>
      <c r="F17">
        <v>3840</v>
      </c>
      <c r="G17">
        <v>4112</v>
      </c>
      <c r="H17">
        <v>5776</v>
      </c>
      <c r="I17">
        <v>28480</v>
      </c>
    </row>
    <row r="22" spans="2:9" x14ac:dyDescent="0.3">
      <c r="B22" s="32"/>
    </row>
    <row r="23" spans="2:9" x14ac:dyDescent="0.3">
      <c r="B23" s="32"/>
    </row>
    <row r="24" spans="2:9" x14ac:dyDescent="0.3">
      <c r="B24" s="33" t="s">
        <v>135</v>
      </c>
    </row>
    <row r="25" spans="2:9" x14ac:dyDescent="0.3">
      <c r="B25" s="31" t="s">
        <v>134</v>
      </c>
      <c r="C25" s="31" t="s">
        <v>121</v>
      </c>
    </row>
    <row r="26" spans="2:9" x14ac:dyDescent="0.3">
      <c r="B26" s="31" t="s">
        <v>119</v>
      </c>
      <c r="C26" t="s">
        <v>123</v>
      </c>
      <c r="D26" t="s">
        <v>124</v>
      </c>
      <c r="E26" t="s">
        <v>125</v>
      </c>
      <c r="F26" t="s">
        <v>126</v>
      </c>
      <c r="G26" t="s">
        <v>127</v>
      </c>
      <c r="H26" t="s">
        <v>128</v>
      </c>
      <c r="I26" t="s">
        <v>120</v>
      </c>
    </row>
    <row r="27" spans="2:9" x14ac:dyDescent="0.3">
      <c r="B27" s="32" t="s">
        <v>37</v>
      </c>
      <c r="C27">
        <v>2</v>
      </c>
      <c r="D27">
        <v>2</v>
      </c>
      <c r="E27">
        <v>1</v>
      </c>
      <c r="F27">
        <v>1</v>
      </c>
      <c r="G27">
        <v>2</v>
      </c>
      <c r="H27">
        <v>2</v>
      </c>
      <c r="I27">
        <v>10</v>
      </c>
    </row>
    <row r="28" spans="2:9" x14ac:dyDescent="0.3">
      <c r="B28" s="32" t="s">
        <v>40</v>
      </c>
      <c r="C28">
        <v>2</v>
      </c>
      <c r="D28">
        <v>2</v>
      </c>
      <c r="E28">
        <v>1</v>
      </c>
      <c r="F28">
        <v>2</v>
      </c>
      <c r="G28">
        <v>1</v>
      </c>
      <c r="H28">
        <v>2</v>
      </c>
      <c r="I28">
        <v>10</v>
      </c>
    </row>
    <row r="29" spans="2:9" x14ac:dyDescent="0.3">
      <c r="B29" s="32" t="s">
        <v>38</v>
      </c>
      <c r="C29">
        <v>2</v>
      </c>
      <c r="D29">
        <v>2</v>
      </c>
      <c r="E29">
        <v>1</v>
      </c>
      <c r="F29">
        <v>2</v>
      </c>
      <c r="G29">
        <v>1</v>
      </c>
      <c r="H29">
        <v>2</v>
      </c>
      <c r="I29">
        <v>10</v>
      </c>
    </row>
    <row r="30" spans="2:9" x14ac:dyDescent="0.3">
      <c r="B30" s="32" t="s">
        <v>39</v>
      </c>
      <c r="C30">
        <v>2</v>
      </c>
      <c r="D30">
        <v>2</v>
      </c>
      <c r="E30">
        <v>1</v>
      </c>
      <c r="F30">
        <v>1</v>
      </c>
      <c r="G30">
        <v>1</v>
      </c>
      <c r="H30">
        <v>3</v>
      </c>
      <c r="I30">
        <v>10</v>
      </c>
    </row>
    <row r="31" spans="2:9" x14ac:dyDescent="0.3">
      <c r="B31" s="32" t="s">
        <v>120</v>
      </c>
      <c r="C31">
        <v>8</v>
      </c>
      <c r="D31">
        <v>8</v>
      </c>
      <c r="E31">
        <v>4</v>
      </c>
      <c r="F31">
        <v>6</v>
      </c>
      <c r="G31">
        <v>5</v>
      </c>
      <c r="H31">
        <v>9</v>
      </c>
      <c r="I31">
        <v>40</v>
      </c>
    </row>
    <row r="34" spans="2:10" x14ac:dyDescent="0.3">
      <c r="B34" s="33" t="s">
        <v>136</v>
      </c>
    </row>
    <row r="35" spans="2:10" x14ac:dyDescent="0.3">
      <c r="B35" s="31" t="s">
        <v>133</v>
      </c>
      <c r="C35" s="31" t="s">
        <v>121</v>
      </c>
    </row>
    <row r="36" spans="2:10" x14ac:dyDescent="0.3">
      <c r="B36" s="31" t="s">
        <v>119</v>
      </c>
      <c r="C36" t="s">
        <v>123</v>
      </c>
      <c r="D36" t="s">
        <v>124</v>
      </c>
      <c r="E36" t="s">
        <v>125</v>
      </c>
      <c r="F36" t="s">
        <v>126</v>
      </c>
      <c r="G36" t="s">
        <v>127</v>
      </c>
      <c r="H36" t="s">
        <v>128</v>
      </c>
      <c r="I36" t="s">
        <v>129</v>
      </c>
      <c r="J36" t="s">
        <v>120</v>
      </c>
    </row>
    <row r="37" spans="2:10" x14ac:dyDescent="0.3">
      <c r="B37" s="32" t="s">
        <v>37</v>
      </c>
      <c r="D37">
        <v>4</v>
      </c>
      <c r="E37">
        <v>1</v>
      </c>
      <c r="G37">
        <v>2</v>
      </c>
      <c r="H37">
        <v>3</v>
      </c>
      <c r="J37">
        <v>10</v>
      </c>
    </row>
    <row r="38" spans="2:10" x14ac:dyDescent="0.3">
      <c r="B38" s="32" t="s">
        <v>40</v>
      </c>
      <c r="C38">
        <v>1</v>
      </c>
      <c r="D38">
        <v>3</v>
      </c>
      <c r="F38">
        <v>2</v>
      </c>
      <c r="G38">
        <v>2</v>
      </c>
      <c r="H38">
        <v>1</v>
      </c>
      <c r="I38">
        <v>1</v>
      </c>
      <c r="J38">
        <v>10</v>
      </c>
    </row>
    <row r="39" spans="2:10" x14ac:dyDescent="0.3">
      <c r="B39" s="32" t="s">
        <v>38</v>
      </c>
      <c r="C39">
        <v>2</v>
      </c>
      <c r="D39">
        <v>1</v>
      </c>
      <c r="E39">
        <v>1</v>
      </c>
      <c r="F39">
        <v>1</v>
      </c>
      <c r="G39">
        <v>3</v>
      </c>
      <c r="H39">
        <v>1</v>
      </c>
      <c r="I39">
        <v>1</v>
      </c>
      <c r="J39">
        <v>10</v>
      </c>
    </row>
    <row r="40" spans="2:10" x14ac:dyDescent="0.3">
      <c r="B40" s="32" t="s">
        <v>39</v>
      </c>
      <c r="C40">
        <v>2</v>
      </c>
      <c r="E40">
        <v>2</v>
      </c>
      <c r="F40">
        <v>1</v>
      </c>
      <c r="G40">
        <v>1</v>
      </c>
      <c r="H40">
        <v>3</v>
      </c>
      <c r="I40">
        <v>1</v>
      </c>
      <c r="J40">
        <v>10</v>
      </c>
    </row>
    <row r="41" spans="2:10" x14ac:dyDescent="0.3">
      <c r="B41" s="32" t="s">
        <v>120</v>
      </c>
      <c r="C41">
        <v>5</v>
      </c>
      <c r="D41">
        <v>8</v>
      </c>
      <c r="E41">
        <v>4</v>
      </c>
      <c r="F41">
        <v>4</v>
      </c>
      <c r="G41">
        <v>8</v>
      </c>
      <c r="H41">
        <v>8</v>
      </c>
      <c r="I41">
        <v>3</v>
      </c>
      <c r="J41">
        <v>40</v>
      </c>
    </row>
    <row r="49" spans="2:5" x14ac:dyDescent="0.3">
      <c r="B49" s="31" t="s">
        <v>140</v>
      </c>
      <c r="C49" s="31" t="s">
        <v>121</v>
      </c>
    </row>
    <row r="50" spans="2:5" x14ac:dyDescent="0.3">
      <c r="B50" s="31" t="s">
        <v>119</v>
      </c>
      <c r="C50" t="s">
        <v>138</v>
      </c>
      <c r="D50" t="s">
        <v>139</v>
      </c>
      <c r="E50" t="s">
        <v>120</v>
      </c>
    </row>
    <row r="51" spans="2:5" x14ac:dyDescent="0.3">
      <c r="B51" s="32" t="s">
        <v>37</v>
      </c>
      <c r="C51">
        <v>3</v>
      </c>
      <c r="D51">
        <v>7</v>
      </c>
      <c r="E51">
        <v>10</v>
      </c>
    </row>
    <row r="52" spans="2:5" x14ac:dyDescent="0.3">
      <c r="B52" s="32" t="s">
        <v>40</v>
      </c>
      <c r="C52">
        <v>2</v>
      </c>
      <c r="D52">
        <v>8</v>
      </c>
      <c r="E52">
        <v>10</v>
      </c>
    </row>
    <row r="53" spans="2:5" x14ac:dyDescent="0.3">
      <c r="B53" s="32" t="s">
        <v>38</v>
      </c>
      <c r="C53">
        <v>2</v>
      </c>
      <c r="D53">
        <v>8</v>
      </c>
      <c r="E53">
        <v>10</v>
      </c>
    </row>
    <row r="54" spans="2:5" x14ac:dyDescent="0.3">
      <c r="B54" s="32" t="s">
        <v>39</v>
      </c>
      <c r="C54">
        <v>4</v>
      </c>
      <c r="D54">
        <v>6</v>
      </c>
      <c r="E54">
        <v>10</v>
      </c>
    </row>
    <row r="55" spans="2:5" x14ac:dyDescent="0.3">
      <c r="B55" s="32" t="s">
        <v>120</v>
      </c>
      <c r="C55">
        <v>11</v>
      </c>
      <c r="D55">
        <v>29</v>
      </c>
      <c r="E55">
        <v>40</v>
      </c>
    </row>
    <row r="58" spans="2:5" x14ac:dyDescent="0.3">
      <c r="B58" s="31" t="s">
        <v>144</v>
      </c>
      <c r="C58" s="31" t="s">
        <v>121</v>
      </c>
    </row>
    <row r="59" spans="2:5" x14ac:dyDescent="0.3">
      <c r="B59" s="31" t="s">
        <v>119</v>
      </c>
      <c r="C59" t="s">
        <v>139</v>
      </c>
      <c r="D59" t="s">
        <v>138</v>
      </c>
      <c r="E59" t="s">
        <v>120</v>
      </c>
    </row>
    <row r="60" spans="2:5" x14ac:dyDescent="0.3">
      <c r="B60" s="32" t="s">
        <v>37</v>
      </c>
      <c r="C60" s="47">
        <v>7</v>
      </c>
      <c r="D60" s="47">
        <v>3</v>
      </c>
      <c r="E60" s="47">
        <v>10</v>
      </c>
    </row>
    <row r="61" spans="2:5" x14ac:dyDescent="0.3">
      <c r="B61" s="32" t="s">
        <v>40</v>
      </c>
      <c r="C61" s="47">
        <v>8</v>
      </c>
      <c r="D61" s="47">
        <v>2</v>
      </c>
      <c r="E61" s="47">
        <v>10</v>
      </c>
    </row>
    <row r="62" spans="2:5" x14ac:dyDescent="0.3">
      <c r="B62" s="32" t="s">
        <v>38</v>
      </c>
      <c r="C62" s="47">
        <v>8</v>
      </c>
      <c r="D62" s="47">
        <v>2</v>
      </c>
      <c r="E62" s="47">
        <v>10</v>
      </c>
    </row>
    <row r="63" spans="2:5" x14ac:dyDescent="0.3">
      <c r="B63" s="32" t="s">
        <v>39</v>
      </c>
      <c r="C63" s="47">
        <v>6</v>
      </c>
      <c r="D63" s="47">
        <v>4</v>
      </c>
      <c r="E63" s="47">
        <v>10</v>
      </c>
    </row>
    <row r="64" spans="2:5" x14ac:dyDescent="0.3">
      <c r="B64" s="32" t="s">
        <v>120</v>
      </c>
      <c r="C64" s="47">
        <v>29</v>
      </c>
      <c r="D64" s="47">
        <v>11</v>
      </c>
      <c r="E64" s="47">
        <v>40</v>
      </c>
    </row>
  </sheetData>
  <pageMargins left="0.7" right="0.7" top="0.75" bottom="0.75" header="0.3" footer="0.3"/>
  <pageSetup orientation="portrait" copies="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DASHBOARD</vt:lpstr>
      <vt:lpstr>RAW DATA</vt:lpstr>
      <vt:lpstr>CLEAN DATA</vt:lpstr>
      <vt:lpstr>PIVOT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 FERNANDEZ</dc:creator>
  <cp:lastModifiedBy>MJ FERNANDEZ</cp:lastModifiedBy>
  <dcterms:created xsi:type="dcterms:W3CDTF">2023-02-22T07:26:52Z</dcterms:created>
  <dcterms:modified xsi:type="dcterms:W3CDTF">2023-02-25T07:18:21Z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2023-02-22T16:28:51Z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59958842-3bd6-4afe-8753-50732bdafa23</vt:lpwstr>
  </property>
  <property fmtid="{D5CDD505-2E9C-101B-9397-08002B2CF9AE}" pid="7" name="MSIP_Label_defa4170-0d19-0005-0004-bc88714345d2_ActionId">
    <vt:lpwstr>4c7e8f36-b5d2-417f-8e18-678e6157f5b7</vt:lpwstr>
  </property>
  <property fmtid="{D5CDD505-2E9C-101B-9397-08002B2CF9AE}" pid="8" name="MSIP_Label_defa4170-0d19-0005-0004-bc88714345d2_ContentBits">
    <vt:lpwstr>0</vt:lpwstr>
  </property>
</Properties>
</file>