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jfik\PycharmProjects\Flashcards\data\"/>
    </mc:Choice>
  </mc:AlternateContent>
  <xr:revisionPtr revIDLastSave="0" documentId="8_{58E0AE30-3135-4506-B072-97ADD618D9A9}" xr6:coauthVersionLast="47" xr6:coauthVersionMax="47" xr10:uidLastSave="{00000000-0000-0000-0000-000000000000}"/>
  <bookViews>
    <workbookView xWindow="2565" yWindow="156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<sst xmlns="http://schemas.openxmlformats.org/spreadsheetml/2006/main" count="1002" uniqueCount="1002">
  <si>
    <t>non</t>
  </si>
  <si>
    <t>di</t>
  </si>
  <si>
    <t>che</t>
  </si>
  <si>
    <t>è</t>
  </si>
  <si>
    <t>essere</t>
  </si>
  <si>
    <t>e</t>
  </si>
  <si>
    <t>la</t>
  </si>
  <si>
    <t>il</t>
  </si>
  <si>
    <t>un</t>
  </si>
  <si>
    <t>a</t>
  </si>
  <si>
    <t>per</t>
  </si>
  <si>
    <t>in</t>
  </si>
  <si>
    <t>una</t>
  </si>
  <si>
    <t>mi</t>
  </si>
  <si>
    <t>sono</t>
  </si>
  <si>
    <t>ho</t>
  </si>
  <si>
    <t>avere</t>
  </si>
  <si>
    <t>ma</t>
  </si>
  <si>
    <t>l'</t>
  </si>
  <si>
    <t>lo</t>
  </si>
  <si>
    <t>ha</t>
  </si>
  <si>
    <t>le</t>
  </si>
  <si>
    <t>si</t>
  </si>
  <si>
    <t>ti</t>
  </si>
  <si>
    <t>i</t>
  </si>
  <si>
    <t>con</t>
  </si>
  <si>
    <t>cosa</t>
  </si>
  <si>
    <t>se</t>
  </si>
  <si>
    <t>io</t>
  </si>
  <si>
    <t>come</t>
  </si>
  <si>
    <t>da</t>
  </si>
  <si>
    <t>ci</t>
  </si>
  <si>
    <t>no</t>
  </si>
  <si>
    <t>questo</t>
  </si>
  <si>
    <t>qui</t>
  </si>
  <si>
    <t>e'</t>
  </si>
  <si>
    <t>hai</t>
  </si>
  <si>
    <t>sei</t>
  </si>
  <si>
    <t>del</t>
  </si>
  <si>
    <t>bene</t>
  </si>
  <si>
    <t>tu</t>
  </si>
  <si>
    <t>sì</t>
  </si>
  <si>
    <t>me</t>
  </si>
  <si>
    <t>più</t>
  </si>
  <si>
    <t>al</t>
  </si>
  <si>
    <t>mio</t>
  </si>
  <si>
    <t>c'</t>
  </si>
  <si>
    <t>perché</t>
  </si>
  <si>
    <t>lei</t>
  </si>
  <si>
    <t>solo</t>
  </si>
  <si>
    <t>te</t>
  </si>
  <si>
    <t>era</t>
  </si>
  <si>
    <t>gli</t>
  </si>
  <si>
    <t>tutto</t>
  </si>
  <si>
    <t>della</t>
  </si>
  <si>
    <t>così</t>
  </si>
  <si>
    <t>mia</t>
  </si>
  <si>
    <t>ne</t>
  </si>
  <si>
    <t>questa</t>
  </si>
  <si>
    <t>fare</t>
  </si>
  <si>
    <t>quando</t>
  </si>
  <si>
    <t>ora</t>
  </si>
  <si>
    <t>fatto</t>
  </si>
  <si>
    <t>so</t>
  </si>
  <si>
    <t>sapere</t>
  </si>
  <si>
    <t>mai</t>
  </si>
  <si>
    <t>chi</t>
  </si>
  <si>
    <t>o</t>
  </si>
  <si>
    <t>alla</t>
  </si>
  <si>
    <t>tutti</t>
  </si>
  <si>
    <t>molto</t>
  </si>
  <si>
    <t>dei</t>
  </si>
  <si>
    <t>anche</t>
  </si>
  <si>
    <t>detto</t>
  </si>
  <si>
    <t>dire</t>
  </si>
  <si>
    <t>quello</t>
  </si>
  <si>
    <t>va</t>
  </si>
  <si>
    <t>andare</t>
  </si>
  <si>
    <t>niente</t>
  </si>
  <si>
    <t>grazie</t>
  </si>
  <si>
    <t>lui</t>
  </si>
  <si>
    <t>voglio</t>
  </si>
  <si>
    <t>abbiamo</t>
  </si>
  <si>
    <t>stato</t>
  </si>
  <si>
    <t>nel</t>
  </si>
  <si>
    <t>suo</t>
  </si>
  <si>
    <t>dove</t>
  </si>
  <si>
    <t>posso</t>
  </si>
  <si>
    <t>potere</t>
  </si>
  <si>
    <t>oh</t>
  </si>
  <si>
    <t>prima</t>
  </si>
  <si>
    <t>allora</t>
  </si>
  <si>
    <t>siamo</t>
  </si>
  <si>
    <t>d'</t>
  </si>
  <si>
    <t>uno</t>
  </si>
  <si>
    <t>un'</t>
  </si>
  <si>
    <t>sua</t>
  </si>
  <si>
    <t>tuo</t>
  </si>
  <si>
    <t>hanno</t>
  </si>
  <si>
    <t>noi</t>
  </si>
  <si>
    <t>sta</t>
  </si>
  <si>
    <t>stare</t>
  </si>
  <si>
    <t>fa</t>
  </si>
  <si>
    <t>due</t>
  </si>
  <si>
    <t>vuoi</t>
  </si>
  <si>
    <t>ancora</t>
  </si>
  <si>
    <t>qualcosa</t>
  </si>
  <si>
    <t>vero</t>
  </si>
  <si>
    <t>casa</t>
  </si>
  <si>
    <t>sia</t>
  </si>
  <si>
    <t>su</t>
  </si>
  <si>
    <t>tua</t>
  </si>
  <si>
    <t>sempre</t>
  </si>
  <si>
    <t>forse</t>
  </si>
  <si>
    <t>vi</t>
  </si>
  <si>
    <t>loro</t>
  </si>
  <si>
    <t>i'</t>
  </si>
  <si>
    <t>altro</t>
  </si>
  <si>
    <t>sai</t>
  </si>
  <si>
    <t>stai</t>
  </si>
  <si>
    <t>devo</t>
  </si>
  <si>
    <t>quella</t>
  </si>
  <si>
    <t>vita</t>
  </si>
  <si>
    <t>quel</t>
  </si>
  <si>
    <t>delle</t>
  </si>
  <si>
    <t>tempo</t>
  </si>
  <si>
    <t>certo</t>
  </si>
  <si>
    <t>poi</t>
  </si>
  <si>
    <t>nella</t>
  </si>
  <si>
    <t>uomo</t>
  </si>
  <si>
    <t>signore</t>
  </si>
  <si>
    <t>ad</t>
  </si>
  <si>
    <t>po'</t>
  </si>
  <si>
    <t>poco</t>
  </si>
  <si>
    <t>può</t>
  </si>
  <si>
    <t>credo</t>
  </si>
  <si>
    <t>credere</t>
  </si>
  <si>
    <t>voi</t>
  </si>
  <si>
    <t>già</t>
  </si>
  <si>
    <t>adesso</t>
  </si>
  <si>
    <t>andiamo</t>
  </si>
  <si>
    <t>anni</t>
  </si>
  <si>
    <t>anno</t>
  </si>
  <si>
    <t>all'</t>
  </si>
  <si>
    <t>visto</t>
  </si>
  <si>
    <t>vedere</t>
  </si>
  <si>
    <t>fuori</t>
  </si>
  <si>
    <t>proprio</t>
  </si>
  <si>
    <t>parte</t>
  </si>
  <si>
    <t>davvero</t>
  </si>
  <si>
    <t>vuole</t>
  </si>
  <si>
    <t>li</t>
  </si>
  <si>
    <t>dell'</t>
  </si>
  <si>
    <t>sto</t>
  </si>
  <si>
    <t>quanto</t>
  </si>
  <si>
    <t>volta</t>
  </si>
  <si>
    <t>via</t>
  </si>
  <si>
    <t>sul</t>
  </si>
  <si>
    <t>é</t>
  </si>
  <si>
    <t>dio</t>
  </si>
  <si>
    <t>sarà</t>
  </si>
  <si>
    <t>dopo</t>
  </si>
  <si>
    <t>senza</t>
  </si>
  <si>
    <t>cose</t>
  </si>
  <si>
    <t>nessuno</t>
  </si>
  <si>
    <t>fai</t>
  </si>
  <si>
    <t>giorno</t>
  </si>
  <si>
    <t>ed</t>
  </si>
  <si>
    <t>meglio</t>
  </si>
  <si>
    <t>padre</t>
  </si>
  <si>
    <t>puoi</t>
  </si>
  <si>
    <t>ciao</t>
  </si>
  <si>
    <t>cos'</t>
  </si>
  <si>
    <t>devi</t>
  </si>
  <si>
    <t>ecco</t>
  </si>
  <si>
    <t>qualcuno</t>
  </si>
  <si>
    <t>dal</t>
  </si>
  <si>
    <t>lavoro</t>
  </si>
  <si>
    <t>lavorare</t>
  </si>
  <si>
    <t>sa</t>
  </si>
  <si>
    <t>ai</t>
  </si>
  <si>
    <t>ogni</t>
  </si>
  <si>
    <t>ii</t>
  </si>
  <si>
    <t>troppo</t>
  </si>
  <si>
    <t>posto</t>
  </si>
  <si>
    <t>cui</t>
  </si>
  <si>
    <t>tanto</t>
  </si>
  <si>
    <t>male</t>
  </si>
  <si>
    <t>dai</t>
  </si>
  <si>
    <t>ce</t>
  </si>
  <si>
    <t>bisogno</t>
  </si>
  <si>
    <t>signor</t>
  </si>
  <si>
    <t>beh</t>
  </si>
  <si>
    <t>perchè</t>
  </si>
  <si>
    <t>vieni</t>
  </si>
  <si>
    <t>venire</t>
  </si>
  <si>
    <t>alle</t>
  </si>
  <si>
    <t>dalla</t>
  </si>
  <si>
    <t>stata</t>
  </si>
  <si>
    <t>tra</t>
  </si>
  <si>
    <t>vai</t>
  </si>
  <si>
    <t>ehi</t>
  </si>
  <si>
    <t>miei</t>
  </si>
  <si>
    <t>amico</t>
  </si>
  <si>
    <t>dice</t>
  </si>
  <si>
    <t>sarebbe</t>
  </si>
  <si>
    <t>avete</t>
  </si>
  <si>
    <t>altra</t>
  </si>
  <si>
    <t>deve</t>
  </si>
  <si>
    <t>sulla</t>
  </si>
  <si>
    <t>qualche</t>
  </si>
  <si>
    <t>sembra</t>
  </si>
  <si>
    <t>gente</t>
  </si>
  <si>
    <t>dobbiamo</t>
  </si>
  <si>
    <t>modo</t>
  </si>
  <si>
    <t>tre</t>
  </si>
  <si>
    <t>momento</t>
  </si>
  <si>
    <t>prego</t>
  </si>
  <si>
    <t>parlare</t>
  </si>
  <si>
    <t>mamma</t>
  </si>
  <si>
    <t>guarda</t>
  </si>
  <si>
    <t>guardare</t>
  </si>
  <si>
    <t>signora</t>
  </si>
  <si>
    <t>grande</t>
  </si>
  <si>
    <t>lì</t>
  </si>
  <si>
    <t>madre</t>
  </si>
  <si>
    <t>possiamo</t>
  </si>
  <si>
    <t>avanti</t>
  </si>
  <si>
    <t>successo</t>
  </si>
  <si>
    <t>ero</t>
  </si>
  <si>
    <t>donna</t>
  </si>
  <si>
    <t>nuovo</t>
  </si>
  <si>
    <t>ah</t>
  </si>
  <si>
    <t>faccio</t>
  </si>
  <si>
    <t>aveva</t>
  </si>
  <si>
    <t>nostro</t>
  </si>
  <si>
    <t>degli</t>
  </si>
  <si>
    <t>questi</t>
  </si>
  <si>
    <t>siete</t>
  </si>
  <si>
    <t>forza</t>
  </si>
  <si>
    <t>piace</t>
  </si>
  <si>
    <t>piacere</t>
  </si>
  <si>
    <t>bella</t>
  </si>
  <si>
    <t>bello</t>
  </si>
  <si>
    <t>dov'</t>
  </si>
  <si>
    <t>soldi</t>
  </si>
  <si>
    <t>avevo</t>
  </si>
  <si>
    <t>favore</t>
  </si>
  <si>
    <t>fosse</t>
  </si>
  <si>
    <t>altri</t>
  </si>
  <si>
    <t>dispiace</t>
  </si>
  <si>
    <t>subito</t>
  </si>
  <si>
    <t>dentro</t>
  </si>
  <si>
    <t>oggi</t>
  </si>
  <si>
    <t>accordo</t>
  </si>
  <si>
    <t>tutta</t>
  </si>
  <si>
    <t>faccia</t>
  </si>
  <si>
    <t>nome</t>
  </si>
  <si>
    <t>ok</t>
  </si>
  <si>
    <t>notte</t>
  </si>
  <si>
    <t>queste</t>
  </si>
  <si>
    <t>figlio</t>
  </si>
  <si>
    <t>mondo</t>
  </si>
  <si>
    <t>nostra</t>
  </si>
  <si>
    <t>vado</t>
  </si>
  <si>
    <t>tutte</t>
  </si>
  <si>
    <t>aspetta</t>
  </si>
  <si>
    <t>aspettare</t>
  </si>
  <si>
    <t>amare</t>
  </si>
  <si>
    <t>moglie</t>
  </si>
  <si>
    <t>sicuro</t>
  </si>
  <si>
    <t>suoi</t>
  </si>
  <si>
    <t>penso</t>
  </si>
  <si>
    <t>pensare</t>
  </si>
  <si>
    <t>paura</t>
  </si>
  <si>
    <t>idea</t>
  </si>
  <si>
    <t>testa</t>
  </si>
  <si>
    <t>papà</t>
  </si>
  <si>
    <t>giusto</t>
  </si>
  <si>
    <t>eh</t>
  </si>
  <si>
    <t>vorrei</t>
  </si>
  <si>
    <t>senti</t>
  </si>
  <si>
    <t>sentire</t>
  </si>
  <si>
    <t>presto</t>
  </si>
  <si>
    <t>uomini</t>
  </si>
  <si>
    <t>ll</t>
  </si>
  <si>
    <t>basta</t>
  </si>
  <si>
    <t>potrebbe</t>
  </si>
  <si>
    <t>stesso</t>
  </si>
  <si>
    <t>avuto</t>
  </si>
  <si>
    <t>porta</t>
  </si>
  <si>
    <t>erano</t>
  </si>
  <si>
    <t>buona</t>
  </si>
  <si>
    <t>buono</t>
  </si>
  <si>
    <t>quindi</t>
  </si>
  <si>
    <t>farlo</t>
  </si>
  <si>
    <t>appena</t>
  </si>
  <si>
    <t>abbia</t>
  </si>
  <si>
    <t>ragione</t>
  </si>
  <si>
    <t>sentito</t>
  </si>
  <si>
    <t>ragazzi</t>
  </si>
  <si>
    <t>ragazzo</t>
  </si>
  <si>
    <t>domani</t>
  </si>
  <si>
    <t>ragazza</t>
  </si>
  <si>
    <t>insieme</t>
  </si>
  <si>
    <t>sotto</t>
  </si>
  <si>
    <t>volevo</t>
  </si>
  <si>
    <t>pronto</t>
  </si>
  <si>
    <t>nei</t>
  </si>
  <si>
    <t>ciò</t>
  </si>
  <si>
    <t>volte</t>
  </si>
  <si>
    <t>capito</t>
  </si>
  <si>
    <t>capire</t>
  </si>
  <si>
    <t>succede</t>
  </si>
  <si>
    <t>preso</t>
  </si>
  <si>
    <t>facendo</t>
  </si>
  <si>
    <t>morto</t>
  </si>
  <si>
    <t>tuoi</t>
  </si>
  <si>
    <t>capitano</t>
  </si>
  <si>
    <t>letto</t>
  </si>
  <si>
    <t>storia</t>
  </si>
  <si>
    <t>caso</t>
  </si>
  <si>
    <t>trovato</t>
  </si>
  <si>
    <t>trovare</t>
  </si>
  <si>
    <t>amici</t>
  </si>
  <si>
    <t>dico</t>
  </si>
  <si>
    <t>capisco</t>
  </si>
  <si>
    <t>problema</t>
  </si>
  <si>
    <t>fino</t>
  </si>
  <si>
    <t>tipo</t>
  </si>
  <si>
    <t>là</t>
  </si>
  <si>
    <t>qua</t>
  </si>
  <si>
    <t>pensi</t>
  </si>
  <si>
    <t>aver</t>
  </si>
  <si>
    <t>giorni</t>
  </si>
  <si>
    <t>cazzo</t>
  </si>
  <si>
    <t>okay</t>
  </si>
  <si>
    <t>nulla</t>
  </si>
  <si>
    <t>persone</t>
  </si>
  <si>
    <t>persona</t>
  </si>
  <si>
    <t>buon</t>
  </si>
  <si>
    <t>terra</t>
  </si>
  <si>
    <t>ia</t>
  </si>
  <si>
    <t>dato</t>
  </si>
  <si>
    <t>dare</t>
  </si>
  <si>
    <t>secondo</t>
  </si>
  <si>
    <t>film</t>
  </si>
  <si>
    <t>nell'</t>
  </si>
  <si>
    <t>mano</t>
  </si>
  <si>
    <t>facciamo</t>
  </si>
  <si>
    <t>vediamo</t>
  </si>
  <si>
    <t>vedo</t>
  </si>
  <si>
    <t>stanno</t>
  </si>
  <si>
    <t>avrei</t>
  </si>
  <si>
    <t>prendere</t>
  </si>
  <si>
    <t>dici</t>
  </si>
  <si>
    <t>serve</t>
  </si>
  <si>
    <t>morte</t>
  </si>
  <si>
    <t>morta</t>
  </si>
  <si>
    <t>meno</t>
  </si>
  <si>
    <t>città</t>
  </si>
  <si>
    <t>occhi</t>
  </si>
  <si>
    <t>fine</t>
  </si>
  <si>
    <t>Sig.</t>
  </si>
  <si>
    <t>ê</t>
  </si>
  <si>
    <t>tesoro</t>
  </si>
  <si>
    <t>scusi</t>
  </si>
  <si>
    <t>primo</t>
  </si>
  <si>
    <t>credi</t>
  </si>
  <si>
    <t>salve</t>
  </si>
  <si>
    <t>nave</t>
  </si>
  <si>
    <t>stiamo</t>
  </si>
  <si>
    <t>sera</t>
  </si>
  <si>
    <t>piano</t>
  </si>
  <si>
    <t>sento</t>
  </si>
  <si>
    <t>macchina</t>
  </si>
  <si>
    <t>vostro</t>
  </si>
  <si>
    <t>mani</t>
  </si>
  <si>
    <t>neanche</t>
  </si>
  <si>
    <t>dall'</t>
  </si>
  <si>
    <t>dottore</t>
  </si>
  <si>
    <t>quale</t>
  </si>
  <si>
    <t>abbastanza</t>
  </si>
  <si>
    <t>tardi</t>
  </si>
  <si>
    <t>bel</t>
  </si>
  <si>
    <t>cuore</t>
  </si>
  <si>
    <t>famiglia</t>
  </si>
  <si>
    <t>far</t>
  </si>
  <si>
    <t>stati</t>
  </si>
  <si>
    <t>aiuto</t>
  </si>
  <si>
    <t>aiutare</t>
  </si>
  <si>
    <t>diavolo</t>
  </si>
  <si>
    <t>nostri</t>
  </si>
  <si>
    <t>col</t>
  </si>
  <si>
    <t>quasi</t>
  </si>
  <si>
    <t>polizia</t>
  </si>
  <si>
    <t>capo</t>
  </si>
  <si>
    <t>avrebbe</t>
  </si>
  <si>
    <t>quei</t>
  </si>
  <si>
    <t>quelli</t>
  </si>
  <si>
    <t>mie</t>
  </si>
  <si>
    <t>tornare</t>
  </si>
  <si>
    <t>però</t>
  </si>
  <si>
    <t>contro</t>
  </si>
  <si>
    <t>viene</t>
  </si>
  <si>
    <t>mentre</t>
  </si>
  <si>
    <t>scusa</t>
  </si>
  <si>
    <t>sola</t>
  </si>
  <si>
    <t>spero</t>
  </si>
  <si>
    <t>quelle</t>
  </si>
  <si>
    <t>giro</t>
  </si>
  <si>
    <t>anch'</t>
  </si>
  <si>
    <t>guerra</t>
  </si>
  <si>
    <t>sue</t>
  </si>
  <si>
    <t>bambino</t>
  </si>
  <si>
    <t>strada</t>
  </si>
  <si>
    <t>vecchio</t>
  </si>
  <si>
    <t>fratello</t>
  </si>
  <si>
    <t>acqua</t>
  </si>
  <si>
    <t>stasera</t>
  </si>
  <si>
    <t>pensavo</t>
  </si>
  <si>
    <t>chiama</t>
  </si>
  <si>
    <t>chiamare</t>
  </si>
  <si>
    <t>vedi</t>
  </si>
  <si>
    <t>fu</t>
  </si>
  <si>
    <t>vostra</t>
  </si>
  <si>
    <t>veramente</t>
  </si>
  <si>
    <t>finito</t>
  </si>
  <si>
    <t>marito</t>
  </si>
  <si>
    <t>minuti</t>
  </si>
  <si>
    <t>minuto</t>
  </si>
  <si>
    <t>giù</t>
  </si>
  <si>
    <t>donne</t>
  </si>
  <si>
    <t>bravo</t>
  </si>
  <si>
    <t>bambini</t>
  </si>
  <si>
    <t>ricordi</t>
  </si>
  <si>
    <t>state</t>
  </si>
  <si>
    <t>ore</t>
  </si>
  <si>
    <t>stavo</t>
  </si>
  <si>
    <t>dovuto</t>
  </si>
  <si>
    <t>nemmeno</t>
  </si>
  <si>
    <t>venuto</t>
  </si>
  <si>
    <t>indietro</t>
  </si>
  <si>
    <t>stessa</t>
  </si>
  <si>
    <t>importa</t>
  </si>
  <si>
    <t>nessun</t>
  </si>
  <si>
    <t>punto</t>
  </si>
  <si>
    <t>invece</t>
  </si>
  <si>
    <t>perso</t>
  </si>
  <si>
    <t>perdere</t>
  </si>
  <si>
    <t>possibile</t>
  </si>
  <si>
    <t>ucciso</t>
  </si>
  <si>
    <t>uccidere</t>
  </si>
  <si>
    <t>forte</t>
  </si>
  <si>
    <t>pensato</t>
  </si>
  <si>
    <t>dovrebbe</t>
  </si>
  <si>
    <t>pensa</t>
  </si>
  <si>
    <t>parla</t>
  </si>
  <si>
    <t>farò</t>
  </si>
  <si>
    <t>cercando</t>
  </si>
  <si>
    <t>cercare</t>
  </si>
  <si>
    <t>l</t>
  </si>
  <si>
    <t>verità</t>
  </si>
  <si>
    <t>andato</t>
  </si>
  <si>
    <t>quell'</t>
  </si>
  <si>
    <t>re</t>
  </si>
  <si>
    <t>fanno</t>
  </si>
  <si>
    <t>potrei</t>
  </si>
  <si>
    <t>importante</t>
  </si>
  <si>
    <t>quest'</t>
  </si>
  <si>
    <t>amo</t>
  </si>
  <si>
    <t>chiesto</t>
  </si>
  <si>
    <t>chiedere</t>
  </si>
  <si>
    <t>cosi</t>
  </si>
  <si>
    <t>nelle</t>
  </si>
  <si>
    <t>felice</t>
  </si>
  <si>
    <t>piedi</t>
  </si>
  <si>
    <t>merda</t>
  </si>
  <si>
    <t>piccolo</t>
  </si>
  <si>
    <t>prendi</t>
  </si>
  <si>
    <t>dietro</t>
  </si>
  <si>
    <t>sapevo</t>
  </si>
  <si>
    <t>buongiorno</t>
  </si>
  <si>
    <t>passato</t>
  </si>
  <si>
    <t>passare</t>
  </si>
  <si>
    <t>dollari</t>
  </si>
  <si>
    <t>com'</t>
  </si>
  <si>
    <t>pure</t>
  </si>
  <si>
    <t>cinque</t>
  </si>
  <si>
    <t>vicino</t>
  </si>
  <si>
    <t>uscire</t>
  </si>
  <si>
    <t>conosco</t>
  </si>
  <si>
    <t>verso</t>
  </si>
  <si>
    <t>altre</t>
  </si>
  <si>
    <t>quattro</t>
  </si>
  <si>
    <t>morire</t>
  </si>
  <si>
    <t>sangue</t>
  </si>
  <si>
    <t>John</t>
  </si>
  <si>
    <t>eri</t>
  </si>
  <si>
    <t>almeno</t>
  </si>
  <si>
    <t>dica</t>
  </si>
  <si>
    <t>lascia</t>
  </si>
  <si>
    <t>lasciare</t>
  </si>
  <si>
    <t>vivere</t>
  </si>
  <si>
    <t>colpa</t>
  </si>
  <si>
    <t>portato</t>
  </si>
  <si>
    <t>portare</t>
  </si>
  <si>
    <t>entrare</t>
  </si>
  <si>
    <t>ricordo</t>
  </si>
  <si>
    <t>pace</t>
  </si>
  <si>
    <t>roba</t>
  </si>
  <si>
    <t>Jack</t>
  </si>
  <si>
    <t>migliore</t>
  </si>
  <si>
    <t>fate</t>
  </si>
  <si>
    <t>difficile</t>
  </si>
  <si>
    <t>settimana</t>
  </si>
  <si>
    <t>ultima</t>
  </si>
  <si>
    <t>ultimo</t>
  </si>
  <si>
    <t>dovrei</t>
  </si>
  <si>
    <t>fatta</t>
  </si>
  <si>
    <t>conto</t>
  </si>
  <si>
    <t>stanza</t>
  </si>
  <si>
    <t>fra</t>
  </si>
  <si>
    <t>comunque</t>
  </si>
  <si>
    <t>numero</t>
  </si>
  <si>
    <t>parlato</t>
  </si>
  <si>
    <t>mente</t>
  </si>
  <si>
    <t>messo</t>
  </si>
  <si>
    <t>strano</t>
  </si>
  <si>
    <t>fortuna</t>
  </si>
  <si>
    <t>tue</t>
  </si>
  <si>
    <t>né</t>
  </si>
  <si>
    <t>figlia</t>
  </si>
  <si>
    <t>molti</t>
  </si>
  <si>
    <t>volete</t>
  </si>
  <si>
    <t>dottor</t>
  </si>
  <si>
    <t>parola</t>
  </si>
  <si>
    <t>signori</t>
  </si>
  <si>
    <t>andata</t>
  </si>
  <si>
    <t>vista</t>
  </si>
  <si>
    <t>vede</t>
  </si>
  <si>
    <t>nessuna</t>
  </si>
  <si>
    <t>finché</t>
  </si>
  <si>
    <t>dammi</t>
  </si>
  <si>
    <t>Mr.</t>
  </si>
  <si>
    <t>mesi</t>
  </si>
  <si>
    <t>mese</t>
  </si>
  <si>
    <t>fuoco</t>
  </si>
  <si>
    <t>voleva</t>
  </si>
  <si>
    <t>mangiare</t>
  </si>
  <si>
    <t>lasciato</t>
  </si>
  <si>
    <t>figli</t>
  </si>
  <si>
    <t>serio</t>
  </si>
  <si>
    <t>paese</t>
  </si>
  <si>
    <t>farà</t>
  </si>
  <si>
    <t>mezzo</t>
  </si>
  <si>
    <t>prova</t>
  </si>
  <si>
    <t>cara</t>
  </si>
  <si>
    <t>caro</t>
  </si>
  <si>
    <t>perche'</t>
  </si>
  <si>
    <t>cane</t>
  </si>
  <si>
    <t>dimmi</t>
  </si>
  <si>
    <t>fossi</t>
  </si>
  <si>
    <t>senso</t>
  </si>
  <si>
    <t>James</t>
  </si>
  <si>
    <t>riesco</t>
  </si>
  <si>
    <t>ieri</t>
  </si>
  <si>
    <t>possa</t>
  </si>
  <si>
    <t>potuto</t>
  </si>
  <si>
    <t>scuola</t>
  </si>
  <si>
    <t>S.</t>
  </si>
  <si>
    <t>possono</t>
  </si>
  <si>
    <t>significa</t>
  </si>
  <si>
    <t>resto</t>
  </si>
  <si>
    <t>vada</t>
  </si>
  <si>
    <t>piccola</t>
  </si>
  <si>
    <t>pare</t>
  </si>
  <si>
    <t>bere</t>
  </si>
  <si>
    <t>ben</t>
  </si>
  <si>
    <t>cena</t>
  </si>
  <si>
    <t>giovane</t>
  </si>
  <si>
    <t>problemi</t>
  </si>
  <si>
    <t>quanti</t>
  </si>
  <si>
    <t>gran</t>
  </si>
  <si>
    <t>attimo</t>
  </si>
  <si>
    <t>ascolta</t>
  </si>
  <si>
    <t>agli</t>
  </si>
  <si>
    <t>dovresti</t>
  </si>
  <si>
    <t>corpo</t>
  </si>
  <si>
    <t>musica</t>
  </si>
  <si>
    <t>gioco</t>
  </si>
  <si>
    <t>qual</t>
  </si>
  <si>
    <t>aria</t>
  </si>
  <si>
    <t>sarò</t>
  </si>
  <si>
    <t>farmi</t>
  </si>
  <si>
    <t>magari</t>
  </si>
  <si>
    <t>davanti</t>
  </si>
  <si>
    <t>new</t>
  </si>
  <si>
    <t>chiamo</t>
  </si>
  <si>
    <t>genere</t>
  </si>
  <si>
    <t>libro</t>
  </si>
  <si>
    <t>domanda</t>
  </si>
  <si>
    <t>chiamato</t>
  </si>
  <si>
    <t>dalle</t>
  </si>
  <si>
    <t>campo</t>
  </si>
  <si>
    <t>lungo</t>
  </si>
  <si>
    <t>torna</t>
  </si>
  <si>
    <t>paio</t>
  </si>
  <si>
    <t>stava</t>
  </si>
  <si>
    <t>finita</t>
  </si>
  <si>
    <t>saranno</t>
  </si>
  <si>
    <t>vogliono</t>
  </si>
  <si>
    <t>hey</t>
  </si>
  <si>
    <t>cielo</t>
  </si>
  <si>
    <t>parole</t>
  </si>
  <si>
    <t>auto</t>
  </si>
  <si>
    <t>sorella</t>
  </si>
  <si>
    <t>nuova</t>
  </si>
  <si>
    <t>stia</t>
  </si>
  <si>
    <t>signorina</t>
  </si>
  <si>
    <t>festa</t>
  </si>
  <si>
    <t>spiace</t>
  </si>
  <si>
    <t>sopra</t>
  </si>
  <si>
    <t>bisogna</t>
  </si>
  <si>
    <t>vuol</t>
  </si>
  <si>
    <t>telefono</t>
  </si>
  <si>
    <t>affari</t>
  </si>
  <si>
    <t>facile</t>
  </si>
  <si>
    <t>parlando</t>
  </si>
  <si>
    <t>sui</t>
  </si>
  <si>
    <t>pronti</t>
  </si>
  <si>
    <t>restare</t>
  </si>
  <si>
    <t>attenzione</t>
  </si>
  <si>
    <t>crede</t>
  </si>
  <si>
    <t>nostre</t>
  </si>
  <si>
    <t>controllo</t>
  </si>
  <si>
    <t>molte</t>
  </si>
  <si>
    <t>unica</t>
  </si>
  <si>
    <t>unico</t>
  </si>
  <si>
    <t>dovremmo</t>
  </si>
  <si>
    <t>farti</t>
  </si>
  <si>
    <t>soltanto</t>
  </si>
  <si>
    <t>piu'</t>
  </si>
  <si>
    <t>puttana</t>
  </si>
  <si>
    <t>vivo</t>
  </si>
  <si>
    <t>sappiamo</t>
  </si>
  <si>
    <t>luce</t>
  </si>
  <si>
    <t>generale</t>
  </si>
  <si>
    <t>qualsiasi</t>
  </si>
  <si>
    <t>vogliamo</t>
  </si>
  <si>
    <t>dicono</t>
  </si>
  <si>
    <t>benissimo</t>
  </si>
  <si>
    <t>Harry</t>
  </si>
  <si>
    <t>foto</t>
  </si>
  <si>
    <t>onore</t>
  </si>
  <si>
    <t>ragazze</t>
  </si>
  <si>
    <t>scritto</t>
  </si>
  <si>
    <t>andate</t>
  </si>
  <si>
    <t>tieni</t>
  </si>
  <si>
    <t>siano</t>
  </si>
  <si>
    <t>ufficio</t>
  </si>
  <si>
    <t>entra</t>
  </si>
  <si>
    <t>chiedo</t>
  </si>
  <si>
    <t>coraggio</t>
  </si>
  <si>
    <t>andando</t>
  </si>
  <si>
    <t>venga</t>
  </si>
  <si>
    <t>dieci</t>
  </si>
  <si>
    <t>credevo</t>
  </si>
  <si>
    <t>voglia</t>
  </si>
  <si>
    <t>potremmo</t>
  </si>
  <si>
    <t>esatto</t>
  </si>
  <si>
    <t>tratta</t>
  </si>
  <si>
    <t>eravamo</t>
  </si>
  <si>
    <t>arrivato</t>
  </si>
  <si>
    <t>bambina</t>
  </si>
  <si>
    <t>pistola</t>
  </si>
  <si>
    <t>voce</t>
  </si>
  <si>
    <t>dormire</t>
  </si>
  <si>
    <t>lasci</t>
  </si>
  <si>
    <t>avessi</t>
  </si>
  <si>
    <t>chiaro</t>
  </si>
  <si>
    <t>aspetto</t>
  </si>
  <si>
    <t>squadra</t>
  </si>
  <si>
    <t>attento</t>
  </si>
  <si>
    <t>cerca</t>
  </si>
  <si>
    <t>ordine</t>
  </si>
  <si>
    <t>Joey</t>
  </si>
  <si>
    <t>arrivederci</t>
  </si>
  <si>
    <t>arriva</t>
  </si>
  <si>
    <t>arrivare</t>
  </si>
  <si>
    <t>armi</t>
  </si>
  <si>
    <t>sulle</t>
  </si>
  <si>
    <t>ormai</t>
  </si>
  <si>
    <t>maggiore</t>
  </si>
  <si>
    <t>fretta</t>
  </si>
  <si>
    <t>sarai</t>
  </si>
  <si>
    <t>sacco</t>
  </si>
  <si>
    <t>fatti</t>
  </si>
  <si>
    <t>York</t>
  </si>
  <si>
    <t>parli</t>
  </si>
  <si>
    <t>colpo</t>
  </si>
  <si>
    <t>sarei</t>
  </si>
  <si>
    <t>m'</t>
  </si>
  <si>
    <t>caffè</t>
  </si>
  <si>
    <t>capisci</t>
  </si>
  <si>
    <t>dicendo</t>
  </si>
  <si>
    <t>vostri</t>
  </si>
  <si>
    <t>camera</t>
  </si>
  <si>
    <t>alcuni</t>
  </si>
  <si>
    <t>arrivo</t>
  </si>
  <si>
    <t>situazione</t>
  </si>
  <si>
    <t>faremo</t>
  </si>
  <si>
    <t>deciso</t>
  </si>
  <si>
    <t>esattamente</t>
  </si>
  <si>
    <t>dev'</t>
  </si>
  <si>
    <t>addio</t>
  </si>
  <si>
    <t>scena</t>
  </si>
  <si>
    <t>inglese</t>
  </si>
  <si>
    <t>perfetto</t>
  </si>
  <si>
    <t>potete</t>
  </si>
  <si>
    <t>fammi</t>
  </si>
  <si>
    <t>alto</t>
  </si>
  <si>
    <t>dello</t>
  </si>
  <si>
    <t>prendo</t>
  </si>
  <si>
    <t>conosci</t>
  </si>
  <si>
    <t>be'</t>
  </si>
  <si>
    <t>sapete</t>
  </si>
  <si>
    <t>pazzo</t>
  </si>
  <si>
    <t>chiami</t>
  </si>
  <si>
    <t>tornato</t>
  </si>
  <si>
    <t>sicura</t>
  </si>
  <si>
    <t>capelli</t>
  </si>
  <si>
    <t>avevi</t>
  </si>
  <si>
    <t>morti</t>
  </si>
  <si>
    <t>avrà</t>
  </si>
  <si>
    <t>fantastico</t>
  </si>
  <si>
    <t>matrimonio</t>
  </si>
  <si>
    <t>passo</t>
  </si>
  <si>
    <t>aspetti</t>
  </si>
  <si>
    <t>torno</t>
  </si>
  <si>
    <t>guai</t>
  </si>
  <si>
    <t>trova</t>
  </si>
  <si>
    <t>motivo</t>
  </si>
  <si>
    <t>resta</t>
  </si>
  <si>
    <t>inizio</t>
  </si>
  <si>
    <t>smettila</t>
  </si>
  <si>
    <t>diventare</t>
  </si>
  <si>
    <t>potresti</t>
  </si>
  <si>
    <t>n'</t>
  </si>
  <si>
    <t>voluto</t>
  </si>
  <si>
    <t>vanno</t>
  </si>
  <si>
    <t>disse</t>
  </si>
  <si>
    <t>de</t>
  </si>
  <si>
    <t>bagno</t>
  </si>
  <si>
    <t>zio</t>
  </si>
  <si>
    <t>futuro</t>
  </si>
  <si>
    <t>sbagliato</t>
  </si>
  <si>
    <t>guardi</t>
  </si>
  <si>
    <t>cosi'</t>
  </si>
  <si>
    <t>sicurezza</t>
  </si>
  <si>
    <t>pezzo</t>
  </si>
  <si>
    <t>devono</t>
  </si>
  <si>
    <t>venuta</t>
  </si>
  <si>
    <t>allo</t>
  </si>
  <si>
    <t>tenente</t>
  </si>
  <si>
    <t>silenzio</t>
  </si>
  <si>
    <t>porto</t>
  </si>
  <si>
    <t>odio</t>
  </si>
  <si>
    <t>sull'</t>
  </si>
  <si>
    <t>giocare</t>
  </si>
  <si>
    <t>lontano</t>
  </si>
  <si>
    <t>durante</t>
  </si>
  <si>
    <t>segreto</t>
  </si>
  <si>
    <t>sole</t>
  </si>
  <si>
    <t>mettere</t>
  </si>
  <si>
    <t>venite</t>
  </si>
  <si>
    <t>dirmi</t>
  </si>
  <si>
    <t>sistema</t>
  </si>
  <si>
    <t>viaggio</t>
  </si>
  <si>
    <t>causa</t>
  </si>
  <si>
    <t>r</t>
  </si>
  <si>
    <t>comandante</t>
  </si>
  <si>
    <t>settimane</t>
  </si>
  <si>
    <t>semplice</t>
  </si>
  <si>
    <t>divertente</t>
  </si>
  <si>
    <t>avresti</t>
  </si>
  <si>
    <t>grandi</t>
  </si>
  <si>
    <t>presidente</t>
  </si>
  <si>
    <t>bocca</t>
  </si>
  <si>
    <t>permesso</t>
  </si>
  <si>
    <t>vecchia</t>
  </si>
  <si>
    <t>culo</t>
  </si>
  <si>
    <t>sogno</t>
  </si>
  <si>
    <t>glielo</t>
  </si>
  <si>
    <t>c</t>
  </si>
  <si>
    <t>probabilmente</t>
  </si>
  <si>
    <t>vengo</t>
  </si>
  <si>
    <t>lasciami</t>
  </si>
  <si>
    <t>ie</t>
  </si>
  <si>
    <t>negli</t>
  </si>
  <si>
    <t>do</t>
  </si>
  <si>
    <t>fermo</t>
  </si>
  <si>
    <t>zitto</t>
  </si>
  <si>
    <t>vera</t>
  </si>
  <si>
    <t>tante</t>
  </si>
  <si>
    <t>ln</t>
  </si>
  <si>
    <t>colonnello</t>
  </si>
  <si>
    <t>stupido</t>
  </si>
  <si>
    <t>Cristo</t>
  </si>
  <si>
    <t>conosce</t>
  </si>
  <si>
    <t>fame</t>
  </si>
  <si>
    <t>cura</t>
  </si>
  <si>
    <t>prigione</t>
  </si>
  <si>
    <t>finire</t>
  </si>
  <si>
    <t>farai</t>
  </si>
  <si>
    <t>d</t>
  </si>
  <si>
    <t>buonanotte</t>
  </si>
  <si>
    <t>Tom</t>
  </si>
  <si>
    <t>prossima</t>
  </si>
  <si>
    <t>brava</t>
  </si>
  <si>
    <t>specie</t>
  </si>
  <si>
    <t>prende</t>
  </si>
  <si>
    <t>piacerebbe</t>
  </si>
  <si>
    <t>circa</t>
  </si>
  <si>
    <t>funziona</t>
  </si>
  <si>
    <t>dovete</t>
  </si>
  <si>
    <t>brutto</t>
  </si>
  <si>
    <t>vattene</t>
  </si>
  <si>
    <t>sente</t>
  </si>
  <si>
    <t>cavallo</t>
  </si>
  <si>
    <t>peccato</t>
  </si>
  <si>
    <t>mattina</t>
  </si>
  <si>
    <t>consiglio</t>
  </si>
  <si>
    <t>cambiare</t>
  </si>
  <si>
    <t>saperlo</t>
  </si>
  <si>
    <t>usare</t>
  </si>
  <si>
    <t>naturalmente</t>
  </si>
  <si>
    <t>continua</t>
  </si>
  <si>
    <t>scelta</t>
  </si>
  <si>
    <t>possibilità</t>
  </si>
  <si>
    <t>spesso</t>
  </si>
  <si>
    <t>dà</t>
  </si>
  <si>
    <t>dirti</t>
  </si>
  <si>
    <t>piuttosto</t>
  </si>
  <si>
    <t>trovo</t>
  </si>
  <si>
    <t>fondo</t>
  </si>
  <si>
    <t>ricorda</t>
  </si>
  <si>
    <t>guardate</t>
  </si>
  <si>
    <t>ospedale</t>
  </si>
  <si>
    <t>qualunque</t>
  </si>
  <si>
    <t>Maria</t>
  </si>
  <si>
    <t>andrà</t>
  </si>
  <si>
    <t>legge</t>
  </si>
  <si>
    <t>agente</t>
  </si>
  <si>
    <t>oltre</t>
  </si>
  <si>
    <t>avesse</t>
  </si>
  <si>
    <t>servizio</t>
  </si>
  <si>
    <t>tanti</t>
  </si>
  <si>
    <t>messaggio</t>
  </si>
  <si>
    <t>giornata</t>
  </si>
  <si>
    <t>faceva</t>
  </si>
  <si>
    <t>energia</t>
  </si>
  <si>
    <t>incredibile</t>
  </si>
  <si>
    <t>sala</t>
  </si>
  <si>
    <t>mandato</t>
  </si>
  <si>
    <t>doveva</t>
  </si>
  <si>
    <t>libero</t>
  </si>
  <si>
    <t>aereo</t>
  </si>
  <si>
    <t>ricevuto</t>
  </si>
  <si>
    <t>porti</t>
  </si>
  <si>
    <t>preoccuparti</t>
  </si>
  <si>
    <t>uh</t>
  </si>
  <si>
    <t>finalmente</t>
  </si>
  <si>
    <t>quali</t>
  </si>
  <si>
    <t>stronzo</t>
  </si>
  <si>
    <t>mostro</t>
  </si>
  <si>
    <t>sette</t>
  </si>
  <si>
    <t>pronta</t>
  </si>
  <si>
    <t>metti</t>
  </si>
  <si>
    <t>Henry</t>
  </si>
  <si>
    <t>programma</t>
  </si>
  <si>
    <t>poteva</t>
  </si>
  <si>
    <t>parti</t>
  </si>
  <si>
    <t>saputo</t>
  </si>
  <si>
    <t>partita</t>
  </si>
  <si>
    <t>gentile</t>
  </si>
  <si>
    <t>poter</t>
  </si>
  <si>
    <t>freddo</t>
  </si>
  <si>
    <t>s'</t>
  </si>
  <si>
    <t>piacciono</t>
  </si>
  <si>
    <t>Clark</t>
  </si>
  <si>
    <t>vederti</t>
  </si>
  <si>
    <t>domande</t>
  </si>
  <si>
    <t>peggio</t>
  </si>
  <si>
    <t>sanno</t>
  </si>
  <si>
    <t>genitori</t>
  </si>
  <si>
    <t>amica</t>
  </si>
  <si>
    <t>solito</t>
  </si>
  <si>
    <t>anima</t>
  </si>
  <si>
    <t>terribile</t>
  </si>
  <si>
    <t>buonasera</t>
  </si>
  <si>
    <t>oro</t>
  </si>
  <si>
    <t>occhio</t>
  </si>
  <si>
    <t>si'</t>
  </si>
  <si>
    <t>radio</t>
  </si>
  <si>
    <t>quante</t>
  </si>
  <si>
    <t>pieno</t>
  </si>
  <si>
    <t>rapporto</t>
  </si>
  <si>
    <t>avrai</t>
  </si>
  <si>
    <t>alcune</t>
  </si>
  <si>
    <t>provare</t>
  </si>
  <si>
    <t>carino</t>
  </si>
  <si>
    <t>scoperto</t>
  </si>
  <si>
    <t>America</t>
  </si>
  <si>
    <t>denaro</t>
  </si>
  <si>
    <t>compagnia</t>
  </si>
  <si>
    <t>interessante</t>
  </si>
  <si>
    <t>avvocato</t>
  </si>
  <si>
    <t>t'</t>
  </si>
  <si>
    <t>vestito</t>
  </si>
  <si>
    <t>ottimo</t>
  </si>
  <si>
    <t>avevano</t>
  </si>
  <si>
    <t>esercito</t>
  </si>
  <si>
    <t>vestiti</t>
  </si>
  <si>
    <t>treno</t>
  </si>
  <si>
    <t>succedendo</t>
  </si>
  <si>
    <t>impossibile</t>
  </si>
  <si>
    <t>chiunque</t>
  </si>
  <si>
    <t>vale</t>
  </si>
  <si>
    <t>nello</t>
  </si>
  <si>
    <t>milioni</t>
  </si>
  <si>
    <t>cibo</t>
  </si>
  <si>
    <t>tempi</t>
  </si>
  <si>
    <t>jim</t>
  </si>
  <si>
    <t>piu</t>
  </si>
  <si>
    <t>laggiù</t>
  </si>
  <si>
    <t>intorno</t>
  </si>
  <si>
    <t>servono</t>
  </si>
  <si>
    <t>chiave</t>
  </si>
  <si>
    <t>coi</t>
  </si>
  <si>
    <t>diritto</t>
  </si>
  <si>
    <t>dimenticato</t>
  </si>
  <si>
    <t>ve</t>
  </si>
  <si>
    <t>natale</t>
  </si>
  <si>
    <t>calma</t>
  </si>
  <si>
    <t>altrimenti</t>
  </si>
  <si>
    <t>t</t>
  </si>
  <si>
    <t>Miss</t>
  </si>
  <si>
    <t>provato</t>
  </si>
  <si>
    <t>dirlo</t>
  </si>
  <si>
    <t>cinema</t>
  </si>
  <si>
    <t>ritardo</t>
  </si>
  <si>
    <t>realtà</t>
  </si>
  <si>
    <t>mare</t>
  </si>
  <si>
    <t>maestro</t>
  </si>
  <si>
    <t>TV</t>
  </si>
  <si>
    <t>pagare</t>
  </si>
  <si>
    <t>pianeta</t>
  </si>
  <si>
    <t>fronte</t>
  </si>
  <si>
    <t>addosso</t>
  </si>
  <si>
    <t>entrambi</t>
  </si>
  <si>
    <t>dia</t>
  </si>
  <si>
    <t>cambiato</t>
  </si>
  <si>
    <t>interessa</t>
  </si>
  <si>
    <t>assolutamente</t>
  </si>
  <si>
    <t>risposta</t>
  </si>
  <si>
    <t>rispetto</t>
  </si>
  <si>
    <t>pena</t>
  </si>
  <si>
    <t>Gesù</t>
  </si>
  <si>
    <t>Michael</t>
  </si>
  <si>
    <t>incontro</t>
  </si>
  <si>
    <t>cercato</t>
  </si>
  <si>
    <t>occhiata</t>
  </si>
  <si>
    <t>pensando</t>
  </si>
  <si>
    <t>cioè</t>
  </si>
  <si>
    <t>the</t>
  </si>
  <si>
    <t>notizie</t>
  </si>
  <si>
    <t>sorpresa</t>
  </si>
  <si>
    <t>bastardo</t>
  </si>
  <si>
    <t>salute</t>
  </si>
  <si>
    <t>lettera</t>
  </si>
  <si>
    <t>incidente</t>
  </si>
  <si>
    <t>grosso</t>
  </si>
  <si>
    <t>soli</t>
  </si>
  <si>
    <t>mica</t>
  </si>
  <si>
    <t>sembrava</t>
  </si>
  <si>
    <t>grado</t>
  </si>
  <si>
    <t>sinistra</t>
  </si>
  <si>
    <t>dovevo</t>
  </si>
  <si>
    <t>contento</t>
  </si>
  <si>
    <t>canzone</t>
  </si>
  <si>
    <t>sapeva</t>
  </si>
  <si>
    <t>santo</t>
  </si>
  <si>
    <t>verrà</t>
  </si>
  <si>
    <t>saremo</t>
  </si>
  <si>
    <t>speciale</t>
  </si>
  <si>
    <t>diceva</t>
  </si>
  <si>
    <t>posizione</t>
  </si>
  <si>
    <t>gruppo</t>
  </si>
  <si>
    <t>giuro</t>
  </si>
  <si>
    <t>Italian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</si>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</sst>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rgb="FF202122"/>
      <name val="Sans-serif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1"/>
  <sheetViews>
    <sheetView tabSelected="1" workbookViewId="0">
      <selection activeCell="H19" sqref="H19"/>
    </sheetView>
  </sheetViews>
  <sheetFormatPr defaultColWidth="12.5703125" defaultRowHeight="15.75" customHeight="1"/>
  <sheetData>
    <row r="1" spans="1:2" ht="15.75" customHeight="1">
      <c r="A1" s="1" t="s">
        <v>1001</v>
      </c>
      <c r="B1" t="s">
        <v>1000</v>
      </c>
    </row>
    <row r="2" spans="1:2" ht="12.75">
      <c r="A2" s="2" t="str">
        <f ca="1">IFERROR(__xludf.DUMMYFUNCTION("GOOGLETRANSLATE(B2,""IT"",""EN"")"),"Not")</f>
        <v>Not</v>
      </c>
      <c r="B2" t="s">
        <v>0</v>
      </c>
    </row>
    <row r="3" spans="1:2" ht="12.75">
      <c r="A3" s="2" t="str">
        <f ca="1">IFERROR(__xludf.DUMMYFUNCTION("GOOGLETRANSLATE(B3,""IT"",""EN"")"),"from")</f>
        <v>from</v>
      </c>
      <c r="B3" t="s">
        <v>1</v>
      </c>
    </row>
    <row r="4" spans="1:2" ht="12.75">
      <c r="A4" s="2" t="str">
        <f ca="1">IFERROR(__xludf.DUMMYFUNCTION("GOOGLETRANSLATE(B4,""IT"",""EN"")"),"that")</f>
        <v>that</v>
      </c>
      <c r="B4" t="s">
        <v>2</v>
      </c>
    </row>
    <row r="5" spans="1:2" ht="12.75">
      <c r="A5" s="2" t="str">
        <f ca="1">IFERROR(__xludf.DUMMYFUNCTION("GOOGLETRANSLATE(B5,""IT"",""EN"")"),"is")</f>
        <v>is</v>
      </c>
      <c r="B5" t="s">
        <v>3</v>
      </c>
    </row>
    <row r="6" spans="1:2" ht="12.75">
      <c r="A6" s="2" t="str">
        <f ca="1">IFERROR(__xludf.DUMMYFUNCTION("GOOGLETRANSLATE(B6,""IT"",""EN"")"),"And")</f>
        <v>And</v>
      </c>
      <c r="B6" t="s">
        <v>5</v>
      </c>
    </row>
    <row r="7" spans="1:2" ht="12.75">
      <c r="A7" s="2" t="str">
        <f ca="1">IFERROR(__xludf.DUMMYFUNCTION("GOOGLETRANSLATE(B7,""IT"",""EN"")"),"there")</f>
        <v>there</v>
      </c>
      <c r="B7" t="s">
        <v>6</v>
      </c>
    </row>
    <row r="8" spans="1:2" ht="12.75">
      <c r="A8" s="2" t="str">
        <f ca="1">IFERROR(__xludf.DUMMYFUNCTION("GOOGLETRANSLATE(B8,""IT"",""EN"")"),"the")</f>
        <v>the</v>
      </c>
      <c r="B8" t="s">
        <v>7</v>
      </c>
    </row>
    <row r="9" spans="1:2" ht="12.75">
      <c r="A9" s="2" t="str">
        <f ca="1">IFERROR(__xludf.DUMMYFUNCTION("GOOGLETRANSLATE(B9,""IT"",""EN"")"),"a")</f>
        <v>a</v>
      </c>
      <c r="B9" t="s">
        <v>8</v>
      </c>
    </row>
    <row r="10" spans="1:2" ht="12.75">
      <c r="A10" s="2" t="str">
        <f ca="1">IFERROR(__xludf.DUMMYFUNCTION("GOOGLETRANSLATE(B10,""IT"",""EN"")"),"to")</f>
        <v>to</v>
      </c>
      <c r="B10" t="s">
        <v>9</v>
      </c>
    </row>
    <row r="11" spans="1:2" ht="12.75">
      <c r="A11" s="2" t="str">
        <f ca="1">IFERROR(__xludf.DUMMYFUNCTION("GOOGLETRANSLATE(B11,""IT"",""EN"")"),"for")</f>
        <v>for</v>
      </c>
      <c r="B11" t="s">
        <v>10</v>
      </c>
    </row>
    <row r="12" spans="1:2" ht="12.75">
      <c r="A12" s="2" t="str">
        <f ca="1">IFERROR(__xludf.DUMMYFUNCTION("GOOGLETRANSLATE(B12,""IT"",""EN"")"),"in")</f>
        <v>in</v>
      </c>
      <c r="B12" t="s">
        <v>11</v>
      </c>
    </row>
    <row r="13" spans="1:2" ht="12.75">
      <c r="A13" s="2" t="str">
        <f ca="1">IFERROR(__xludf.DUMMYFUNCTION("GOOGLETRANSLATE(B13,""IT"",""EN"")"),"a")</f>
        <v>a</v>
      </c>
      <c r="B13" t="s">
        <v>12</v>
      </c>
    </row>
    <row r="14" spans="1:2" ht="12.75">
      <c r="A14" s="2" t="str">
        <f ca="1">IFERROR(__xludf.DUMMYFUNCTION("GOOGLETRANSLATE(B14,""IT"",""EN"")"),"me")</f>
        <v>me</v>
      </c>
      <c r="B14" t="s">
        <v>13</v>
      </c>
    </row>
    <row r="15" spans="1:2" ht="12.75">
      <c r="A15" s="2" t="str">
        <f ca="1">IFERROR(__xludf.DUMMYFUNCTION("GOOGLETRANSLATE(B15,""IT"",""EN"")"),"I am")</f>
        <v>I am</v>
      </c>
      <c r="B15" t="s">
        <v>14</v>
      </c>
    </row>
    <row r="16" spans="1:2" ht="12.75">
      <c r="A16" s="2" t="str">
        <f ca="1">IFERROR(__xludf.DUMMYFUNCTION("GOOGLETRANSLATE(B16,""IT"",""EN"")"),"I have")</f>
        <v>I have</v>
      </c>
      <c r="B16" t="s">
        <v>15</v>
      </c>
    </row>
    <row r="17" spans="1:2" ht="12.75">
      <c r="A17" s="2" t="str">
        <f ca="1">IFERROR(__xludf.DUMMYFUNCTION("GOOGLETRANSLATE(B17,""IT"",""EN"")"),"but")</f>
        <v>but</v>
      </c>
      <c r="B17" t="s">
        <v>17</v>
      </c>
    </row>
    <row r="18" spans="1:2" ht="12.75">
      <c r="A18" s="2" t="str">
        <f ca="1">IFERROR(__xludf.DUMMYFUNCTION("GOOGLETRANSLATE(B18,""IT"",""EN"")"),"L'")</f>
        <v>L'</v>
      </c>
      <c r="B18" t="s">
        <v>18</v>
      </c>
    </row>
    <row r="19" spans="1:2" ht="12.75">
      <c r="A19" s="2" t="str">
        <f ca="1">IFERROR(__xludf.DUMMYFUNCTION("GOOGLETRANSLATE(B19,""IT"",""EN"")"),"the")</f>
        <v>the</v>
      </c>
      <c r="B19" t="s">
        <v>19</v>
      </c>
    </row>
    <row r="20" spans="1:2" ht="12.75">
      <c r="A20" s="2" t="str">
        <f ca="1">IFERROR(__xludf.DUMMYFUNCTION("GOOGLETRANSLATE(B20,""IT"",""EN"")"),"has")</f>
        <v>has</v>
      </c>
      <c r="B20" t="s">
        <v>20</v>
      </c>
    </row>
    <row r="21" spans="1:2" ht="12.75">
      <c r="A21" s="2" t="str">
        <f ca="1">IFERROR(__xludf.DUMMYFUNCTION("GOOGLETRANSLATE(B21,""IT"",""EN"")"),"the")</f>
        <v>the</v>
      </c>
      <c r="B21" t="s">
        <v>21</v>
      </c>
    </row>
    <row r="22" spans="1:2" ht="12.75">
      <c r="A22" s="2" t="str">
        <f ca="1">IFERROR(__xludf.DUMMYFUNCTION("GOOGLETRANSLATE(B22,""IT"",""EN"")"),"yes")</f>
        <v>yes</v>
      </c>
      <c r="B22" t="s">
        <v>22</v>
      </c>
    </row>
    <row r="23" spans="1:2" ht="12.75">
      <c r="A23" s="2" t="str">
        <f ca="1">IFERROR(__xludf.DUMMYFUNCTION("GOOGLETRANSLATE(B23,""IT"",""EN"")"),"you")</f>
        <v>you</v>
      </c>
      <c r="B23" t="s">
        <v>23</v>
      </c>
    </row>
    <row r="24" spans="1:2" ht="12.75">
      <c r="A24" s="2" t="str">
        <f ca="1">IFERROR(__xludf.DUMMYFUNCTION("GOOGLETRANSLATE(B24,""IT"",""EN"")"),"the")</f>
        <v>the</v>
      </c>
      <c r="B24" t="s">
        <v>24</v>
      </c>
    </row>
    <row r="25" spans="1:2" ht="12.75">
      <c r="A25" s="2" t="str">
        <f ca="1">IFERROR(__xludf.DUMMYFUNCTION("GOOGLETRANSLATE(B25,""IT"",""EN"")"),"with")</f>
        <v>with</v>
      </c>
      <c r="B25" t="s">
        <v>25</v>
      </c>
    </row>
    <row r="26" spans="1:2" ht="12.75">
      <c r="A26" s="2" t="str">
        <f ca="1">IFERROR(__xludf.DUMMYFUNCTION("GOOGLETRANSLATE(B26,""IT"",""EN"")"),"What")</f>
        <v>What</v>
      </c>
      <c r="B26" t="s">
        <v>26</v>
      </c>
    </row>
    <row r="27" spans="1:2" ht="12.75">
      <c r="A27" s="2" t="str">
        <f ca="1">IFERROR(__xludf.DUMMYFUNCTION("GOOGLETRANSLATE(B27,""IT"",""EN"")"),"self")</f>
        <v>self</v>
      </c>
      <c r="B27" t="s">
        <v>27</v>
      </c>
    </row>
    <row r="28" spans="1:2" ht="12.75">
      <c r="A28" s="2" t="str">
        <f ca="1">IFERROR(__xludf.DUMMYFUNCTION("GOOGLETRANSLATE(B28,""IT"",""EN"")"),"I")</f>
        <v>I</v>
      </c>
      <c r="B28" t="s">
        <v>28</v>
      </c>
    </row>
    <row r="29" spans="1:2" ht="12.75">
      <c r="A29" s="2" t="str">
        <f ca="1">IFERROR(__xludf.DUMMYFUNCTION("GOOGLETRANSLATE(B29,""IT"",""EN"")"),"how")</f>
        <v>how</v>
      </c>
      <c r="B29" t="s">
        <v>29</v>
      </c>
    </row>
    <row r="30" spans="1:2" ht="12.75">
      <c r="A30" s="2" t="str">
        <f ca="1">IFERROR(__xludf.DUMMYFUNCTION("GOOGLETRANSLATE(B30,""IT"",""EN"")"),"from")</f>
        <v>from</v>
      </c>
      <c r="B30" t="s">
        <v>30</v>
      </c>
    </row>
    <row r="31" spans="1:2" ht="12.75">
      <c r="A31" s="2" t="str">
        <f ca="1">IFERROR(__xludf.DUMMYFUNCTION("GOOGLETRANSLATE(B31,""IT"",""EN"")"),"there")</f>
        <v>there</v>
      </c>
      <c r="B31" t="s">
        <v>31</v>
      </c>
    </row>
    <row r="32" spans="1:2" ht="12.75">
      <c r="A32" s="2" t="str">
        <f ca="1">IFERROR(__xludf.DUMMYFUNCTION("GOOGLETRANSLATE(B32,""IT"",""EN"")"),"no")</f>
        <v>no</v>
      </c>
      <c r="B32" t="s">
        <v>32</v>
      </c>
    </row>
    <row r="33" spans="1:2" ht="12.75">
      <c r="A33" s="2" t="str">
        <f ca="1">IFERROR(__xludf.DUMMYFUNCTION("GOOGLETRANSLATE(B33,""IT"",""EN"")"),"this")</f>
        <v>this</v>
      </c>
      <c r="B33" t="s">
        <v>33</v>
      </c>
    </row>
    <row r="34" spans="1:2" ht="12.75">
      <c r="A34" s="2" t="str">
        <f ca="1">IFERROR(__xludf.DUMMYFUNCTION("GOOGLETRANSLATE(B34,""IT"",""EN"")"),"here")</f>
        <v>here</v>
      </c>
      <c r="B34" t="s">
        <v>34</v>
      </c>
    </row>
    <row r="35" spans="1:2" ht="12.75">
      <c r="A35" s="2" t="str">
        <f ca="1">IFERROR(__xludf.DUMMYFUNCTION("GOOGLETRANSLATE(B35,""IT"",""EN"")"),"And'")</f>
        <v>And'</v>
      </c>
      <c r="B35" t="s">
        <v>35</v>
      </c>
    </row>
    <row r="36" spans="1:2" ht="12.75">
      <c r="A36" s="2" t="str">
        <f ca="1">IFERROR(__xludf.DUMMYFUNCTION("GOOGLETRANSLATE(B36,""IT"",""EN"")"),"you have")</f>
        <v>you have</v>
      </c>
      <c r="B36" t="s">
        <v>36</v>
      </c>
    </row>
    <row r="37" spans="1:2" ht="12.75">
      <c r="A37" s="2" t="str">
        <f ca="1">IFERROR(__xludf.DUMMYFUNCTION("GOOGLETRANSLATE(B37,""IT"",""EN"")"),"six")</f>
        <v>six</v>
      </c>
      <c r="B37" t="s">
        <v>37</v>
      </c>
    </row>
    <row r="38" spans="1:2" ht="12.75">
      <c r="A38" s="2" t="str">
        <f ca="1">IFERROR(__xludf.DUMMYFUNCTION("GOOGLETRANSLATE(B38,""IT"",""EN"")"),"of the")</f>
        <v>of the</v>
      </c>
      <c r="B38" t="s">
        <v>38</v>
      </c>
    </row>
    <row r="39" spans="1:2" ht="12.75">
      <c r="A39" s="2" t="str">
        <f ca="1">IFERROR(__xludf.DUMMYFUNCTION("GOOGLETRANSLATE(B39,""IT"",""EN"")"),"well")</f>
        <v>well</v>
      </c>
      <c r="B39" t="s">
        <v>39</v>
      </c>
    </row>
    <row r="40" spans="1:2" ht="12.75">
      <c r="A40" s="2" t="str">
        <f ca="1">IFERROR(__xludf.DUMMYFUNCTION("GOOGLETRANSLATE(B40,""IT"",""EN"")"),"you")</f>
        <v>you</v>
      </c>
      <c r="B40" t="s">
        <v>40</v>
      </c>
    </row>
    <row r="41" spans="1:2" ht="12.75">
      <c r="A41" s="2" t="str">
        <f ca="1">IFERROR(__xludf.DUMMYFUNCTION("GOOGLETRANSLATE(B41,""IT"",""EN"")"),"Yes")</f>
        <v>Yes</v>
      </c>
      <c r="B41" t="s">
        <v>41</v>
      </c>
    </row>
    <row r="42" spans="1:2" ht="12.75">
      <c r="A42" s="2" t="str">
        <f ca="1">IFERROR(__xludf.DUMMYFUNCTION("GOOGLETRANSLATE(B42,""IT"",""EN"")"),"myself")</f>
        <v>myself</v>
      </c>
      <c r="B42" t="s">
        <v>42</v>
      </c>
    </row>
    <row r="43" spans="1:2" ht="12.75">
      <c r="A43" s="2" t="str">
        <f ca="1">IFERROR(__xludf.DUMMYFUNCTION("GOOGLETRANSLATE(B43,""IT"",""EN"")"),"more")</f>
        <v>more</v>
      </c>
      <c r="B43" t="s">
        <v>43</v>
      </c>
    </row>
    <row r="44" spans="1:2" ht="12.75">
      <c r="A44" s="2" t="str">
        <f ca="1">IFERROR(__xludf.DUMMYFUNCTION("GOOGLETRANSLATE(B44,""IT"",""EN"")"),"to the")</f>
        <v>to the</v>
      </c>
      <c r="B44" t="s">
        <v>44</v>
      </c>
    </row>
    <row r="45" spans="1:2" ht="12.75">
      <c r="A45" s="2" t="str">
        <f ca="1">IFERROR(__xludf.DUMMYFUNCTION("GOOGLETRANSLATE(B45,""IT"",""EN"")"),"my")</f>
        <v>my</v>
      </c>
      <c r="B45" t="s">
        <v>45</v>
      </c>
    </row>
    <row r="46" spans="1:2" ht="12.75">
      <c r="A46" s="2" t="str">
        <f ca="1">IFERROR(__xludf.DUMMYFUNCTION("GOOGLETRANSLATE(B46,""IT"",""EN"")"),"there")</f>
        <v>there</v>
      </c>
      <c r="B46" t="s">
        <v>46</v>
      </c>
    </row>
    <row r="47" spans="1:2" ht="12.75">
      <c r="A47" s="2" t="str">
        <f ca="1">IFERROR(__xludf.DUMMYFUNCTION("GOOGLETRANSLATE(B47,""IT"",""EN"")"),"Why")</f>
        <v>Why</v>
      </c>
      <c r="B47" t="s">
        <v>47</v>
      </c>
    </row>
    <row r="48" spans="1:2" ht="12.75">
      <c r="A48" s="2" t="str">
        <f ca="1">IFERROR(__xludf.DUMMYFUNCTION("GOOGLETRANSLATE(B48,""IT"",""EN"")"),"she")</f>
        <v>she</v>
      </c>
      <c r="B48" t="s">
        <v>48</v>
      </c>
    </row>
    <row r="49" spans="1:2" ht="12.75">
      <c r="A49" s="2" t="str">
        <f ca="1">IFERROR(__xludf.DUMMYFUNCTION("GOOGLETRANSLATE(B49,""IT"",""EN"")"),"alone")</f>
        <v>alone</v>
      </c>
      <c r="B49" t="s">
        <v>49</v>
      </c>
    </row>
    <row r="50" spans="1:2" ht="12.75">
      <c r="A50" s="2" t="str">
        <f ca="1">IFERROR(__xludf.DUMMYFUNCTION("GOOGLETRANSLATE(B50,""IT"",""EN"")"),"you")</f>
        <v>you</v>
      </c>
      <c r="B50" t="s">
        <v>50</v>
      </c>
    </row>
    <row r="51" spans="1:2" ht="12.75">
      <c r="A51" s="2" t="str">
        <f ca="1">IFERROR(__xludf.DUMMYFUNCTION("GOOGLETRANSLATE(B51,""IT"",""EN"")"),"was")</f>
        <v>was</v>
      </c>
      <c r="B51" t="s">
        <v>51</v>
      </c>
    </row>
    <row r="52" spans="1:2" ht="12.75">
      <c r="A52" s="2" t="str">
        <f ca="1">IFERROR(__xludf.DUMMYFUNCTION("GOOGLETRANSLATE(B52,""IT"",""EN"")"),"the")</f>
        <v>the</v>
      </c>
      <c r="B52" t="s">
        <v>52</v>
      </c>
    </row>
    <row r="53" spans="1:2" ht="12.75">
      <c r="A53" s="2" t="str">
        <f ca="1">IFERROR(__xludf.DUMMYFUNCTION("GOOGLETRANSLATE(B53,""IT"",""EN"")"),"everything")</f>
        <v>everything</v>
      </c>
      <c r="B53" t="s">
        <v>53</v>
      </c>
    </row>
    <row r="54" spans="1:2" ht="12.75">
      <c r="A54" s="2" t="str">
        <f ca="1">IFERROR(__xludf.DUMMYFUNCTION("GOOGLETRANSLATE(B54,""IT"",""EN"")"),"of the")</f>
        <v>of the</v>
      </c>
      <c r="B54" t="s">
        <v>54</v>
      </c>
    </row>
    <row r="55" spans="1:2" ht="12.75">
      <c r="A55" s="2" t="str">
        <f ca="1">IFERROR(__xludf.DUMMYFUNCTION("GOOGLETRANSLATE(B55,""IT"",""EN"")"),"Like this")</f>
        <v>Like this</v>
      </c>
      <c r="B55" t="s">
        <v>55</v>
      </c>
    </row>
    <row r="56" spans="1:2" ht="12.75">
      <c r="A56" s="2" t="str">
        <f ca="1">IFERROR(__xludf.DUMMYFUNCTION("GOOGLETRANSLATE(B56,""IT"",""EN"")"),"my")</f>
        <v>my</v>
      </c>
      <c r="B56" t="s">
        <v>56</v>
      </c>
    </row>
    <row r="57" spans="1:2" ht="12.75">
      <c r="A57" s="2" t="str">
        <f ca="1">IFERROR(__xludf.DUMMYFUNCTION("GOOGLETRANSLATE(B57,""IT"",""EN"")"),"neither")</f>
        <v>neither</v>
      </c>
      <c r="B57" t="s">
        <v>57</v>
      </c>
    </row>
    <row r="58" spans="1:2" ht="12.75">
      <c r="A58" s="2" t="str">
        <f ca="1">IFERROR(__xludf.DUMMYFUNCTION("GOOGLETRANSLATE(B58,""IT"",""EN"")"),"this")</f>
        <v>this</v>
      </c>
      <c r="B58" t="s">
        <v>58</v>
      </c>
    </row>
    <row r="59" spans="1:2" ht="12.75">
      <c r="A59" s="2" t="str">
        <f ca="1">IFERROR(__xludf.DUMMYFUNCTION("GOOGLETRANSLATE(B59,""IT"",""EN"")"),"Do")</f>
        <v>Do</v>
      </c>
      <c r="B59" t="s">
        <v>59</v>
      </c>
    </row>
    <row r="60" spans="1:2" ht="12.75">
      <c r="A60" s="2" t="str">
        <f ca="1">IFERROR(__xludf.DUMMYFUNCTION("GOOGLETRANSLATE(B60,""IT"",""EN"")"),"when")</f>
        <v>when</v>
      </c>
      <c r="B60" t="s">
        <v>60</v>
      </c>
    </row>
    <row r="61" spans="1:2" ht="12.75">
      <c r="A61" s="2" t="str">
        <f ca="1">IFERROR(__xludf.DUMMYFUNCTION("GOOGLETRANSLATE(B61,""IT"",""EN"")"),"Now")</f>
        <v>Now</v>
      </c>
      <c r="B61" t="s">
        <v>61</v>
      </c>
    </row>
    <row r="62" spans="1:2" ht="12.75">
      <c r="A62" s="2" t="str">
        <f ca="1">IFERROR(__xludf.DUMMYFUNCTION("GOOGLETRANSLATE(B62,""IT"",""EN"")"),"done")</f>
        <v>done</v>
      </c>
      <c r="B62" t="s">
        <v>62</v>
      </c>
    </row>
    <row r="63" spans="1:2" ht="12.75">
      <c r="A63" s="2" t="str">
        <f ca="1">IFERROR(__xludf.DUMMYFUNCTION("GOOGLETRANSLATE(B63,""IT"",""EN"")"),"to be")</f>
        <v>to be</v>
      </c>
      <c r="B63" t="s">
        <v>4</v>
      </c>
    </row>
    <row r="64" spans="1:2" ht="12.75">
      <c r="A64" s="2" t="str">
        <f ca="1">IFERROR(__xludf.DUMMYFUNCTION("GOOGLETRANSLATE(B64,""IT"",""EN"")"),"I know")</f>
        <v>I know</v>
      </c>
      <c r="B64" t="s">
        <v>63</v>
      </c>
    </row>
    <row r="65" spans="1:2" ht="12.75">
      <c r="A65" s="2" t="str">
        <f ca="1">IFERROR(__xludf.DUMMYFUNCTION("GOOGLETRANSLATE(B65,""IT"",""EN"")"),"never")</f>
        <v>never</v>
      </c>
      <c r="B65" t="s">
        <v>65</v>
      </c>
    </row>
    <row r="66" spans="1:2" ht="12.75">
      <c r="A66" s="2" t="str">
        <f ca="1">IFERROR(__xludf.DUMMYFUNCTION("GOOGLETRANSLATE(B66,""IT"",""EN"")"),"who")</f>
        <v>who</v>
      </c>
      <c r="B66" t="s">
        <v>66</v>
      </c>
    </row>
    <row r="67" spans="1:2" ht="12.75">
      <c r="A67" s="2" t="str">
        <f ca="1">IFERROR(__xludf.DUMMYFUNCTION("GOOGLETRANSLATE(B67,""IT"",""EN"")"),"or")</f>
        <v>or</v>
      </c>
      <c r="B67" t="s">
        <v>67</v>
      </c>
    </row>
    <row r="68" spans="1:2" ht="12.75">
      <c r="A68" s="2" t="str">
        <f ca="1">IFERROR(__xludf.DUMMYFUNCTION("GOOGLETRANSLATE(B68,""IT"",""EN"")"),"at the")</f>
        <v>at the</v>
      </c>
      <c r="B68" t="s">
        <v>68</v>
      </c>
    </row>
    <row r="69" spans="1:2" ht="12.75">
      <c r="A69" s="2" t="str">
        <f ca="1">IFERROR(__xludf.DUMMYFUNCTION("GOOGLETRANSLATE(B69,""IT"",""EN"")"),"all")</f>
        <v>all</v>
      </c>
      <c r="B69" t="s">
        <v>69</v>
      </c>
    </row>
    <row r="70" spans="1:2" ht="12.75">
      <c r="A70" s="2" t="str">
        <f ca="1">IFERROR(__xludf.DUMMYFUNCTION("GOOGLETRANSLATE(B70,""IT"",""EN"")"),"Very")</f>
        <v>Very</v>
      </c>
      <c r="B70" t="s">
        <v>70</v>
      </c>
    </row>
    <row r="71" spans="1:2" ht="12.75">
      <c r="A71" s="2" t="str">
        <f ca="1">IFERROR(__xludf.DUMMYFUNCTION("GOOGLETRANSLATE(B71,""IT"",""EN"")"),"of the")</f>
        <v>of the</v>
      </c>
      <c r="B71" t="s">
        <v>71</v>
      </c>
    </row>
    <row r="72" spans="1:2" ht="12.75">
      <c r="A72" s="2" t="str">
        <f ca="1">IFERROR(__xludf.DUMMYFUNCTION("GOOGLETRANSLATE(B72,""IT"",""EN"")"),"also")</f>
        <v>also</v>
      </c>
      <c r="B72" t="s">
        <v>72</v>
      </c>
    </row>
    <row r="73" spans="1:2" ht="12.75">
      <c r="A73" s="2" t="str">
        <f ca="1">IFERROR(__xludf.DUMMYFUNCTION("GOOGLETRANSLATE(B73,""IT"",""EN"")"),"said")</f>
        <v>said</v>
      </c>
      <c r="B73" t="s">
        <v>73</v>
      </c>
    </row>
    <row r="74" spans="1:2" ht="12.75">
      <c r="A74" s="2" t="str">
        <f ca="1">IFERROR(__xludf.DUMMYFUNCTION("GOOGLETRANSLATE(B74,""IT"",""EN"")"),"that")</f>
        <v>that</v>
      </c>
      <c r="B74" t="s">
        <v>75</v>
      </c>
    </row>
    <row r="75" spans="1:2" ht="12.75">
      <c r="A75" s="2" t="str">
        <f ca="1">IFERROR(__xludf.DUMMYFUNCTION("GOOGLETRANSLATE(B75,""IT"",""EN"")"),"it goes")</f>
        <v>it goes</v>
      </c>
      <c r="B75" t="s">
        <v>76</v>
      </c>
    </row>
    <row r="76" spans="1:2" ht="12.75">
      <c r="A76" s="2" t="str">
        <f ca="1">IFERROR(__xludf.DUMMYFUNCTION("GOOGLETRANSLATE(B76,""IT"",""EN"")"),"nothing")</f>
        <v>nothing</v>
      </c>
      <c r="B76" t="s">
        <v>78</v>
      </c>
    </row>
    <row r="77" spans="1:2" ht="12.75">
      <c r="A77" s="2" t="str">
        <f ca="1">IFERROR(__xludf.DUMMYFUNCTION("GOOGLETRANSLATE(B77,""IT"",""EN"")"),"thank you")</f>
        <v>thank you</v>
      </c>
      <c r="B77" t="s">
        <v>79</v>
      </c>
    </row>
    <row r="78" spans="1:2" ht="12.75">
      <c r="A78" s="2" t="str">
        <f ca="1">IFERROR(__xludf.DUMMYFUNCTION("GOOGLETRANSLATE(B78,""IT"",""EN"")"),"he")</f>
        <v>he</v>
      </c>
      <c r="B78" t="s">
        <v>80</v>
      </c>
    </row>
    <row r="79" spans="1:2" ht="12.75">
      <c r="A79" s="2" t="str">
        <f ca="1">IFERROR(__xludf.DUMMYFUNCTION("GOOGLETRANSLATE(B79,""IT"",""EN"")"),"I want")</f>
        <v>I want</v>
      </c>
      <c r="B79" t="s">
        <v>81</v>
      </c>
    </row>
    <row r="80" spans="1:2" ht="12.75">
      <c r="A80" s="2" t="str">
        <f ca="1">IFERROR(__xludf.DUMMYFUNCTION("GOOGLETRANSLATE(B80,""IT"",""EN"")"),"we have")</f>
        <v>we have</v>
      </c>
      <c r="B80" t="s">
        <v>82</v>
      </c>
    </row>
    <row r="81" spans="1:2" ht="12.75">
      <c r="A81" s="2" t="str">
        <f ca="1">IFERROR(__xludf.DUMMYFUNCTION("GOOGLETRANSLATE(B81,""IT"",""EN"")"),"state")</f>
        <v>state</v>
      </c>
      <c r="B81" t="s">
        <v>83</v>
      </c>
    </row>
    <row r="82" spans="1:2" ht="12.75">
      <c r="A82" s="2" t="str">
        <f ca="1">IFERROR(__xludf.DUMMYFUNCTION("GOOGLETRANSLATE(B82,""IT"",""EN"")"),"in the")</f>
        <v>in the</v>
      </c>
      <c r="B82" t="s">
        <v>84</v>
      </c>
    </row>
    <row r="83" spans="1:2" ht="12.75">
      <c r="A83" s="2" t="str">
        <f ca="1">IFERROR(__xludf.DUMMYFUNCTION("GOOGLETRANSLATE(B83,""IT"",""EN"")"),"his")</f>
        <v>his</v>
      </c>
      <c r="B83" t="s">
        <v>85</v>
      </c>
    </row>
    <row r="84" spans="1:2" ht="12.75">
      <c r="A84" s="2" t="str">
        <f ca="1">IFERROR(__xludf.DUMMYFUNCTION("GOOGLETRANSLATE(B84,""IT"",""EN"")"),"where is it")</f>
        <v>where is it</v>
      </c>
      <c r="B84" t="s">
        <v>86</v>
      </c>
    </row>
    <row r="85" spans="1:2" ht="12.75">
      <c r="A85" s="2" t="str">
        <f ca="1">IFERROR(__xludf.DUMMYFUNCTION("GOOGLETRANSLATE(B85,""IT"",""EN"")"),"I can")</f>
        <v>I can</v>
      </c>
      <c r="B85" t="s">
        <v>87</v>
      </c>
    </row>
    <row r="86" spans="1:2" ht="12.75">
      <c r="A86" s="2" t="str">
        <f ca="1">IFERROR(__xludf.DUMMYFUNCTION("GOOGLETRANSLATE(B86,""IT"",""EN"")"),"Oh")</f>
        <v>Oh</v>
      </c>
      <c r="B86" t="s">
        <v>89</v>
      </c>
    </row>
    <row r="87" spans="1:2" ht="12.75">
      <c r="A87" s="2" t="str">
        <f ca="1">IFERROR(__xludf.DUMMYFUNCTION("GOOGLETRANSLATE(B87,""IT"",""EN"")"),"Before")</f>
        <v>Before</v>
      </c>
      <c r="B87" t="s">
        <v>90</v>
      </c>
    </row>
    <row r="88" spans="1:2" ht="12.75">
      <c r="A88" s="2" t="str">
        <f ca="1">IFERROR(__xludf.DUMMYFUNCTION("GOOGLETRANSLATE(B88,""IT"",""EN"")"),"so")</f>
        <v>so</v>
      </c>
      <c r="B88" t="s">
        <v>91</v>
      </c>
    </row>
    <row r="89" spans="1:2" ht="12.75">
      <c r="A89" s="2" t="str">
        <f ca="1">IFERROR(__xludf.DUMMYFUNCTION("GOOGLETRANSLATE(B89,""IT"",""EN"")"),"we are")</f>
        <v>we are</v>
      </c>
      <c r="B89" t="s">
        <v>92</v>
      </c>
    </row>
    <row r="90" spans="1:2" ht="12.75">
      <c r="A90" s="2" t="str">
        <f ca="1">IFERROR(__xludf.DUMMYFUNCTION("GOOGLETRANSLATE(B90,""IT"",""EN"")"),"d '")</f>
        <v>d '</v>
      </c>
      <c r="B90" t="s">
        <v>93</v>
      </c>
    </row>
    <row r="91" spans="1:2" ht="12.75">
      <c r="A91" s="2" t="str">
        <f ca="1">IFERROR(__xludf.DUMMYFUNCTION("GOOGLETRANSLATE(B91,""IT"",""EN"")"),"one")</f>
        <v>one</v>
      </c>
      <c r="B91" t="s">
        <v>94</v>
      </c>
    </row>
    <row r="92" spans="1:2" ht="12.75">
      <c r="A92" s="2" t="str">
        <f ca="1">IFERROR(__xludf.DUMMYFUNCTION("GOOGLETRANSLATE(B92,""IT"",""EN"")"),"a")</f>
        <v>a</v>
      </c>
      <c r="B92" t="s">
        <v>95</v>
      </c>
    </row>
    <row r="93" spans="1:2" ht="12.75">
      <c r="A93" s="2" t="str">
        <f ca="1">IFERROR(__xludf.DUMMYFUNCTION("GOOGLETRANSLATE(B93,""IT"",""EN"")"),"her")</f>
        <v>her</v>
      </c>
      <c r="B93" t="s">
        <v>96</v>
      </c>
    </row>
    <row r="94" spans="1:2" ht="12.75">
      <c r="A94" s="2" t="str">
        <f ca="1">IFERROR(__xludf.DUMMYFUNCTION("GOOGLETRANSLATE(B94,""IT"",""EN"")"),"your")</f>
        <v>your</v>
      </c>
      <c r="B94" t="s">
        <v>97</v>
      </c>
    </row>
    <row r="95" spans="1:2" ht="12.75">
      <c r="A95" s="2" t="str">
        <f ca="1">IFERROR(__xludf.DUMMYFUNCTION("GOOGLETRANSLATE(B95,""IT"",""EN"")"),"they have")</f>
        <v>they have</v>
      </c>
      <c r="B95" t="s">
        <v>98</v>
      </c>
    </row>
    <row r="96" spans="1:2" ht="12.75">
      <c r="A96" s="2" t="str">
        <f ca="1">IFERROR(__xludf.DUMMYFUNCTION("GOOGLETRANSLATE(B96,""IT"",""EN"")"),"we")</f>
        <v>we</v>
      </c>
      <c r="B96" t="s">
        <v>99</v>
      </c>
    </row>
    <row r="97" spans="1:2" ht="12.75">
      <c r="A97" s="2" t="str">
        <f ca="1">IFERROR(__xludf.DUMMYFUNCTION("GOOGLETRANSLATE(B97,""IT"",""EN"")"),"is")</f>
        <v>is</v>
      </c>
      <c r="B97" t="s">
        <v>100</v>
      </c>
    </row>
    <row r="98" spans="1:2" ht="12.75">
      <c r="A98" s="2" t="str">
        <f ca="1">IFERROR(__xludf.DUMMYFUNCTION("GOOGLETRANSLATE(B98,""IT"",""EN"")"),"does")</f>
        <v>does</v>
      </c>
      <c r="B98" t="s">
        <v>102</v>
      </c>
    </row>
    <row r="99" spans="1:2" ht="12.75">
      <c r="A99" s="2" t="str">
        <f ca="1">IFERROR(__xludf.DUMMYFUNCTION("GOOGLETRANSLATE(B99,""IT"",""EN"")"),"two")</f>
        <v>two</v>
      </c>
      <c r="B99" t="s">
        <v>103</v>
      </c>
    </row>
    <row r="100" spans="1:2" ht="12.75">
      <c r="A100" s="2" t="str">
        <f ca="1">IFERROR(__xludf.DUMMYFUNCTION("GOOGLETRANSLATE(B100,""IT"",""EN"")"),"do you want")</f>
        <v>do you want</v>
      </c>
      <c r="B100" t="s">
        <v>104</v>
      </c>
    </row>
    <row r="101" spans="1:2" ht="12.75">
      <c r="A101" s="2" t="str">
        <f ca="1">IFERROR(__xludf.DUMMYFUNCTION("GOOGLETRANSLATE(B101,""IT"",""EN"")"),"still ")</f>
        <v xml:space="preserve">still </v>
      </c>
      <c r="B101" t="s">
        <v>105</v>
      </c>
    </row>
    <row r="102" spans="1:2" ht="12.75">
      <c r="A102" s="2" t="str">
        <f ca="1">IFERROR(__xludf.DUMMYFUNCTION("GOOGLETRANSLATE(B102,""IT"",""EN"")"),"something")</f>
        <v>something</v>
      </c>
      <c r="B102" t="s">
        <v>106</v>
      </c>
    </row>
    <row r="103" spans="1:2" ht="12.75">
      <c r="A103" s="2" t="str">
        <f ca="1">IFERROR(__xludf.DUMMYFUNCTION("GOOGLETRANSLATE(B103,""IT"",""EN"")"),"real ")</f>
        <v xml:space="preserve">real </v>
      </c>
      <c r="B103" t="s">
        <v>107</v>
      </c>
    </row>
    <row r="104" spans="1:2" ht="12.75">
      <c r="A104" s="2" t="str">
        <f ca="1">IFERROR(__xludf.DUMMYFUNCTION("GOOGLETRANSLATE(B104,""IT"",""EN"")"),"home")</f>
        <v>home</v>
      </c>
      <c r="B104" t="s">
        <v>108</v>
      </c>
    </row>
    <row r="105" spans="1:2" ht="12.75">
      <c r="A105" s="2" t="str">
        <f ca="1">IFERROR(__xludf.DUMMYFUNCTION("GOOGLETRANSLATE(B105,""IT"",""EN"")"),"is")</f>
        <v>is</v>
      </c>
      <c r="B105" t="s">
        <v>109</v>
      </c>
    </row>
    <row r="106" spans="1:2" ht="12.75">
      <c r="A106" s="2" t="str">
        <f ca="1">IFERROR(__xludf.DUMMYFUNCTION("GOOGLETRANSLATE(B106,""IT"",""EN"")"),"on")</f>
        <v>on</v>
      </c>
      <c r="B106" t="s">
        <v>110</v>
      </c>
    </row>
    <row r="107" spans="1:2" ht="12.75">
      <c r="A107" s="2" t="str">
        <f ca="1">IFERROR(__xludf.DUMMYFUNCTION("GOOGLETRANSLATE(B107,""IT"",""EN"")"),"your")</f>
        <v>your</v>
      </c>
      <c r="B107" t="s">
        <v>111</v>
      </c>
    </row>
    <row r="108" spans="1:2" ht="12.75">
      <c r="A108" s="2" t="str">
        <f ca="1">IFERROR(__xludf.DUMMYFUNCTION("GOOGLETRANSLATE(B108,""IT"",""EN"")"),"always")</f>
        <v>always</v>
      </c>
      <c r="B108" t="s">
        <v>112</v>
      </c>
    </row>
    <row r="109" spans="1:2" ht="12.75">
      <c r="A109" s="2" t="str">
        <f ca="1">IFERROR(__xludf.DUMMYFUNCTION("GOOGLETRANSLATE(B109,""IT"",""EN"")"),"perhaps")</f>
        <v>perhaps</v>
      </c>
      <c r="B109" t="s">
        <v>113</v>
      </c>
    </row>
    <row r="110" spans="1:2" ht="12.75">
      <c r="A110" s="2" t="str">
        <f ca="1">IFERROR(__xludf.DUMMYFUNCTION("GOOGLETRANSLATE(B110,""IT"",""EN"")"),"to say")</f>
        <v>to say</v>
      </c>
      <c r="B110" t="s">
        <v>74</v>
      </c>
    </row>
    <row r="111" spans="1:2" ht="12.75">
      <c r="A111" s="2" t="str">
        <f ca="1">IFERROR(__xludf.DUMMYFUNCTION("GOOGLETRANSLATE(B111,""IT"",""EN"")"),"you")</f>
        <v>you</v>
      </c>
      <c r="B111" t="s">
        <v>114</v>
      </c>
    </row>
    <row r="112" spans="1:2" ht="12.75">
      <c r="A112" s="2" t="str">
        <f ca="1">IFERROR(__xludf.DUMMYFUNCTION("GOOGLETRANSLATE(B112,""IT"",""EN"")"),"They")</f>
        <v>They</v>
      </c>
      <c r="B112" t="s">
        <v>115</v>
      </c>
    </row>
    <row r="113" spans="1:2" ht="12.75">
      <c r="A113" s="2" t="str">
        <f ca="1">IFERROR(__xludf.DUMMYFUNCTION("GOOGLETRANSLATE(B113,""IT"",""EN"")"),"the'")</f>
        <v>the'</v>
      </c>
      <c r="B113" t="s">
        <v>116</v>
      </c>
    </row>
    <row r="114" spans="1:2" ht="12.75">
      <c r="A114" s="2" t="str">
        <f ca="1">IFERROR(__xludf.DUMMYFUNCTION("GOOGLETRANSLATE(B114,""IT"",""EN"")"),"other")</f>
        <v>other</v>
      </c>
      <c r="B114" t="s">
        <v>117</v>
      </c>
    </row>
    <row r="115" spans="1:2" ht="12.75">
      <c r="A115" s="2" t="str">
        <f ca="1">IFERROR(__xludf.DUMMYFUNCTION("GOOGLETRANSLATE(B115,""IT"",""EN"")"),"you know")</f>
        <v>you know</v>
      </c>
      <c r="B115" t="s">
        <v>118</v>
      </c>
    </row>
    <row r="116" spans="1:2" ht="12.75">
      <c r="A116" s="2" t="str">
        <f ca="1">IFERROR(__xludf.DUMMYFUNCTION("GOOGLETRANSLATE(B116,""IT"",""EN"")"),"you are")</f>
        <v>you are</v>
      </c>
      <c r="B116" t="s">
        <v>119</v>
      </c>
    </row>
    <row r="117" spans="1:2" ht="12.75">
      <c r="A117" s="2" t="str">
        <f ca="1">IFERROR(__xludf.DUMMYFUNCTION("GOOGLETRANSLATE(B117,""IT"",""EN"")"),"I have to")</f>
        <v>I have to</v>
      </c>
      <c r="B117" t="s">
        <v>120</v>
      </c>
    </row>
    <row r="118" spans="1:2" ht="12.75">
      <c r="A118" s="2" t="str">
        <f ca="1">IFERROR(__xludf.DUMMYFUNCTION("GOOGLETRANSLATE(B118,""IT"",""EN"")"),"that")</f>
        <v>that</v>
      </c>
      <c r="B118" t="s">
        <v>121</v>
      </c>
    </row>
    <row r="119" spans="1:2" ht="12.75">
      <c r="A119" s="2" t="str">
        <f ca="1">IFERROR(__xludf.DUMMYFUNCTION("GOOGLETRANSLATE(B119,""IT"",""EN"")"),"life")</f>
        <v>life</v>
      </c>
      <c r="B119" t="s">
        <v>122</v>
      </c>
    </row>
    <row r="120" spans="1:2" ht="12.75">
      <c r="A120" s="2" t="str">
        <f ca="1">IFERROR(__xludf.DUMMYFUNCTION("GOOGLETRANSLATE(B120,""IT"",""EN"")"),"that")</f>
        <v>that</v>
      </c>
      <c r="B120" t="s">
        <v>123</v>
      </c>
    </row>
    <row r="121" spans="1:2" ht="12.75">
      <c r="A121" s="2" t="str">
        <f ca="1">IFERROR(__xludf.DUMMYFUNCTION("GOOGLETRANSLATE(B121,""IT"",""EN"")"),"of the")</f>
        <v>of the</v>
      </c>
      <c r="B121" t="s">
        <v>124</v>
      </c>
    </row>
    <row r="122" spans="1:2" ht="12.75">
      <c r="A122" s="2" t="str">
        <f ca="1">IFERROR(__xludf.DUMMYFUNCTION("GOOGLETRANSLATE(B122,""IT"",""EN"")"),"time")</f>
        <v>time</v>
      </c>
      <c r="B122" t="s">
        <v>125</v>
      </c>
    </row>
    <row r="123" spans="1:2" ht="12.75">
      <c r="A123" s="2" t="str">
        <f ca="1">IFERROR(__xludf.DUMMYFUNCTION("GOOGLETRANSLATE(B123,""IT"",""EN"")"),"to go")</f>
        <v>to go</v>
      </c>
      <c r="B123" t="s">
        <v>77</v>
      </c>
    </row>
    <row r="124" spans="1:2" ht="12.75">
      <c r="A124" s="2" t="str">
        <f ca="1">IFERROR(__xludf.DUMMYFUNCTION("GOOGLETRANSLATE(B124,""IT"",""EN"")"),"Certain")</f>
        <v>Certain</v>
      </c>
      <c r="B124" t="s">
        <v>126</v>
      </c>
    </row>
    <row r="125" spans="1:2" ht="12.75">
      <c r="A125" s="2" t="str">
        <f ca="1">IFERROR(__xludf.DUMMYFUNCTION("GOOGLETRANSLATE(B125,""IT"",""EN"")"),"then")</f>
        <v>then</v>
      </c>
      <c r="B125" t="s">
        <v>127</v>
      </c>
    </row>
    <row r="126" spans="1:2" ht="12.75">
      <c r="A126" s="2" t="str">
        <f ca="1">IFERROR(__xludf.DUMMYFUNCTION("GOOGLETRANSLATE(B126,""IT"",""EN"")"),"in")</f>
        <v>in</v>
      </c>
      <c r="B126" t="s">
        <v>128</v>
      </c>
    </row>
    <row r="127" spans="1:2" ht="12.75">
      <c r="A127" s="2" t="str">
        <f ca="1">IFERROR(__xludf.DUMMYFUNCTION("GOOGLETRANSLATE(B127,""IT"",""EN"")"),"man")</f>
        <v>man</v>
      </c>
      <c r="B127" t="s">
        <v>129</v>
      </c>
    </row>
    <row r="128" spans="1:2" ht="12.75">
      <c r="A128" s="2" t="str">
        <f ca="1">IFERROR(__xludf.DUMMYFUNCTION("GOOGLETRANSLATE(B128,""IT"",""EN"")"),"man")</f>
        <v>man</v>
      </c>
      <c r="B128" t="s">
        <v>130</v>
      </c>
    </row>
    <row r="129" spans="1:2" ht="12.75">
      <c r="A129" s="2" t="str">
        <f ca="1">IFERROR(__xludf.DUMMYFUNCTION("GOOGLETRANSLATE(B129,""IT"",""EN"")"),"to")</f>
        <v>to</v>
      </c>
      <c r="B129" t="s">
        <v>131</v>
      </c>
    </row>
    <row r="130" spans="1:2" ht="12.75">
      <c r="A130" s="2" t="str">
        <f ca="1">IFERROR(__xludf.DUMMYFUNCTION("GOOGLETRANSLATE(B130,""IT"",""EN"")"),"bit'")</f>
        <v>bit'</v>
      </c>
      <c r="B130" t="s">
        <v>132</v>
      </c>
    </row>
    <row r="131" spans="1:2" ht="12.75">
      <c r="A131" s="2" t="str">
        <f ca="1">IFERROR(__xludf.DUMMYFUNCTION("GOOGLETRANSLATE(B131,""IT"",""EN"")"),"can  ")</f>
        <v xml:space="preserve">can  </v>
      </c>
      <c r="B131" t="s">
        <v>134</v>
      </c>
    </row>
    <row r="132" spans="1:2" ht="12.75">
      <c r="A132" s="2" t="str">
        <f ca="1">IFERROR(__xludf.DUMMYFUNCTION("GOOGLETRANSLATE(B132,""IT"",""EN"")"),"I believe")</f>
        <v>I believe</v>
      </c>
      <c r="B132" t="s">
        <v>135</v>
      </c>
    </row>
    <row r="133" spans="1:2" ht="12.75">
      <c r="A133" s="2" t="str">
        <f ca="1">IFERROR(__xludf.DUMMYFUNCTION("GOOGLETRANSLATE(B133,""IT"",""EN"")"),"you")</f>
        <v>you</v>
      </c>
      <c r="B133" t="s">
        <v>137</v>
      </c>
    </row>
    <row r="134" spans="1:2" ht="12.75">
      <c r="A134" s="2" t="str">
        <f ca="1">IFERROR(__xludf.DUMMYFUNCTION("GOOGLETRANSLATE(B134,""IT"",""EN"")"),"already")</f>
        <v>already</v>
      </c>
      <c r="B134" t="s">
        <v>138</v>
      </c>
    </row>
    <row r="135" spans="1:2" ht="12.75">
      <c r="A135" s="2" t="str">
        <f ca="1">IFERROR(__xludf.DUMMYFUNCTION("GOOGLETRANSLATE(B135,""IT"",""EN"")"),"now")</f>
        <v>now</v>
      </c>
      <c r="B135" t="s">
        <v>139</v>
      </c>
    </row>
    <row r="136" spans="1:2" ht="12.75">
      <c r="A136" s="2" t="str">
        <f ca="1">IFERROR(__xludf.DUMMYFUNCTION("GOOGLETRANSLATE(B136,""IT"",""EN"")"),"here we go")</f>
        <v>here we go</v>
      </c>
      <c r="B136" t="s">
        <v>140</v>
      </c>
    </row>
    <row r="137" spans="1:2" ht="12.75">
      <c r="A137" s="2" t="str">
        <f ca="1">IFERROR(__xludf.DUMMYFUNCTION("GOOGLETRANSLATE(B137,""IT"",""EN"")"),"years")</f>
        <v>years</v>
      </c>
      <c r="B137" t="s">
        <v>141</v>
      </c>
    </row>
    <row r="138" spans="1:2" ht="12.75">
      <c r="A138" s="2" t="str">
        <f ca="1">IFERROR(__xludf.DUMMYFUNCTION("GOOGLETRANSLATE(B138,""IT"",""EN"")"),"at")</f>
        <v>at</v>
      </c>
      <c r="B138" t="s">
        <v>143</v>
      </c>
    </row>
    <row r="139" spans="1:2" ht="12.75">
      <c r="A139" s="2" t="str">
        <f ca="1">IFERROR(__xludf.DUMMYFUNCTION("GOOGLETRANSLATE(B139,""IT"",""EN"")"),"view")</f>
        <v>view</v>
      </c>
      <c r="B139" t="s">
        <v>144</v>
      </c>
    </row>
    <row r="140" spans="1:2" ht="12.75">
      <c r="A140" s="2" t="str">
        <f ca="1">IFERROR(__xludf.DUMMYFUNCTION("GOOGLETRANSLATE(B140,""IT"",""EN"")"),"out")</f>
        <v>out</v>
      </c>
      <c r="B140" t="s">
        <v>146</v>
      </c>
    </row>
    <row r="141" spans="1:2" ht="12.75">
      <c r="A141" s="2" t="str">
        <f ca="1">IFERROR(__xludf.DUMMYFUNCTION("GOOGLETRANSLATE(B141,""IT"",""EN"")"),"own")</f>
        <v>own</v>
      </c>
      <c r="B141" t="s">
        <v>147</v>
      </c>
    </row>
    <row r="142" spans="1:2" ht="12.75">
      <c r="A142" s="2" t="str">
        <f ca="1">IFERROR(__xludf.DUMMYFUNCTION("GOOGLETRANSLATE(B142,""IT"",""EN"")"),"part")</f>
        <v>part</v>
      </c>
      <c r="B142" t="s">
        <v>148</v>
      </c>
    </row>
    <row r="143" spans="1:2" ht="12.75">
      <c r="A143" s="2" t="str">
        <f ca="1">IFERROR(__xludf.DUMMYFUNCTION("GOOGLETRANSLATE(B143,""IT"",""EN"")"),"really")</f>
        <v>really</v>
      </c>
      <c r="B143" t="s">
        <v>149</v>
      </c>
    </row>
    <row r="144" spans="1:2" ht="12.75">
      <c r="A144" s="2" t="str">
        <f ca="1">IFERROR(__xludf.DUMMYFUNCTION("GOOGLETRANSLATE(B144,""IT"",""EN"")"),"wants")</f>
        <v>wants</v>
      </c>
      <c r="B144" t="s">
        <v>150</v>
      </c>
    </row>
    <row r="145" spans="1:2" ht="12.75">
      <c r="A145" s="2" t="str">
        <f ca="1">IFERROR(__xludf.DUMMYFUNCTION("GOOGLETRANSLATE(B145,""IT"",""EN"")"),"there")</f>
        <v>there</v>
      </c>
      <c r="B145" t="s">
        <v>151</v>
      </c>
    </row>
    <row r="146" spans="1:2" ht="12.75">
      <c r="A146" s="2" t="str">
        <f ca="1">IFERROR(__xludf.DUMMYFUNCTION("GOOGLETRANSLATE(B146,""IT"",""EN"")"),"of")</f>
        <v>of</v>
      </c>
      <c r="B146" t="s">
        <v>152</v>
      </c>
    </row>
    <row r="147" spans="1:2" ht="12.75">
      <c r="A147" s="2" t="str">
        <f ca="1">IFERROR(__xludf.DUMMYFUNCTION("GOOGLETRANSLATE(B147,""IT"",""EN"")"),"this")</f>
        <v>this</v>
      </c>
      <c r="B147" t="s">
        <v>153</v>
      </c>
    </row>
    <row r="148" spans="1:2" ht="12.75">
      <c r="A148" s="2" t="str">
        <f ca="1">IFERROR(__xludf.DUMMYFUNCTION("GOOGLETRANSLATE(B148,""IT"",""EN"")"),"how much")</f>
        <v>how much</v>
      </c>
      <c r="B148" t="s">
        <v>154</v>
      </c>
    </row>
    <row r="149" spans="1:2" ht="12.75">
      <c r="A149" s="2" t="str">
        <f ca="1">IFERROR(__xludf.DUMMYFUNCTION("GOOGLETRANSLATE(B149,""IT"",""EN"")"),"time")</f>
        <v>time</v>
      </c>
      <c r="B149" t="s">
        <v>155</v>
      </c>
    </row>
    <row r="150" spans="1:2" ht="12.75">
      <c r="A150" s="2" t="str">
        <f ca="1">IFERROR(__xludf.DUMMYFUNCTION("GOOGLETRANSLATE(B150,""IT"",""EN"")"),"Street")</f>
        <v>Street</v>
      </c>
      <c r="B150" t="s">
        <v>156</v>
      </c>
    </row>
    <row r="151" spans="1:2" ht="12.75">
      <c r="A151" s="2" t="str">
        <f ca="1">IFERROR(__xludf.DUMMYFUNCTION("GOOGLETRANSLATE(B151,""IT"",""EN"")"),"on")</f>
        <v>on</v>
      </c>
      <c r="B151" t="s">
        <v>157</v>
      </c>
    </row>
    <row r="152" spans="1:2" ht="12.75">
      <c r="A152" s="2" t="str">
        <f ca="1">IFERROR(__xludf.DUMMYFUNCTION("GOOGLETRANSLATE(B152,""IT"",""EN"")"),"And")</f>
        <v>And</v>
      </c>
      <c r="B152" t="s">
        <v>158</v>
      </c>
    </row>
    <row r="153" spans="1:2" ht="12.75">
      <c r="A153" s="2" t="str">
        <f ca="1">IFERROR(__xludf.DUMMYFUNCTION("GOOGLETRANSLATE(B153,""IT"",""EN"")"),"God")</f>
        <v>God</v>
      </c>
      <c r="B153" t="s">
        <v>159</v>
      </c>
    </row>
    <row r="154" spans="1:2" ht="12.75">
      <c r="A154" s="2" t="str">
        <f ca="1">IFERROR(__xludf.DUMMYFUNCTION("GOOGLETRANSLATE(B154,""IT"",""EN"")"),"Sara")</f>
        <v>Sara</v>
      </c>
      <c r="B154" t="s">
        <v>160</v>
      </c>
    </row>
    <row r="155" spans="1:2" ht="12.75">
      <c r="A155" s="2" t="str">
        <f ca="1">IFERROR(__xludf.DUMMYFUNCTION("GOOGLETRANSLATE(B155,""IT"",""EN"")"),"after")</f>
        <v>after</v>
      </c>
      <c r="B155" t="s">
        <v>161</v>
      </c>
    </row>
    <row r="156" spans="1:2" ht="12.75">
      <c r="A156" s="2" t="str">
        <f ca="1">IFERROR(__xludf.DUMMYFUNCTION("GOOGLETRANSLATE(B156,""IT"",""EN"")"),"without")</f>
        <v>without</v>
      </c>
      <c r="B156" t="s">
        <v>162</v>
      </c>
    </row>
    <row r="157" spans="1:2" ht="12.75">
      <c r="A157" s="2" t="str">
        <f ca="1">IFERROR(__xludf.DUMMYFUNCTION("GOOGLETRANSLATE(B157,""IT"",""EN"")"),"what's this")</f>
        <v>what's this</v>
      </c>
      <c r="B157" t="s">
        <v>163</v>
      </c>
    </row>
    <row r="158" spans="1:2" ht="12.75">
      <c r="A158" s="2" t="str">
        <f ca="1">IFERROR(__xludf.DUMMYFUNCTION("GOOGLETRANSLATE(B158,""IT"",""EN"")"),"nobody")</f>
        <v>nobody</v>
      </c>
      <c r="B158" t="s">
        <v>164</v>
      </c>
    </row>
    <row r="159" spans="1:2" ht="12.75">
      <c r="A159" s="2" t="str">
        <f ca="1">IFERROR(__xludf.DUMMYFUNCTION("GOOGLETRANSLATE(B159,""IT"",""EN"")"),"do")</f>
        <v>do</v>
      </c>
      <c r="B159" t="s">
        <v>165</v>
      </c>
    </row>
    <row r="160" spans="1:2" ht="12.75">
      <c r="A160" s="2" t="str">
        <f ca="1">IFERROR(__xludf.DUMMYFUNCTION("GOOGLETRANSLATE(B160,""IT"",""EN"")"),"day")</f>
        <v>day</v>
      </c>
      <c r="B160" t="s">
        <v>166</v>
      </c>
    </row>
    <row r="161" spans="1:2" ht="12.75">
      <c r="A161" s="2" t="str">
        <f ca="1">IFERROR(__xludf.DUMMYFUNCTION("GOOGLETRANSLATE(B161,""IT"",""EN"")"),"and")</f>
        <v>and</v>
      </c>
      <c r="B161" t="s">
        <v>167</v>
      </c>
    </row>
    <row r="162" spans="1:2" ht="12.75">
      <c r="A162" s="2" t="str">
        <f ca="1">IFERROR(__xludf.DUMMYFUNCTION("GOOGLETRANSLATE(B162,""IT"",""EN"")"),"better")</f>
        <v>better</v>
      </c>
      <c r="B162" t="s">
        <v>168</v>
      </c>
    </row>
    <row r="163" spans="1:2" ht="12.75">
      <c r="A163" s="2" t="str">
        <f ca="1">IFERROR(__xludf.DUMMYFUNCTION("GOOGLETRANSLATE(B163,""IT"",""EN"")"),"father")</f>
        <v>father</v>
      </c>
      <c r="B163" t="s">
        <v>169</v>
      </c>
    </row>
    <row r="164" spans="1:2" ht="12.75">
      <c r="A164" s="2" t="str">
        <f ca="1">IFERROR(__xludf.DUMMYFUNCTION("GOOGLETRANSLATE(B164,""IT"",""EN"")"),"you can")</f>
        <v>you can</v>
      </c>
      <c r="B164" t="s">
        <v>170</v>
      </c>
    </row>
    <row r="165" spans="1:2" ht="12.75">
      <c r="A165" s="2" t="str">
        <f ca="1">IFERROR(__xludf.DUMMYFUNCTION("GOOGLETRANSLATE(B165,""IT"",""EN"")"),"Hello")</f>
        <v>Hello</v>
      </c>
      <c r="B165" t="s">
        <v>171</v>
      </c>
    </row>
    <row r="166" spans="1:2" ht="12.75">
      <c r="A166" s="2" t="str">
        <f ca="1">IFERROR(__xludf.DUMMYFUNCTION("GOOGLETRANSLATE(B166,""IT"",""EN"")"),"so")</f>
        <v>so</v>
      </c>
      <c r="B166" t="s">
        <v>172</v>
      </c>
    </row>
    <row r="167" spans="1:2" ht="12.75">
      <c r="A167" s="2" t="str">
        <f ca="1">IFERROR(__xludf.DUMMYFUNCTION("GOOGLETRANSLATE(B167,""IT"",""EN"")"),"you have to")</f>
        <v>you have to</v>
      </c>
      <c r="B167" t="s">
        <v>173</v>
      </c>
    </row>
    <row r="168" spans="1:2" ht="12.75">
      <c r="A168" s="2" t="str">
        <f ca="1">IFERROR(__xludf.DUMMYFUNCTION("GOOGLETRANSLATE(B168,""IT"",""EN"")"),"there")</f>
        <v>there</v>
      </c>
      <c r="B168" t="s">
        <v>174</v>
      </c>
    </row>
    <row r="169" spans="1:2" ht="12.75">
      <c r="A169" s="2" t="str">
        <f ca="1">IFERROR(__xludf.DUMMYFUNCTION("GOOGLETRANSLATE(B169,""IT"",""EN"")"),"someone")</f>
        <v>someone</v>
      </c>
      <c r="B169" t="s">
        <v>175</v>
      </c>
    </row>
    <row r="170" spans="1:2" ht="12.75">
      <c r="A170" s="2" t="str">
        <f ca="1">IFERROR(__xludf.DUMMYFUNCTION("GOOGLETRANSLATE(B170,""IT"",""EN"")"),"from the")</f>
        <v>from the</v>
      </c>
      <c r="B170" t="s">
        <v>176</v>
      </c>
    </row>
    <row r="171" spans="1:2" ht="12.75">
      <c r="A171" s="2" t="str">
        <f ca="1">IFERROR(__xludf.DUMMYFUNCTION("GOOGLETRANSLATE(B171,""IT"",""EN"")"),"work")</f>
        <v>work</v>
      </c>
      <c r="B171" t="s">
        <v>177</v>
      </c>
    </row>
    <row r="172" spans="1:2" ht="12.75">
      <c r="A172" s="2" t="str">
        <f ca="1">IFERROR(__xludf.DUMMYFUNCTION("GOOGLETRANSLATE(B172,""IT"",""EN"")"),"know")</f>
        <v>know</v>
      </c>
      <c r="B172" t="s">
        <v>179</v>
      </c>
    </row>
    <row r="173" spans="1:2" ht="12.75">
      <c r="A173" s="2" t="str">
        <f ca="1">IFERROR(__xludf.DUMMYFUNCTION("GOOGLETRANSLATE(B173,""IT"",""EN"")"),"to the")</f>
        <v>to the</v>
      </c>
      <c r="B173" t="s">
        <v>180</v>
      </c>
    </row>
    <row r="174" spans="1:2" ht="12.75">
      <c r="A174" s="2" t="str">
        <f ca="1">IFERROR(__xludf.DUMMYFUNCTION("GOOGLETRANSLATE(B174,""IT"",""EN"")"),"see")</f>
        <v>see</v>
      </c>
      <c r="B174" t="s">
        <v>145</v>
      </c>
    </row>
    <row r="175" spans="1:2" ht="12.75">
      <c r="A175" s="2" t="str">
        <f ca="1">IFERROR(__xludf.DUMMYFUNCTION("GOOGLETRANSLATE(B175,""IT"",""EN"")"),"every")</f>
        <v>every</v>
      </c>
      <c r="B175" t="s">
        <v>181</v>
      </c>
    </row>
    <row r="176" spans="1:2" ht="12.75">
      <c r="A176" s="2" t="str">
        <f ca="1">IFERROR(__xludf.DUMMYFUNCTION("GOOGLETRANSLATE(B176,""IT"",""EN"")"),"II")</f>
        <v>II</v>
      </c>
      <c r="B176" t="s">
        <v>182</v>
      </c>
    </row>
    <row r="177" spans="1:2" ht="12.75">
      <c r="A177" s="2" t="str">
        <f ca="1">IFERROR(__xludf.DUMMYFUNCTION("GOOGLETRANSLATE(B177,""IT"",""EN"")"),"too much")</f>
        <v>too much</v>
      </c>
      <c r="B177" t="s">
        <v>183</v>
      </c>
    </row>
    <row r="178" spans="1:2" ht="12.75">
      <c r="A178" s="2" t="str">
        <f ca="1">IFERROR(__xludf.DUMMYFUNCTION("GOOGLETRANSLATE(B178,""IT"",""EN"")"),"place")</f>
        <v>place</v>
      </c>
      <c r="B178" t="s">
        <v>184</v>
      </c>
    </row>
    <row r="179" spans="1:2" ht="12.75">
      <c r="A179" s="2" t="str">
        <f ca="1">IFERROR(__xludf.DUMMYFUNCTION("GOOGLETRANSLATE(B179,""IT"",""EN"")"),"which")</f>
        <v>which</v>
      </c>
      <c r="B179" t="s">
        <v>185</v>
      </c>
    </row>
    <row r="180" spans="1:2" ht="12.75">
      <c r="A180" s="2" t="str">
        <f ca="1">IFERROR(__xludf.DUMMYFUNCTION("GOOGLETRANSLATE(B180,""IT"",""EN"")"),"much")</f>
        <v>much</v>
      </c>
      <c r="B180" t="s">
        <v>186</v>
      </c>
    </row>
    <row r="181" spans="1:2" ht="12.75">
      <c r="A181" s="2" t="str">
        <f ca="1">IFERROR(__xludf.DUMMYFUNCTION("GOOGLETRANSLATE(B181,""IT"",""EN"")"),"bad")</f>
        <v>bad</v>
      </c>
      <c r="B181" t="s">
        <v>187</v>
      </c>
    </row>
    <row r="182" spans="1:2" ht="12.75">
      <c r="A182" s="2" t="str">
        <f ca="1">IFERROR(__xludf.DUMMYFUNCTION("GOOGLETRANSLATE(B182,""IT"",""EN"")"),"come on")</f>
        <v>come on</v>
      </c>
      <c r="B182" t="s">
        <v>188</v>
      </c>
    </row>
    <row r="183" spans="1:2" ht="12.75">
      <c r="A183" s="2" t="str">
        <f ca="1">IFERROR(__xludf.DUMMYFUNCTION("GOOGLETRANSLATE(B183,""IT"",""EN"")"),"there is")</f>
        <v>there is</v>
      </c>
      <c r="B183" t="s">
        <v>189</v>
      </c>
    </row>
    <row r="184" spans="1:2" ht="12.75">
      <c r="A184" s="2" t="str">
        <f ca="1">IFERROR(__xludf.DUMMYFUNCTION("GOOGLETRANSLATE(B184,""IT"",""EN"")"),"need")</f>
        <v>need</v>
      </c>
      <c r="B184" t="s">
        <v>190</v>
      </c>
    </row>
    <row r="185" spans="1:2" ht="12.75">
      <c r="A185" s="2" t="str">
        <f ca="1">IFERROR(__xludf.DUMMYFUNCTION("GOOGLETRANSLATE(B185,""IT"",""EN"")"),"Mr")</f>
        <v>Mr</v>
      </c>
      <c r="B185" t="s">
        <v>191</v>
      </c>
    </row>
    <row r="186" spans="1:2" ht="12.75">
      <c r="A186" s="2" t="str">
        <f ca="1">IFERROR(__xludf.DUMMYFUNCTION("GOOGLETRANSLATE(B186,""IT"",""EN"")"),"well")</f>
        <v>well</v>
      </c>
      <c r="B186" t="s">
        <v>192</v>
      </c>
    </row>
    <row r="187" spans="1:2" ht="12.75">
      <c r="A187" s="2" t="str">
        <f ca="1">IFERROR(__xludf.DUMMYFUNCTION("GOOGLETRANSLATE(B187,""IT"",""EN"")"),"why")</f>
        <v>why</v>
      </c>
      <c r="B187" t="s">
        <v>193</v>
      </c>
    </row>
    <row r="188" spans="1:2" ht="12.75">
      <c r="A188" s="2" t="str">
        <f ca="1">IFERROR(__xludf.DUMMYFUNCTION("GOOGLETRANSLATE(B188,""IT"",""EN"")"),"Come")</f>
        <v>Come</v>
      </c>
      <c r="B188" t="s">
        <v>194</v>
      </c>
    </row>
    <row r="189" spans="1:2" ht="12.75">
      <c r="A189" s="2" t="str">
        <f ca="1">IFERROR(__xludf.DUMMYFUNCTION("GOOGLETRANSLATE(B189,""IT"",""EN"")"),"to")</f>
        <v>to</v>
      </c>
      <c r="B189" t="s">
        <v>196</v>
      </c>
    </row>
    <row r="190" spans="1:2" ht="12.75">
      <c r="A190" s="2" t="str">
        <f ca="1">IFERROR(__xludf.DUMMYFUNCTION("GOOGLETRANSLATE(B190,""IT"",""EN"")"),"from the")</f>
        <v>from the</v>
      </c>
      <c r="B190" t="s">
        <v>197</v>
      </c>
    </row>
    <row r="191" spans="1:2" ht="12.75">
      <c r="A191" s="2" t="str">
        <f ca="1">IFERROR(__xludf.DUMMYFUNCTION("GOOGLETRANSLATE(B191,""IT"",""EN"")"),"was")</f>
        <v>was</v>
      </c>
      <c r="B191" t="s">
        <v>198</v>
      </c>
    </row>
    <row r="192" spans="1:2" ht="12.75">
      <c r="A192" s="2" t="str">
        <f ca="1">IFERROR(__xludf.DUMMYFUNCTION("GOOGLETRANSLATE(B192,""IT"",""EN"")"),"between")</f>
        <v>between</v>
      </c>
      <c r="B192" t="s">
        <v>199</v>
      </c>
    </row>
    <row r="193" spans="1:2" ht="12.75">
      <c r="A193" s="2" t="str">
        <f ca="1">IFERROR(__xludf.DUMMYFUNCTION("GOOGLETRANSLATE(B193,""IT"",""EN"")"),"Go")</f>
        <v>Go</v>
      </c>
      <c r="B193" t="s">
        <v>200</v>
      </c>
    </row>
    <row r="194" spans="1:2" ht="12.75">
      <c r="A194" s="2" t="str">
        <f ca="1">IFERROR(__xludf.DUMMYFUNCTION("GOOGLETRANSLATE(B194,""IT"",""EN"")"),"hey")</f>
        <v>hey</v>
      </c>
      <c r="B194" t="s">
        <v>201</v>
      </c>
    </row>
    <row r="195" spans="1:2" ht="12.75">
      <c r="A195" s="2" t="str">
        <f ca="1">IFERROR(__xludf.DUMMYFUNCTION("GOOGLETRANSLATE(B195,""IT"",""EN"")"),"my")</f>
        <v>my</v>
      </c>
      <c r="B195" t="s">
        <v>202</v>
      </c>
    </row>
    <row r="196" spans="1:2" ht="12.75">
      <c r="A196" s="2" t="str">
        <f ca="1">IFERROR(__xludf.DUMMYFUNCTION("GOOGLETRANSLATE(B196,""IT"",""EN"")"),"friend")</f>
        <v>friend</v>
      </c>
      <c r="B196" t="s">
        <v>203</v>
      </c>
    </row>
    <row r="197" spans="1:2" ht="12.75">
      <c r="A197" s="2" t="str">
        <f ca="1">IFERROR(__xludf.DUMMYFUNCTION("GOOGLETRANSLATE(B197,""IT"",""EN"")"),"He says")</f>
        <v>He says</v>
      </c>
      <c r="B197" t="s">
        <v>204</v>
      </c>
    </row>
    <row r="198" spans="1:2" ht="12.75">
      <c r="A198" s="2" t="str">
        <f ca="1">IFERROR(__xludf.DUMMYFUNCTION("GOOGLETRANSLATE(B198,""IT"",""EN"")"),"would be")</f>
        <v>would be</v>
      </c>
      <c r="B198" t="s">
        <v>205</v>
      </c>
    </row>
    <row r="199" spans="1:2" ht="12.75">
      <c r="A199" s="2" t="str">
        <f ca="1">IFERROR(__xludf.DUMMYFUNCTION("GOOGLETRANSLATE(B199,""IT"",""EN"")"),"you have")</f>
        <v>you have</v>
      </c>
      <c r="B199" t="s">
        <v>206</v>
      </c>
    </row>
    <row r="200" spans="1:2" ht="12.75">
      <c r="A200" s="2" t="str">
        <f ca="1">IFERROR(__xludf.DUMMYFUNCTION("GOOGLETRANSLATE(B200,""IT"",""EN"")"),"other")</f>
        <v>other</v>
      </c>
      <c r="B200" t="s">
        <v>207</v>
      </c>
    </row>
    <row r="201" spans="1:2" ht="12.75">
      <c r="A201" s="2" t="str">
        <f ca="1">IFERROR(__xludf.DUMMYFUNCTION("GOOGLETRANSLATE(B201,""IT"",""EN"")"),"needs to")</f>
        <v>needs to</v>
      </c>
      <c r="B201" t="s">
        <v>208</v>
      </c>
    </row>
    <row r="202" spans="1:2" ht="12.75">
      <c r="A202" s="2" t="str">
        <f ca="1">IFERROR(__xludf.DUMMYFUNCTION("GOOGLETRANSLATE(B202,""IT"",""EN"")"),"on the")</f>
        <v>on the</v>
      </c>
      <c r="B202" t="s">
        <v>209</v>
      </c>
    </row>
    <row r="203" spans="1:2" ht="12.75">
      <c r="A203" s="2" t="str">
        <f ca="1">IFERROR(__xludf.DUMMYFUNCTION("GOOGLETRANSLATE(B203,""IT"",""EN"")"),"some")</f>
        <v>some</v>
      </c>
      <c r="B203" t="s">
        <v>210</v>
      </c>
    </row>
    <row r="204" spans="1:2" ht="12.75">
      <c r="A204" s="2" t="str">
        <f ca="1">IFERROR(__xludf.DUMMYFUNCTION("GOOGLETRANSLATE(B204,""IT"",""EN"")"),"it seems")</f>
        <v>it seems</v>
      </c>
      <c r="B204" t="s">
        <v>211</v>
      </c>
    </row>
    <row r="205" spans="1:2" ht="12.75">
      <c r="A205" s="2" t="str">
        <f ca="1">IFERROR(__xludf.DUMMYFUNCTION("GOOGLETRANSLATE(B205,""IT"",""EN"")"),"people")</f>
        <v>people</v>
      </c>
      <c r="B205" t="s">
        <v>212</v>
      </c>
    </row>
    <row r="206" spans="1:2" ht="12.75">
      <c r="A206" s="2" t="str">
        <f ca="1">IFERROR(__xludf.DUMMYFUNCTION("GOOGLETRANSLATE(B206,""IT"",""EN"")"),"we have to")</f>
        <v>we have to</v>
      </c>
      <c r="B206" t="s">
        <v>213</v>
      </c>
    </row>
    <row r="207" spans="1:2" ht="12.75">
      <c r="A207" s="2" t="str">
        <f ca="1">IFERROR(__xludf.DUMMYFUNCTION("GOOGLETRANSLATE(B207,""IT"",""EN"")"),"way")</f>
        <v>way</v>
      </c>
      <c r="B207" t="s">
        <v>214</v>
      </c>
    </row>
    <row r="208" spans="1:2" ht="12.75">
      <c r="A208" s="2" t="str">
        <f ca="1">IFERROR(__xludf.DUMMYFUNCTION("GOOGLETRANSLATE(B208,""IT"",""EN"")"),"three")</f>
        <v>three</v>
      </c>
      <c r="B208" t="s">
        <v>215</v>
      </c>
    </row>
    <row r="209" spans="1:2" ht="12.75">
      <c r="A209" s="2" t="str">
        <f ca="1">IFERROR(__xludf.DUMMYFUNCTION("GOOGLETRANSLATE(B209,""IT"",""EN"")"),"moment")</f>
        <v>moment</v>
      </c>
      <c r="B209" t="s">
        <v>216</v>
      </c>
    </row>
    <row r="210" spans="1:2" ht="12.75">
      <c r="A210" s="2" t="str">
        <f ca="1">IFERROR(__xludf.DUMMYFUNCTION("GOOGLETRANSLATE(B210,""IT"",""EN"")"),"You are welcome")</f>
        <v>You are welcome</v>
      </c>
      <c r="B210" t="s">
        <v>217</v>
      </c>
    </row>
    <row r="211" spans="1:2" ht="12.75">
      <c r="A211" s="2" t="str">
        <f ca="1">IFERROR(__xludf.DUMMYFUNCTION("GOOGLETRANSLATE(B211,""IT"",""EN"")"),"speak")</f>
        <v>speak</v>
      </c>
      <c r="B211" t="s">
        <v>218</v>
      </c>
    </row>
    <row r="212" spans="1:2" ht="12.75">
      <c r="A212" s="2" t="str">
        <f ca="1">IFERROR(__xludf.DUMMYFUNCTION("GOOGLETRANSLATE(B212,""IT"",""EN"")"),"mom")</f>
        <v>mom</v>
      </c>
      <c r="B212" t="s">
        <v>219</v>
      </c>
    </row>
    <row r="213" spans="1:2" ht="12.75">
      <c r="A213" s="2" t="str">
        <f ca="1">IFERROR(__xludf.DUMMYFUNCTION("GOOGLETRANSLATE(B213,""IT"",""EN"")"),"look")</f>
        <v>look</v>
      </c>
      <c r="B213" t="s">
        <v>220</v>
      </c>
    </row>
    <row r="214" spans="1:2" ht="12.75">
      <c r="A214" s="2" t="str">
        <f ca="1">IFERROR(__xludf.DUMMYFUNCTION("GOOGLETRANSLATE(B214,""IT"",""EN"")"),"lady")</f>
        <v>lady</v>
      </c>
      <c r="B214" t="s">
        <v>222</v>
      </c>
    </row>
    <row r="215" spans="1:2" ht="12.75">
      <c r="A215" s="2" t="str">
        <f ca="1">IFERROR(__xludf.DUMMYFUNCTION("GOOGLETRANSLATE(B215,""IT"",""EN"")"),"great")</f>
        <v>great</v>
      </c>
      <c r="B215" t="s">
        <v>223</v>
      </c>
    </row>
    <row r="216" spans="1:2" ht="12.75">
      <c r="A216" s="2" t="str">
        <f ca="1">IFERROR(__xludf.DUMMYFUNCTION("GOOGLETRANSLATE(B216,""IT"",""EN"")"),"there")</f>
        <v>there</v>
      </c>
      <c r="B216" t="s">
        <v>224</v>
      </c>
    </row>
    <row r="217" spans="1:2" ht="12.75">
      <c r="A217" s="2" t="str">
        <f ca="1">IFERROR(__xludf.DUMMYFUNCTION("GOOGLETRANSLATE(B217,""IT"",""EN"")"),"mother")</f>
        <v>mother</v>
      </c>
      <c r="B217" t="s">
        <v>225</v>
      </c>
    </row>
    <row r="218" spans="1:2" ht="12.75">
      <c r="A218" s="2" t="str">
        <f ca="1">IFERROR(__xludf.DUMMYFUNCTION("GOOGLETRANSLATE(B218,""IT"",""EN"")"),"We can")</f>
        <v>We can</v>
      </c>
      <c r="B218" t="s">
        <v>226</v>
      </c>
    </row>
    <row r="219" spans="1:2" ht="12.75">
      <c r="A219" s="2" t="str">
        <f ca="1">IFERROR(__xludf.DUMMYFUNCTION("GOOGLETRANSLATE(B219,""IT"",""EN"")"),"come on")</f>
        <v>come on</v>
      </c>
      <c r="B219" t="s">
        <v>227</v>
      </c>
    </row>
    <row r="220" spans="1:2" ht="12.75">
      <c r="A220" s="2" t="str">
        <f ca="1">IFERROR(__xludf.DUMMYFUNCTION("GOOGLETRANSLATE(B220,""IT"",""EN"")"),"to have")</f>
        <v>to have</v>
      </c>
      <c r="B220" t="s">
        <v>16</v>
      </c>
    </row>
    <row r="221" spans="1:2" ht="12.75">
      <c r="A221" s="2" t="str">
        <f ca="1">IFERROR(__xludf.DUMMYFUNCTION("GOOGLETRANSLATE(B221,""IT"",""EN"")"),"success")</f>
        <v>success</v>
      </c>
      <c r="B221" t="s">
        <v>228</v>
      </c>
    </row>
    <row r="222" spans="1:2" ht="12.75">
      <c r="A222" s="2" t="str">
        <f ca="1">IFERROR(__xludf.DUMMYFUNCTION("GOOGLETRANSLATE(B222,""IT"",""EN"")"),"I was")</f>
        <v>I was</v>
      </c>
      <c r="B222" t="s">
        <v>229</v>
      </c>
    </row>
    <row r="223" spans="1:2" ht="12.75">
      <c r="A223" s="2" t="str">
        <f ca="1">IFERROR(__xludf.DUMMYFUNCTION("GOOGLETRANSLATE(B223,""IT"",""EN"")"),"woman")</f>
        <v>woman</v>
      </c>
      <c r="B223" t="s">
        <v>230</v>
      </c>
    </row>
    <row r="224" spans="1:2" ht="12.75">
      <c r="A224" s="2" t="str">
        <f ca="1">IFERROR(__xludf.DUMMYFUNCTION("GOOGLETRANSLATE(B224,""IT"",""EN"")"),"new")</f>
        <v>new</v>
      </c>
      <c r="B224" t="s">
        <v>231</v>
      </c>
    </row>
    <row r="225" spans="1:2" ht="12.75">
      <c r="A225" s="2" t="str">
        <f ca="1">IFERROR(__xludf.DUMMYFUNCTION("GOOGLETRANSLATE(B225,""IT"",""EN"")"),"Ah")</f>
        <v>Ah</v>
      </c>
      <c r="B225" t="s">
        <v>232</v>
      </c>
    </row>
    <row r="226" spans="1:2" ht="12.75">
      <c r="A226" s="2" t="str">
        <f ca="1">IFERROR(__xludf.DUMMYFUNCTION("GOOGLETRANSLATE(B226,""IT"",""EN"")"),"I do")</f>
        <v>I do</v>
      </c>
      <c r="B226" t="s">
        <v>233</v>
      </c>
    </row>
    <row r="227" spans="1:2" ht="12.75">
      <c r="A227" s="2" t="str">
        <f ca="1">IFERROR(__xludf.DUMMYFUNCTION("GOOGLETRANSLATE(B227,""IT"",""EN"")"),"had")</f>
        <v>had</v>
      </c>
      <c r="B227" t="s">
        <v>234</v>
      </c>
    </row>
    <row r="228" spans="1:2" ht="12.75">
      <c r="A228" s="2" t="str">
        <f ca="1">IFERROR(__xludf.DUMMYFUNCTION("GOOGLETRANSLATE(B228,""IT"",""EN"")"),"our")</f>
        <v>our</v>
      </c>
      <c r="B228" t="s">
        <v>235</v>
      </c>
    </row>
    <row r="229" spans="1:2" ht="12.75">
      <c r="A229" s="2" t="str">
        <f ca="1">IFERROR(__xludf.DUMMYFUNCTION("GOOGLETRANSLATE(B229,""IT"",""EN"")"),"of the")</f>
        <v>of the</v>
      </c>
      <c r="B229" t="s">
        <v>236</v>
      </c>
    </row>
    <row r="230" spans="1:2" ht="12.75">
      <c r="A230" s="2" t="str">
        <f ca="1">IFERROR(__xludf.DUMMYFUNCTION("GOOGLETRANSLATE(B230,""IT"",""EN"")"),"these")</f>
        <v>these</v>
      </c>
      <c r="B230" t="s">
        <v>237</v>
      </c>
    </row>
    <row r="231" spans="1:2" ht="12.75">
      <c r="A231" s="2" t="str">
        <f ca="1">IFERROR(__xludf.DUMMYFUNCTION("GOOGLETRANSLATE(B231,""IT"",""EN"")"),"you are")</f>
        <v>you are</v>
      </c>
      <c r="B231" t="s">
        <v>238</v>
      </c>
    </row>
    <row r="232" spans="1:2" ht="12.75">
      <c r="A232" s="2" t="str">
        <f ca="1">IFERROR(__xludf.DUMMYFUNCTION("GOOGLETRANSLATE(B232,""IT"",""EN"")"),"force")</f>
        <v>force</v>
      </c>
      <c r="B232" t="s">
        <v>239</v>
      </c>
    </row>
    <row r="233" spans="1:2" ht="12.75">
      <c r="A233" s="2" t="str">
        <f ca="1">IFERROR(__xludf.DUMMYFUNCTION("GOOGLETRANSLATE(B233,""IT"",""EN"")"),"like it")</f>
        <v>like it</v>
      </c>
      <c r="B233" t="s">
        <v>240</v>
      </c>
    </row>
    <row r="234" spans="1:2" ht="12.75">
      <c r="A234" s="2" t="str">
        <f ca="1">IFERROR(__xludf.DUMMYFUNCTION("GOOGLETRANSLATE(B234,""IT"",""EN"")"),"beautiful")</f>
        <v>beautiful</v>
      </c>
      <c r="B234" t="s">
        <v>242</v>
      </c>
    </row>
    <row r="235" spans="1:2" ht="12.75">
      <c r="A235" s="2" t="str">
        <f ca="1">IFERROR(__xludf.DUMMYFUNCTION("GOOGLETRANSLATE(B235,""IT"",""EN"")"),"where to")</f>
        <v>where to</v>
      </c>
      <c r="B235" t="s">
        <v>244</v>
      </c>
    </row>
    <row r="236" spans="1:2" ht="12.75">
      <c r="A236" s="2" t="str">
        <f ca="1">IFERROR(__xludf.DUMMYFUNCTION("GOOGLETRANSLATE(B236,""IT"",""EN"")"),"money")</f>
        <v>money</v>
      </c>
      <c r="B236" t="s">
        <v>245</v>
      </c>
    </row>
    <row r="237" spans="1:2" ht="12.75">
      <c r="A237" s="2" t="str">
        <f ca="1">IFERROR(__xludf.DUMMYFUNCTION("GOOGLETRANSLATE(B237,""IT"",""EN"")"),"I had")</f>
        <v>I had</v>
      </c>
      <c r="B237" t="s">
        <v>246</v>
      </c>
    </row>
    <row r="238" spans="1:2" ht="12.75">
      <c r="A238" s="2" t="str">
        <f ca="1">IFERROR(__xludf.DUMMYFUNCTION("GOOGLETRANSLATE(B238,""IT"",""EN"")"),"favor")</f>
        <v>favor</v>
      </c>
      <c r="B238" t="s">
        <v>247</v>
      </c>
    </row>
    <row r="239" spans="1:2" ht="12.75">
      <c r="A239" s="2" t="str">
        <f ca="1">IFERROR(__xludf.DUMMYFUNCTION("GOOGLETRANSLATE(B239,""IT"",""EN"")"),"is")</f>
        <v>is</v>
      </c>
      <c r="B239" t="s">
        <v>248</v>
      </c>
    </row>
    <row r="240" spans="1:2" ht="12.75">
      <c r="A240" s="2" t="str">
        <f ca="1">IFERROR(__xludf.DUMMYFUNCTION("GOOGLETRANSLATE(B240,""IT"",""EN"")"),"other")</f>
        <v>other</v>
      </c>
      <c r="B240" t="s">
        <v>249</v>
      </c>
    </row>
    <row r="241" spans="1:2" ht="12.75">
      <c r="A241" s="2" t="str">
        <f ca="1">IFERROR(__xludf.DUMMYFUNCTION("GOOGLETRANSLATE(B241,""IT"",""EN"")"),"sorry")</f>
        <v>sorry</v>
      </c>
      <c r="B241" t="s">
        <v>250</v>
      </c>
    </row>
    <row r="242" spans="1:2" ht="12.75">
      <c r="A242" s="2" t="str">
        <f ca="1">IFERROR(__xludf.DUMMYFUNCTION("GOOGLETRANSLATE(B242,""IT"",""EN"")"),"immediately")</f>
        <v>immediately</v>
      </c>
      <c r="B242" t="s">
        <v>251</v>
      </c>
    </row>
    <row r="243" spans="1:2" ht="12.75">
      <c r="A243" s="2" t="str">
        <f ca="1">IFERROR(__xludf.DUMMYFUNCTION("GOOGLETRANSLATE(B243,""IT"",""EN"")"),"inside")</f>
        <v>inside</v>
      </c>
      <c r="B243" t="s">
        <v>252</v>
      </c>
    </row>
    <row r="244" spans="1:2" ht="12.75">
      <c r="A244" s="2" t="str">
        <f ca="1">IFERROR(__xludf.DUMMYFUNCTION("GOOGLETRANSLATE(B244,""IT"",""EN"")"),"today")</f>
        <v>today</v>
      </c>
      <c r="B244" t="s">
        <v>253</v>
      </c>
    </row>
    <row r="245" spans="1:2" ht="12.75">
      <c r="A245" s="2" t="str">
        <f ca="1">IFERROR(__xludf.DUMMYFUNCTION("GOOGLETRANSLATE(B245,""IT"",""EN"")"),"agreement")</f>
        <v>agreement</v>
      </c>
      <c r="B245" t="s">
        <v>254</v>
      </c>
    </row>
    <row r="246" spans="1:2" ht="12.75">
      <c r="A246" s="2" t="str">
        <f ca="1">IFERROR(__xludf.DUMMYFUNCTION("GOOGLETRANSLATE(B246,""IT"",""EN"")"),"all")</f>
        <v>all</v>
      </c>
      <c r="B246" t="s">
        <v>255</v>
      </c>
    </row>
    <row r="247" spans="1:2" ht="12.75">
      <c r="A247" s="2" t="str">
        <f ca="1">IFERROR(__xludf.DUMMYFUNCTION("GOOGLETRANSLATE(B247,""IT"",""EN"")"),"face")</f>
        <v>face</v>
      </c>
      <c r="B247" t="s">
        <v>256</v>
      </c>
    </row>
    <row r="248" spans="1:2" ht="12.75">
      <c r="A248" s="2" t="str">
        <f ca="1">IFERROR(__xludf.DUMMYFUNCTION("GOOGLETRANSLATE(B248,""IT"",""EN"")"),"first name")</f>
        <v>first name</v>
      </c>
      <c r="B248" t="s">
        <v>257</v>
      </c>
    </row>
    <row r="249" spans="1:2" ht="12.75">
      <c r="A249" s="2" t="str">
        <f ca="1">IFERROR(__xludf.DUMMYFUNCTION("GOOGLETRANSLATE(B249,""IT"",""EN"")"),"ok")</f>
        <v>ok</v>
      </c>
      <c r="B249" t="s">
        <v>258</v>
      </c>
    </row>
    <row r="250" spans="1:2" ht="12.75">
      <c r="A250" s="2" t="str">
        <f ca="1">IFERROR(__xludf.DUMMYFUNCTION("GOOGLETRANSLATE(B250,""IT"",""EN"")"),"night")</f>
        <v>night</v>
      </c>
      <c r="B250" t="s">
        <v>259</v>
      </c>
    </row>
    <row r="251" spans="1:2" ht="12.75">
      <c r="A251" s="2" t="str">
        <f ca="1">IFERROR(__xludf.DUMMYFUNCTION("GOOGLETRANSLATE(B251,""IT"",""EN"")"),"these")</f>
        <v>these</v>
      </c>
      <c r="B251" t="s">
        <v>260</v>
      </c>
    </row>
    <row r="252" spans="1:2" ht="12.75">
      <c r="A252" s="2" t="str">
        <f ca="1">IFERROR(__xludf.DUMMYFUNCTION("GOOGLETRANSLATE(B252,""IT"",""EN"")"),"son")</f>
        <v>son</v>
      </c>
      <c r="B252" t="s">
        <v>261</v>
      </c>
    </row>
    <row r="253" spans="1:2" ht="12.75">
      <c r="A253" s="2" t="str">
        <f ca="1">IFERROR(__xludf.DUMMYFUNCTION("GOOGLETRANSLATE(B253,""IT"",""EN"")"),"world")</f>
        <v>world</v>
      </c>
      <c r="B253" t="s">
        <v>262</v>
      </c>
    </row>
    <row r="254" spans="1:2" ht="12.75">
      <c r="A254" s="2" t="str">
        <f ca="1">IFERROR(__xludf.DUMMYFUNCTION("GOOGLETRANSLATE(B254,""IT"",""EN"")"),"our")</f>
        <v>our</v>
      </c>
      <c r="B254" t="s">
        <v>263</v>
      </c>
    </row>
    <row r="255" spans="1:2" ht="12.75">
      <c r="A255" s="2" t="str">
        <f ca="1">IFERROR(__xludf.DUMMYFUNCTION("GOOGLETRANSLATE(B255,""IT"",""EN"")"),"know")</f>
        <v>know</v>
      </c>
      <c r="B255" t="s">
        <v>64</v>
      </c>
    </row>
    <row r="256" spans="1:2" ht="12.75">
      <c r="A256" s="2" t="str">
        <f ca="1">IFERROR(__xludf.DUMMYFUNCTION("GOOGLETRANSLATE(B256,""IT"",""EN"")"),"I'm going")</f>
        <v>I'm going</v>
      </c>
      <c r="B256" t="s">
        <v>264</v>
      </c>
    </row>
    <row r="257" spans="1:2" ht="12.75">
      <c r="A257" s="2" t="str">
        <f ca="1">IFERROR(__xludf.DUMMYFUNCTION("GOOGLETRANSLATE(B257,""IT"",""EN"")"),"all")</f>
        <v>all</v>
      </c>
      <c r="B257" t="s">
        <v>265</v>
      </c>
    </row>
    <row r="258" spans="1:2" ht="12.75">
      <c r="A258" s="2" t="str">
        <f ca="1">IFERROR(__xludf.DUMMYFUNCTION("GOOGLETRANSLATE(B258,""IT"",""EN"")"),"wait")</f>
        <v>wait</v>
      </c>
      <c r="B258" t="s">
        <v>266</v>
      </c>
    </row>
    <row r="259" spans="1:2" ht="12.75">
      <c r="A259" s="2" t="str">
        <f ca="1">IFERROR(__xludf.DUMMYFUNCTION("GOOGLETRANSLATE(B259,""IT"",""EN"")"),"love")</f>
        <v>love</v>
      </c>
      <c r="B259" t="s">
        <v>268</v>
      </c>
    </row>
    <row r="260" spans="1:2" ht="12.75">
      <c r="A260" s="2" t="str">
        <f ca="1">IFERROR(__xludf.DUMMYFUNCTION("GOOGLETRANSLATE(B260,""IT"",""EN"")"),"wife")</f>
        <v>wife</v>
      </c>
      <c r="B260" t="s">
        <v>269</v>
      </c>
    </row>
    <row r="261" spans="1:2" ht="12.75">
      <c r="A261" s="2" t="str">
        <f ca="1">IFERROR(__xludf.DUMMYFUNCTION("GOOGLETRANSLATE(B261,""IT"",""EN"")"),"safe")</f>
        <v>safe</v>
      </c>
      <c r="B261" t="s">
        <v>270</v>
      </c>
    </row>
    <row r="262" spans="1:2" ht="12.75">
      <c r="A262" s="2" t="str">
        <f ca="1">IFERROR(__xludf.DUMMYFUNCTION("GOOGLETRANSLATE(B262,""IT"",""EN"")"),"his")</f>
        <v>his</v>
      </c>
      <c r="B262" t="s">
        <v>271</v>
      </c>
    </row>
    <row r="263" spans="1:2" ht="12.75">
      <c r="A263" s="2" t="str">
        <f ca="1">IFERROR(__xludf.DUMMYFUNCTION("GOOGLETRANSLATE(B263,""IT"",""EN"")"),"I think")</f>
        <v>I think</v>
      </c>
      <c r="B263" t="s">
        <v>272</v>
      </c>
    </row>
    <row r="264" spans="1:2" ht="12.75">
      <c r="A264" s="2" t="str">
        <f ca="1">IFERROR(__xludf.DUMMYFUNCTION("GOOGLETRANSLATE(B264,""IT"",""EN"")"),"fear")</f>
        <v>fear</v>
      </c>
      <c r="B264" t="s">
        <v>274</v>
      </c>
    </row>
    <row r="265" spans="1:2" ht="12.75">
      <c r="A265" s="2" t="str">
        <f ca="1">IFERROR(__xludf.DUMMYFUNCTION("GOOGLETRANSLATE(B265,""IT"",""EN"")"),"idea")</f>
        <v>idea</v>
      </c>
      <c r="B265" t="s">
        <v>275</v>
      </c>
    </row>
    <row r="266" spans="1:2" ht="12.75">
      <c r="A266" s="2" t="str">
        <f ca="1">IFERROR(__xludf.DUMMYFUNCTION("GOOGLETRANSLATE(B266,""IT"",""EN"")"),"head")</f>
        <v>head</v>
      </c>
      <c r="B266" t="s">
        <v>276</v>
      </c>
    </row>
    <row r="267" spans="1:2" ht="12.75">
      <c r="A267" s="2" t="str">
        <f ca="1">IFERROR(__xludf.DUMMYFUNCTION("GOOGLETRANSLATE(B267,""IT"",""EN"")"),"Pope")</f>
        <v>Pope</v>
      </c>
      <c r="B267" t="s">
        <v>277</v>
      </c>
    </row>
    <row r="268" spans="1:2" ht="12.75">
      <c r="A268" s="2" t="str">
        <f ca="1">IFERROR(__xludf.DUMMYFUNCTION("GOOGLETRANSLATE(B268,""IT"",""EN"")"),"right")</f>
        <v>right</v>
      </c>
      <c r="B268" t="s">
        <v>278</v>
      </c>
    </row>
    <row r="269" spans="1:2" ht="12.75">
      <c r="A269" s="2" t="str">
        <f ca="1">IFERROR(__xludf.DUMMYFUNCTION("GOOGLETRANSLATE(B269,""IT"",""EN"")"),"eh")</f>
        <v>eh</v>
      </c>
      <c r="B269" t="s">
        <v>279</v>
      </c>
    </row>
    <row r="270" spans="1:2" ht="12.75">
      <c r="A270" s="2" t="str">
        <f ca="1">IFERROR(__xludf.DUMMYFUNCTION("GOOGLETRANSLATE(B270,""IT"",""EN"")"),"I would like")</f>
        <v>I would like</v>
      </c>
      <c r="B270" t="s">
        <v>280</v>
      </c>
    </row>
    <row r="271" spans="1:2" ht="12.75">
      <c r="A271" s="2" t="str">
        <f ca="1">IFERROR(__xludf.DUMMYFUNCTION("GOOGLETRANSLATE(B271,""IT"",""EN"")"),"feel")</f>
        <v>feel</v>
      </c>
      <c r="B271" t="s">
        <v>281</v>
      </c>
    </row>
    <row r="272" spans="1:2" ht="12.75">
      <c r="A272" s="2" t="str">
        <f ca="1">IFERROR(__xludf.DUMMYFUNCTION("GOOGLETRANSLATE(B272,""IT"",""EN"")"),"soon")</f>
        <v>soon</v>
      </c>
      <c r="B272" t="s">
        <v>283</v>
      </c>
    </row>
    <row r="273" spans="1:2" ht="12.75">
      <c r="A273" s="2" t="str">
        <f ca="1">IFERROR(__xludf.DUMMYFUNCTION("GOOGLETRANSLATE(B273,""IT"",""EN"")"),"men")</f>
        <v>men</v>
      </c>
      <c r="B273" t="s">
        <v>284</v>
      </c>
    </row>
    <row r="274" spans="1:2" ht="12.75">
      <c r="A274" s="2" t="str">
        <f ca="1">IFERROR(__xludf.DUMMYFUNCTION("GOOGLETRANSLATE(B274,""IT"",""EN"")"),"ll")</f>
        <v>ll</v>
      </c>
      <c r="B274" t="s">
        <v>285</v>
      </c>
    </row>
    <row r="275" spans="1:2" ht="12.75">
      <c r="A275" s="2" t="str">
        <f ca="1">IFERROR(__xludf.DUMMYFUNCTION("GOOGLETRANSLATE(B275,""IT"",""EN"")"),"enough")</f>
        <v>enough</v>
      </c>
      <c r="B275" t="s">
        <v>286</v>
      </c>
    </row>
    <row r="276" spans="1:2" ht="12.75">
      <c r="A276" s="2" t="str">
        <f ca="1">IFERROR(__xludf.DUMMYFUNCTION("GOOGLETRANSLATE(B276,""IT"",""EN"")"),"could")</f>
        <v>could</v>
      </c>
      <c r="B276" t="s">
        <v>287</v>
      </c>
    </row>
    <row r="277" spans="1:2" ht="12.75">
      <c r="A277" s="2" t="str">
        <f ca="1">IFERROR(__xludf.DUMMYFUNCTION("GOOGLETRANSLATE(B277,""IT"",""EN"")"),"same")</f>
        <v>same</v>
      </c>
      <c r="B277" t="s">
        <v>288</v>
      </c>
    </row>
    <row r="278" spans="1:2" ht="12.75">
      <c r="A278" s="2" t="str">
        <f ca="1">IFERROR(__xludf.DUMMYFUNCTION("GOOGLETRANSLATE(B278,""IT"",""EN"")"),"had")</f>
        <v>had</v>
      </c>
      <c r="B278" t="s">
        <v>289</v>
      </c>
    </row>
    <row r="279" spans="1:2" ht="12.75">
      <c r="A279" s="2" t="str">
        <f ca="1">IFERROR(__xludf.DUMMYFUNCTION("GOOGLETRANSLATE(B279,""IT"",""EN"")"),"brings")</f>
        <v>brings</v>
      </c>
      <c r="B279" t="s">
        <v>290</v>
      </c>
    </row>
    <row r="280" spans="1:2" ht="12.75">
      <c r="A280" s="2" t="str">
        <f ca="1">IFERROR(__xludf.DUMMYFUNCTION("GOOGLETRANSLATE(B280,""IT"",""EN"")"),"were")</f>
        <v>were</v>
      </c>
      <c r="B280" t="s">
        <v>291</v>
      </c>
    </row>
    <row r="281" spans="1:2" ht="12.75">
      <c r="A281" s="2" t="str">
        <f ca="1">IFERROR(__xludf.DUMMYFUNCTION("GOOGLETRANSLATE(B281,""IT"",""EN"")"),"to stay")</f>
        <v>to stay</v>
      </c>
      <c r="B281" t="s">
        <v>101</v>
      </c>
    </row>
    <row r="282" spans="1:2" ht="12.75">
      <c r="A282" s="2" t="str">
        <f ca="1">IFERROR(__xludf.DUMMYFUNCTION("GOOGLETRANSLATE(B282,""IT"",""EN"")"),"good")</f>
        <v>good</v>
      </c>
      <c r="B282" t="s">
        <v>292</v>
      </c>
    </row>
    <row r="283" spans="1:2" ht="12.75">
      <c r="A283" s="2" t="str">
        <f ca="1">IFERROR(__xludf.DUMMYFUNCTION("GOOGLETRANSLATE(B283,""IT"",""EN"")"),"so")</f>
        <v>so</v>
      </c>
      <c r="B283" t="s">
        <v>294</v>
      </c>
    </row>
    <row r="284" spans="1:2" ht="12.75">
      <c r="A284" s="2" t="str">
        <f ca="1">IFERROR(__xludf.DUMMYFUNCTION("GOOGLETRANSLATE(B284,""IT"",""EN"")"),"to do it")</f>
        <v>to do it</v>
      </c>
      <c r="B284" t="s">
        <v>295</v>
      </c>
    </row>
    <row r="285" spans="1:2" ht="12.75">
      <c r="A285" s="2" t="str">
        <f ca="1">IFERROR(__xludf.DUMMYFUNCTION("GOOGLETRANSLATE(B285,""IT"",""EN"")"),"as soon as")</f>
        <v>as soon as</v>
      </c>
      <c r="B285" t="s">
        <v>296</v>
      </c>
    </row>
    <row r="286" spans="1:2" ht="12.75">
      <c r="A286" s="2" t="str">
        <f ca="1">IFERROR(__xludf.DUMMYFUNCTION("GOOGLETRANSLATE(B286,""IT"",""EN"")"),"have")</f>
        <v>have</v>
      </c>
      <c r="B286" t="s">
        <v>297</v>
      </c>
    </row>
    <row r="287" spans="1:2" ht="12.75">
      <c r="A287" s="2" t="str">
        <f ca="1">IFERROR(__xludf.DUMMYFUNCTION("GOOGLETRANSLATE(B287,""IT"",""EN"")"),"reason")</f>
        <v>reason</v>
      </c>
      <c r="B287" t="s">
        <v>298</v>
      </c>
    </row>
    <row r="288" spans="1:2" ht="12.75">
      <c r="A288" s="2" t="str">
        <f ca="1">IFERROR(__xludf.DUMMYFUNCTION("GOOGLETRANSLATE(B288,""IT"",""EN"")"),"heard")</f>
        <v>heard</v>
      </c>
      <c r="B288" t="s">
        <v>299</v>
      </c>
    </row>
    <row r="289" spans="1:2" ht="12.75">
      <c r="A289" s="2" t="str">
        <f ca="1">IFERROR(__xludf.DUMMYFUNCTION("GOOGLETRANSLATE(B289,""IT"",""EN"")"),"Boys")</f>
        <v>Boys</v>
      </c>
      <c r="B289" t="s">
        <v>300</v>
      </c>
    </row>
    <row r="290" spans="1:2" ht="12.75">
      <c r="A290" s="2" t="str">
        <f ca="1">IFERROR(__xludf.DUMMYFUNCTION("GOOGLETRANSLATE(B290,""IT"",""EN"")"),"tomorrow")</f>
        <v>tomorrow</v>
      </c>
      <c r="B290" t="s">
        <v>302</v>
      </c>
    </row>
    <row r="291" spans="1:2" ht="12.75">
      <c r="A291" s="2" t="str">
        <f ca="1">IFERROR(__xludf.DUMMYFUNCTION("GOOGLETRANSLATE(B291,""IT"",""EN"")"),"girl")</f>
        <v>girl</v>
      </c>
      <c r="B291" t="s">
        <v>303</v>
      </c>
    </row>
    <row r="292" spans="1:2" ht="12.75">
      <c r="A292" s="2" t="str">
        <f ca="1">IFERROR(__xludf.DUMMYFUNCTION("GOOGLETRANSLATE(B292,""IT"",""EN"")"),"lad")</f>
        <v>lad</v>
      </c>
      <c r="B292" t="s">
        <v>301</v>
      </c>
    </row>
    <row r="293" spans="1:2" ht="12.75">
      <c r="A293" s="2" t="str">
        <f ca="1">IFERROR(__xludf.DUMMYFUNCTION("GOOGLETRANSLATE(B293,""IT"",""EN"")"),"together")</f>
        <v>together</v>
      </c>
      <c r="B293" t="s">
        <v>304</v>
      </c>
    </row>
    <row r="294" spans="1:2" ht="12.75">
      <c r="A294" s="2" t="str">
        <f ca="1">IFERROR(__xludf.DUMMYFUNCTION("GOOGLETRANSLATE(B294,""IT"",""EN"")"),"under")</f>
        <v>under</v>
      </c>
      <c r="B294" t="s">
        <v>305</v>
      </c>
    </row>
    <row r="295" spans="1:2" ht="12.75">
      <c r="A295" s="2" t="str">
        <f ca="1">IFERROR(__xludf.DUMMYFUNCTION("GOOGLETRANSLATE(B295,""IT"",""EN"")"),"I wanted")</f>
        <v>I wanted</v>
      </c>
      <c r="B295" t="s">
        <v>306</v>
      </c>
    </row>
    <row r="296" spans="1:2" ht="12.75">
      <c r="A296" s="2" t="str">
        <f ca="1">IFERROR(__xludf.DUMMYFUNCTION("GOOGLETRANSLATE(B296,""IT"",""EN"")"),"ready")</f>
        <v>ready</v>
      </c>
      <c r="B296" t="s">
        <v>307</v>
      </c>
    </row>
    <row r="297" spans="1:2" ht="12.75">
      <c r="A297" s="2" t="str">
        <f ca="1">IFERROR(__xludf.DUMMYFUNCTION("GOOGLETRANSLATE(B297,""IT"",""EN"")"),"in the")</f>
        <v>in the</v>
      </c>
      <c r="B297" t="s">
        <v>308</v>
      </c>
    </row>
    <row r="298" spans="1:2" ht="12.75">
      <c r="A298" s="2" t="str">
        <f ca="1">IFERROR(__xludf.DUMMYFUNCTION("GOOGLETRANSLATE(B298,""IT"",""EN"")"),"that is")</f>
        <v>that is</v>
      </c>
      <c r="B298" t="s">
        <v>309</v>
      </c>
    </row>
    <row r="299" spans="1:2" ht="12.75">
      <c r="A299" s="2" t="str">
        <f ca="1">IFERROR(__xludf.DUMMYFUNCTION("GOOGLETRANSLATE(B299,""IT"",""EN"")"),"times")</f>
        <v>times</v>
      </c>
      <c r="B299" t="s">
        <v>310</v>
      </c>
    </row>
    <row r="300" spans="1:2" ht="12.75">
      <c r="A300" s="2" t="str">
        <f ca="1">IFERROR(__xludf.DUMMYFUNCTION("GOOGLETRANSLATE(B300,""IT"",""EN"")"),"understood")</f>
        <v>understood</v>
      </c>
      <c r="B300" t="s">
        <v>311</v>
      </c>
    </row>
    <row r="301" spans="1:2" ht="12.75">
      <c r="A301" s="2" t="str">
        <f ca="1">IFERROR(__xludf.DUMMYFUNCTION("GOOGLETRANSLATE(B301,""IT"",""EN"")"),"happens")</f>
        <v>happens</v>
      </c>
      <c r="B301" t="s">
        <v>313</v>
      </c>
    </row>
    <row r="302" spans="1:2" ht="12.75">
      <c r="A302" s="2" t="str">
        <f ca="1">IFERROR(__xludf.DUMMYFUNCTION("GOOGLETRANSLATE(B302,""IT"",""EN"")"),"taken ")</f>
        <v xml:space="preserve">taken </v>
      </c>
      <c r="B302" t="s">
        <v>314</v>
      </c>
    </row>
    <row r="303" spans="1:2" ht="12.75">
      <c r="A303" s="2" t="str">
        <f ca="1">IFERROR(__xludf.DUMMYFUNCTION("GOOGLETRANSLATE(B303,""IT"",""EN"")"),"doing")</f>
        <v>doing</v>
      </c>
      <c r="B303" t="s">
        <v>315</v>
      </c>
    </row>
    <row r="304" spans="1:2" ht="12.75">
      <c r="A304" s="2" t="str">
        <f ca="1">IFERROR(__xludf.DUMMYFUNCTION("GOOGLETRANSLATE(B304,""IT"",""EN"")"),"pleasure")</f>
        <v>pleasure</v>
      </c>
      <c r="B304" t="s">
        <v>241</v>
      </c>
    </row>
    <row r="305" spans="1:2" ht="12.75">
      <c r="A305" s="2" t="str">
        <f ca="1">IFERROR(__xludf.DUMMYFUNCTION("GOOGLETRANSLATE(B305,""IT"",""EN"")"),"died")</f>
        <v>died</v>
      </c>
      <c r="B305" t="s">
        <v>316</v>
      </c>
    </row>
    <row r="306" spans="1:2" ht="12.75">
      <c r="A306" s="2" t="str">
        <f ca="1">IFERROR(__xludf.DUMMYFUNCTION("GOOGLETRANSLATE(B306,""IT"",""EN"")"),"your")</f>
        <v>your</v>
      </c>
      <c r="B306" t="s">
        <v>317</v>
      </c>
    </row>
    <row r="307" spans="1:2" ht="12.75">
      <c r="A307" s="2" t="str">
        <f ca="1">IFERROR(__xludf.DUMMYFUNCTION("GOOGLETRANSLATE(B307,""IT"",""EN"")"),"captain")</f>
        <v>captain</v>
      </c>
      <c r="B307" t="s">
        <v>318</v>
      </c>
    </row>
    <row r="308" spans="1:2" ht="12.75">
      <c r="A308" s="2" t="str">
        <f ca="1">IFERROR(__xludf.DUMMYFUNCTION("GOOGLETRANSLATE(B308,""IT"",""EN"")"),"read")</f>
        <v>read</v>
      </c>
      <c r="B308" t="s">
        <v>319</v>
      </c>
    </row>
    <row r="309" spans="1:2" ht="12.75">
      <c r="A309" s="2" t="str">
        <f ca="1">IFERROR(__xludf.DUMMYFUNCTION("GOOGLETRANSLATE(B309,""IT"",""EN"")"),"history")</f>
        <v>history</v>
      </c>
      <c r="B309" t="s">
        <v>320</v>
      </c>
    </row>
    <row r="310" spans="1:2" ht="12.75">
      <c r="A310" s="2" t="str">
        <f ca="1">IFERROR(__xludf.DUMMYFUNCTION("GOOGLETRANSLATE(B310,""IT"",""EN"")"),"case")</f>
        <v>case</v>
      </c>
      <c r="B310" t="s">
        <v>321</v>
      </c>
    </row>
    <row r="311" spans="1:2" ht="12.75">
      <c r="A311" s="2" t="str">
        <f ca="1">IFERROR(__xludf.DUMMYFUNCTION("GOOGLETRANSLATE(B311,""IT"",""EN"")"),"found")</f>
        <v>found</v>
      </c>
      <c r="B311" t="s">
        <v>322</v>
      </c>
    </row>
    <row r="312" spans="1:2" ht="12.75">
      <c r="A312" s="2" t="str">
        <f ca="1">IFERROR(__xludf.DUMMYFUNCTION("GOOGLETRANSLATE(B312,""IT"",""EN"")"),"friends")</f>
        <v>friends</v>
      </c>
      <c r="B312" t="s">
        <v>324</v>
      </c>
    </row>
    <row r="313" spans="1:2" ht="12.75">
      <c r="A313" s="2" t="str">
        <f ca="1">IFERROR(__xludf.DUMMYFUNCTION("GOOGLETRANSLATE(B313,""IT"",""EN"")"),"to come")</f>
        <v>to come</v>
      </c>
      <c r="B313" t="s">
        <v>195</v>
      </c>
    </row>
    <row r="314" spans="1:2" ht="12.75">
      <c r="A314" s="2" t="str">
        <f ca="1">IFERROR(__xludf.DUMMYFUNCTION("GOOGLETRANSLATE(B314,""IT"",""EN"")"),"I say")</f>
        <v>I say</v>
      </c>
      <c r="B314" t="s">
        <v>325</v>
      </c>
    </row>
    <row r="315" spans="1:2" ht="12.75">
      <c r="A315" s="2" t="str">
        <f ca="1">IFERROR(__xludf.DUMMYFUNCTION("GOOGLETRANSLATE(B315,""IT"",""EN"")"),"I understand")</f>
        <v>I understand</v>
      </c>
      <c r="B315" t="s">
        <v>326</v>
      </c>
    </row>
    <row r="316" spans="1:2" ht="12.75">
      <c r="A316" s="2" t="str">
        <f ca="1">IFERROR(__xludf.DUMMYFUNCTION("GOOGLETRANSLATE(B316,""IT"",""EN"")"),"problem")</f>
        <v>problem</v>
      </c>
      <c r="B316" t="s">
        <v>327</v>
      </c>
    </row>
    <row r="317" spans="1:2" ht="12.75">
      <c r="A317" s="2" t="str">
        <f ca="1">IFERROR(__xludf.DUMMYFUNCTION("GOOGLETRANSLATE(B317,""IT"",""EN"")"),"until")</f>
        <v>until</v>
      </c>
      <c r="B317" t="s">
        <v>328</v>
      </c>
    </row>
    <row r="318" spans="1:2" ht="12.75">
      <c r="A318" s="2" t="str">
        <f ca="1">IFERROR(__xludf.DUMMYFUNCTION("GOOGLETRANSLATE(B318,""IT"",""EN"")"),"guy")</f>
        <v>guy</v>
      </c>
      <c r="B318" t="s">
        <v>329</v>
      </c>
    </row>
    <row r="319" spans="1:2" ht="12.75">
      <c r="A319" s="2" t="str">
        <f ca="1">IFERROR(__xludf.DUMMYFUNCTION("GOOGLETRANSLATE(B319,""IT"",""EN"")"),"there")</f>
        <v>there</v>
      </c>
      <c r="B319" t="s">
        <v>330</v>
      </c>
    </row>
    <row r="320" spans="1:2" ht="12.75">
      <c r="A320" s="2" t="str">
        <f ca="1">IFERROR(__xludf.DUMMYFUNCTION("GOOGLETRANSLATE(B320,""IT"",""EN"")"),"here")</f>
        <v>here</v>
      </c>
      <c r="B320" t="s">
        <v>331</v>
      </c>
    </row>
    <row r="321" spans="1:2" ht="12.75">
      <c r="A321" s="2" t="str">
        <f ca="1">IFERROR(__xludf.DUMMYFUNCTION("GOOGLETRANSLATE(B321,""IT"",""EN"")"),"think")</f>
        <v>think</v>
      </c>
      <c r="B321" t="s">
        <v>332</v>
      </c>
    </row>
    <row r="322" spans="1:2" ht="12.75">
      <c r="A322" s="2" t="str">
        <f ca="1">IFERROR(__xludf.DUMMYFUNCTION("GOOGLETRANSLATE(B322,""IT"",""EN"")"),"have")</f>
        <v>have</v>
      </c>
      <c r="B322" t="s">
        <v>333</v>
      </c>
    </row>
    <row r="323" spans="1:2" ht="12.75">
      <c r="A323" s="2" t="str">
        <f ca="1">IFERROR(__xludf.DUMMYFUNCTION("GOOGLETRANSLATE(B323,""IT"",""EN"")"),"days")</f>
        <v>days</v>
      </c>
      <c r="B323" t="s">
        <v>334</v>
      </c>
    </row>
    <row r="324" spans="1:2" ht="12.75">
      <c r="A324" s="2" t="str">
        <f ca="1">IFERROR(__xludf.DUMMYFUNCTION("GOOGLETRANSLATE(B324,""IT"",""EN"")"),"fuck")</f>
        <v>fuck</v>
      </c>
      <c r="B324" t="s">
        <v>335</v>
      </c>
    </row>
    <row r="325" spans="1:2" ht="12.75">
      <c r="A325" s="2" t="str">
        <f ca="1">IFERROR(__xludf.DUMMYFUNCTION("GOOGLETRANSLATE(B325,""IT"",""EN"")"),"okay")</f>
        <v>okay</v>
      </c>
      <c r="B325" t="s">
        <v>336</v>
      </c>
    </row>
    <row r="326" spans="1:2" ht="12.75">
      <c r="A326" s="2" t="str">
        <f ca="1">IFERROR(__xludf.DUMMYFUNCTION("GOOGLETRANSLATE(B326,""IT"",""EN"")"),"nothing")</f>
        <v>nothing</v>
      </c>
      <c r="B326" t="s">
        <v>337</v>
      </c>
    </row>
    <row r="327" spans="1:2" ht="12.75">
      <c r="A327" s="2" t="str">
        <f ca="1">IFERROR(__xludf.DUMMYFUNCTION("GOOGLETRANSLATE(B327,""IT"",""EN"")"),"nice")</f>
        <v>nice</v>
      </c>
      <c r="B327" t="s">
        <v>243</v>
      </c>
    </row>
    <row r="328" spans="1:2" ht="12.75">
      <c r="A328" s="2" t="str">
        <f ca="1">IFERROR(__xludf.DUMMYFUNCTION("GOOGLETRANSLATE(B328,""IT"",""EN"")"),"people")</f>
        <v>people</v>
      </c>
      <c r="B328" t="s">
        <v>338</v>
      </c>
    </row>
    <row r="329" spans="1:2" ht="12.75">
      <c r="A329" s="2" t="str">
        <f ca="1">IFERROR(__xludf.DUMMYFUNCTION("GOOGLETRANSLATE(B329,""IT"",""EN"")"),"good")</f>
        <v>good</v>
      </c>
      <c r="B329" t="s">
        <v>340</v>
      </c>
    </row>
    <row r="330" spans="1:2" ht="12.75">
      <c r="A330" s="2" t="str">
        <f ca="1">IFERROR(__xludf.DUMMYFUNCTION("GOOGLETRANSLATE(B330,""IT"",""EN"")"),"Earth")</f>
        <v>Earth</v>
      </c>
      <c r="B330" t="s">
        <v>341</v>
      </c>
    </row>
    <row r="331" spans="1:2" ht="12.75">
      <c r="A331" s="2" t="str">
        <f ca="1">IFERROR(__xludf.DUMMYFUNCTION("GOOGLETRANSLATE(B331,""IT"",""EN"")"),"ia")</f>
        <v>ia</v>
      </c>
      <c r="B331" t="s">
        <v>342</v>
      </c>
    </row>
    <row r="332" spans="1:2" ht="12.75">
      <c r="A332" s="2" t="str">
        <f ca="1">IFERROR(__xludf.DUMMYFUNCTION("GOOGLETRANSLATE(B332,""IT"",""EN"")"),"given")</f>
        <v>given</v>
      </c>
      <c r="B332" t="s">
        <v>343</v>
      </c>
    </row>
    <row r="333" spans="1:2" ht="12.75">
      <c r="A333" s="2" t="str">
        <f ca="1">IFERROR(__xludf.DUMMYFUNCTION("GOOGLETRANSLATE(B333,""IT"",""EN"")"),"according to")</f>
        <v>according to</v>
      </c>
      <c r="B333" t="s">
        <v>345</v>
      </c>
    </row>
    <row r="334" spans="1:2" ht="12.75">
      <c r="A334" s="2" t="str">
        <f ca="1">IFERROR(__xludf.DUMMYFUNCTION("GOOGLETRANSLATE(B334,""IT"",""EN"")"),"movie")</f>
        <v>movie</v>
      </c>
      <c r="B334" t="s">
        <v>346</v>
      </c>
    </row>
    <row r="335" spans="1:2" ht="12.75">
      <c r="A335" s="2" t="str">
        <f ca="1">IFERROR(__xludf.DUMMYFUNCTION("GOOGLETRANSLATE(B335,""IT"",""EN"")"),"in the'")</f>
        <v>in the'</v>
      </c>
      <c r="B335" t="s">
        <v>347</v>
      </c>
    </row>
    <row r="336" spans="1:2" ht="12.75">
      <c r="A336" s="2" t="str">
        <f ca="1">IFERROR(__xludf.DUMMYFUNCTION("GOOGLETRANSLATE(B336,""IT"",""EN"")"),"but no")</f>
        <v>but no</v>
      </c>
      <c r="B336" t="s">
        <v>348</v>
      </c>
    </row>
    <row r="337" spans="1:2" ht="12.75">
      <c r="A337" s="2" t="str">
        <f ca="1">IFERROR(__xludf.DUMMYFUNCTION("GOOGLETRANSLATE(B337,""IT"",""EN"")"),"we do")</f>
        <v>we do</v>
      </c>
      <c r="B337" t="s">
        <v>349</v>
      </c>
    </row>
    <row r="338" spans="1:2" ht="12.75">
      <c r="A338" s="2" t="str">
        <f ca="1">IFERROR(__xludf.DUMMYFUNCTION("GOOGLETRANSLATE(B338,""IT"",""EN"")"),"we see")</f>
        <v>we see</v>
      </c>
      <c r="B338" t="s">
        <v>350</v>
      </c>
    </row>
    <row r="339" spans="1:2" ht="12.75">
      <c r="A339" s="2" t="str">
        <f ca="1">IFERROR(__xludf.DUMMYFUNCTION("GOOGLETRANSLATE(B339,""IT"",""EN"")"),"I see")</f>
        <v>I see</v>
      </c>
      <c r="B339" t="s">
        <v>351</v>
      </c>
    </row>
    <row r="340" spans="1:2" ht="12.75">
      <c r="A340" s="2" t="str">
        <f ca="1">IFERROR(__xludf.DUMMYFUNCTION("GOOGLETRANSLATE(B340,""IT"",""EN"")"),"they are")</f>
        <v>they are</v>
      </c>
      <c r="B340" t="s">
        <v>352</v>
      </c>
    </row>
    <row r="341" spans="1:2" ht="12.75">
      <c r="A341" s="2" t="str">
        <f ca="1">IFERROR(__xludf.DUMMYFUNCTION("GOOGLETRANSLATE(B341,""IT"",""EN"")"),"I would have")</f>
        <v>I would have</v>
      </c>
      <c r="B341" t="s">
        <v>353</v>
      </c>
    </row>
    <row r="342" spans="1:2" ht="12.75">
      <c r="A342" s="2" t="str">
        <f ca="1">IFERROR(__xludf.DUMMYFUNCTION("GOOGLETRANSLATE(B342,""IT"",""EN"")"),"to take")</f>
        <v>to take</v>
      </c>
      <c r="B342" t="s">
        <v>354</v>
      </c>
    </row>
    <row r="343" spans="1:2" ht="12.75">
      <c r="A343" s="2" t="str">
        <f ca="1">IFERROR(__xludf.DUMMYFUNCTION("GOOGLETRANSLATE(B343,""IT"",""EN"")"),"you say")</f>
        <v>you say</v>
      </c>
      <c r="B343" t="s">
        <v>355</v>
      </c>
    </row>
    <row r="344" spans="1:2" ht="12.75">
      <c r="A344" s="2" t="str">
        <f ca="1">IFERROR(__xludf.DUMMYFUNCTION("GOOGLETRANSLATE(B344,""IT"",""EN"")"),"serve")</f>
        <v>serve</v>
      </c>
      <c r="B344" t="s">
        <v>356</v>
      </c>
    </row>
    <row r="345" spans="1:2" ht="12.75">
      <c r="A345" s="2" t="str">
        <f ca="1">IFERROR(__xludf.DUMMYFUNCTION("GOOGLETRANSLATE(B345,""IT"",""EN"")"),"death")</f>
        <v>death</v>
      </c>
      <c r="B345" t="s">
        <v>357</v>
      </c>
    </row>
    <row r="346" spans="1:2" ht="12.75">
      <c r="A346" s="2" t="str">
        <f ca="1">IFERROR(__xludf.DUMMYFUNCTION("GOOGLETRANSLATE(B346,""IT"",""EN"")"),"less")</f>
        <v>less</v>
      </c>
      <c r="B346" t="s">
        <v>359</v>
      </c>
    </row>
    <row r="347" spans="1:2" ht="12.75">
      <c r="A347" s="2" t="str">
        <f ca="1">IFERROR(__xludf.DUMMYFUNCTION("GOOGLETRANSLATE(B347,""IT"",""EN"")"),"city")</f>
        <v>city</v>
      </c>
      <c r="B347" t="s">
        <v>360</v>
      </c>
    </row>
    <row r="348" spans="1:2" ht="12.75">
      <c r="A348" s="2" t="str">
        <f ca="1">IFERROR(__xludf.DUMMYFUNCTION("GOOGLETRANSLATE(B348,""IT"",""EN"")"),"eyes")</f>
        <v>eyes</v>
      </c>
      <c r="B348" t="s">
        <v>361</v>
      </c>
    </row>
    <row r="349" spans="1:2" ht="12.75">
      <c r="A349" s="2" t="str">
        <f ca="1">IFERROR(__xludf.DUMMYFUNCTION("GOOGLETRANSLATE(B349,""IT"",""EN"")"),"end")</f>
        <v>end</v>
      </c>
      <c r="B349" t="s">
        <v>362</v>
      </c>
    </row>
    <row r="350" spans="1:2" ht="12.75">
      <c r="A350" s="2" t="str">
        <f ca="1">IFERROR(__xludf.DUMMYFUNCTION("GOOGLETRANSLATE(B350,""IT"",""EN"")"),"Mr")</f>
        <v>Mr</v>
      </c>
      <c r="B350" t="s">
        <v>363</v>
      </c>
    </row>
    <row r="351" spans="1:2" ht="12.75">
      <c r="A351" s="2" t="str">
        <f ca="1">IFERROR(__xludf.DUMMYFUNCTION("GOOGLETRANSLATE(B351,""IT"",""EN"")"),"And")</f>
        <v>And</v>
      </c>
      <c r="B351" t="s">
        <v>364</v>
      </c>
    </row>
    <row r="352" spans="1:2" ht="12.75">
      <c r="A352" s="2" t="str">
        <f ca="1">IFERROR(__xludf.DUMMYFUNCTION("GOOGLETRANSLATE(B352,""IT"",""EN"")"),"treasure")</f>
        <v>treasure</v>
      </c>
      <c r="B352" t="s">
        <v>365</v>
      </c>
    </row>
    <row r="353" spans="1:2" ht="12.75">
      <c r="A353" s="2" t="str">
        <f ca="1">IFERROR(__xludf.DUMMYFUNCTION("GOOGLETRANSLATE(B353,""IT"",""EN"")"),"excuse me")</f>
        <v>excuse me</v>
      </c>
      <c r="B353" t="s">
        <v>366</v>
      </c>
    </row>
    <row r="354" spans="1:2" ht="12.75">
      <c r="A354" s="2" t="str">
        <f ca="1">IFERROR(__xludf.DUMMYFUNCTION("GOOGLETRANSLATE(B354,""IT"",""EN"")"),"first")</f>
        <v>first</v>
      </c>
      <c r="B354" t="s">
        <v>367</v>
      </c>
    </row>
    <row r="355" spans="1:2" ht="12.75">
      <c r="A355" s="2" t="str">
        <f ca="1">IFERROR(__xludf.DUMMYFUNCTION("GOOGLETRANSLATE(B355,""IT"",""EN"")"),"believe")</f>
        <v>believe</v>
      </c>
      <c r="B355" t="s">
        <v>368</v>
      </c>
    </row>
    <row r="356" spans="1:2" ht="12.75">
      <c r="A356" s="2" t="str">
        <f ca="1">IFERROR(__xludf.DUMMYFUNCTION("GOOGLETRANSLATE(B356,""IT"",""EN"")"),"Hello")</f>
        <v>Hello</v>
      </c>
      <c r="B356" t="s">
        <v>369</v>
      </c>
    </row>
    <row r="357" spans="1:2" ht="12.75">
      <c r="A357" s="2" t="str">
        <f ca="1">IFERROR(__xludf.DUMMYFUNCTION("GOOGLETRANSLATE(B357,""IT"",""EN"")"),"ship")</f>
        <v>ship</v>
      </c>
      <c r="B357" t="s">
        <v>370</v>
      </c>
    </row>
    <row r="358" spans="1:2" ht="12.75">
      <c r="A358" s="2" t="str">
        <f ca="1">IFERROR(__xludf.DUMMYFUNCTION("GOOGLETRANSLATE(B358,""IT"",""EN"")"),"we are")</f>
        <v>we are</v>
      </c>
      <c r="B358" t="s">
        <v>371</v>
      </c>
    </row>
    <row r="359" spans="1:2" ht="12.75">
      <c r="A359" s="2" t="str">
        <f ca="1">IFERROR(__xludf.DUMMYFUNCTION("GOOGLETRANSLATE(B359,""IT"",""EN"")"),"evening")</f>
        <v>evening</v>
      </c>
      <c r="B359" t="s">
        <v>372</v>
      </c>
    </row>
    <row r="360" spans="1:2" ht="12.75">
      <c r="A360" s="2" t="str">
        <f ca="1">IFERROR(__xludf.DUMMYFUNCTION("GOOGLETRANSLATE(B360,""IT"",""EN"")"),"floor")</f>
        <v>floor</v>
      </c>
      <c r="B360" t="s">
        <v>373</v>
      </c>
    </row>
    <row r="361" spans="1:2" ht="12.75">
      <c r="A361" s="2" t="str">
        <f ca="1">IFERROR(__xludf.DUMMYFUNCTION("GOOGLETRANSLATE(B361,""IT"",""EN"")"),"I feel")</f>
        <v>I feel</v>
      </c>
      <c r="B361" t="s">
        <v>374</v>
      </c>
    </row>
    <row r="362" spans="1:2" ht="12.75">
      <c r="A362" s="2" t="str">
        <f ca="1">IFERROR(__xludf.DUMMYFUNCTION("GOOGLETRANSLATE(B362,""IT"",""EN"")"),"machine")</f>
        <v>machine</v>
      </c>
      <c r="B362" t="s">
        <v>375</v>
      </c>
    </row>
    <row r="363" spans="1:2" ht="12.75">
      <c r="A363" s="2" t="str">
        <f ca="1">IFERROR(__xludf.DUMMYFUNCTION("GOOGLETRANSLATE(B363,""IT"",""EN"")"),"your")</f>
        <v>your</v>
      </c>
      <c r="B363" t="s">
        <v>376</v>
      </c>
    </row>
    <row r="364" spans="1:2" ht="12.75">
      <c r="A364" s="2" t="str">
        <f ca="1">IFERROR(__xludf.DUMMYFUNCTION("GOOGLETRANSLATE(B364,""IT"",""EN"")"),"hands")</f>
        <v>hands</v>
      </c>
      <c r="B364" t="s">
        <v>377</v>
      </c>
    </row>
    <row r="365" spans="1:2" ht="12.75">
      <c r="A365" s="2" t="str">
        <f ca="1">IFERROR(__xludf.DUMMYFUNCTION("GOOGLETRANSLATE(B365,""IT"",""EN"")"),"neither")</f>
        <v>neither</v>
      </c>
      <c r="B365" t="s">
        <v>378</v>
      </c>
    </row>
    <row r="366" spans="1:2" ht="12.75">
      <c r="A366" s="2" t="str">
        <f ca="1">IFERROR(__xludf.DUMMYFUNCTION("GOOGLETRANSLATE(B366,""IT"",""EN"")"),"from")</f>
        <v>from</v>
      </c>
      <c r="B366" t="s">
        <v>379</v>
      </c>
    </row>
    <row r="367" spans="1:2" ht="12.75">
      <c r="A367" s="2" t="str">
        <f ca="1">IFERROR(__xludf.DUMMYFUNCTION("GOOGLETRANSLATE(B367,""IT"",""EN"")"),"doctor")</f>
        <v>doctor</v>
      </c>
      <c r="B367" t="s">
        <v>380</v>
      </c>
    </row>
    <row r="368" spans="1:2" ht="12.75">
      <c r="A368" s="2" t="str">
        <f ca="1">IFERROR(__xludf.DUMMYFUNCTION("GOOGLETRANSLATE(B368,""IT"",""EN"")"),"which")</f>
        <v>which</v>
      </c>
      <c r="B368" t="s">
        <v>381</v>
      </c>
    </row>
    <row r="369" spans="1:2" ht="12.75">
      <c r="A369" s="2" t="str">
        <f ca="1">IFERROR(__xludf.DUMMYFUNCTION("GOOGLETRANSLATE(B369,""IT"",""EN"")"),"enough")</f>
        <v>enough</v>
      </c>
      <c r="B369" t="s">
        <v>382</v>
      </c>
    </row>
    <row r="370" spans="1:2" ht="12.75">
      <c r="A370" s="2" t="str">
        <f ca="1">IFERROR(__xludf.DUMMYFUNCTION("GOOGLETRANSLATE(B370,""IT"",""EN"")"),"late")</f>
        <v>late</v>
      </c>
      <c r="B370" t="s">
        <v>383</v>
      </c>
    </row>
    <row r="371" spans="1:2" ht="12.75">
      <c r="A371" s="2" t="str">
        <f ca="1">IFERROR(__xludf.DUMMYFUNCTION("GOOGLETRANSLATE(B371,""IT"",""EN"")"),"nice")</f>
        <v>nice</v>
      </c>
      <c r="B371" t="s">
        <v>384</v>
      </c>
    </row>
    <row r="372" spans="1:2" ht="12.75">
      <c r="A372" s="2" t="str">
        <f ca="1">IFERROR(__xludf.DUMMYFUNCTION("GOOGLETRANSLATE(B372,""IT"",""EN"")"),"heart")</f>
        <v>heart</v>
      </c>
      <c r="B372" t="s">
        <v>385</v>
      </c>
    </row>
    <row r="373" spans="1:2" ht="12.75">
      <c r="A373" s="2" t="str">
        <f ca="1">IFERROR(__xludf.DUMMYFUNCTION("GOOGLETRANSLATE(B373,""IT"",""EN"")"),"family")</f>
        <v>family</v>
      </c>
      <c r="B373" t="s">
        <v>386</v>
      </c>
    </row>
    <row r="374" spans="1:2" ht="12.75">
      <c r="A374" s="2" t="str">
        <f ca="1">IFERROR(__xludf.DUMMYFUNCTION("GOOGLETRANSLATE(B374,""IT"",""EN"")"),"do")</f>
        <v>do</v>
      </c>
      <c r="B374" t="s">
        <v>387</v>
      </c>
    </row>
    <row r="375" spans="1:2" ht="12.75">
      <c r="A375" s="2" t="str">
        <f ca="1">IFERROR(__xludf.DUMMYFUNCTION("GOOGLETRANSLATE(B375,""IT"",""EN"")"),"States")</f>
        <v>States</v>
      </c>
      <c r="B375" t="s">
        <v>388</v>
      </c>
    </row>
    <row r="376" spans="1:2" ht="12.75">
      <c r="A376" s="2" t="str">
        <f ca="1">IFERROR(__xludf.DUMMYFUNCTION("GOOGLETRANSLATE(B376,""IT"",""EN"")"),"Help")</f>
        <v>Help</v>
      </c>
      <c r="B376" t="s">
        <v>389</v>
      </c>
    </row>
    <row r="377" spans="1:2" ht="12.75">
      <c r="A377" s="2" t="str">
        <f ca="1">IFERROR(__xludf.DUMMYFUNCTION("GOOGLETRANSLATE(B377,""IT"",""EN"")"),"devil")</f>
        <v>devil</v>
      </c>
      <c r="B377" t="s">
        <v>391</v>
      </c>
    </row>
    <row r="378" spans="1:2" ht="12.75">
      <c r="A378" s="2" t="str">
        <f ca="1">IFERROR(__xludf.DUMMYFUNCTION("GOOGLETRANSLATE(B378,""IT"",""EN"")"),"our")</f>
        <v>our</v>
      </c>
      <c r="B378" t="s">
        <v>392</v>
      </c>
    </row>
    <row r="379" spans="1:2" ht="12.75">
      <c r="A379" s="2" t="str">
        <f ca="1">IFERROR(__xludf.DUMMYFUNCTION("GOOGLETRANSLATE(B379,""IT"",""EN"")"),"with the")</f>
        <v>with the</v>
      </c>
      <c r="B379" t="s">
        <v>393</v>
      </c>
    </row>
    <row r="380" spans="1:2" ht="12.75">
      <c r="A380" s="2" t="str">
        <f ca="1">IFERROR(__xludf.DUMMYFUNCTION("GOOGLETRANSLATE(B380,""IT"",""EN"")"),"almost")</f>
        <v>almost</v>
      </c>
      <c r="B380" t="s">
        <v>394</v>
      </c>
    </row>
    <row r="381" spans="1:2" ht="12.75">
      <c r="A381" s="2" t="str">
        <f ca="1">IFERROR(__xludf.DUMMYFUNCTION("GOOGLETRANSLATE(B381,""IT"",""EN"")"),"police")</f>
        <v>police</v>
      </c>
      <c r="B381" t="s">
        <v>395</v>
      </c>
    </row>
    <row r="382" spans="1:2" ht="12.75">
      <c r="A382" s="2" t="str">
        <f ca="1">IFERROR(__xludf.DUMMYFUNCTION("GOOGLETRANSLATE(B382,""IT"",""EN"")"),"head")</f>
        <v>head</v>
      </c>
      <c r="B382" t="s">
        <v>396</v>
      </c>
    </row>
    <row r="383" spans="1:2" ht="12.75">
      <c r="A383" s="2" t="str">
        <f ca="1">IFERROR(__xludf.DUMMYFUNCTION("GOOGLETRANSLATE(B383,""IT"",""EN"")"),"it would have")</f>
        <v>it would have</v>
      </c>
      <c r="B383" t="s">
        <v>397</v>
      </c>
    </row>
    <row r="384" spans="1:2" ht="12.75">
      <c r="A384" s="2" t="str">
        <f ca="1">IFERROR(__xludf.DUMMYFUNCTION("GOOGLETRANSLATE(B384,""IT"",""EN"")"),"those")</f>
        <v>those</v>
      </c>
      <c r="B384" t="s">
        <v>398</v>
      </c>
    </row>
    <row r="385" spans="1:2" ht="12.75">
      <c r="A385" s="2" t="str">
        <f ca="1">IFERROR(__xludf.DUMMYFUNCTION("GOOGLETRANSLATE(B385,""IT"",""EN"")"),"my")</f>
        <v>my</v>
      </c>
      <c r="B385" t="s">
        <v>400</v>
      </c>
    </row>
    <row r="386" spans="1:2" ht="12.75">
      <c r="A386" s="2" t="str">
        <f ca="1">IFERROR(__xludf.DUMMYFUNCTION("GOOGLETRANSLATE(B386,""IT"",""EN"")"),"return")</f>
        <v>return</v>
      </c>
      <c r="B386" t="s">
        <v>401</v>
      </c>
    </row>
    <row r="387" spans="1:2" ht="12.75">
      <c r="A387" s="2" t="str">
        <f ca="1">IFERROR(__xludf.DUMMYFUNCTION("GOOGLETRANSLATE(B387,""IT"",""EN"")"),"However")</f>
        <v>However</v>
      </c>
      <c r="B387" t="s">
        <v>402</v>
      </c>
    </row>
    <row r="388" spans="1:2" ht="12.75">
      <c r="A388" s="2" t="str">
        <f ca="1">IFERROR(__xludf.DUMMYFUNCTION("GOOGLETRANSLATE(B388,""IT"",""EN"")"),"versus")</f>
        <v>versus</v>
      </c>
      <c r="B388" t="s">
        <v>403</v>
      </c>
    </row>
    <row r="389" spans="1:2" ht="12.75">
      <c r="A389" s="2" t="str">
        <f ca="1">IFERROR(__xludf.DUMMYFUNCTION("GOOGLETRANSLATE(B389,""IT"",""EN"")"),"he comes")</f>
        <v>he comes</v>
      </c>
      <c r="B389" t="s">
        <v>404</v>
      </c>
    </row>
    <row r="390" spans="1:2" ht="12.75">
      <c r="A390" s="2" t="str">
        <f ca="1">IFERROR(__xludf.DUMMYFUNCTION("GOOGLETRANSLATE(B390,""IT"",""EN"")"),"while")</f>
        <v>while</v>
      </c>
      <c r="B390" t="s">
        <v>405</v>
      </c>
    </row>
    <row r="391" spans="1:2" ht="12.75">
      <c r="A391" s="2" t="str">
        <f ca="1">IFERROR(__xludf.DUMMYFUNCTION("GOOGLETRANSLATE(B391,""IT"",""EN"")"),"excuse me")</f>
        <v>excuse me</v>
      </c>
      <c r="B391" t="s">
        <v>406</v>
      </c>
    </row>
    <row r="392" spans="1:2" ht="12.75">
      <c r="A392" s="2" t="str">
        <f ca="1">IFERROR(__xludf.DUMMYFUNCTION("GOOGLETRANSLATE(B392,""IT"",""EN"")"),"lonely")</f>
        <v>lonely</v>
      </c>
      <c r="B392" t="s">
        <v>407</v>
      </c>
    </row>
    <row r="393" spans="1:2" ht="12.75">
      <c r="A393" s="2" t="str">
        <f ca="1">IFERROR(__xludf.DUMMYFUNCTION("GOOGLETRANSLATE(B393,""IT"",""EN"")"),"I hope")</f>
        <v>I hope</v>
      </c>
      <c r="B393" t="s">
        <v>408</v>
      </c>
    </row>
    <row r="394" spans="1:2" ht="12.75">
      <c r="A394" s="2" t="str">
        <f ca="1">IFERROR(__xludf.DUMMYFUNCTION("GOOGLETRANSLATE(B394,""IT"",""EN"")"),"those")</f>
        <v>those</v>
      </c>
      <c r="B394" t="s">
        <v>409</v>
      </c>
    </row>
    <row r="395" spans="1:2" ht="12.75">
      <c r="A395" s="2" t="str">
        <f ca="1">IFERROR(__xludf.DUMMYFUNCTION("GOOGLETRANSLATE(B395,""IT"",""EN"")"),"to find")</f>
        <v>to find</v>
      </c>
      <c r="B395" t="s">
        <v>323</v>
      </c>
    </row>
    <row r="396" spans="1:2" ht="12.75">
      <c r="A396" s="2" t="str">
        <f ca="1">IFERROR(__xludf.DUMMYFUNCTION("GOOGLETRANSLATE(B396,""IT"",""EN"")"),"tour")</f>
        <v>tour</v>
      </c>
      <c r="B396" t="s">
        <v>410</v>
      </c>
    </row>
    <row r="397" spans="1:2" ht="12.75">
      <c r="A397" s="2" t="str">
        <f ca="1">IFERROR(__xludf.DUMMYFUNCTION("GOOGLETRANSLATE(B397,""IT"",""EN"")"),"too")</f>
        <v>too</v>
      </c>
      <c r="B397" t="s">
        <v>411</v>
      </c>
    </row>
    <row r="398" spans="1:2" ht="12.75">
      <c r="A398" s="2" t="str">
        <f ca="1">IFERROR(__xludf.DUMMYFUNCTION("GOOGLETRANSLATE(B398,""IT"",""EN"")"),"war")</f>
        <v>war</v>
      </c>
      <c r="B398" t="s">
        <v>412</v>
      </c>
    </row>
    <row r="399" spans="1:2" ht="12.75">
      <c r="A399" s="2" t="str">
        <f ca="1">IFERROR(__xludf.DUMMYFUNCTION("GOOGLETRANSLATE(B399,""IT"",""EN"")"),"his")</f>
        <v>his</v>
      </c>
      <c r="B399" t="s">
        <v>413</v>
      </c>
    </row>
    <row r="400" spans="1:2" ht="12.75">
      <c r="A400" s="2" t="str">
        <f ca="1">IFERROR(__xludf.DUMMYFUNCTION("GOOGLETRANSLATE(B400,""IT"",""EN"")"),"baby")</f>
        <v>baby</v>
      </c>
      <c r="B400" t="s">
        <v>414</v>
      </c>
    </row>
    <row r="401" spans="1:2" ht="12.75">
      <c r="A401" s="2" t="str">
        <f ca="1">IFERROR(__xludf.DUMMYFUNCTION("GOOGLETRANSLATE(B401,""IT"",""EN"")"),"Street")</f>
        <v>Street</v>
      </c>
      <c r="B401" t="s">
        <v>415</v>
      </c>
    </row>
    <row r="402" spans="1:2" ht="12.75">
      <c r="A402" s="2" t="str">
        <f ca="1">IFERROR(__xludf.DUMMYFUNCTION("GOOGLETRANSLATE(B402,""IT"",""EN"")"),"old")</f>
        <v>old</v>
      </c>
      <c r="B402" t="s">
        <v>416</v>
      </c>
    </row>
    <row r="403" spans="1:2" ht="12.75">
      <c r="A403" s="2" t="str">
        <f ca="1">IFERROR(__xludf.DUMMYFUNCTION("GOOGLETRANSLATE(B403,""IT"",""EN"")"),"brother")</f>
        <v>brother</v>
      </c>
      <c r="B403" t="s">
        <v>417</v>
      </c>
    </row>
    <row r="404" spans="1:2" ht="12.75">
      <c r="A404" s="2" t="str">
        <f ca="1">IFERROR(__xludf.DUMMYFUNCTION("GOOGLETRANSLATE(B404,""IT"",""EN"")"),"water")</f>
        <v>water</v>
      </c>
      <c r="B404" t="s">
        <v>418</v>
      </c>
    </row>
    <row r="405" spans="1:2" ht="12.75">
      <c r="A405" s="2" t="str">
        <f ca="1">IFERROR(__xludf.DUMMYFUNCTION("GOOGLETRANSLATE(B405,""IT"",""EN"")"),"this evening")</f>
        <v>this evening</v>
      </c>
      <c r="B405" t="s">
        <v>419</v>
      </c>
    </row>
    <row r="406" spans="1:2" ht="12.75">
      <c r="A406" s="2" t="str">
        <f ca="1">IFERROR(__xludf.DUMMYFUNCTION("GOOGLETRANSLATE(B406,""IT"",""EN"")"),"I thought")</f>
        <v>I thought</v>
      </c>
      <c r="B406" t="s">
        <v>420</v>
      </c>
    </row>
    <row r="407" spans="1:2" ht="12.75">
      <c r="A407" s="2" t="str">
        <f ca="1">IFERROR(__xludf.DUMMYFUNCTION("GOOGLETRANSLATE(B407,""IT"",""EN"")"),"who loves")</f>
        <v>who loves</v>
      </c>
      <c r="B407" t="s">
        <v>421</v>
      </c>
    </row>
    <row r="408" spans="1:2" ht="12.75">
      <c r="A408" s="2" t="str">
        <f ca="1">IFERROR(__xludf.DUMMYFUNCTION("GOOGLETRANSLATE(B408,""IT"",""EN"")"),"person")</f>
        <v>person</v>
      </c>
      <c r="B408" t="s">
        <v>339</v>
      </c>
    </row>
    <row r="409" spans="1:2" ht="12.75">
      <c r="A409" s="2" t="str">
        <f ca="1">IFERROR(__xludf.DUMMYFUNCTION("GOOGLETRANSLATE(B409,""IT"",""EN"")"),"you see")</f>
        <v>you see</v>
      </c>
      <c r="B409" t="s">
        <v>423</v>
      </c>
    </row>
    <row r="410" spans="1:2" ht="12.75">
      <c r="A410" s="2" t="str">
        <f ca="1">IFERROR(__xludf.DUMMYFUNCTION("GOOGLETRANSLATE(B410,""IT"",""EN"")"),"was")</f>
        <v>was</v>
      </c>
      <c r="B410" t="s">
        <v>424</v>
      </c>
    </row>
    <row r="411" spans="1:2" ht="12.75">
      <c r="A411" s="2" t="str">
        <f ca="1">IFERROR(__xludf.DUMMYFUNCTION("GOOGLETRANSLATE(B411,""IT"",""EN"")"),"year")</f>
        <v>year</v>
      </c>
      <c r="B411" t="s">
        <v>142</v>
      </c>
    </row>
    <row r="412" spans="1:2" ht="12.75">
      <c r="A412" s="2" t="str">
        <f ca="1">IFERROR(__xludf.DUMMYFUNCTION("GOOGLETRANSLATE(B412,""IT"",""EN"")"),"your")</f>
        <v>your</v>
      </c>
      <c r="B412" t="s">
        <v>425</v>
      </c>
    </row>
    <row r="413" spans="1:2" ht="12.75">
      <c r="A413" s="2" t="str">
        <f ca="1">IFERROR(__xludf.DUMMYFUNCTION("GOOGLETRANSLATE(B413,""IT"",""EN"")"),"truly")</f>
        <v>truly</v>
      </c>
      <c r="B413" t="s">
        <v>426</v>
      </c>
    </row>
    <row r="414" spans="1:2" ht="12.75">
      <c r="A414" s="2" t="str">
        <f ca="1">IFERROR(__xludf.DUMMYFUNCTION("GOOGLETRANSLATE(B414,""IT"",""EN"")"),"finished")</f>
        <v>finished</v>
      </c>
      <c r="B414" t="s">
        <v>427</v>
      </c>
    </row>
    <row r="415" spans="1:2" ht="12.75">
      <c r="A415" s="2" t="str">
        <f ca="1">IFERROR(__xludf.DUMMYFUNCTION("GOOGLETRANSLATE(B415,""IT"",""EN"")"),"husband")</f>
        <v>husband</v>
      </c>
      <c r="B415" t="s">
        <v>428</v>
      </c>
    </row>
    <row r="416" spans="1:2" ht="12.75">
      <c r="A416" s="2" t="str">
        <f ca="1">IFERROR(__xludf.DUMMYFUNCTION("GOOGLETRANSLATE(B416,""IT"",""EN"")"),"minutes")</f>
        <v>minutes</v>
      </c>
      <c r="B416" t="s">
        <v>429</v>
      </c>
    </row>
    <row r="417" spans="1:2" ht="12.75">
      <c r="A417" s="2" t="str">
        <f ca="1">IFERROR(__xludf.DUMMYFUNCTION("GOOGLETRANSLATE(B417,""IT"",""EN"")"),"below")</f>
        <v>below</v>
      </c>
      <c r="B417" t="s">
        <v>431</v>
      </c>
    </row>
    <row r="418" spans="1:2" ht="12.75">
      <c r="A418" s="2" t="str">
        <f ca="1">IFERROR(__xludf.DUMMYFUNCTION("GOOGLETRANSLATE(B418,""IT"",""EN"")"),"women")</f>
        <v>women</v>
      </c>
      <c r="B418" t="s">
        <v>432</v>
      </c>
    </row>
    <row r="419" spans="1:2" ht="12.75">
      <c r="A419" s="2" t="str">
        <f ca="1">IFERROR(__xludf.DUMMYFUNCTION("GOOGLETRANSLATE(B419,""IT"",""EN"")"),"good boy")</f>
        <v>good boy</v>
      </c>
      <c r="B419" t="s">
        <v>433</v>
      </c>
    </row>
    <row r="420" spans="1:2" ht="12.75">
      <c r="A420" s="2" t="str">
        <f ca="1">IFERROR(__xludf.DUMMYFUNCTION("GOOGLETRANSLATE(B420,""IT"",""EN"")"),"children")</f>
        <v>children</v>
      </c>
      <c r="B420" t="s">
        <v>434</v>
      </c>
    </row>
    <row r="421" spans="1:2" ht="12.75">
      <c r="A421" s="2" t="str">
        <f ca="1">IFERROR(__xludf.DUMMYFUNCTION("GOOGLETRANSLATE(B421,""IT"",""EN"")"),"memories")</f>
        <v>memories</v>
      </c>
      <c r="B421" t="s">
        <v>435</v>
      </c>
    </row>
    <row r="422" spans="1:2" ht="12.75">
      <c r="A422" s="2" t="str">
        <f ca="1">IFERROR(__xludf.DUMMYFUNCTION("GOOGLETRANSLATE(B422,""IT"",""EN"")"),"those")</f>
        <v>those</v>
      </c>
      <c r="B422" t="s">
        <v>399</v>
      </c>
    </row>
    <row r="423" spans="1:2" ht="12.75">
      <c r="A423" s="2" t="str">
        <f ca="1">IFERROR(__xludf.DUMMYFUNCTION("GOOGLETRANSLATE(B423,""IT"",""EN"")"),"state")</f>
        <v>state</v>
      </c>
      <c r="B423" t="s">
        <v>436</v>
      </c>
    </row>
    <row r="424" spans="1:2" ht="12.75">
      <c r="A424" s="2" t="str">
        <f ca="1">IFERROR(__xludf.DUMMYFUNCTION("GOOGLETRANSLATE(B424,""IT"",""EN"")"),"hours")</f>
        <v>hours</v>
      </c>
      <c r="B424" t="s">
        <v>437</v>
      </c>
    </row>
    <row r="425" spans="1:2" ht="12.75">
      <c r="A425" s="2" t="str">
        <f ca="1">IFERROR(__xludf.DUMMYFUNCTION("GOOGLETRANSLATE(B425,""IT"",""EN"")"),"I was")</f>
        <v>I was</v>
      </c>
      <c r="B425" t="s">
        <v>438</v>
      </c>
    </row>
    <row r="426" spans="1:2" ht="12.75">
      <c r="A426" s="2" t="str">
        <f ca="1">IFERROR(__xludf.DUMMYFUNCTION("GOOGLETRANSLATE(B426,""IT"",""EN"")"),"due")</f>
        <v>due</v>
      </c>
      <c r="B426" t="s">
        <v>439</v>
      </c>
    </row>
    <row r="427" spans="1:2" ht="12.75">
      <c r="A427" s="2" t="str">
        <f ca="1">IFERROR(__xludf.DUMMYFUNCTION("GOOGLETRANSLATE(B427,""IT"",""EN"")"),"neither")</f>
        <v>neither</v>
      </c>
      <c r="B427" t="s">
        <v>440</v>
      </c>
    </row>
    <row r="428" spans="1:2" ht="12.75">
      <c r="A428" s="2" t="str">
        <f ca="1">IFERROR(__xludf.DUMMYFUNCTION("GOOGLETRANSLATE(B428,""IT"",""EN"")"),"coming")</f>
        <v>coming</v>
      </c>
      <c r="B428" t="s">
        <v>441</v>
      </c>
    </row>
    <row r="429" spans="1:2" ht="12.75">
      <c r="A429" s="2" t="str">
        <f ca="1">IFERROR(__xludf.DUMMYFUNCTION("GOOGLETRANSLATE(B429,""IT"",""EN"")"),"backwards")</f>
        <v>backwards</v>
      </c>
      <c r="B429" t="s">
        <v>442</v>
      </c>
    </row>
    <row r="430" spans="1:2" ht="12.75">
      <c r="A430" s="2" t="str">
        <f ca="1">IFERROR(__xludf.DUMMYFUNCTION("GOOGLETRANSLATE(B430,""IT"",""EN"")"),"same")</f>
        <v>same</v>
      </c>
      <c r="B430" t="s">
        <v>443</v>
      </c>
    </row>
    <row r="431" spans="1:2" ht="12.75">
      <c r="A431" s="2" t="str">
        <f ca="1">IFERROR(__xludf.DUMMYFUNCTION("GOOGLETRANSLATE(B431,""IT"",""EN"")"),"it matters")</f>
        <v>it matters</v>
      </c>
      <c r="B431" t="s">
        <v>444</v>
      </c>
    </row>
    <row r="432" spans="1:2" ht="12.75">
      <c r="A432" s="2" t="str">
        <f ca="1">IFERROR(__xludf.DUMMYFUNCTION("GOOGLETRANSLATE(B432,""IT"",""EN"")"),"no")</f>
        <v>no</v>
      </c>
      <c r="B432" t="s">
        <v>445</v>
      </c>
    </row>
    <row r="433" spans="1:2" ht="12.75">
      <c r="A433" s="2" t="str">
        <f ca="1">IFERROR(__xludf.DUMMYFUNCTION("GOOGLETRANSLATE(B433,""IT"",""EN"")"),"point")</f>
        <v>point</v>
      </c>
      <c r="B433" t="s">
        <v>446</v>
      </c>
    </row>
    <row r="434" spans="1:2" ht="12.75">
      <c r="A434" s="2" t="str">
        <f ca="1">IFERROR(__xludf.DUMMYFUNCTION("GOOGLETRANSLATE(B434,""IT"",""EN"")"),"instead")</f>
        <v>instead</v>
      </c>
      <c r="B434" t="s">
        <v>447</v>
      </c>
    </row>
    <row r="435" spans="1:2" ht="12.75">
      <c r="A435" s="2" t="str">
        <f ca="1">IFERROR(__xludf.DUMMYFUNCTION("GOOGLETRANSLATE(B435,""IT"",""EN"")"),"lost")</f>
        <v>lost</v>
      </c>
      <c r="B435" t="s">
        <v>448</v>
      </c>
    </row>
    <row r="436" spans="1:2" ht="12.75">
      <c r="A436" s="2" t="str">
        <f ca="1">IFERROR(__xludf.DUMMYFUNCTION("GOOGLETRANSLATE(B436,""IT"",""EN"")"),"possible")</f>
        <v>possible</v>
      </c>
      <c r="B436" t="s">
        <v>450</v>
      </c>
    </row>
    <row r="437" spans="1:2" ht="12.75">
      <c r="A437" s="2" t="str">
        <f ca="1">IFERROR(__xludf.DUMMYFUNCTION("GOOGLETRANSLATE(B437,""IT"",""EN"")"),"killed")</f>
        <v>killed</v>
      </c>
      <c r="B437" t="s">
        <v>451</v>
      </c>
    </row>
    <row r="438" spans="1:2" ht="12.75">
      <c r="A438" s="2" t="str">
        <f ca="1">IFERROR(__xludf.DUMMYFUNCTION("GOOGLETRANSLATE(B438,""IT"",""EN"")"),"loud")</f>
        <v>loud</v>
      </c>
      <c r="B438" t="s">
        <v>453</v>
      </c>
    </row>
    <row r="439" spans="1:2" ht="12.75">
      <c r="A439" s="2" t="str">
        <f ca="1">IFERROR(__xludf.DUMMYFUNCTION("GOOGLETRANSLATE(B439,""IT"",""EN"")"),"thought")</f>
        <v>thought</v>
      </c>
      <c r="B439" t="s">
        <v>454</v>
      </c>
    </row>
    <row r="440" spans="1:2" ht="12.75">
      <c r="A440" s="2" t="str">
        <f ca="1">IFERROR(__xludf.DUMMYFUNCTION("GOOGLETRANSLATE(B440,""IT"",""EN"")"),"should")</f>
        <v>should</v>
      </c>
      <c r="B440" t="s">
        <v>455</v>
      </c>
    </row>
    <row r="441" spans="1:2" ht="12.75">
      <c r="A441" s="2" t="str">
        <f ca="1">IFERROR(__xludf.DUMMYFUNCTION("GOOGLETRANSLATE(B441,""IT"",""EN"")"),"thinks")</f>
        <v>thinks</v>
      </c>
      <c r="B441" t="s">
        <v>456</v>
      </c>
    </row>
    <row r="442" spans="1:2" ht="12.75">
      <c r="A442" s="2" t="str">
        <f ca="1">IFERROR(__xludf.DUMMYFUNCTION("GOOGLETRANSLATE(B442,""IT"",""EN"")"),"little")</f>
        <v>little</v>
      </c>
      <c r="B442" t="s">
        <v>133</v>
      </c>
    </row>
    <row r="443" spans="1:2" ht="12.75">
      <c r="A443" s="2" t="str">
        <f ca="1">IFERROR(__xludf.DUMMYFUNCTION("GOOGLETRANSLATE(B443,""IT"",""EN"")"),"speak out")</f>
        <v>speak out</v>
      </c>
      <c r="B443" t="s">
        <v>457</v>
      </c>
    </row>
    <row r="444" spans="1:2" ht="12.75">
      <c r="A444" s="2" t="str">
        <f ca="1">IFERROR(__xludf.DUMMYFUNCTION("GOOGLETRANSLATE(B444,""IT"",""EN"")"),"lighthouse")</f>
        <v>lighthouse</v>
      </c>
      <c r="B444" t="s">
        <v>458</v>
      </c>
    </row>
    <row r="445" spans="1:2" ht="12.75">
      <c r="A445" s="2" t="str">
        <f ca="1">IFERROR(__xludf.DUMMYFUNCTION("GOOGLETRANSLATE(B445,""IT"",""EN"")"),"looking for")</f>
        <v>looking for</v>
      </c>
      <c r="B445" t="s">
        <v>459</v>
      </c>
    </row>
    <row r="446" spans="1:2" ht="12.75">
      <c r="A446" s="2" t="str">
        <f ca="1">IFERROR(__xludf.DUMMYFUNCTION("GOOGLETRANSLATE(B446,""IT"",""EN"")"),"L")</f>
        <v>L</v>
      </c>
      <c r="B446" t="s">
        <v>461</v>
      </c>
    </row>
    <row r="447" spans="1:2" ht="12.75">
      <c r="A447" s="2" t="str">
        <f ca="1">IFERROR(__xludf.DUMMYFUNCTION("GOOGLETRANSLATE(B447,""IT"",""EN"")"),"truth")</f>
        <v>truth</v>
      </c>
      <c r="B447" t="s">
        <v>462</v>
      </c>
    </row>
    <row r="448" spans="1:2" ht="12.75">
      <c r="A448" s="2" t="str">
        <f ca="1">IFERROR(__xludf.DUMMYFUNCTION("GOOGLETRANSLATE(B448,""IT"",""EN"")"),"left")</f>
        <v>left</v>
      </c>
      <c r="B448" t="s">
        <v>463</v>
      </c>
    </row>
    <row r="449" spans="1:2" ht="12.75">
      <c r="A449" s="2" t="str">
        <f ca="1">IFERROR(__xludf.DUMMYFUNCTION("GOOGLETRANSLATE(B449,""IT"",""EN"")"),"that'")</f>
        <v>that'</v>
      </c>
      <c r="B449" t="s">
        <v>464</v>
      </c>
    </row>
    <row r="450" spans="1:2" ht="12.75">
      <c r="A450" s="2" t="str">
        <f ca="1">IFERROR(__xludf.DUMMYFUNCTION("GOOGLETRANSLATE(B450,""IT"",""EN"")"),"king")</f>
        <v>king</v>
      </c>
      <c r="B450" t="s">
        <v>465</v>
      </c>
    </row>
    <row r="451" spans="1:2" ht="12.75">
      <c r="A451" s="2" t="str">
        <f ca="1">IFERROR(__xludf.DUMMYFUNCTION("GOOGLETRANSLATE(B451,""IT"",""EN"")"),"do")</f>
        <v>do</v>
      </c>
      <c r="B451" t="s">
        <v>466</v>
      </c>
    </row>
    <row r="452" spans="1:2" ht="12.75">
      <c r="A452" s="2" t="str">
        <f ca="1">IFERROR(__xludf.DUMMYFUNCTION("GOOGLETRANSLATE(B452,""IT"",""EN"")"),"I could")</f>
        <v>I could</v>
      </c>
      <c r="B452" t="s">
        <v>467</v>
      </c>
    </row>
    <row r="453" spans="1:2" ht="12.75">
      <c r="A453" s="2" t="str">
        <f ca="1">IFERROR(__xludf.DUMMYFUNCTION("GOOGLETRANSLATE(B453,""IT"",""EN"")"),"important")</f>
        <v>important</v>
      </c>
      <c r="B453" t="s">
        <v>468</v>
      </c>
    </row>
    <row r="454" spans="1:2" ht="12.75">
      <c r="A454" s="2" t="str">
        <f ca="1">IFERROR(__xludf.DUMMYFUNCTION("GOOGLETRANSLATE(B454,""IT"",""EN"")"),"this")</f>
        <v>this</v>
      </c>
      <c r="B454" t="s">
        <v>469</v>
      </c>
    </row>
    <row r="455" spans="1:2" ht="12.75">
      <c r="A455" s="2" t="str">
        <f ca="1">IFERROR(__xludf.DUMMYFUNCTION("GOOGLETRANSLATE(B455,""IT"",""EN"")"),"love you")</f>
        <v>love you</v>
      </c>
      <c r="B455" t="s">
        <v>470</v>
      </c>
    </row>
    <row r="456" spans="1:2" ht="12.75">
      <c r="A456" s="2" t="str">
        <f ca="1">IFERROR(__xludf.DUMMYFUNCTION("GOOGLETRANSLATE(B456,""IT"",""EN"")"),"asked")</f>
        <v>asked</v>
      </c>
      <c r="B456" t="s">
        <v>471</v>
      </c>
    </row>
    <row r="457" spans="1:2" ht="12.75">
      <c r="A457" s="2" t="str">
        <f ca="1">IFERROR(__xludf.DUMMYFUNCTION("GOOGLETRANSLATE(B457,""IT"",""EN"")"),"as")</f>
        <v>as</v>
      </c>
      <c r="B457" t="s">
        <v>473</v>
      </c>
    </row>
    <row r="458" spans="1:2" ht="12.75">
      <c r="A458" s="2" t="str">
        <f ca="1">IFERROR(__xludf.DUMMYFUNCTION("GOOGLETRANSLATE(B458,""IT"",""EN"")"),"in")</f>
        <v>in</v>
      </c>
      <c r="B458" t="s">
        <v>474</v>
      </c>
    </row>
    <row r="459" spans="1:2" ht="12.75">
      <c r="A459" s="2" t="str">
        <f ca="1">IFERROR(__xludf.DUMMYFUNCTION("GOOGLETRANSLATE(B459,""IT"",""EN"")"),"happy")</f>
        <v>happy</v>
      </c>
      <c r="B459" t="s">
        <v>475</v>
      </c>
    </row>
    <row r="460" spans="1:2" ht="12.75">
      <c r="A460" s="2" t="str">
        <f ca="1">IFERROR(__xludf.DUMMYFUNCTION("GOOGLETRANSLATE(B460,""IT"",""EN"")"),"feet")</f>
        <v>feet</v>
      </c>
      <c r="B460" t="s">
        <v>476</v>
      </c>
    </row>
    <row r="461" spans="1:2" ht="12.75">
      <c r="A461" s="2" t="str">
        <f ca="1">IFERROR(__xludf.DUMMYFUNCTION("GOOGLETRANSLATE(B461,""IT"",""EN"")"),"shit")</f>
        <v>shit</v>
      </c>
      <c r="B461" t="s">
        <v>477</v>
      </c>
    </row>
    <row r="462" spans="1:2" ht="12.75">
      <c r="A462" s="2" t="str">
        <f ca="1">IFERROR(__xludf.DUMMYFUNCTION("GOOGLETRANSLATE(B462,""IT"",""EN"")"),"small")</f>
        <v>small</v>
      </c>
      <c r="B462" t="s">
        <v>478</v>
      </c>
    </row>
    <row r="463" spans="1:2" ht="12.75">
      <c r="A463" s="2" t="str">
        <f ca="1">IFERROR(__xludf.DUMMYFUNCTION("GOOGLETRANSLATE(B463,""IT"",""EN"")"),"you take")</f>
        <v>you take</v>
      </c>
      <c r="B463" t="s">
        <v>479</v>
      </c>
    </row>
    <row r="464" spans="1:2" ht="12.75">
      <c r="A464" s="2" t="str">
        <f ca="1">IFERROR(__xludf.DUMMYFUNCTION("GOOGLETRANSLATE(B464,""IT"",""EN"")"),"behind")</f>
        <v>behind</v>
      </c>
      <c r="B464" t="s">
        <v>480</v>
      </c>
    </row>
    <row r="465" spans="1:2" ht="12.75">
      <c r="A465" s="2" t="str">
        <f ca="1">IFERROR(__xludf.DUMMYFUNCTION("GOOGLETRANSLATE(B465,""IT"",""EN"")"),"I knew")</f>
        <v>I knew</v>
      </c>
      <c r="B465" t="s">
        <v>481</v>
      </c>
    </row>
    <row r="466" spans="1:2" ht="12.75">
      <c r="A466" s="2" t="str">
        <f ca="1">IFERROR(__xludf.DUMMYFUNCTION("GOOGLETRANSLATE(B466,""IT"",""EN"")"),"good morning")</f>
        <v>good morning</v>
      </c>
      <c r="B466" t="s">
        <v>482</v>
      </c>
    </row>
    <row r="467" spans="1:2" ht="12.75">
      <c r="A467" s="2" t="str">
        <f ca="1">IFERROR(__xludf.DUMMYFUNCTION("GOOGLETRANSLATE(B467,""IT"",""EN"")"),"past")</f>
        <v>past</v>
      </c>
      <c r="B467" t="s">
        <v>483</v>
      </c>
    </row>
    <row r="468" spans="1:2" ht="12.75">
      <c r="A468" s="2" t="str">
        <f ca="1">IFERROR(__xludf.DUMMYFUNCTION("GOOGLETRANSLATE(B468,""IT"",""EN"")"),"dollars")</f>
        <v>dollars</v>
      </c>
      <c r="B468" t="s">
        <v>485</v>
      </c>
    </row>
    <row r="469" spans="1:2" ht="12.75">
      <c r="A469" s="2" t="str">
        <f ca="1">IFERROR(__xludf.DUMMYFUNCTION("GOOGLETRANSLATE(B469,""IT"",""EN"")"),"as")</f>
        <v>as</v>
      </c>
      <c r="B469" t="s">
        <v>486</v>
      </c>
    </row>
    <row r="470" spans="1:2" ht="12.75">
      <c r="A470" s="2" t="str">
        <f ca="1">IFERROR(__xludf.DUMMYFUNCTION("GOOGLETRANSLATE(B470,""IT"",""EN"")"),"mashed potato")</f>
        <v>mashed potato</v>
      </c>
      <c r="B470" t="s">
        <v>487</v>
      </c>
    </row>
    <row r="471" spans="1:2" ht="12.75">
      <c r="A471" s="2" t="str">
        <f ca="1">IFERROR(__xludf.DUMMYFUNCTION("GOOGLETRANSLATE(B471,""IT"",""EN"")"),"to think")</f>
        <v>to think</v>
      </c>
      <c r="B471" t="s">
        <v>273</v>
      </c>
    </row>
    <row r="472" spans="1:2" ht="12.75">
      <c r="A472" s="2" t="str">
        <f ca="1">IFERROR(__xludf.DUMMYFUNCTION("GOOGLETRANSLATE(B472,""IT"",""EN"")"),"five")</f>
        <v>five</v>
      </c>
      <c r="B472" t="s">
        <v>488</v>
      </c>
    </row>
    <row r="473" spans="1:2" ht="12.75">
      <c r="A473" s="2" t="str">
        <f ca="1">IFERROR(__xludf.DUMMYFUNCTION("GOOGLETRANSLATE(B473,""IT"",""EN"")"),"Neighbor")</f>
        <v>Neighbor</v>
      </c>
      <c r="B473" t="s">
        <v>489</v>
      </c>
    </row>
    <row r="474" spans="1:2" ht="12.75">
      <c r="A474" s="2" t="str">
        <f ca="1">IFERROR(__xludf.DUMMYFUNCTION("GOOGLETRANSLATE(B474,""IT"",""EN"")"),"go out")</f>
        <v>go out</v>
      </c>
      <c r="B474" t="s">
        <v>490</v>
      </c>
    </row>
    <row r="475" spans="1:2" ht="12.75">
      <c r="A475" s="2" t="str">
        <f ca="1">IFERROR(__xludf.DUMMYFUNCTION("GOOGLETRANSLATE(B475,""IT"",""EN"")"),"I know")</f>
        <v>I know</v>
      </c>
      <c r="B475" t="s">
        <v>491</v>
      </c>
    </row>
    <row r="476" spans="1:2" ht="12.75">
      <c r="A476" s="2" t="str">
        <f ca="1">IFERROR(__xludf.DUMMYFUNCTION("GOOGLETRANSLATE(B476,""IT"",""EN"")"),"towards")</f>
        <v>towards</v>
      </c>
      <c r="B476" t="s">
        <v>492</v>
      </c>
    </row>
    <row r="477" spans="1:2" ht="12.75">
      <c r="A477" s="2" t="str">
        <f ca="1">IFERROR(__xludf.DUMMYFUNCTION("GOOGLETRANSLATE(B477,""IT"",""EN"")"),"other")</f>
        <v>other</v>
      </c>
      <c r="B477" t="s">
        <v>493</v>
      </c>
    </row>
    <row r="478" spans="1:2" ht="12.75">
      <c r="A478" s="2" t="str">
        <f ca="1">IFERROR(__xludf.DUMMYFUNCTION("GOOGLETRANSLATE(B478,""IT"",""EN"")"),"four")</f>
        <v>four</v>
      </c>
      <c r="B478" t="s">
        <v>494</v>
      </c>
    </row>
    <row r="479" spans="1:2" ht="12.75">
      <c r="A479" s="2" t="str">
        <f ca="1">IFERROR(__xludf.DUMMYFUNCTION("GOOGLETRANSLATE(B479,""IT"",""EN"")"),"to die")</f>
        <v>to die</v>
      </c>
      <c r="B479" t="s">
        <v>495</v>
      </c>
    </row>
    <row r="480" spans="1:2" ht="12.75">
      <c r="A480" s="2" t="str">
        <f ca="1">IFERROR(__xludf.DUMMYFUNCTION("GOOGLETRANSLATE(B480,""IT"",""EN"")"),"blood")</f>
        <v>blood</v>
      </c>
      <c r="B480" t="s">
        <v>496</v>
      </c>
    </row>
    <row r="481" spans="1:2" ht="12.75">
      <c r="A481" s="2" t="str">
        <f ca="1">IFERROR(__xludf.DUMMYFUNCTION("GOOGLETRANSLATE(B481,""IT"",""EN"")"),"John")</f>
        <v>John</v>
      </c>
      <c r="B481" t="s">
        <v>497</v>
      </c>
    </row>
    <row r="482" spans="1:2" ht="12.75">
      <c r="A482" s="2" t="str">
        <f ca="1">IFERROR(__xludf.DUMMYFUNCTION("GOOGLETRANSLATE(B482,""IT"",""EN"")"),"you was")</f>
        <v>you was</v>
      </c>
      <c r="B482" t="s">
        <v>498</v>
      </c>
    </row>
    <row r="483" spans="1:2" ht="12.75">
      <c r="A483" s="2" t="str">
        <f ca="1">IFERROR(__xludf.DUMMYFUNCTION("GOOGLETRANSLATE(B483,""IT"",""EN"")"),"at least")</f>
        <v>at least</v>
      </c>
      <c r="B483" t="s">
        <v>499</v>
      </c>
    </row>
    <row r="484" spans="1:2" ht="12.75">
      <c r="A484" s="2" t="str">
        <f ca="1">IFERROR(__xludf.DUMMYFUNCTION("GOOGLETRANSLATE(B484,""IT"",""EN"")"),"say")</f>
        <v>say</v>
      </c>
      <c r="B484" t="s">
        <v>500</v>
      </c>
    </row>
    <row r="485" spans="1:2" ht="12.75">
      <c r="A485" s="2" t="str">
        <f ca="1">IFERROR(__xludf.DUMMYFUNCTION("GOOGLETRANSLATE(B485,""IT"",""EN"")"),"leaves")</f>
        <v>leaves</v>
      </c>
      <c r="B485" t="s">
        <v>501</v>
      </c>
    </row>
    <row r="486" spans="1:2" ht="12.75">
      <c r="A486" s="2" t="str">
        <f ca="1">IFERROR(__xludf.DUMMYFUNCTION("GOOGLETRANSLATE(B486,""IT"",""EN"")"),"to live")</f>
        <v>to live</v>
      </c>
      <c r="B486" t="s">
        <v>503</v>
      </c>
    </row>
    <row r="487" spans="1:2" ht="12.75">
      <c r="A487" s="2" t="str">
        <f ca="1">IFERROR(__xludf.DUMMYFUNCTION("GOOGLETRANSLATE(B487,""IT"",""EN"")"),"fault")</f>
        <v>fault</v>
      </c>
      <c r="B487" t="s">
        <v>504</v>
      </c>
    </row>
    <row r="488" spans="1:2" ht="12.75">
      <c r="A488" s="2" t="str">
        <f ca="1">IFERROR(__xludf.DUMMYFUNCTION("GOOGLETRANSLATE(B488,""IT"",""EN"")"),"carried")</f>
        <v>carried</v>
      </c>
      <c r="B488" t="s">
        <v>505</v>
      </c>
    </row>
    <row r="489" spans="1:2" ht="12.75">
      <c r="A489" s="2" t="str">
        <f ca="1">IFERROR(__xludf.DUMMYFUNCTION("GOOGLETRANSLATE(B489,""IT"",""EN"")"),"enter")</f>
        <v>enter</v>
      </c>
      <c r="B489" t="s">
        <v>507</v>
      </c>
    </row>
    <row r="490" spans="1:2" ht="12.75">
      <c r="A490" s="2" t="str">
        <f ca="1">IFERROR(__xludf.DUMMYFUNCTION("GOOGLETRANSLATE(B490,""IT"",""EN"")"),"I remember")</f>
        <v>I remember</v>
      </c>
      <c r="B490" t="s">
        <v>508</v>
      </c>
    </row>
    <row r="491" spans="1:2" ht="12.75">
      <c r="A491" s="2" t="str">
        <f ca="1">IFERROR(__xludf.DUMMYFUNCTION("GOOGLETRANSLATE(B491,""IT"",""EN"")"),"peace")</f>
        <v>peace</v>
      </c>
      <c r="B491" t="s">
        <v>509</v>
      </c>
    </row>
    <row r="492" spans="1:2" ht="12.75">
      <c r="A492" s="2" t="str">
        <f ca="1">IFERROR(__xludf.DUMMYFUNCTION("GOOGLETRANSLATE(B492,""IT"",""EN"")"),"stuff")</f>
        <v>stuff</v>
      </c>
      <c r="B492" t="s">
        <v>510</v>
      </c>
    </row>
    <row r="493" spans="1:2" ht="12.75">
      <c r="A493" s="2" t="str">
        <f ca="1">IFERROR(__xludf.DUMMYFUNCTION("GOOGLETRANSLATE(B493,""IT"",""EN"")"),"Jack")</f>
        <v>Jack</v>
      </c>
      <c r="B493" t="s">
        <v>511</v>
      </c>
    </row>
    <row r="494" spans="1:2" ht="12.75">
      <c r="A494" s="2" t="str">
        <f ca="1">IFERROR(__xludf.DUMMYFUNCTION("GOOGLETRANSLATE(B494,""IT"",""EN"")"),"improve")</f>
        <v>improve</v>
      </c>
      <c r="B494" t="s">
        <v>512</v>
      </c>
    </row>
    <row r="495" spans="1:2" ht="12.75">
      <c r="A495" s="2" t="str">
        <f ca="1">IFERROR(__xludf.DUMMYFUNCTION("GOOGLETRANSLATE(B495,""IT"",""EN"")"),"you do")</f>
        <v>you do</v>
      </c>
      <c r="B495" t="s">
        <v>513</v>
      </c>
    </row>
    <row r="496" spans="1:2" ht="12.75">
      <c r="A496" s="2" t="str">
        <f ca="1">IFERROR(__xludf.DUMMYFUNCTION("GOOGLETRANSLATE(B496,""IT"",""EN"")"),"hard")</f>
        <v>hard</v>
      </c>
      <c r="B496" t="s">
        <v>514</v>
      </c>
    </row>
    <row r="497" spans="1:2" ht="12.75">
      <c r="A497" s="2" t="str">
        <f ca="1">IFERROR(__xludf.DUMMYFUNCTION("GOOGLETRANSLATE(B497,""IT"",""EN"")"),"week")</f>
        <v>week</v>
      </c>
      <c r="B497" t="s">
        <v>515</v>
      </c>
    </row>
    <row r="498" spans="1:2" ht="12.75">
      <c r="A498" s="2" t="str">
        <f ca="1">IFERROR(__xludf.DUMMYFUNCTION("GOOGLETRANSLATE(B498,""IT"",""EN"")"),"last")</f>
        <v>last</v>
      </c>
      <c r="B498" t="s">
        <v>516</v>
      </c>
    </row>
    <row r="499" spans="1:2" ht="12.75">
      <c r="A499" s="2" t="str">
        <f ca="1">IFERROR(__xludf.DUMMYFUNCTION("GOOGLETRANSLATE(B499,""IT"",""EN"")"),"should I")</f>
        <v>should I</v>
      </c>
      <c r="B499" t="s">
        <v>518</v>
      </c>
    </row>
    <row r="500" spans="1:2" ht="12.75">
      <c r="A500" s="2" t="str">
        <f ca="1">IFERROR(__xludf.DUMMYFUNCTION("GOOGLETRANSLATE(B500,""IT"",""EN"")"),"made")</f>
        <v>made</v>
      </c>
      <c r="B500" t="s">
        <v>519</v>
      </c>
    </row>
    <row r="501" spans="1:2" ht="12.75">
      <c r="A501" s="2" t="str">
        <f ca="1">IFERROR(__xludf.DUMMYFUNCTION("GOOGLETRANSLATE(B501,""IT"",""EN"")"),"I count")</f>
        <v>I count</v>
      </c>
      <c r="B501" t="s">
        <v>520</v>
      </c>
    </row>
    <row r="502" spans="1:2" ht="12.75">
      <c r="A502" s="2" t="str">
        <f ca="1">IFERROR(__xludf.DUMMYFUNCTION("GOOGLETRANSLATE(B502,""IT"",""EN"")"),"room")</f>
        <v>room</v>
      </c>
      <c r="B502" t="s">
        <v>521</v>
      </c>
    </row>
    <row r="503" spans="1:2" ht="12.75">
      <c r="A503" s="2" t="str">
        <f ca="1">IFERROR(__xludf.DUMMYFUNCTION("GOOGLETRANSLATE(B503,""IT"",""EN"")"),"between")</f>
        <v>between</v>
      </c>
      <c r="B503" t="s">
        <v>522</v>
      </c>
    </row>
    <row r="504" spans="1:2" ht="12.75">
      <c r="A504" s="2" t="str">
        <f ca="1">IFERROR(__xludf.DUMMYFUNCTION("GOOGLETRANSLATE(B504,""IT"",""EN"")"),"anyway")</f>
        <v>anyway</v>
      </c>
      <c r="B504" t="s">
        <v>523</v>
      </c>
    </row>
    <row r="505" spans="1:2" ht="12.75">
      <c r="A505" s="2" t="str">
        <f ca="1">IFERROR(__xludf.DUMMYFUNCTION("GOOGLETRANSLATE(B505,""IT"",""EN"")"),"feel")</f>
        <v>feel</v>
      </c>
      <c r="B505" t="s">
        <v>282</v>
      </c>
    </row>
    <row r="506" spans="1:2" ht="12.75">
      <c r="A506" s="2" t="str">
        <f ca="1">IFERROR(__xludf.DUMMYFUNCTION("GOOGLETRANSLATE(B506,""IT"",""EN"")"),"number")</f>
        <v>number</v>
      </c>
      <c r="B506" t="s">
        <v>524</v>
      </c>
    </row>
    <row r="507" spans="1:2" ht="12.75">
      <c r="A507" s="2" t="str">
        <f ca="1">IFERROR(__xludf.DUMMYFUNCTION("GOOGLETRANSLATE(B507,""IT"",""EN"")"),"spoken")</f>
        <v>spoken</v>
      </c>
      <c r="B507" t="s">
        <v>525</v>
      </c>
    </row>
    <row r="508" spans="1:2" ht="12.75">
      <c r="A508" s="2" t="str">
        <f ca="1">IFERROR(__xludf.DUMMYFUNCTION("GOOGLETRANSLATE(B508,""IT"",""EN"")"),"mind")</f>
        <v>mind</v>
      </c>
      <c r="B508" t="s">
        <v>526</v>
      </c>
    </row>
    <row r="509" spans="1:2" ht="12.75">
      <c r="A509" s="2" t="str">
        <f ca="1">IFERROR(__xludf.DUMMYFUNCTION("GOOGLETRANSLATE(B509,""IT"",""EN"")"),"put")</f>
        <v>put</v>
      </c>
      <c r="B509" t="s">
        <v>527</v>
      </c>
    </row>
    <row r="510" spans="1:2" ht="12.75">
      <c r="A510" s="2" t="str">
        <f ca="1">IFERROR(__xludf.DUMMYFUNCTION("GOOGLETRANSLATE(B510,""IT"",""EN"")"),"strange")</f>
        <v>strange</v>
      </c>
      <c r="B510" t="s">
        <v>528</v>
      </c>
    </row>
    <row r="511" spans="1:2" ht="12.75">
      <c r="A511" s="2" t="str">
        <f ca="1">IFERROR(__xludf.DUMMYFUNCTION("GOOGLETRANSLATE(B511,""IT"",""EN"")"),"fortune")</f>
        <v>fortune</v>
      </c>
      <c r="B511" t="s">
        <v>529</v>
      </c>
    </row>
    <row r="512" spans="1:2" ht="12.75">
      <c r="A512" s="2" t="str">
        <f ca="1">IFERROR(__xludf.DUMMYFUNCTION("GOOGLETRANSLATE(B512,""IT"",""EN"")"),"lose")</f>
        <v>lose</v>
      </c>
      <c r="B512" t="s">
        <v>449</v>
      </c>
    </row>
    <row r="513" spans="1:2" ht="12.75">
      <c r="A513" s="2" t="str">
        <f ca="1">IFERROR(__xludf.DUMMYFUNCTION("GOOGLETRANSLATE(B513,""IT"",""EN"")"),"your")</f>
        <v>your</v>
      </c>
      <c r="B513" t="s">
        <v>530</v>
      </c>
    </row>
    <row r="514" spans="1:2" ht="12.75">
      <c r="A514" s="2" t="str">
        <f ca="1">IFERROR(__xludf.DUMMYFUNCTION("GOOGLETRANSLATE(B514,""IT"",""EN"")"),"neither")</f>
        <v>neither</v>
      </c>
      <c r="B514" t="s">
        <v>531</v>
      </c>
    </row>
    <row r="515" spans="1:2" ht="12.75">
      <c r="A515" s="2" t="str">
        <f ca="1">IFERROR(__xludf.DUMMYFUNCTION("GOOGLETRANSLATE(B515,""IT"",""EN"")"),"daughter")</f>
        <v>daughter</v>
      </c>
      <c r="B515" t="s">
        <v>532</v>
      </c>
    </row>
    <row r="516" spans="1:2" ht="12.75">
      <c r="A516" s="2" t="str">
        <f ca="1">IFERROR(__xludf.DUMMYFUNCTION("GOOGLETRANSLATE(B516,""IT"",""EN"")"),"lot of")</f>
        <v>lot of</v>
      </c>
      <c r="B516" t="s">
        <v>533</v>
      </c>
    </row>
    <row r="517" spans="1:2" ht="12.75">
      <c r="A517" s="2" t="str">
        <f ca="1">IFERROR(__xludf.DUMMYFUNCTION("GOOGLETRANSLATE(B517,""IT"",""EN"")"),"you want")</f>
        <v>you want</v>
      </c>
      <c r="B517" t="s">
        <v>534</v>
      </c>
    </row>
    <row r="518" spans="1:2" ht="12.75">
      <c r="A518" s="2" t="str">
        <f ca="1">IFERROR(__xludf.DUMMYFUNCTION("GOOGLETRANSLATE(B518,""IT"",""EN"")"),"Doctor")</f>
        <v>Doctor</v>
      </c>
      <c r="B518" t="s">
        <v>535</v>
      </c>
    </row>
    <row r="519" spans="1:2" ht="12.75">
      <c r="A519" s="2" t="str">
        <f ca="1">IFERROR(__xludf.DUMMYFUNCTION("GOOGLETRANSLATE(B519,""IT"",""EN"")"),"word")</f>
        <v>word</v>
      </c>
      <c r="B519" t="s">
        <v>536</v>
      </c>
    </row>
    <row r="520" spans="1:2" ht="12.75">
      <c r="A520" s="2" t="str">
        <f ca="1">IFERROR(__xludf.DUMMYFUNCTION("GOOGLETRANSLATE(B520,""IT"",""EN"")"),"gentlemen")</f>
        <v>gentlemen</v>
      </c>
      <c r="B520" t="s">
        <v>537</v>
      </c>
    </row>
    <row r="521" spans="1:2" ht="12.75">
      <c r="A521" s="2" t="str">
        <f ca="1">IFERROR(__xludf.DUMMYFUNCTION("GOOGLETRANSLATE(B521,""IT"",""EN"")"),"outward")</f>
        <v>outward</v>
      </c>
      <c r="B521" t="s">
        <v>538</v>
      </c>
    </row>
    <row r="522" spans="1:2" ht="12.75">
      <c r="A522" s="2" t="str">
        <f ca="1">IFERROR(__xludf.DUMMYFUNCTION("GOOGLETRANSLATE(B522,""IT"",""EN"")"),"view")</f>
        <v>view</v>
      </c>
      <c r="B522" t="s">
        <v>539</v>
      </c>
    </row>
    <row r="523" spans="1:2" ht="12.75">
      <c r="A523" s="2" t="str">
        <f ca="1">IFERROR(__xludf.DUMMYFUNCTION("GOOGLETRANSLATE(B523,""IT"",""EN"")"),"see")</f>
        <v>see</v>
      </c>
      <c r="B523" t="s">
        <v>540</v>
      </c>
    </row>
    <row r="524" spans="1:2" ht="12.75">
      <c r="A524" s="2" t="str">
        <f ca="1">IFERROR(__xludf.DUMMYFUNCTION("GOOGLETRANSLATE(B524,""IT"",""EN"")"),"none")</f>
        <v>none</v>
      </c>
      <c r="B524" t="s">
        <v>541</v>
      </c>
    </row>
    <row r="525" spans="1:2" ht="12.75">
      <c r="A525" s="2" t="str">
        <f ca="1">IFERROR(__xludf.DUMMYFUNCTION("GOOGLETRANSLATE(B525,""IT"",""EN"")"),"until")</f>
        <v>until</v>
      </c>
      <c r="B525" t="s">
        <v>542</v>
      </c>
    </row>
    <row r="526" spans="1:2" ht="12.75">
      <c r="A526" s="2" t="str">
        <f ca="1">IFERROR(__xludf.DUMMYFUNCTION("GOOGLETRANSLATE(B526,""IT"",""EN"")"),"to give")</f>
        <v>to give</v>
      </c>
      <c r="B526" t="s">
        <v>344</v>
      </c>
    </row>
    <row r="527" spans="1:2" ht="12.75">
      <c r="A527" s="2" t="str">
        <f ca="1">IFERROR(__xludf.DUMMYFUNCTION("GOOGLETRANSLATE(B527,""IT"",""EN"")"),"give me")</f>
        <v>give me</v>
      </c>
      <c r="B527" t="s">
        <v>543</v>
      </c>
    </row>
    <row r="528" spans="1:2" ht="12.75">
      <c r="A528" s="2" t="str">
        <f ca="1">IFERROR(__xludf.DUMMYFUNCTION("GOOGLETRANSLATE(B528,""IT"",""EN"")"),"Mr.")</f>
        <v>Mr.</v>
      </c>
      <c r="B528" t="s">
        <v>544</v>
      </c>
    </row>
    <row r="529" spans="1:2" ht="12.75">
      <c r="A529" s="2" t="str">
        <f ca="1">IFERROR(__xludf.DUMMYFUNCTION("GOOGLETRANSLATE(B529,""IT"",""EN"")"),"months")</f>
        <v>months</v>
      </c>
      <c r="B529" t="s">
        <v>545</v>
      </c>
    </row>
    <row r="530" spans="1:2" ht="12.75">
      <c r="A530" s="2" t="str">
        <f ca="1">IFERROR(__xludf.DUMMYFUNCTION("GOOGLETRANSLATE(B530,""IT"",""EN"")"),"fire")</f>
        <v>fire</v>
      </c>
      <c r="B530" t="s">
        <v>547</v>
      </c>
    </row>
    <row r="531" spans="1:2" ht="12.75">
      <c r="A531" s="2" t="str">
        <f ca="1">IFERROR(__xludf.DUMMYFUNCTION("GOOGLETRANSLATE(B531,""IT"",""EN"")"),"she wanted")</f>
        <v>she wanted</v>
      </c>
      <c r="B531" t="s">
        <v>548</v>
      </c>
    </row>
    <row r="532" spans="1:2" ht="12.75">
      <c r="A532" s="2" t="str">
        <f ca="1">IFERROR(__xludf.DUMMYFUNCTION("GOOGLETRANSLATE(B532,""IT"",""EN"")"),"to eat")</f>
        <v>to eat</v>
      </c>
      <c r="B532" t="s">
        <v>549</v>
      </c>
    </row>
    <row r="533" spans="1:2" ht="12.75">
      <c r="A533" s="2" t="str">
        <f ca="1">IFERROR(__xludf.DUMMYFUNCTION("GOOGLETRANSLATE(B533,""IT"",""EN"")"),"left")</f>
        <v>left</v>
      </c>
      <c r="B533" t="s">
        <v>550</v>
      </c>
    </row>
    <row r="534" spans="1:2" ht="12.75">
      <c r="A534" s="2" t="str">
        <f ca="1">IFERROR(__xludf.DUMMYFUNCTION("GOOGLETRANSLATE(B534,""IT"",""EN"")"),"sons")</f>
        <v>sons</v>
      </c>
      <c r="B534" t="s">
        <v>551</v>
      </c>
    </row>
    <row r="535" spans="1:2" ht="12.75">
      <c r="A535" s="2" t="str">
        <f ca="1">IFERROR(__xludf.DUMMYFUNCTION("GOOGLETRANSLATE(B535,""IT"",""EN"")"),"serious")</f>
        <v>serious</v>
      </c>
      <c r="B535" t="s">
        <v>552</v>
      </c>
    </row>
    <row r="536" spans="1:2" ht="12.75">
      <c r="A536" s="2" t="str">
        <f ca="1">IFERROR(__xludf.DUMMYFUNCTION("GOOGLETRANSLATE(B536,""IT"",""EN"")"),"country")</f>
        <v>country</v>
      </c>
      <c r="B536" t="s">
        <v>553</v>
      </c>
    </row>
    <row r="537" spans="1:2" ht="12.75">
      <c r="A537" s="2" t="str">
        <f ca="1">IFERROR(__xludf.DUMMYFUNCTION("GOOGLETRANSLATE(B537,""IT"",""EN"")"),"will make")</f>
        <v>will make</v>
      </c>
      <c r="B537" t="s">
        <v>554</v>
      </c>
    </row>
    <row r="538" spans="1:2" ht="12.75">
      <c r="A538" s="2" t="str">
        <f ca="1">IFERROR(__xludf.DUMMYFUNCTION("GOOGLETRANSLATE(B538,""IT"",""EN"")"),"understand")</f>
        <v>understand</v>
      </c>
      <c r="B538" t="s">
        <v>312</v>
      </c>
    </row>
    <row r="539" spans="1:2" ht="12.75">
      <c r="A539" s="2" t="str">
        <f ca="1">IFERROR(__xludf.DUMMYFUNCTION("GOOGLETRANSLATE(B539,""IT"",""EN"")"),"half")</f>
        <v>half</v>
      </c>
      <c r="B539" t="s">
        <v>555</v>
      </c>
    </row>
    <row r="540" spans="1:2" ht="12.75">
      <c r="A540" s="2" t="str">
        <f ca="1">IFERROR(__xludf.DUMMYFUNCTION("GOOGLETRANSLATE(B540,""IT"",""EN"")"),"trial")</f>
        <v>trial</v>
      </c>
      <c r="B540" t="s">
        <v>556</v>
      </c>
    </row>
    <row r="541" spans="1:2" ht="12.75">
      <c r="A541" s="2" t="str">
        <f ca="1">IFERROR(__xludf.DUMMYFUNCTION("GOOGLETRANSLATE(B541,""IT"",""EN"")"),"Dear")</f>
        <v>Dear</v>
      </c>
      <c r="B541" t="s">
        <v>557</v>
      </c>
    </row>
    <row r="542" spans="1:2" ht="12.75">
      <c r="A542" s="2" t="str">
        <f ca="1">IFERROR(__xludf.DUMMYFUNCTION("GOOGLETRANSLATE(B542,""IT"",""EN"")"),"why'")</f>
        <v>why'</v>
      </c>
      <c r="B542" t="s">
        <v>559</v>
      </c>
    </row>
    <row r="543" spans="1:2" ht="12.75">
      <c r="A543" s="2" t="str">
        <f ca="1">IFERROR(__xludf.DUMMYFUNCTION("GOOGLETRANSLATE(B543,""IT"",""EN"")"),"dog")</f>
        <v>dog</v>
      </c>
      <c r="B543" t="s">
        <v>560</v>
      </c>
    </row>
    <row r="544" spans="1:2" ht="12.75">
      <c r="A544" s="2" t="str">
        <f ca="1">IFERROR(__xludf.DUMMYFUNCTION("GOOGLETRANSLATE(B544,""IT"",""EN"")"),"tell me")</f>
        <v>tell me</v>
      </c>
      <c r="B544" t="s">
        <v>561</v>
      </c>
    </row>
    <row r="545" spans="1:2" ht="12.75">
      <c r="A545" s="2" t="str">
        <f ca="1">IFERROR(__xludf.DUMMYFUNCTION("GOOGLETRANSLATE(B545,""IT"",""EN"")"),"dive")</f>
        <v>dive</v>
      </c>
      <c r="B545" t="s">
        <v>562</v>
      </c>
    </row>
    <row r="546" spans="1:2" ht="12.75">
      <c r="A546" s="2" t="str">
        <f ca="1">IFERROR(__xludf.DUMMYFUNCTION("GOOGLETRANSLATE(B546,""IT"",""EN"")"),"sense")</f>
        <v>sense</v>
      </c>
      <c r="B546" t="s">
        <v>563</v>
      </c>
    </row>
    <row r="547" spans="1:2" ht="12.75">
      <c r="A547" s="2" t="str">
        <f ca="1">IFERROR(__xludf.DUMMYFUNCTION("GOOGLETRANSLATE(B547,""IT"",""EN"")"),"James")</f>
        <v>James</v>
      </c>
      <c r="B547" t="s">
        <v>564</v>
      </c>
    </row>
    <row r="548" spans="1:2" ht="12.75">
      <c r="A548" s="2" t="str">
        <f ca="1">IFERROR(__xludf.DUMMYFUNCTION("GOOGLETRANSLATE(B548,""IT"",""EN"")"),"I am able to")</f>
        <v>I am able to</v>
      </c>
      <c r="B548" t="s">
        <v>565</v>
      </c>
    </row>
    <row r="549" spans="1:2" ht="12.75">
      <c r="A549" s="2" t="str">
        <f ca="1">IFERROR(__xludf.DUMMYFUNCTION("GOOGLETRANSLATE(B549,""IT"",""EN"")"),"yesterday")</f>
        <v>yesterday</v>
      </c>
      <c r="B549" t="s">
        <v>566</v>
      </c>
    </row>
    <row r="550" spans="1:2" ht="12.75">
      <c r="A550" s="2" t="str">
        <f ca="1">IFERROR(__xludf.DUMMYFUNCTION("GOOGLETRANSLATE(B550,""IT"",""EN"")"),"can")</f>
        <v>can</v>
      </c>
      <c r="B550" t="s">
        <v>567</v>
      </c>
    </row>
    <row r="551" spans="1:2" ht="12.75">
      <c r="A551" s="2" t="str">
        <f ca="1">IFERROR(__xludf.DUMMYFUNCTION("GOOGLETRANSLATE(B551,""IT"",""EN"")"),"could")</f>
        <v>could</v>
      </c>
      <c r="B551" t="s">
        <v>568</v>
      </c>
    </row>
    <row r="552" spans="1:2" ht="12.75">
      <c r="A552" s="2" t="str">
        <f ca="1">IFERROR(__xludf.DUMMYFUNCTION("GOOGLETRANSLATE(B552,""IT"",""EN"")"),"school")</f>
        <v>school</v>
      </c>
      <c r="B552" t="s">
        <v>569</v>
      </c>
    </row>
    <row r="553" spans="1:2" ht="12.75">
      <c r="A553" s="2" t="str">
        <f ca="1">IFERROR(__xludf.DUMMYFUNCTION("GOOGLETRANSLATE(B553,""IT"",""EN"")"),"S.")</f>
        <v>S.</v>
      </c>
      <c r="B553" t="s">
        <v>570</v>
      </c>
    </row>
    <row r="554" spans="1:2" ht="12.75">
      <c r="A554" s="2" t="str">
        <f ca="1">IFERROR(__xludf.DUMMYFUNCTION("GOOGLETRANSLATE(B554,""IT"",""EN"")"),"can")</f>
        <v>can</v>
      </c>
      <c r="B554" t="s">
        <v>571</v>
      </c>
    </row>
    <row r="555" spans="1:2" ht="12.75">
      <c r="A555" s="2" t="str">
        <f ca="1">IFERROR(__xludf.DUMMYFUNCTION("GOOGLETRANSLATE(B555,""IT"",""EN"")"),"to work")</f>
        <v>to work</v>
      </c>
      <c r="B555" t="s">
        <v>178</v>
      </c>
    </row>
    <row r="556" spans="1:2" ht="12.75">
      <c r="A556" s="2" t="str">
        <f ca="1">IFERROR(__xludf.DUMMYFUNCTION("GOOGLETRANSLATE(B556,""IT"",""EN"")"),"it means")</f>
        <v>it means</v>
      </c>
      <c r="B556" t="s">
        <v>572</v>
      </c>
    </row>
    <row r="557" spans="1:2" ht="12.75">
      <c r="A557" s="2" t="str">
        <f ca="1">IFERROR(__xludf.DUMMYFUNCTION("GOOGLETRANSLATE(B557,""IT"",""EN"")"),"rest")</f>
        <v>rest</v>
      </c>
      <c r="B557" t="s">
        <v>573</v>
      </c>
    </row>
    <row r="558" spans="1:2" ht="12.75">
      <c r="A558" s="2" t="str">
        <f ca="1">IFERROR(__xludf.DUMMYFUNCTION("GOOGLETRANSLATE(B558,""IT"",""EN"")"),"go")</f>
        <v>go</v>
      </c>
      <c r="B558" t="s">
        <v>574</v>
      </c>
    </row>
    <row r="559" spans="1:2" ht="12.75">
      <c r="A559" s="2" t="str">
        <f ca="1">IFERROR(__xludf.DUMMYFUNCTION("GOOGLETRANSLATE(B559,""IT"",""EN"")"),"small")</f>
        <v>small</v>
      </c>
      <c r="B559" t="s">
        <v>575</v>
      </c>
    </row>
    <row r="560" spans="1:2" ht="12.75">
      <c r="A560" s="2" t="str">
        <f ca="1">IFERROR(__xludf.DUMMYFUNCTION("GOOGLETRANSLATE(B560,""IT"",""EN"")"),"it seems")</f>
        <v>it seems</v>
      </c>
      <c r="B560" t="s">
        <v>576</v>
      </c>
    </row>
    <row r="561" spans="1:2" ht="12.75">
      <c r="A561" s="2" t="str">
        <f ca="1">IFERROR(__xludf.DUMMYFUNCTION("GOOGLETRANSLATE(B561,""IT"",""EN"")"),"drinking")</f>
        <v>drinking</v>
      </c>
      <c r="B561" t="s">
        <v>577</v>
      </c>
    </row>
    <row r="562" spans="1:2" ht="12.75">
      <c r="A562" s="2" t="str">
        <f ca="1">IFERROR(__xludf.DUMMYFUNCTION("GOOGLETRANSLATE(B562,""IT"",""EN"")"),"well")</f>
        <v>well</v>
      </c>
      <c r="B562" t="s">
        <v>578</v>
      </c>
    </row>
    <row r="563" spans="1:2" ht="12.75">
      <c r="A563" s="2" t="str">
        <f ca="1">IFERROR(__xludf.DUMMYFUNCTION("GOOGLETRANSLATE(B563,""IT"",""EN"")"),"dinner")</f>
        <v>dinner</v>
      </c>
      <c r="B563" t="s">
        <v>579</v>
      </c>
    </row>
    <row r="564" spans="1:2" ht="12.75">
      <c r="A564" s="2" t="str">
        <f ca="1">IFERROR(__xludf.DUMMYFUNCTION("GOOGLETRANSLATE(B564,""IT"",""EN"")"),"young")</f>
        <v>young</v>
      </c>
      <c r="B564" t="s">
        <v>580</v>
      </c>
    </row>
    <row r="565" spans="1:2" ht="12.75">
      <c r="A565" s="2" t="str">
        <f ca="1">IFERROR(__xludf.DUMMYFUNCTION("GOOGLETRANSLATE(B565,""IT"",""EN"")"),"problems")</f>
        <v>problems</v>
      </c>
      <c r="B565" t="s">
        <v>581</v>
      </c>
    </row>
    <row r="566" spans="1:2" ht="12.75">
      <c r="A566" s="2" t="str">
        <f ca="1">IFERROR(__xludf.DUMMYFUNCTION("GOOGLETRANSLATE(B566,""IT"",""EN"")"),"how many")</f>
        <v>how many</v>
      </c>
      <c r="B566" t="s">
        <v>582</v>
      </c>
    </row>
    <row r="567" spans="1:2" ht="12.75">
      <c r="A567" s="2" t="str">
        <f ca="1">IFERROR(__xludf.DUMMYFUNCTION("GOOGLETRANSLATE(B567,""IT"",""EN"")"),"large")</f>
        <v>large</v>
      </c>
      <c r="B567" t="s">
        <v>583</v>
      </c>
    </row>
    <row r="568" spans="1:2" ht="12.75">
      <c r="A568" s="2" t="str">
        <f ca="1">IFERROR(__xludf.DUMMYFUNCTION("GOOGLETRANSLATE(B568,""IT"",""EN"")"),"moment")</f>
        <v>moment</v>
      </c>
      <c r="B568" t="s">
        <v>584</v>
      </c>
    </row>
    <row r="569" spans="1:2" ht="12.75">
      <c r="A569" s="2" t="str">
        <f ca="1">IFERROR(__xludf.DUMMYFUNCTION("GOOGLETRANSLATE(B569,""IT"",""EN"")"),"listens")</f>
        <v>listens</v>
      </c>
      <c r="B569" t="s">
        <v>585</v>
      </c>
    </row>
    <row r="570" spans="1:2" ht="12.75">
      <c r="A570" s="2" t="str">
        <f ca="1">IFERROR(__xludf.DUMMYFUNCTION("GOOGLETRANSLATE(B570,""IT"",""EN"")"),"to")</f>
        <v>to</v>
      </c>
      <c r="B570" t="s">
        <v>586</v>
      </c>
    </row>
    <row r="571" spans="1:2" ht="12.75">
      <c r="A571" s="2" t="str">
        <f ca="1">IFERROR(__xludf.DUMMYFUNCTION("GOOGLETRANSLATE(B571,""IT"",""EN"")"),"you should")</f>
        <v>you should</v>
      </c>
      <c r="B571" t="s">
        <v>587</v>
      </c>
    </row>
    <row r="572" spans="1:2" ht="12.75">
      <c r="A572" s="2" t="str">
        <f ca="1">IFERROR(__xludf.DUMMYFUNCTION("GOOGLETRANSLATE(B572,""IT"",""EN"")"),"body")</f>
        <v>body</v>
      </c>
      <c r="B572" t="s">
        <v>588</v>
      </c>
    </row>
    <row r="573" spans="1:2" ht="12.75">
      <c r="A573" s="2" t="str">
        <f ca="1">IFERROR(__xludf.DUMMYFUNCTION("GOOGLETRANSLATE(B573,""IT"",""EN"")"),"music")</f>
        <v>music</v>
      </c>
      <c r="B573" t="s">
        <v>589</v>
      </c>
    </row>
    <row r="574" spans="1:2" ht="12.75">
      <c r="A574" s="2" t="str">
        <f ca="1">IFERROR(__xludf.DUMMYFUNCTION("GOOGLETRANSLATE(B574,""IT"",""EN"")"),"game")</f>
        <v>game</v>
      </c>
      <c r="B574" t="s">
        <v>590</v>
      </c>
    </row>
    <row r="575" spans="1:2" ht="12.75">
      <c r="A575" s="2" t="str">
        <f ca="1">IFERROR(__xludf.DUMMYFUNCTION("GOOGLETRANSLATE(B575,""IT"",""EN"")"),"that")</f>
        <v>that</v>
      </c>
      <c r="B575" t="s">
        <v>591</v>
      </c>
    </row>
    <row r="576" spans="1:2" ht="12.75">
      <c r="A576" s="2" t="str">
        <f ca="1">IFERROR(__xludf.DUMMYFUNCTION("GOOGLETRANSLATE(B576,""IT"",""EN"")"),"air")</f>
        <v>air</v>
      </c>
      <c r="B576" t="s">
        <v>592</v>
      </c>
    </row>
    <row r="577" spans="1:2" ht="12.75">
      <c r="A577" s="2" t="str">
        <f ca="1">IFERROR(__xludf.DUMMYFUNCTION("GOOGLETRANSLATE(B577,""IT"",""EN"")"),"I will be")</f>
        <v>I will be</v>
      </c>
      <c r="B577" t="s">
        <v>593</v>
      </c>
    </row>
    <row r="578" spans="1:2" ht="12.75">
      <c r="A578" s="2" t="str">
        <f ca="1">IFERROR(__xludf.DUMMYFUNCTION("GOOGLETRANSLATE(B578,""IT"",""EN"")"),"make me")</f>
        <v>make me</v>
      </c>
      <c r="B578" t="s">
        <v>594</v>
      </c>
    </row>
    <row r="579" spans="1:2" ht="12.75">
      <c r="A579" s="2" t="str">
        <f ca="1">IFERROR(__xludf.DUMMYFUNCTION("GOOGLETRANSLATE(B579,""IT"",""EN"")"),"let's hope")</f>
        <v>let's hope</v>
      </c>
      <c r="B579" t="s">
        <v>595</v>
      </c>
    </row>
    <row r="580" spans="1:2" ht="12.75">
      <c r="A580" s="2" t="str">
        <f ca="1">IFERROR(__xludf.DUMMYFUNCTION("GOOGLETRANSLATE(B580,""IT"",""EN"")"),"front")</f>
        <v>front</v>
      </c>
      <c r="B580" t="s">
        <v>596</v>
      </c>
    </row>
    <row r="581" spans="1:2" ht="12.75">
      <c r="A581" s="2" t="str">
        <f ca="1">IFERROR(__xludf.DUMMYFUNCTION("GOOGLETRANSLATE(B581,""IT"",""EN"")"),"new")</f>
        <v>new</v>
      </c>
      <c r="B581" t="s">
        <v>597</v>
      </c>
    </row>
    <row r="582" spans="1:2" ht="12.75">
      <c r="A582" s="2" t="str">
        <f ca="1">IFERROR(__xludf.DUMMYFUNCTION("GOOGLETRANSLATE(B582,""IT"",""EN"")"),"call")</f>
        <v>call</v>
      </c>
      <c r="B582" t="s">
        <v>598</v>
      </c>
    </row>
    <row r="583" spans="1:2" ht="12.75">
      <c r="A583" s="2" t="str">
        <f ca="1">IFERROR(__xludf.DUMMYFUNCTION("GOOGLETRANSLATE(B583,""IT"",""EN"")"),"gender")</f>
        <v>gender</v>
      </c>
      <c r="B583" t="s">
        <v>599</v>
      </c>
    </row>
    <row r="584" spans="1:2" ht="12.75">
      <c r="A584" s="2" t="str">
        <f ca="1">IFERROR(__xludf.DUMMYFUNCTION("GOOGLETRANSLATE(B584,""IT"",""EN"")"),"book")</f>
        <v>book</v>
      </c>
      <c r="B584" t="s">
        <v>600</v>
      </c>
    </row>
    <row r="585" spans="1:2" ht="12.75">
      <c r="A585" s="2" t="str">
        <f ca="1">IFERROR(__xludf.DUMMYFUNCTION("GOOGLETRANSLATE(B585,""IT"",""EN"")"),"request")</f>
        <v>request</v>
      </c>
      <c r="B585" t="s">
        <v>601</v>
      </c>
    </row>
    <row r="586" spans="1:2" ht="12.75">
      <c r="A586" s="2" t="str">
        <f ca="1">IFERROR(__xludf.DUMMYFUNCTION("GOOGLETRANSLATE(B586,""IT"",""EN"")"),"called")</f>
        <v>called</v>
      </c>
      <c r="B586" t="s">
        <v>602</v>
      </c>
    </row>
    <row r="587" spans="1:2" ht="12.75">
      <c r="A587" s="2" t="str">
        <f ca="1">IFERROR(__xludf.DUMMYFUNCTION("GOOGLETRANSLATE(B587,""IT"",""EN"")"),"to pass")</f>
        <v>to pass</v>
      </c>
      <c r="B587" t="s">
        <v>484</v>
      </c>
    </row>
    <row r="588" spans="1:2" ht="12.75">
      <c r="A588" s="2" t="str">
        <f ca="1">IFERROR(__xludf.DUMMYFUNCTION("GOOGLETRANSLATE(B588,""IT"",""EN"")"),"give her")</f>
        <v>give her</v>
      </c>
      <c r="B588" t="s">
        <v>603</v>
      </c>
    </row>
    <row r="589" spans="1:2" ht="12.75">
      <c r="A589" s="2" t="str">
        <f ca="1">IFERROR(__xludf.DUMMYFUNCTION("GOOGLETRANSLATE(B589,""IT"",""EN"")"),"field")</f>
        <v>field</v>
      </c>
      <c r="B589" t="s">
        <v>604</v>
      </c>
    </row>
    <row r="590" spans="1:2" ht="12.75">
      <c r="A590" s="2" t="str">
        <f ca="1">IFERROR(__xludf.DUMMYFUNCTION("GOOGLETRANSLATE(B590,""IT"",""EN"")"),"long")</f>
        <v>long</v>
      </c>
      <c r="B590" t="s">
        <v>605</v>
      </c>
    </row>
    <row r="591" spans="1:2" ht="12.75">
      <c r="A591" s="2" t="str">
        <f ca="1">IFERROR(__xludf.DUMMYFUNCTION("GOOGLETRANSLATE(B591,""IT"",""EN"")"),"back")</f>
        <v>back</v>
      </c>
      <c r="B591" t="s">
        <v>606</v>
      </c>
    </row>
    <row r="592" spans="1:2" ht="12.75">
      <c r="A592" s="2" t="str">
        <f ca="1">IFERROR(__xludf.DUMMYFUNCTION("GOOGLETRANSLATE(B592,""IT"",""EN"")"),"pair")</f>
        <v>pair</v>
      </c>
      <c r="B592" t="s">
        <v>607</v>
      </c>
    </row>
    <row r="593" spans="1:2" ht="12.75">
      <c r="A593" s="2" t="str">
        <f ca="1">IFERROR(__xludf.DUMMYFUNCTION("GOOGLETRANSLATE(B593,""IT"",""EN"")"),"was")</f>
        <v>was</v>
      </c>
      <c r="B593" t="s">
        <v>608</v>
      </c>
    </row>
    <row r="594" spans="1:2" ht="12.75">
      <c r="A594" s="2" t="str">
        <f ca="1">IFERROR(__xludf.DUMMYFUNCTION("GOOGLETRANSLATE(B594,""IT"",""EN"")"),"finite")</f>
        <v>finite</v>
      </c>
      <c r="B594" t="s">
        <v>609</v>
      </c>
    </row>
    <row r="595" spans="1:2" ht="12.75">
      <c r="A595" s="2" t="str">
        <f ca="1">IFERROR(__xludf.DUMMYFUNCTION("GOOGLETRANSLATE(B595,""IT"",""EN"")"),"they will be")</f>
        <v>they will be</v>
      </c>
      <c r="B595" t="s">
        <v>610</v>
      </c>
    </row>
    <row r="596" spans="1:2" ht="12.75">
      <c r="A596" s="2" t="str">
        <f ca="1">IFERROR(__xludf.DUMMYFUNCTION("GOOGLETRANSLATE(B596,""IT"",""EN"")"),"they want")</f>
        <v>they want</v>
      </c>
      <c r="B596" t="s">
        <v>611</v>
      </c>
    </row>
    <row r="597" spans="1:2" ht="12.75">
      <c r="A597" s="2" t="str">
        <f ca="1">IFERROR(__xludf.DUMMYFUNCTION("GOOGLETRANSLATE(B597,""IT"",""EN"")"),"Hey")</f>
        <v>Hey</v>
      </c>
      <c r="B597" t="s">
        <v>612</v>
      </c>
    </row>
    <row r="598" spans="1:2" ht="12.75">
      <c r="A598" s="2" t="str">
        <f ca="1">IFERROR(__xludf.DUMMYFUNCTION("GOOGLETRANSLATE(B598,""IT"",""EN"")"),"sky")</f>
        <v>sky</v>
      </c>
      <c r="B598" t="s">
        <v>613</v>
      </c>
    </row>
    <row r="599" spans="1:2" ht="12.75">
      <c r="A599" s="2" t="str">
        <f ca="1">IFERROR(__xludf.DUMMYFUNCTION("GOOGLETRANSLATE(B599,""IT"",""EN"")"),"words")</f>
        <v>words</v>
      </c>
      <c r="B599" t="s">
        <v>614</v>
      </c>
    </row>
    <row r="600" spans="1:2" ht="12.75">
      <c r="A600" s="2" t="str">
        <f ca="1">IFERROR(__xludf.DUMMYFUNCTION("GOOGLETRANSLATE(B600,""IT"",""EN"")"),"car")</f>
        <v>car</v>
      </c>
      <c r="B600" t="s">
        <v>615</v>
      </c>
    </row>
    <row r="601" spans="1:2" ht="12.75">
      <c r="A601" s="2" t="str">
        <f ca="1">IFERROR(__xludf.DUMMYFUNCTION("GOOGLETRANSLATE(B601,""IT"",""EN"")"),"sister")</f>
        <v>sister</v>
      </c>
      <c r="B601" t="s">
        <v>616</v>
      </c>
    </row>
    <row r="602" spans="1:2" ht="12.75">
      <c r="A602" s="2" t="str">
        <f ca="1">IFERROR(__xludf.DUMMYFUNCTION("GOOGLETRANSLATE(B602,""IT"",""EN"")"),"new")</f>
        <v>new</v>
      </c>
      <c r="B602" t="s">
        <v>617</v>
      </c>
    </row>
    <row r="603" spans="1:2" ht="12.75">
      <c r="A603" s="2" t="str">
        <f ca="1">IFERROR(__xludf.DUMMYFUNCTION("GOOGLETRANSLATE(B603,""IT"",""EN"")"),"stia")</f>
        <v>stia</v>
      </c>
      <c r="B603" t="s">
        <v>618</v>
      </c>
    </row>
    <row r="604" spans="1:2" ht="12.75">
      <c r="A604" s="2" t="str">
        <f ca="1">IFERROR(__xludf.DUMMYFUNCTION("GOOGLETRANSLATE(B604,""IT"",""EN"")"),"Miss")</f>
        <v>Miss</v>
      </c>
      <c r="B604" t="s">
        <v>619</v>
      </c>
    </row>
    <row r="605" spans="1:2" ht="12.75">
      <c r="A605" s="2" t="str">
        <f ca="1">IFERROR(__xludf.DUMMYFUNCTION("GOOGLETRANSLATE(B605,""IT"",""EN"")"),"party")</f>
        <v>party</v>
      </c>
      <c r="B605" t="s">
        <v>620</v>
      </c>
    </row>
    <row r="606" spans="1:2" ht="12.75">
      <c r="A606" s="2" t="str">
        <f ca="1">IFERROR(__xludf.DUMMYFUNCTION("GOOGLETRANSLATE(B606,""IT"",""EN"")"),"unpleasant")</f>
        <v>unpleasant</v>
      </c>
      <c r="B606" t="s">
        <v>621</v>
      </c>
    </row>
    <row r="607" spans="1:2" ht="12.75">
      <c r="A607" s="2" t="str">
        <f ca="1">IFERROR(__xludf.DUMMYFUNCTION("GOOGLETRANSLATE(B607,""IT"",""EN"")"),"over")</f>
        <v>over</v>
      </c>
      <c r="B607" t="s">
        <v>622</v>
      </c>
    </row>
    <row r="608" spans="1:2" ht="12.75">
      <c r="A608" s="2" t="str">
        <f ca="1">IFERROR(__xludf.DUMMYFUNCTION("GOOGLETRANSLATE(B608,""IT"",""EN"")"),"need")</f>
        <v>need</v>
      </c>
      <c r="B608" t="s">
        <v>623</v>
      </c>
    </row>
    <row r="609" spans="1:2" ht="12.75">
      <c r="A609" s="2" t="str">
        <f ca="1">IFERROR(__xludf.DUMMYFUNCTION("GOOGLETRANSLATE(B609,""IT"",""EN"")"),"vuol")</f>
        <v>vuol</v>
      </c>
      <c r="B609" t="s">
        <v>624</v>
      </c>
    </row>
    <row r="610" spans="1:2" ht="12.75">
      <c r="A610" s="2" t="str">
        <f ca="1">IFERROR(__xludf.DUMMYFUNCTION("GOOGLETRANSLATE(B610,""IT"",""EN"")"),"phone")</f>
        <v>phone</v>
      </c>
      <c r="B610" t="s">
        <v>625</v>
      </c>
    </row>
    <row r="611" spans="1:2" ht="12.75">
      <c r="A611" s="2" t="str">
        <f ca="1">IFERROR(__xludf.DUMMYFUNCTION("GOOGLETRANSLATE(B611,""IT"",""EN"")"),"business")</f>
        <v>business</v>
      </c>
      <c r="B611" t="s">
        <v>626</v>
      </c>
    </row>
    <row r="612" spans="1:2" ht="12.75">
      <c r="A612" s="2" t="str">
        <f ca="1">IFERROR(__xludf.DUMMYFUNCTION("GOOGLETRANSLATE(B612,""IT"",""EN"")"),"easy")</f>
        <v>easy</v>
      </c>
      <c r="B612" t="s">
        <v>627</v>
      </c>
    </row>
    <row r="613" spans="1:2" ht="12.75">
      <c r="A613" s="2" t="str">
        <f ca="1">IFERROR(__xludf.DUMMYFUNCTION("GOOGLETRANSLATE(B613,""IT"",""EN"")"),"speaking")</f>
        <v>speaking</v>
      </c>
      <c r="B613" t="s">
        <v>628</v>
      </c>
    </row>
    <row r="614" spans="1:2" ht="12.75">
      <c r="A614" s="2" t="str">
        <f ca="1">IFERROR(__xludf.DUMMYFUNCTION("GOOGLETRANSLATE(B614,""IT"",""EN"")"),"expensive")</f>
        <v>expensive</v>
      </c>
      <c r="B614" t="s">
        <v>558</v>
      </c>
    </row>
    <row r="615" spans="1:2" ht="12.75">
      <c r="A615" s="2" t="str">
        <f ca="1">IFERROR(__xludf.DUMMYFUNCTION("GOOGLETRANSLATE(B615,""IT"",""EN"")"),"on")</f>
        <v>on</v>
      </c>
      <c r="B615" t="s">
        <v>629</v>
      </c>
    </row>
    <row r="616" spans="1:2" ht="12.75">
      <c r="A616" s="2" t="str">
        <f ca="1">IFERROR(__xludf.DUMMYFUNCTION("GOOGLETRANSLATE(B616,""IT"",""EN"")"),"ready")</f>
        <v>ready</v>
      </c>
      <c r="B616" t="s">
        <v>630</v>
      </c>
    </row>
    <row r="617" spans="1:2" ht="12.75">
      <c r="A617" s="2" t="str">
        <f ca="1">IFERROR(__xludf.DUMMYFUNCTION("GOOGLETRANSLATE(B617,""IT"",""EN"")"),"to remain")</f>
        <v>to remain</v>
      </c>
      <c r="B617" t="s">
        <v>631</v>
      </c>
    </row>
    <row r="618" spans="1:2" ht="12.75">
      <c r="A618" s="2" t="str">
        <f ca="1">IFERROR(__xludf.DUMMYFUNCTION("GOOGLETRANSLATE(B618,""IT"",""EN"")"),"Attention")</f>
        <v>Attention</v>
      </c>
      <c r="B618" t="s">
        <v>632</v>
      </c>
    </row>
    <row r="619" spans="1:2" ht="12.75">
      <c r="A619" s="2" t="str">
        <f ca="1">IFERROR(__xludf.DUMMYFUNCTION("GOOGLETRANSLATE(B619,""IT"",""EN"")"),"you think")</f>
        <v>you think</v>
      </c>
      <c r="B619" t="s">
        <v>633</v>
      </c>
    </row>
    <row r="620" spans="1:2" ht="12.75">
      <c r="A620" s="2" t="str">
        <f ca="1">IFERROR(__xludf.DUMMYFUNCTION("GOOGLETRANSLATE(B620,""IT"",""EN"")"),"our")</f>
        <v>our</v>
      </c>
      <c r="B620" t="s">
        <v>634</v>
      </c>
    </row>
    <row r="621" spans="1:2" ht="12.75">
      <c r="A621" s="2" t="str">
        <f ca="1">IFERROR(__xludf.DUMMYFUNCTION("GOOGLETRANSLATE(B621,""IT"",""EN"")"),"check")</f>
        <v>check</v>
      </c>
      <c r="B621" t="s">
        <v>635</v>
      </c>
    </row>
    <row r="622" spans="1:2" ht="12.75">
      <c r="A622" s="2" t="str">
        <f ca="1">IFERROR(__xludf.DUMMYFUNCTION("GOOGLETRANSLATE(B622,""IT"",""EN"")"),"many")</f>
        <v>many</v>
      </c>
      <c r="B622" t="s">
        <v>636</v>
      </c>
    </row>
    <row r="623" spans="1:2" ht="12.75">
      <c r="A623" s="2" t="str">
        <f ca="1">IFERROR(__xludf.DUMMYFUNCTION("GOOGLETRANSLATE(B623,""IT"",""EN"")"),"only")</f>
        <v>only</v>
      </c>
      <c r="B623" t="s">
        <v>637</v>
      </c>
    </row>
    <row r="624" spans="1:2" ht="12.75">
      <c r="A624" s="2" t="str">
        <f ca="1">IFERROR(__xludf.DUMMYFUNCTION("GOOGLETRANSLATE(B624,""IT"",""EN"")"),"we should")</f>
        <v>we should</v>
      </c>
      <c r="B624" t="s">
        <v>639</v>
      </c>
    </row>
    <row r="625" spans="1:2" ht="12.75">
      <c r="A625" s="2" t="str">
        <f ca="1">IFERROR(__xludf.DUMMYFUNCTION("GOOGLETRANSLATE(B625,""IT"",""EN"")"),"make you")</f>
        <v>make you</v>
      </c>
      <c r="B625" t="s">
        <v>640</v>
      </c>
    </row>
    <row r="626" spans="1:2" ht="12.75">
      <c r="A626" s="2" t="str">
        <f ca="1">IFERROR(__xludf.DUMMYFUNCTION("GOOGLETRANSLATE(B626,""IT"",""EN"")"),"only")</f>
        <v>only</v>
      </c>
      <c r="B626" t="s">
        <v>641</v>
      </c>
    </row>
    <row r="627" spans="1:2" ht="12.75">
      <c r="A627" s="2" t="str">
        <f ca="1">IFERROR(__xludf.DUMMYFUNCTION("GOOGLETRANSLATE(B627,""IT"",""EN"")"),"more'")</f>
        <v>more'</v>
      </c>
      <c r="B627" t="s">
        <v>642</v>
      </c>
    </row>
    <row r="628" spans="1:2" ht="12.75">
      <c r="A628" s="2" t="str">
        <f ca="1">IFERROR(__xludf.DUMMYFUNCTION("GOOGLETRANSLATE(B628,""IT"",""EN"")"),"good")</f>
        <v>good</v>
      </c>
      <c r="B628" t="s">
        <v>293</v>
      </c>
    </row>
    <row r="629" spans="1:2" ht="12.75">
      <c r="A629" s="2" t="str">
        <f ca="1">IFERROR(__xludf.DUMMYFUNCTION("GOOGLETRANSLATE(B629,""IT"",""EN"")"),"whore")</f>
        <v>whore</v>
      </c>
      <c r="B629" t="s">
        <v>643</v>
      </c>
    </row>
    <row r="630" spans="1:2" ht="12.75">
      <c r="A630" s="2" t="str">
        <f ca="1">IFERROR(__xludf.DUMMYFUNCTION("GOOGLETRANSLATE(B630,""IT"",""EN"")"),"I live")</f>
        <v>I live</v>
      </c>
      <c r="B630" t="s">
        <v>644</v>
      </c>
    </row>
    <row r="631" spans="1:2" ht="12.75">
      <c r="A631" s="2" t="str">
        <f ca="1">IFERROR(__xludf.DUMMYFUNCTION("GOOGLETRANSLATE(B631,""IT"",""EN"")"),"we know")</f>
        <v>we know</v>
      </c>
      <c r="B631" t="s">
        <v>645</v>
      </c>
    </row>
    <row r="632" spans="1:2" ht="12.75">
      <c r="A632" s="2" t="str">
        <f ca="1">IFERROR(__xludf.DUMMYFUNCTION("GOOGLETRANSLATE(B632,""IT"",""EN"")"),"light")</f>
        <v>light</v>
      </c>
      <c r="B632" t="s">
        <v>646</v>
      </c>
    </row>
    <row r="633" spans="1:2" ht="12.75">
      <c r="A633" s="2" t="str">
        <f ca="1">IFERROR(__xludf.DUMMYFUNCTION("GOOGLETRANSLATE(B633,""IT"",""EN"")"),"general")</f>
        <v>general</v>
      </c>
      <c r="B633" t="s">
        <v>647</v>
      </c>
    </row>
    <row r="634" spans="1:2" ht="12.75">
      <c r="A634" s="2" t="str">
        <f ca="1">IFERROR(__xludf.DUMMYFUNCTION("GOOGLETRANSLATE(B634,""IT"",""EN"")"),"any")</f>
        <v>any</v>
      </c>
      <c r="B634" t="s">
        <v>648</v>
      </c>
    </row>
    <row r="635" spans="1:2" ht="12.75">
      <c r="A635" s="2" t="str">
        <f ca="1">IFERROR(__xludf.DUMMYFUNCTION("GOOGLETRANSLATE(B635,""IT"",""EN"")"),"we want")</f>
        <v>we want</v>
      </c>
      <c r="B635" t="s">
        <v>649</v>
      </c>
    </row>
    <row r="636" spans="1:2" ht="12.75">
      <c r="A636" s="2" t="str">
        <f ca="1">IFERROR(__xludf.DUMMYFUNCTION("GOOGLETRANSLATE(B636,""IT"",""EN"")"),"last")</f>
        <v>last</v>
      </c>
      <c r="B636" t="s">
        <v>517</v>
      </c>
    </row>
    <row r="637" spans="1:2" ht="12.75">
      <c r="A637" s="2" t="str">
        <f ca="1">IFERROR(__xludf.DUMMYFUNCTION("GOOGLETRANSLATE(B637,""IT"",""EN"")"),"they say")</f>
        <v>they say</v>
      </c>
      <c r="B637" t="s">
        <v>650</v>
      </c>
    </row>
    <row r="638" spans="1:2" ht="12.75">
      <c r="A638" s="2" t="str">
        <f ca="1">IFERROR(__xludf.DUMMYFUNCTION("GOOGLETRANSLATE(B638,""IT"",""EN"")"),"very good")</f>
        <v>very good</v>
      </c>
      <c r="B638" t="s">
        <v>651</v>
      </c>
    </row>
    <row r="639" spans="1:2" ht="12.75">
      <c r="A639" s="2" t="str">
        <f ca="1">IFERROR(__xludf.DUMMYFUNCTION("GOOGLETRANSLATE(B639,""IT"",""EN"")"),"Harry")</f>
        <v>Harry</v>
      </c>
      <c r="B639" t="s">
        <v>652</v>
      </c>
    </row>
    <row r="640" spans="1:2" ht="12.75">
      <c r="A640" s="2" t="str">
        <f ca="1">IFERROR(__xludf.DUMMYFUNCTION("GOOGLETRANSLATE(B640,""IT"",""EN"")"),"photo")</f>
        <v>photo</v>
      </c>
      <c r="B640" t="s">
        <v>653</v>
      </c>
    </row>
    <row r="641" spans="1:2" ht="12.75">
      <c r="A641" s="2" t="str">
        <f ca="1">IFERROR(__xludf.DUMMYFUNCTION("GOOGLETRANSLATE(B641,""IT"",""EN"")"),"unique")</f>
        <v>unique</v>
      </c>
      <c r="B641" t="s">
        <v>638</v>
      </c>
    </row>
    <row r="642" spans="1:2" ht="12.75">
      <c r="A642" s="2" t="str">
        <f ca="1">IFERROR(__xludf.DUMMYFUNCTION("GOOGLETRANSLATE(B642,""IT"",""EN"")"),"honor")</f>
        <v>honor</v>
      </c>
      <c r="B642" t="s">
        <v>654</v>
      </c>
    </row>
    <row r="643" spans="1:2" ht="12.75">
      <c r="A643" s="2" t="str">
        <f ca="1">IFERROR(__xludf.DUMMYFUNCTION("GOOGLETRANSLATE(B643,""IT"",""EN"")"),"girls")</f>
        <v>girls</v>
      </c>
      <c r="B643" t="s">
        <v>655</v>
      </c>
    </row>
    <row r="644" spans="1:2" ht="12.75">
      <c r="A644" s="2" t="str">
        <f ca="1">IFERROR(__xludf.DUMMYFUNCTION("GOOGLETRANSLATE(B644,""IT"",""EN"")"),"written")</f>
        <v>written</v>
      </c>
      <c r="B644" t="s">
        <v>656</v>
      </c>
    </row>
    <row r="645" spans="1:2" ht="12.75">
      <c r="A645" s="2" t="str">
        <f ca="1">IFERROR(__xludf.DUMMYFUNCTION("GOOGLETRANSLATE(B645,""IT"",""EN"")"),"go")</f>
        <v>go</v>
      </c>
      <c r="B645" t="s">
        <v>657</v>
      </c>
    </row>
    <row r="646" spans="1:2" ht="12.75">
      <c r="A646" s="2" t="str">
        <f ca="1">IFERROR(__xludf.DUMMYFUNCTION("GOOGLETRANSLATE(B646,""IT"",""EN"")"),"keep")</f>
        <v>keep</v>
      </c>
      <c r="B646" t="s">
        <v>658</v>
      </c>
    </row>
    <row r="647" spans="1:2" ht="12.75">
      <c r="A647" s="2" t="str">
        <f ca="1">IFERROR(__xludf.DUMMYFUNCTION("GOOGLETRANSLATE(B647,""IT"",""EN"")"),"they are")</f>
        <v>they are</v>
      </c>
      <c r="B647" t="s">
        <v>659</v>
      </c>
    </row>
    <row r="648" spans="1:2" ht="12.75">
      <c r="A648" s="2" t="str">
        <f ca="1">IFERROR(__xludf.DUMMYFUNCTION("GOOGLETRANSLATE(B648,""IT"",""EN"")"),"office")</f>
        <v>office</v>
      </c>
      <c r="B648" t="s">
        <v>660</v>
      </c>
    </row>
    <row r="649" spans="1:2" ht="12.75">
      <c r="A649" s="2" t="str">
        <f ca="1">IFERROR(__xludf.DUMMYFUNCTION("GOOGLETRANSLATE(B649,""IT"",""EN"")"),"enter")</f>
        <v>enter</v>
      </c>
      <c r="B649" t="s">
        <v>661</v>
      </c>
    </row>
    <row r="650" spans="1:2" ht="12.75">
      <c r="A650" s="2" t="str">
        <f ca="1">IFERROR(__xludf.DUMMYFUNCTION("GOOGLETRANSLATE(B650,""IT"",""EN"")"),"I ask")</f>
        <v>I ask</v>
      </c>
      <c r="B650" t="s">
        <v>662</v>
      </c>
    </row>
    <row r="651" spans="1:2" ht="12.75">
      <c r="A651" s="2" t="str">
        <f ca="1">IFERROR(__xludf.DUMMYFUNCTION("GOOGLETRANSLATE(B651,""IT"",""EN"")"),"courage")</f>
        <v>courage</v>
      </c>
      <c r="B651" t="s">
        <v>663</v>
      </c>
    </row>
    <row r="652" spans="1:2" ht="12.75">
      <c r="A652" s="2" t="str">
        <f ca="1">IFERROR(__xludf.DUMMYFUNCTION("GOOGLETRANSLATE(B652,""IT"",""EN"")"),"going")</f>
        <v>going</v>
      </c>
      <c r="B652" t="s">
        <v>664</v>
      </c>
    </row>
    <row r="653" spans="1:2" ht="12.75">
      <c r="A653" s="2" t="str">
        <f ca="1">IFERROR(__xludf.DUMMYFUNCTION("GOOGLETRANSLATE(B653,""IT"",""EN"")"),"come")</f>
        <v>come</v>
      </c>
      <c r="B653" t="s">
        <v>665</v>
      </c>
    </row>
    <row r="654" spans="1:2" ht="12.75">
      <c r="A654" s="2" t="str">
        <f ca="1">IFERROR(__xludf.DUMMYFUNCTION("GOOGLETRANSLATE(B654,""IT"",""EN"")"),"ten")</f>
        <v>ten</v>
      </c>
      <c r="B654" t="s">
        <v>666</v>
      </c>
    </row>
    <row r="655" spans="1:2" ht="12.75">
      <c r="A655" s="2" t="str">
        <f ca="1">IFERROR(__xludf.DUMMYFUNCTION("GOOGLETRANSLATE(B655,""IT"",""EN"")"),"I believed")</f>
        <v>I believed</v>
      </c>
      <c r="B655" t="s">
        <v>667</v>
      </c>
    </row>
    <row r="656" spans="1:2" ht="12.75">
      <c r="A656" s="2" t="str">
        <f ca="1">IFERROR(__xludf.DUMMYFUNCTION("GOOGLETRANSLATE(B656,""IT"",""EN"")"),"wants")</f>
        <v>wants</v>
      </c>
      <c r="B656" t="s">
        <v>668</v>
      </c>
    </row>
    <row r="657" spans="1:2" ht="12.75">
      <c r="A657" s="2" t="str">
        <f ca="1">IFERROR(__xludf.DUMMYFUNCTION("GOOGLETRANSLATE(B657,""IT"",""EN"")"),"we could")</f>
        <v>we could</v>
      </c>
      <c r="B657" t="s">
        <v>669</v>
      </c>
    </row>
    <row r="658" spans="1:2" ht="12.75">
      <c r="A658" s="2" t="str">
        <f ca="1">IFERROR(__xludf.DUMMYFUNCTION("GOOGLETRANSLATE(B658,""IT"",""EN"")"),"exact")</f>
        <v>exact</v>
      </c>
      <c r="B658" t="s">
        <v>670</v>
      </c>
    </row>
    <row r="659" spans="1:2" ht="12.75">
      <c r="A659" s="2" t="str">
        <f ca="1">IFERROR(__xludf.DUMMYFUNCTION("GOOGLETRANSLATE(B659,""IT"",""EN"")"),"to believe")</f>
        <v>to believe</v>
      </c>
      <c r="B659" t="s">
        <v>136</v>
      </c>
    </row>
    <row r="660" spans="1:2" ht="12.75">
      <c r="A660" s="2" t="str">
        <f ca="1">IFERROR(__xludf.DUMMYFUNCTION("GOOGLETRANSLATE(B660,""IT"",""EN"")"),"deals with")</f>
        <v>deals with</v>
      </c>
      <c r="B660" t="s">
        <v>671</v>
      </c>
    </row>
    <row r="661" spans="1:2" ht="12.75">
      <c r="A661" s="2" t="str">
        <f ca="1">IFERROR(__xludf.DUMMYFUNCTION("GOOGLETRANSLATE(B661,""IT"",""EN"")"),"we were")</f>
        <v>we were</v>
      </c>
      <c r="B661" t="s">
        <v>672</v>
      </c>
    </row>
    <row r="662" spans="1:2" ht="12.75">
      <c r="A662" s="2" t="str">
        <f ca="1">IFERROR(__xludf.DUMMYFUNCTION("GOOGLETRANSLATE(B662,""IT"",""EN"")"),"arrived")</f>
        <v>arrived</v>
      </c>
      <c r="B662" t="s">
        <v>673</v>
      </c>
    </row>
    <row r="663" spans="1:2" ht="12.75">
      <c r="A663" s="2" t="str">
        <f ca="1">IFERROR(__xludf.DUMMYFUNCTION("GOOGLETRANSLATE(B663,""IT"",""EN"")"),"girl")</f>
        <v>girl</v>
      </c>
      <c r="B663" t="s">
        <v>674</v>
      </c>
    </row>
    <row r="664" spans="1:2" ht="12.75">
      <c r="A664" s="2" t="str">
        <f ca="1">IFERROR(__xludf.DUMMYFUNCTION("GOOGLETRANSLATE(B664,""IT"",""EN"")"),"pistol")</f>
        <v>pistol</v>
      </c>
      <c r="B664" t="s">
        <v>675</v>
      </c>
    </row>
    <row r="665" spans="1:2" ht="12.75">
      <c r="A665" s="2" t="str">
        <f ca="1">IFERROR(__xludf.DUMMYFUNCTION("GOOGLETRANSLATE(B665,""IT"",""EN"")"),"voice")</f>
        <v>voice</v>
      </c>
      <c r="B665" t="s">
        <v>676</v>
      </c>
    </row>
    <row r="666" spans="1:2" ht="12.75">
      <c r="A666" s="2" t="str">
        <f ca="1">IFERROR(__xludf.DUMMYFUNCTION("GOOGLETRANSLATE(B666,""IT"",""EN"")"),"to sleep")</f>
        <v>to sleep</v>
      </c>
      <c r="B666" t="s">
        <v>677</v>
      </c>
    </row>
    <row r="667" spans="1:2" ht="12.75">
      <c r="A667" s="2" t="str">
        <f ca="1">IFERROR(__xludf.DUMMYFUNCTION("GOOGLETRANSLATE(B667,""IT"",""EN"")"),"leave")</f>
        <v>leave</v>
      </c>
      <c r="B667" t="s">
        <v>678</v>
      </c>
    </row>
    <row r="668" spans="1:2" ht="12.75">
      <c r="A668" s="2" t="str">
        <f ca="1">IFERROR(__xludf.DUMMYFUNCTION("GOOGLETRANSLATE(B668,""IT"",""EN"")"),"had")</f>
        <v>had</v>
      </c>
      <c r="B668" t="s">
        <v>679</v>
      </c>
    </row>
    <row r="669" spans="1:2" ht="12.75">
      <c r="A669" s="2" t="str">
        <f ca="1">IFERROR(__xludf.DUMMYFUNCTION("GOOGLETRANSLATE(B669,""IT"",""EN"")"),"clear")</f>
        <v>clear</v>
      </c>
      <c r="B669" t="s">
        <v>680</v>
      </c>
    </row>
    <row r="670" spans="1:2" ht="12.75">
      <c r="A670" s="2" t="str">
        <f ca="1">IFERROR(__xludf.DUMMYFUNCTION("GOOGLETRANSLATE(B670,""IT"",""EN"")"),"appearance")</f>
        <v>appearance</v>
      </c>
      <c r="B670" t="s">
        <v>681</v>
      </c>
    </row>
    <row r="671" spans="1:2" ht="12.75">
      <c r="A671" s="2" t="str">
        <f ca="1">IFERROR(__xludf.DUMMYFUNCTION("GOOGLETRANSLATE(B671,""IT"",""EN"")"),"squad")</f>
        <v>squad</v>
      </c>
      <c r="B671" t="s">
        <v>682</v>
      </c>
    </row>
    <row r="672" spans="1:2" ht="12.75">
      <c r="A672" s="2" t="str">
        <f ca="1">IFERROR(__xludf.DUMMYFUNCTION("GOOGLETRANSLATE(B672,""IT"",""EN"")"),"careful")</f>
        <v>careful</v>
      </c>
      <c r="B672" t="s">
        <v>683</v>
      </c>
    </row>
    <row r="673" spans="1:2" ht="12.75">
      <c r="A673" s="2" t="str">
        <f ca="1">IFERROR(__xludf.DUMMYFUNCTION("GOOGLETRANSLATE(B673,""IT"",""EN"")"),"near")</f>
        <v>near</v>
      </c>
      <c r="B673" t="s">
        <v>684</v>
      </c>
    </row>
    <row r="674" spans="1:2" ht="12.75">
      <c r="A674" s="2" t="str">
        <f ca="1">IFERROR(__xludf.DUMMYFUNCTION("GOOGLETRANSLATE(B674,""IT"",""EN"")"),"order")</f>
        <v>order</v>
      </c>
      <c r="B674" t="s">
        <v>685</v>
      </c>
    </row>
    <row r="675" spans="1:2" ht="12.75">
      <c r="A675" s="2" t="str">
        <f ca="1">IFERROR(__xludf.DUMMYFUNCTION("GOOGLETRANSLATE(B675,""IT"",""EN"")"),"Joey")</f>
        <v>Joey</v>
      </c>
      <c r="B675" t="s">
        <v>686</v>
      </c>
    </row>
    <row r="676" spans="1:2" ht="12.75">
      <c r="A676" s="2" t="str">
        <f ca="1">IFERROR(__xludf.DUMMYFUNCTION("GOOGLETRANSLATE(B676,""IT"",""EN"")"),"until we meet again")</f>
        <v>until we meet again</v>
      </c>
      <c r="B676" t="s">
        <v>687</v>
      </c>
    </row>
    <row r="677" spans="1:2" ht="12.75">
      <c r="A677" s="2" t="str">
        <f ca="1">IFERROR(__xludf.DUMMYFUNCTION("GOOGLETRANSLATE(B677,""IT"",""EN"")"),"he arrives")</f>
        <v>he arrives</v>
      </c>
      <c r="B677" t="s">
        <v>688</v>
      </c>
    </row>
    <row r="678" spans="1:2" ht="12.75">
      <c r="A678" s="2" t="str">
        <f ca="1">IFERROR(__xludf.DUMMYFUNCTION("GOOGLETRANSLATE(B678,""IT"",""EN"")"),"weapons")</f>
        <v>weapons</v>
      </c>
      <c r="B678" t="s">
        <v>690</v>
      </c>
    </row>
    <row r="679" spans="1:2" ht="12.75">
      <c r="A679" s="2" t="str">
        <f ca="1">IFERROR(__xludf.DUMMYFUNCTION("GOOGLETRANSLATE(B679,""IT"",""EN"")"),"on")</f>
        <v>on</v>
      </c>
      <c r="B679" t="s">
        <v>691</v>
      </c>
    </row>
    <row r="680" spans="1:2" ht="12.75">
      <c r="A680" s="2" t="str">
        <f ca="1">IFERROR(__xludf.DUMMYFUNCTION("GOOGLETRANSLATE(B680,""IT"",""EN"")"),"at this point")</f>
        <v>at this point</v>
      </c>
      <c r="B680" t="s">
        <v>692</v>
      </c>
    </row>
    <row r="681" spans="1:2" ht="12.75">
      <c r="A681" s="2" t="str">
        <f ca="1">IFERROR(__xludf.DUMMYFUNCTION("GOOGLETRANSLATE(B681,""IT"",""EN"")"),"greater")</f>
        <v>greater</v>
      </c>
      <c r="B681" t="s">
        <v>693</v>
      </c>
    </row>
    <row r="682" spans="1:2" ht="12.75">
      <c r="A682" s="2" t="str">
        <f ca="1">IFERROR(__xludf.DUMMYFUNCTION("GOOGLETRANSLATE(B682,""IT"",""EN"")"),"rush")</f>
        <v>rush</v>
      </c>
      <c r="B682" t="s">
        <v>694</v>
      </c>
    </row>
    <row r="683" spans="1:2" ht="12.75">
      <c r="A683" s="2" t="str">
        <f ca="1">IFERROR(__xludf.DUMMYFUNCTION("GOOGLETRANSLATE(B683,""IT"",""EN"")"),"you will be")</f>
        <v>you will be</v>
      </c>
      <c r="B683" t="s">
        <v>695</v>
      </c>
    </row>
    <row r="684" spans="1:2" ht="12.75">
      <c r="A684" s="2" t="str">
        <f ca="1">IFERROR(__xludf.DUMMYFUNCTION("GOOGLETRANSLATE(B684,""IT"",""EN"")"),"sack")</f>
        <v>sack</v>
      </c>
      <c r="B684" t="s">
        <v>696</v>
      </c>
    </row>
    <row r="685" spans="1:2" ht="12.75">
      <c r="A685" s="2" t="str">
        <f ca="1">IFERROR(__xludf.DUMMYFUNCTION("GOOGLETRANSLATE(B685,""IT"",""EN"")"),"facts")</f>
        <v>facts</v>
      </c>
      <c r="B685" t="s">
        <v>697</v>
      </c>
    </row>
    <row r="686" spans="1:2" ht="12.75">
      <c r="A686" s="2" t="str">
        <f ca="1">IFERROR(__xludf.DUMMYFUNCTION("GOOGLETRANSLATE(B686,""IT"",""EN"")"),"York")</f>
        <v>York</v>
      </c>
      <c r="B686" t="s">
        <v>698</v>
      </c>
    </row>
    <row r="687" spans="1:2" ht="12.75">
      <c r="A687" s="2" t="str">
        <f ca="1">IFERROR(__xludf.DUMMYFUNCTION("GOOGLETRANSLATE(B687,""IT"",""EN"")"),"you speak")</f>
        <v>you speak</v>
      </c>
      <c r="B687" t="s">
        <v>699</v>
      </c>
    </row>
    <row r="688" spans="1:2" ht="12.75">
      <c r="A688" s="2" t="str">
        <f ca="1">IFERROR(__xludf.DUMMYFUNCTION("GOOGLETRANSLATE(B688,""IT"",""EN"")"),"blow")</f>
        <v>blow</v>
      </c>
      <c r="B688" t="s">
        <v>700</v>
      </c>
    </row>
    <row r="689" spans="1:2" ht="12.75">
      <c r="A689" s="2" t="str">
        <f ca="1">IFERROR(__xludf.DUMMYFUNCTION("GOOGLETRANSLATE(B689,""IT"",""EN"")"),"I would be")</f>
        <v>I would be</v>
      </c>
      <c r="B689" t="s">
        <v>701</v>
      </c>
    </row>
    <row r="690" spans="1:2" ht="12.75">
      <c r="A690" s="2" t="str">
        <f ca="1">IFERROR(__xludf.DUMMYFUNCTION("GOOGLETRANSLATE(B690,""IT"",""EN"")"),"m '")</f>
        <v>m '</v>
      </c>
      <c r="B690" t="s">
        <v>702</v>
      </c>
    </row>
    <row r="691" spans="1:2" ht="12.75">
      <c r="A691" s="2" t="str">
        <f ca="1">IFERROR(__xludf.DUMMYFUNCTION("GOOGLETRANSLATE(B691,""IT"",""EN"")"),"coffee")</f>
        <v>coffee</v>
      </c>
      <c r="B691" t="s">
        <v>703</v>
      </c>
    </row>
    <row r="692" spans="1:2" ht="12.75">
      <c r="A692" s="2" t="str">
        <f ca="1">IFERROR(__xludf.DUMMYFUNCTION("GOOGLETRANSLATE(B692,""IT"",""EN"")"),"Do you understand")</f>
        <v>Do you understand</v>
      </c>
      <c r="B692" t="s">
        <v>704</v>
      </c>
    </row>
    <row r="693" spans="1:2" ht="12.75">
      <c r="A693" s="2" t="str">
        <f ca="1">IFERROR(__xludf.DUMMYFUNCTION("GOOGLETRANSLATE(B693,""IT"",""EN"")"),"saying")</f>
        <v>saying</v>
      </c>
      <c r="B693" t="s">
        <v>705</v>
      </c>
    </row>
    <row r="694" spans="1:2" ht="12.75">
      <c r="A694" s="2" t="str">
        <f ca="1">IFERROR(__xludf.DUMMYFUNCTION("GOOGLETRANSLATE(B694,""IT"",""EN"")"),"your")</f>
        <v>your</v>
      </c>
      <c r="B694" t="s">
        <v>706</v>
      </c>
    </row>
    <row r="695" spans="1:2" ht="12.75">
      <c r="A695" s="2" t="str">
        <f ca="1">IFERROR(__xludf.DUMMYFUNCTION("GOOGLETRANSLATE(B695,""IT"",""EN"")"),"room")</f>
        <v>room</v>
      </c>
      <c r="B695" t="s">
        <v>707</v>
      </c>
    </row>
    <row r="696" spans="1:2" ht="12.75">
      <c r="A696" s="2" t="str">
        <f ca="1">IFERROR(__xludf.DUMMYFUNCTION("GOOGLETRANSLATE(B696,""IT"",""EN"")"),"some")</f>
        <v>some</v>
      </c>
      <c r="B696" t="s">
        <v>708</v>
      </c>
    </row>
    <row r="697" spans="1:2" ht="12.75">
      <c r="A697" s="2" t="str">
        <f ca="1">IFERROR(__xludf.DUMMYFUNCTION("GOOGLETRANSLATE(B697,""IT"",""EN"")"),"to seek")</f>
        <v>to seek</v>
      </c>
      <c r="B697" t="s">
        <v>460</v>
      </c>
    </row>
    <row r="698" spans="1:2" ht="12.75">
      <c r="A698" s="2" t="str">
        <f ca="1">IFERROR(__xludf.DUMMYFUNCTION("GOOGLETRANSLATE(B698,""IT"",""EN"")"),"I arrive")</f>
        <v>I arrive</v>
      </c>
      <c r="B698" t="s">
        <v>709</v>
      </c>
    </row>
    <row r="699" spans="1:2" ht="12.75">
      <c r="A699" s="2" t="str">
        <f ca="1">IFERROR(__xludf.DUMMYFUNCTION("GOOGLETRANSLATE(B699,""IT"",""EN"")"),"wait")</f>
        <v>wait</v>
      </c>
      <c r="B699" t="s">
        <v>267</v>
      </c>
    </row>
    <row r="700" spans="1:2" ht="12.75">
      <c r="A700" s="2" t="str">
        <f ca="1">IFERROR(__xludf.DUMMYFUNCTION("GOOGLETRANSLATE(B700,""IT"",""EN"")"),"situation")</f>
        <v>situation</v>
      </c>
      <c r="B700" t="s">
        <v>710</v>
      </c>
    </row>
    <row r="701" spans="1:2" ht="12.75">
      <c r="A701" s="2" t="str">
        <f ca="1">IFERROR(__xludf.DUMMYFUNCTION("GOOGLETRANSLATE(B701,""IT"",""EN"")"),"we will do")</f>
        <v>we will do</v>
      </c>
      <c r="B701" t="s">
        <v>711</v>
      </c>
    </row>
    <row r="702" spans="1:2" ht="12.75">
      <c r="A702" s="2" t="str">
        <f ca="1">IFERROR(__xludf.DUMMYFUNCTION("GOOGLETRANSLATE(B702,""IT"",""EN"")"),"decided")</f>
        <v>decided</v>
      </c>
      <c r="B702" t="s">
        <v>712</v>
      </c>
    </row>
    <row r="703" spans="1:2" ht="12.75">
      <c r="A703" s="2" t="str">
        <f ca="1">IFERROR(__xludf.DUMMYFUNCTION("GOOGLETRANSLATE(B703,""IT"",""EN"")"),"exactly")</f>
        <v>exactly</v>
      </c>
      <c r="B703" t="s">
        <v>713</v>
      </c>
    </row>
    <row r="704" spans="1:2" ht="12.75">
      <c r="A704" s="2" t="str">
        <f ca="1">IFERROR(__xludf.DUMMYFUNCTION("GOOGLETRANSLATE(B704,""IT"",""EN"")"),"DE")</f>
        <v>DE</v>
      </c>
      <c r="B704" t="s">
        <v>714</v>
      </c>
    </row>
    <row r="705" spans="1:2" ht="12.75">
      <c r="A705" s="2" t="str">
        <f ca="1">IFERROR(__xludf.DUMMYFUNCTION("GOOGLETRANSLATE(B705,""IT"",""EN"")"),"goodbye")</f>
        <v>goodbye</v>
      </c>
      <c r="B705" t="s">
        <v>715</v>
      </c>
    </row>
    <row r="706" spans="1:2" ht="12.75">
      <c r="A706" s="2" t="str">
        <f ca="1">IFERROR(__xludf.DUMMYFUNCTION("GOOGLETRANSLATE(B706,""IT"",""EN"")"),"scene")</f>
        <v>scene</v>
      </c>
      <c r="B706" t="s">
        <v>716</v>
      </c>
    </row>
    <row r="707" spans="1:2" ht="12.75">
      <c r="A707" s="2" t="str">
        <f ca="1">IFERROR(__xludf.DUMMYFUNCTION("GOOGLETRANSLATE(B707,""IT"",""EN"")"),"English")</f>
        <v>English</v>
      </c>
      <c r="B707" t="s">
        <v>717</v>
      </c>
    </row>
    <row r="708" spans="1:2" ht="12.75">
      <c r="A708" s="2" t="str">
        <f ca="1">IFERROR(__xludf.DUMMYFUNCTION("GOOGLETRANSLATE(B708,""IT"",""EN"")"),"perfect")</f>
        <v>perfect</v>
      </c>
      <c r="B708" t="s">
        <v>718</v>
      </c>
    </row>
    <row r="709" spans="1:2" ht="12.75">
      <c r="A709" s="2" t="str">
        <f ca="1">IFERROR(__xludf.DUMMYFUNCTION("GOOGLETRANSLATE(B709,""IT"",""EN"")"),"you can")</f>
        <v>you can</v>
      </c>
      <c r="B709" t="s">
        <v>719</v>
      </c>
    </row>
    <row r="710" spans="1:2" ht="12.75">
      <c r="A710" s="2" t="str">
        <f ca="1">IFERROR(__xludf.DUMMYFUNCTION("GOOGLETRANSLATE(B710,""IT"",""EN"")"),"do for me")</f>
        <v>do for me</v>
      </c>
      <c r="B710" t="s">
        <v>720</v>
      </c>
    </row>
    <row r="711" spans="1:2" ht="12.75">
      <c r="A711" s="2" t="str">
        <f ca="1">IFERROR(__xludf.DUMMYFUNCTION("GOOGLETRANSLATE(B711,""IT"",""EN"")"),"tall")</f>
        <v>tall</v>
      </c>
      <c r="B711" t="s">
        <v>721</v>
      </c>
    </row>
    <row r="712" spans="1:2" ht="12.75">
      <c r="A712" s="2" t="str">
        <f ca="1">IFERROR(__xludf.DUMMYFUNCTION("GOOGLETRANSLATE(B712,""IT"",""EN"")"),"of the")</f>
        <v>of the</v>
      </c>
      <c r="B712" t="s">
        <v>722</v>
      </c>
    </row>
    <row r="713" spans="1:2" ht="12.75">
      <c r="A713" s="2" t="str">
        <f ca="1">IFERROR(__xludf.DUMMYFUNCTION("GOOGLETRANSLATE(B713,""IT"",""EN"")"),"I take")</f>
        <v>I take</v>
      </c>
      <c r="B713" t="s">
        <v>723</v>
      </c>
    </row>
    <row r="714" spans="1:2" ht="12.75">
      <c r="A714" s="2" t="str">
        <f ca="1">IFERROR(__xludf.DUMMYFUNCTION("GOOGLETRANSLATE(B714,""IT"",""EN"")"),"you know")</f>
        <v>you know</v>
      </c>
      <c r="B714" t="s">
        <v>724</v>
      </c>
    </row>
    <row r="715" spans="1:2" ht="12.75">
      <c r="A715" s="2" t="str">
        <f ca="1">IFERROR(__xludf.DUMMYFUNCTION("GOOGLETRANSLATE(B715,""IT"",""EN"")"),"well")</f>
        <v>well</v>
      </c>
      <c r="B715" t="s">
        <v>725</v>
      </c>
    </row>
    <row r="716" spans="1:2" ht="12.75">
      <c r="A716" s="2" t="str">
        <f ca="1">IFERROR(__xludf.DUMMYFUNCTION("GOOGLETRANSLATE(B716,""IT"",""EN"")"),"you know")</f>
        <v>you know</v>
      </c>
      <c r="B716" t="s">
        <v>726</v>
      </c>
    </row>
    <row r="717" spans="1:2" ht="12.75">
      <c r="A717" s="2" t="str">
        <f ca="1">IFERROR(__xludf.DUMMYFUNCTION("GOOGLETRANSLATE(B717,""IT"",""EN"")"),"crazy")</f>
        <v>crazy</v>
      </c>
      <c r="B717" t="s">
        <v>727</v>
      </c>
    </row>
    <row r="718" spans="1:2" ht="12.75">
      <c r="A718" s="2" t="str">
        <f ca="1">IFERROR(__xludf.DUMMYFUNCTION("GOOGLETRANSLATE(B718,""IT"",""EN"")"),"who do you Love")</f>
        <v>who do you Love</v>
      </c>
      <c r="B718" t="s">
        <v>728</v>
      </c>
    </row>
    <row r="719" spans="1:2" ht="12.75">
      <c r="A719" s="2" t="str">
        <f ca="1">IFERROR(__xludf.DUMMYFUNCTION("GOOGLETRANSLATE(B719,""IT"",""EN"")"),"got back")</f>
        <v>got back</v>
      </c>
      <c r="B719" t="s">
        <v>729</v>
      </c>
    </row>
    <row r="720" spans="1:2" ht="12.75">
      <c r="A720" s="2" t="str">
        <f ca="1">IFERROR(__xludf.DUMMYFUNCTION("GOOGLETRANSLATE(B720,""IT"",""EN"")"),"safe")</f>
        <v>safe</v>
      </c>
      <c r="B720" t="s">
        <v>730</v>
      </c>
    </row>
    <row r="721" spans="1:2" ht="12.75">
      <c r="A721" s="2" t="str">
        <f ca="1">IFERROR(__xludf.DUMMYFUNCTION("GOOGLETRANSLATE(B721,""IT"",""EN"")"),"to leave")</f>
        <v>to leave</v>
      </c>
      <c r="B721" t="s">
        <v>502</v>
      </c>
    </row>
    <row r="722" spans="1:2" ht="12.75">
      <c r="A722" s="2" t="str">
        <f ca="1">IFERROR(__xludf.DUMMYFUNCTION("GOOGLETRANSLATE(B722,""IT"",""EN"")"),"hair")</f>
        <v>hair</v>
      </c>
      <c r="B722" t="s">
        <v>731</v>
      </c>
    </row>
    <row r="723" spans="1:2" ht="12.75">
      <c r="A723" s="2" t="str">
        <f ca="1">IFERROR(__xludf.DUMMYFUNCTION("GOOGLETRANSLATE(B723,""IT"",""EN"")"),"power")</f>
        <v>power</v>
      </c>
      <c r="B723" t="s">
        <v>88</v>
      </c>
    </row>
    <row r="724" spans="1:2" ht="12.75">
      <c r="A724" s="2" t="str">
        <f ca="1">IFERROR(__xludf.DUMMYFUNCTION("GOOGLETRANSLATE(B724,""IT"",""EN"")"),"you had")</f>
        <v>you had</v>
      </c>
      <c r="B724" t="s">
        <v>732</v>
      </c>
    </row>
    <row r="725" spans="1:2" ht="12.75">
      <c r="A725" s="2" t="str">
        <f ca="1">IFERROR(__xludf.DUMMYFUNCTION("GOOGLETRANSLATE(B725,""IT"",""EN"")"),"death")</f>
        <v>death</v>
      </c>
      <c r="B725" t="s">
        <v>733</v>
      </c>
    </row>
    <row r="726" spans="1:2" ht="12.75">
      <c r="A726" s="2" t="str">
        <f ca="1">IFERROR(__xludf.DUMMYFUNCTION("GOOGLETRANSLATE(B726,""IT"",""EN"")"),"will have")</f>
        <v>will have</v>
      </c>
      <c r="B726" t="s">
        <v>734</v>
      </c>
    </row>
    <row r="727" spans="1:2" ht="12.75">
      <c r="A727" s="2" t="str">
        <f ca="1">IFERROR(__xludf.DUMMYFUNCTION("GOOGLETRANSLATE(B727,""IT"",""EN"")"),"fantastic")</f>
        <v>fantastic</v>
      </c>
      <c r="B727" t="s">
        <v>735</v>
      </c>
    </row>
    <row r="728" spans="1:2" ht="12.75">
      <c r="A728" s="2" t="str">
        <f ca="1">IFERROR(__xludf.DUMMYFUNCTION("GOOGLETRANSLATE(B728,""IT"",""EN"")"),"marriage")</f>
        <v>marriage</v>
      </c>
      <c r="B728" t="s">
        <v>736</v>
      </c>
    </row>
    <row r="729" spans="1:2" ht="12.75">
      <c r="A729" s="2" t="str">
        <f ca="1">IFERROR(__xludf.DUMMYFUNCTION("GOOGLETRANSLATE(B729,""IT"",""EN"")"),"step")</f>
        <v>step</v>
      </c>
      <c r="B729" t="s">
        <v>737</v>
      </c>
    </row>
    <row r="730" spans="1:2" ht="12.75">
      <c r="A730" s="2" t="str">
        <f ca="1">IFERROR(__xludf.DUMMYFUNCTION("GOOGLETRANSLATE(B730,""IT"",""EN"")"),"bring")</f>
        <v>bring</v>
      </c>
      <c r="B730" t="s">
        <v>506</v>
      </c>
    </row>
    <row r="731" spans="1:2" ht="12.75">
      <c r="A731" s="2" t="str">
        <f ca="1">IFERROR(__xludf.DUMMYFUNCTION("GOOGLETRANSLATE(B731,""IT"",""EN"")"),"aspect")</f>
        <v>aspect</v>
      </c>
      <c r="B731" t="s">
        <v>738</v>
      </c>
    </row>
    <row r="732" spans="1:2" ht="12.75">
      <c r="A732" s="2" t="str">
        <f ca="1">IFERROR(__xludf.DUMMYFUNCTION("GOOGLETRANSLATE(B732,""IT"",""EN"")"),"back")</f>
        <v>back</v>
      </c>
      <c r="B732" t="s">
        <v>739</v>
      </c>
    </row>
    <row r="733" spans="1:2" ht="12.75">
      <c r="A733" s="2" t="str">
        <f ca="1">IFERROR(__xludf.DUMMYFUNCTION("GOOGLETRANSLATE(B733,""IT"",""EN"")"),"arrive")</f>
        <v>arrive</v>
      </c>
      <c r="B733" t="s">
        <v>689</v>
      </c>
    </row>
    <row r="734" spans="1:2" ht="12.75">
      <c r="A734" s="2" t="str">
        <f ca="1">IFERROR(__xludf.DUMMYFUNCTION("GOOGLETRANSLATE(B734,""IT"",""EN"")"),"trouble")</f>
        <v>trouble</v>
      </c>
      <c r="B734" t="s">
        <v>740</v>
      </c>
    </row>
    <row r="735" spans="1:2" ht="12.75">
      <c r="A735" s="2" t="str">
        <f ca="1">IFERROR(__xludf.DUMMYFUNCTION("GOOGLETRANSLATE(B735,""IT"",""EN"")"),"find")</f>
        <v>find</v>
      </c>
      <c r="B735" t="s">
        <v>741</v>
      </c>
    </row>
    <row r="736" spans="1:2" ht="12.75">
      <c r="A736" s="2" t="str">
        <f ca="1">IFERROR(__xludf.DUMMYFUNCTION("GOOGLETRANSLATE(B736,""IT"",""EN"")"),"reason")</f>
        <v>reason</v>
      </c>
      <c r="B736" t="s">
        <v>742</v>
      </c>
    </row>
    <row r="737" spans="1:2" ht="12.75">
      <c r="A737" s="2" t="str">
        <f ca="1">IFERROR(__xludf.DUMMYFUNCTION("GOOGLETRANSLATE(B737,""IT"",""EN"")"),"remain")</f>
        <v>remain</v>
      </c>
      <c r="B737" t="s">
        <v>743</v>
      </c>
    </row>
    <row r="738" spans="1:2" ht="12.75">
      <c r="A738" s="2" t="str">
        <f ca="1">IFERROR(__xludf.DUMMYFUNCTION("GOOGLETRANSLATE(B738,""IT"",""EN"")"),"Start")</f>
        <v>Start</v>
      </c>
      <c r="B738" t="s">
        <v>744</v>
      </c>
    </row>
    <row r="739" spans="1:2" ht="12.75">
      <c r="A739" s="2" t="str">
        <f ca="1">IFERROR(__xludf.DUMMYFUNCTION("GOOGLETRANSLATE(B739,""IT"",""EN"")"),"stop that")</f>
        <v>stop that</v>
      </c>
      <c r="B739" t="s">
        <v>745</v>
      </c>
    </row>
    <row r="740" spans="1:2" ht="12.75">
      <c r="A740" s="2" t="str">
        <f ca="1">IFERROR(__xludf.DUMMYFUNCTION("GOOGLETRANSLATE(B740,""IT"",""EN"")"),"become")</f>
        <v>become</v>
      </c>
      <c r="B740" t="s">
        <v>746</v>
      </c>
    </row>
    <row r="741" spans="1:2" ht="12.75">
      <c r="A741" s="2" t="str">
        <f ca="1">IFERROR(__xludf.DUMMYFUNCTION("GOOGLETRANSLATE(B741,""IT"",""EN"")"),"could")</f>
        <v>could</v>
      </c>
      <c r="B741" t="s">
        <v>747</v>
      </c>
    </row>
    <row r="742" spans="1:2" ht="12.75">
      <c r="A742" s="2" t="str">
        <f ca="1">IFERROR(__xludf.DUMMYFUNCTION("GOOGLETRANSLATE(B742,""IT"",""EN"")"),"n '")</f>
        <v>n '</v>
      </c>
      <c r="B742" t="s">
        <v>748</v>
      </c>
    </row>
    <row r="743" spans="1:2" ht="12.75">
      <c r="A743" s="2" t="str">
        <f ca="1">IFERROR(__xludf.DUMMYFUNCTION("GOOGLETRANSLATE(B743,""IT"",""EN"")"),"wanted")</f>
        <v>wanted</v>
      </c>
      <c r="B743" t="s">
        <v>749</v>
      </c>
    </row>
    <row r="744" spans="1:2" ht="12.75">
      <c r="A744" s="2" t="str">
        <f ca="1">IFERROR(__xludf.DUMMYFUNCTION("GOOGLETRANSLATE(B744,""IT"",""EN"")"),"they go")</f>
        <v>they go</v>
      </c>
      <c r="B744" t="s">
        <v>750</v>
      </c>
    </row>
    <row r="745" spans="1:2" ht="12.75">
      <c r="A745" s="2" t="str">
        <f ca="1">IFERROR(__xludf.DUMMYFUNCTION("GOOGLETRANSLATE(B745,""IT"",""EN"")"),"She said")</f>
        <v>She said</v>
      </c>
      <c r="B745" t="s">
        <v>751</v>
      </c>
    </row>
    <row r="746" spans="1:2" ht="12.75">
      <c r="A746" s="2" t="str">
        <f ca="1">IFERROR(__xludf.DUMMYFUNCTION("GOOGLETRANSLATE(B746,""IT"",""EN"")"),"dead")</f>
        <v>dead</v>
      </c>
      <c r="B746" t="s">
        <v>358</v>
      </c>
    </row>
    <row r="747" spans="1:2" ht="12.75">
      <c r="A747" s="2" t="str">
        <f ca="1">IFERROR(__xludf.DUMMYFUNCTION("GOOGLETRANSLATE(B747,""IT"",""EN"")"),"de")</f>
        <v>de</v>
      </c>
      <c r="B747" t="s">
        <v>752</v>
      </c>
    </row>
    <row r="748" spans="1:2" ht="12.75">
      <c r="A748" s="2" t="str">
        <f ca="1">IFERROR(__xludf.DUMMYFUNCTION("GOOGLETRANSLATE(B748,""IT"",""EN"")"),"bath")</f>
        <v>bath</v>
      </c>
      <c r="B748" t="s">
        <v>753</v>
      </c>
    </row>
    <row r="749" spans="1:2" ht="12.75">
      <c r="A749" s="2" t="str">
        <f ca="1">IFERROR(__xludf.DUMMYFUNCTION("GOOGLETRANSLATE(B749,""IT"",""EN"")"),"uncle")</f>
        <v>uncle</v>
      </c>
      <c r="B749" t="s">
        <v>754</v>
      </c>
    </row>
    <row r="750" spans="1:2" ht="12.75">
      <c r="A750" s="2" t="str">
        <f ca="1">IFERROR(__xludf.DUMMYFUNCTION("GOOGLETRANSLATE(B750,""IT"",""EN"")"),"future")</f>
        <v>future</v>
      </c>
      <c r="B750" t="s">
        <v>755</v>
      </c>
    </row>
    <row r="751" spans="1:2" ht="12.75">
      <c r="A751" s="2" t="str">
        <f ca="1">IFERROR(__xludf.DUMMYFUNCTION("GOOGLETRANSLATE(B751,""IT"",""EN"")"),"wrong")</f>
        <v>wrong</v>
      </c>
      <c r="B751" t="s">
        <v>756</v>
      </c>
    </row>
    <row r="752" spans="1:2" ht="12.75">
      <c r="A752" s="2" t="str">
        <f ca="1">IFERROR(__xludf.DUMMYFUNCTION("GOOGLETRANSLATE(B752,""IT"",""EN"")"),"look")</f>
        <v>look</v>
      </c>
      <c r="B752" t="s">
        <v>757</v>
      </c>
    </row>
    <row r="753" spans="1:2" ht="12.75">
      <c r="A753" s="2" t="str">
        <f ca="1">IFERROR(__xludf.DUMMYFUNCTION("GOOGLETRANSLATE(B753,""IT"",""EN"")"),"as'")</f>
        <v>as'</v>
      </c>
      <c r="B753" t="s">
        <v>758</v>
      </c>
    </row>
    <row r="754" spans="1:2" ht="12.75">
      <c r="A754" s="2" t="str">
        <f ca="1">IFERROR(__xludf.DUMMYFUNCTION("GOOGLETRANSLATE(B754,""IT"",""EN"")"),"safety")</f>
        <v>safety</v>
      </c>
      <c r="B754" t="s">
        <v>759</v>
      </c>
    </row>
    <row r="755" spans="1:2" ht="12.75">
      <c r="A755" s="2" t="str">
        <f ca="1">IFERROR(__xludf.DUMMYFUNCTION("GOOGLETRANSLATE(B755,""IT"",""EN"")"),"piece")</f>
        <v>piece</v>
      </c>
      <c r="B755" t="s">
        <v>760</v>
      </c>
    </row>
    <row r="756" spans="1:2" ht="12.75">
      <c r="A756" s="2" t="str">
        <f ca="1">IFERROR(__xludf.DUMMYFUNCTION("GOOGLETRANSLATE(B756,""IT"",""EN"")"),"must")</f>
        <v>must</v>
      </c>
      <c r="B756" t="s">
        <v>761</v>
      </c>
    </row>
    <row r="757" spans="1:2" ht="12.75">
      <c r="A757" s="2" t="str">
        <f ca="1">IFERROR(__xludf.DUMMYFUNCTION("GOOGLETRANSLATE(B757,""IT"",""EN"")"),"coming")</f>
        <v>coming</v>
      </c>
      <c r="B757" t="s">
        <v>762</v>
      </c>
    </row>
    <row r="758" spans="1:2" ht="12.75">
      <c r="A758" s="2" t="str">
        <f ca="1">IFERROR(__xludf.DUMMYFUNCTION("GOOGLETRANSLATE(B758,""IT"",""EN"")"),"at the")</f>
        <v>at the</v>
      </c>
      <c r="B758" t="s">
        <v>763</v>
      </c>
    </row>
    <row r="759" spans="1:2" ht="12.75">
      <c r="A759" s="2" t="str">
        <f ca="1">IFERROR(__xludf.DUMMYFUNCTION("GOOGLETRANSLATE(B759,""IT"",""EN"")"),"lieutenant")</f>
        <v>lieutenant</v>
      </c>
      <c r="B759" t="s">
        <v>764</v>
      </c>
    </row>
    <row r="760" spans="1:2" ht="12.75">
      <c r="A760" s="2" t="str">
        <f ca="1">IFERROR(__xludf.DUMMYFUNCTION("GOOGLETRANSLATE(B760,""IT"",""EN"")"),"silence")</f>
        <v>silence</v>
      </c>
      <c r="B760" t="s">
        <v>765</v>
      </c>
    </row>
    <row r="761" spans="1:2" ht="12.75">
      <c r="A761" s="2" t="str">
        <f ca="1">IFERROR(__xludf.DUMMYFUNCTION("GOOGLETRANSLATE(B761,""IT"",""EN"")"),"port")</f>
        <v>port</v>
      </c>
      <c r="B761" t="s">
        <v>766</v>
      </c>
    </row>
    <row r="762" spans="1:2" ht="12.75">
      <c r="A762" s="2" t="str">
        <f ca="1">IFERROR(__xludf.DUMMYFUNCTION("GOOGLETRANSLATE(B762,""IT"",""EN"")"),"kill")</f>
        <v>kill</v>
      </c>
      <c r="B762" t="s">
        <v>452</v>
      </c>
    </row>
    <row r="763" spans="1:2" ht="12.75">
      <c r="A763" s="2" t="str">
        <f ca="1">IFERROR(__xludf.DUMMYFUNCTION("GOOGLETRANSLATE(B763,""IT"",""EN"")"),"hate")</f>
        <v>hate</v>
      </c>
      <c r="B763" t="s">
        <v>767</v>
      </c>
    </row>
    <row r="764" spans="1:2" ht="12.75">
      <c r="A764" s="2" t="str">
        <f ca="1">IFERROR(__xludf.DUMMYFUNCTION("GOOGLETRANSLATE(B764,""IT"",""EN"")"),"on")</f>
        <v>on</v>
      </c>
      <c r="B764" t="s">
        <v>768</v>
      </c>
    </row>
    <row r="765" spans="1:2" ht="12.75">
      <c r="A765" s="2" t="str">
        <f ca="1">IFERROR(__xludf.DUMMYFUNCTION("GOOGLETRANSLATE(B765,""IT"",""EN"")"),"play")</f>
        <v>play</v>
      </c>
      <c r="B765" t="s">
        <v>769</v>
      </c>
    </row>
    <row r="766" spans="1:2" ht="12.75">
      <c r="A766" s="2" t="str">
        <f ca="1">IFERROR(__xludf.DUMMYFUNCTION("GOOGLETRANSLATE(B766,""IT"",""EN"")"),"distant")</f>
        <v>distant</v>
      </c>
      <c r="B766" t="s">
        <v>770</v>
      </c>
    </row>
    <row r="767" spans="1:2" ht="12.75">
      <c r="A767" s="2" t="str">
        <f ca="1">IFERROR(__xludf.DUMMYFUNCTION("GOOGLETRANSLATE(B767,""IT"",""EN"")"),"during")</f>
        <v>during</v>
      </c>
      <c r="B767" t="s">
        <v>771</v>
      </c>
    </row>
    <row r="768" spans="1:2" ht="12.75">
      <c r="A768" s="2" t="str">
        <f ca="1">IFERROR(__xludf.DUMMYFUNCTION("GOOGLETRANSLATE(B768,""IT"",""EN"")"),"secret")</f>
        <v>secret</v>
      </c>
      <c r="B768" t="s">
        <v>772</v>
      </c>
    </row>
    <row r="769" spans="1:2" ht="12.75">
      <c r="A769" s="2" t="str">
        <f ca="1">IFERROR(__xludf.DUMMYFUNCTION("GOOGLETRANSLATE(B769,""IT"",""EN"")"),"Sun")</f>
        <v>Sun</v>
      </c>
      <c r="B769" t="s">
        <v>773</v>
      </c>
    </row>
    <row r="770" spans="1:2" ht="12.75">
      <c r="A770" s="2" t="str">
        <f ca="1">IFERROR(__xludf.DUMMYFUNCTION("GOOGLETRANSLATE(B770,""IT"",""EN"")"),"to put")</f>
        <v>to put</v>
      </c>
      <c r="B770" t="s">
        <v>774</v>
      </c>
    </row>
    <row r="771" spans="1:2" ht="12.75">
      <c r="A771" s="2" t="str">
        <f ca="1">IFERROR(__xludf.DUMMYFUNCTION("GOOGLETRANSLATE(B771,""IT"",""EN"")"),"come")</f>
        <v>come</v>
      </c>
      <c r="B771" t="s">
        <v>775</v>
      </c>
    </row>
    <row r="772" spans="1:2" ht="12.75">
      <c r="A772" s="2" t="str">
        <f ca="1">IFERROR(__xludf.DUMMYFUNCTION("GOOGLETRANSLATE(B772,""IT"",""EN"")"),"tell me")</f>
        <v>tell me</v>
      </c>
      <c r="B772" t="s">
        <v>776</v>
      </c>
    </row>
    <row r="773" spans="1:2" ht="12.75">
      <c r="A773" s="2" t="str">
        <f ca="1">IFERROR(__xludf.DUMMYFUNCTION("GOOGLETRANSLATE(B773,""IT"",""EN"")"),"system")</f>
        <v>system</v>
      </c>
      <c r="B773" t="s">
        <v>777</v>
      </c>
    </row>
    <row r="774" spans="1:2" ht="12.75">
      <c r="A774" s="2" t="str">
        <f ca="1">IFERROR(__xludf.DUMMYFUNCTION("GOOGLETRANSLATE(B774,""IT"",""EN"")"),"voyage")</f>
        <v>voyage</v>
      </c>
      <c r="B774" t="s">
        <v>778</v>
      </c>
    </row>
    <row r="775" spans="1:2" ht="12.75">
      <c r="A775" s="2" t="str">
        <f ca="1">IFERROR(__xludf.DUMMYFUNCTION("GOOGLETRANSLATE(B775,""IT"",""EN"")"),"it causes")</f>
        <v>it causes</v>
      </c>
      <c r="B775" t="s">
        <v>779</v>
      </c>
    </row>
    <row r="776" spans="1:2" ht="12.75">
      <c r="A776" s="2" t="str">
        <f ca="1">IFERROR(__xludf.DUMMYFUNCTION("GOOGLETRANSLATE(B776,""IT"",""EN"")"),"r")</f>
        <v>r</v>
      </c>
      <c r="B776" t="s">
        <v>780</v>
      </c>
    </row>
    <row r="777" spans="1:2" ht="12.75">
      <c r="A777" s="2" t="str">
        <f ca="1">IFERROR(__xludf.DUMMYFUNCTION("GOOGLETRANSLATE(B777,""IT"",""EN"")"),"commander")</f>
        <v>commander</v>
      </c>
      <c r="B777" t="s">
        <v>781</v>
      </c>
    </row>
    <row r="778" spans="1:2" ht="12.75">
      <c r="A778" s="2" t="str">
        <f ca="1">IFERROR(__xludf.DUMMYFUNCTION("GOOGLETRANSLATE(B778,""IT"",""EN"")"),"weeks")</f>
        <v>weeks</v>
      </c>
      <c r="B778" t="s">
        <v>782</v>
      </c>
    </row>
    <row r="779" spans="1:2" ht="12.75">
      <c r="A779" s="2" t="str">
        <f ca="1">IFERROR(__xludf.DUMMYFUNCTION("GOOGLETRANSLATE(B779,""IT"",""EN"")"),"simple")</f>
        <v>simple</v>
      </c>
      <c r="B779" t="s">
        <v>783</v>
      </c>
    </row>
    <row r="780" spans="1:2" ht="12.75">
      <c r="A780" s="2" t="str">
        <f ca="1">IFERROR(__xludf.DUMMYFUNCTION("GOOGLETRANSLATE(B780,""IT"",""EN"")"),"minute")</f>
        <v>minute</v>
      </c>
      <c r="B780" t="s">
        <v>430</v>
      </c>
    </row>
    <row r="781" spans="1:2" ht="12.75">
      <c r="A781" s="2" t="str">
        <f ca="1">IFERROR(__xludf.DUMMYFUNCTION("GOOGLETRANSLATE(B781,""IT"",""EN"")"),"fun")</f>
        <v>fun</v>
      </c>
      <c r="B781" t="s">
        <v>784</v>
      </c>
    </row>
    <row r="782" spans="1:2" ht="12.75">
      <c r="A782" s="2" t="str">
        <f ca="1">IFERROR(__xludf.DUMMYFUNCTION("GOOGLETRANSLATE(B782,""IT"",""EN"")"),"you would have")</f>
        <v>you would have</v>
      </c>
      <c r="B782" t="s">
        <v>785</v>
      </c>
    </row>
    <row r="783" spans="1:2" ht="12.75">
      <c r="A783" s="2" t="str">
        <f ca="1">IFERROR(__xludf.DUMMYFUNCTION("GOOGLETRANSLATE(B783,""IT"",""EN"")"),"big")</f>
        <v>big</v>
      </c>
      <c r="B783" t="s">
        <v>786</v>
      </c>
    </row>
    <row r="784" spans="1:2" ht="12.75">
      <c r="A784" s="2" t="str">
        <f ca="1">IFERROR(__xludf.DUMMYFUNCTION("GOOGLETRANSLATE(B784,""IT"",""EN"")"),"president")</f>
        <v>president</v>
      </c>
      <c r="B784" t="s">
        <v>787</v>
      </c>
    </row>
    <row r="785" spans="1:2" ht="12.75">
      <c r="A785" s="2" t="str">
        <f ca="1">IFERROR(__xludf.DUMMYFUNCTION("GOOGLETRANSLATE(B785,""IT"",""EN"")"),"mouth")</f>
        <v>mouth</v>
      </c>
      <c r="B785" t="s">
        <v>788</v>
      </c>
    </row>
    <row r="786" spans="1:2" ht="12.75">
      <c r="A786" s="2" t="str">
        <f ca="1">IFERROR(__xludf.DUMMYFUNCTION("GOOGLETRANSLATE(B786,""IT"",""EN"")"),"permit")</f>
        <v>permit</v>
      </c>
      <c r="B786" t="s">
        <v>789</v>
      </c>
    </row>
    <row r="787" spans="1:2" ht="12.75">
      <c r="A787" s="2" t="str">
        <f ca="1">IFERROR(__xludf.DUMMYFUNCTION("GOOGLETRANSLATE(B787,""IT"",""EN"")"),"old")</f>
        <v>old</v>
      </c>
      <c r="B787" t="s">
        <v>790</v>
      </c>
    </row>
    <row r="788" spans="1:2" ht="12.75">
      <c r="A788" s="2" t="str">
        <f ca="1">IFERROR(__xludf.DUMMYFUNCTION("GOOGLETRANSLATE(B788,""IT"",""EN"")"),"ass")</f>
        <v>ass</v>
      </c>
      <c r="B788" t="s">
        <v>791</v>
      </c>
    </row>
    <row r="789" spans="1:2" ht="12.75">
      <c r="A789" s="2" t="str">
        <f ca="1">IFERROR(__xludf.DUMMYFUNCTION("GOOGLETRANSLATE(B789,""IT"",""EN"")"),"dream")</f>
        <v>dream</v>
      </c>
      <c r="B789" t="s">
        <v>792</v>
      </c>
    </row>
    <row r="790" spans="1:2" ht="12.75">
      <c r="A790" s="2" t="str">
        <f ca="1">IFERROR(__xludf.DUMMYFUNCTION("GOOGLETRANSLATE(B790,""IT"",""EN"")"),"it")</f>
        <v>it</v>
      </c>
      <c r="B790" t="s">
        <v>793</v>
      </c>
    </row>
    <row r="791" spans="1:2" ht="12.75">
      <c r="A791" s="2" t="str">
        <f ca="1">IFERROR(__xludf.DUMMYFUNCTION("GOOGLETRANSLATE(B791,""IT"",""EN"")"),"c")</f>
        <v>c</v>
      </c>
      <c r="B791" t="s">
        <v>794</v>
      </c>
    </row>
    <row r="792" spans="1:2" ht="12.75">
      <c r="A792" s="2" t="str">
        <f ca="1">IFERROR(__xludf.DUMMYFUNCTION("GOOGLETRANSLATE(B792,""IT"",""EN"")"),"watch")</f>
        <v>watch</v>
      </c>
      <c r="B792" t="s">
        <v>221</v>
      </c>
    </row>
    <row r="793" spans="1:2" ht="12.75">
      <c r="A793" s="2" t="str">
        <f ca="1">IFERROR(__xludf.DUMMYFUNCTION("GOOGLETRANSLATE(B793,""IT"",""EN"")"),"probably")</f>
        <v>probably</v>
      </c>
      <c r="B793" t="s">
        <v>795</v>
      </c>
    </row>
    <row r="794" spans="1:2" ht="12.75">
      <c r="A794" s="2" t="str">
        <f ca="1">IFERROR(__xludf.DUMMYFUNCTION("GOOGLETRANSLATE(B794,""IT"",""EN"")"),"I come")</f>
        <v>I come</v>
      </c>
      <c r="B794" t="s">
        <v>796</v>
      </c>
    </row>
    <row r="795" spans="1:2" ht="12.75">
      <c r="A795" s="2" t="str">
        <f ca="1">IFERROR(__xludf.DUMMYFUNCTION("GOOGLETRANSLATE(B795,""IT"",""EN"")"),"leave me")</f>
        <v>leave me</v>
      </c>
      <c r="B795" t="s">
        <v>797</v>
      </c>
    </row>
    <row r="796" spans="1:2" ht="12.75">
      <c r="A796" s="2" t="str">
        <f ca="1">IFERROR(__xludf.DUMMYFUNCTION("GOOGLETRANSLATE(B796,""IT"",""EN"")"),"ie")</f>
        <v>ie</v>
      </c>
      <c r="B796" t="s">
        <v>798</v>
      </c>
    </row>
    <row r="797" spans="1:2" ht="12.75">
      <c r="A797" s="2" t="str">
        <f ca="1">IFERROR(__xludf.DUMMYFUNCTION("GOOGLETRANSLATE(B797,""IT"",""EN"")"),"in")</f>
        <v>in</v>
      </c>
      <c r="B797" t="s">
        <v>799</v>
      </c>
    </row>
    <row r="798" spans="1:2" ht="12.75">
      <c r="A798" s="2" t="str">
        <f ca="1">IFERROR(__xludf.DUMMYFUNCTION("GOOGLETRANSLATE(B798,""IT"",""EN"")"),"do")</f>
        <v>do</v>
      </c>
      <c r="B798" t="s">
        <v>800</v>
      </c>
    </row>
    <row r="799" spans="1:2" ht="12.75">
      <c r="A799" s="2" t="str">
        <f ca="1">IFERROR(__xludf.DUMMYFUNCTION("GOOGLETRANSLATE(B799,""IT"",""EN"")"),"stopped")</f>
        <v>stopped</v>
      </c>
      <c r="B799" t="s">
        <v>801</v>
      </c>
    </row>
    <row r="800" spans="1:2" ht="12.75">
      <c r="A800" s="2" t="str">
        <f ca="1">IFERROR(__xludf.DUMMYFUNCTION("GOOGLETRANSLATE(B800,""IT"",""EN"")"),"Shut up")</f>
        <v>Shut up</v>
      </c>
      <c r="B800" t="s">
        <v>802</v>
      </c>
    </row>
    <row r="801" spans="1:2" ht="12.75">
      <c r="A801" s="2" t="str">
        <f ca="1">IFERROR(__xludf.DUMMYFUNCTION("GOOGLETRANSLATE(B801,""IT"",""EN"")"),"real")</f>
        <v>real</v>
      </c>
      <c r="B801" t="s">
        <v>803</v>
      </c>
    </row>
    <row r="802" spans="1:2" ht="12.75">
      <c r="A802" s="2" t="str">
        <f ca="1">IFERROR(__xludf.DUMMYFUNCTION("GOOGLETRANSLATE(B802,""IT"",""EN"")"),"many")</f>
        <v>many</v>
      </c>
      <c r="B802" t="s">
        <v>804</v>
      </c>
    </row>
    <row r="803" spans="1:2" ht="12.75">
      <c r="A803" s="2" t="str">
        <f ca="1">IFERROR(__xludf.DUMMYFUNCTION("GOOGLETRANSLATE(B803,""IT"",""EN"")"),"LN")</f>
        <v>LN</v>
      </c>
      <c r="B803" t="s">
        <v>805</v>
      </c>
    </row>
    <row r="804" spans="1:2" ht="12.75">
      <c r="A804" s="2" t="str">
        <f ca="1">IFERROR(__xludf.DUMMYFUNCTION("GOOGLETRANSLATE(B804,""IT"",""EN"")"),"colonel")</f>
        <v>colonel</v>
      </c>
      <c r="B804" t="s">
        <v>806</v>
      </c>
    </row>
    <row r="805" spans="1:2" ht="12.75">
      <c r="A805" s="2" t="str">
        <f ca="1">IFERROR(__xludf.DUMMYFUNCTION("GOOGLETRANSLATE(B805,""IT"",""EN"")"),"stupid")</f>
        <v>stupid</v>
      </c>
      <c r="B805" t="s">
        <v>807</v>
      </c>
    </row>
    <row r="806" spans="1:2" ht="12.75">
      <c r="A806" s="2" t="str">
        <f ca="1">IFERROR(__xludf.DUMMYFUNCTION("GOOGLETRANSLATE(B806,""IT"",""EN"")"),"Christ")</f>
        <v>Christ</v>
      </c>
      <c r="B806" t="s">
        <v>808</v>
      </c>
    </row>
    <row r="807" spans="1:2" ht="12.75">
      <c r="A807" s="2" t="str">
        <f ca="1">IFERROR(__xludf.DUMMYFUNCTION("GOOGLETRANSLATE(B807,""IT"",""EN"")"),"know")</f>
        <v>know</v>
      </c>
      <c r="B807" t="s">
        <v>809</v>
      </c>
    </row>
    <row r="808" spans="1:2" ht="12.75">
      <c r="A808" s="2" t="str">
        <f ca="1">IFERROR(__xludf.DUMMYFUNCTION("GOOGLETRANSLATE(B808,""IT"",""EN"")"),"hunger")</f>
        <v>hunger</v>
      </c>
      <c r="B808" t="s">
        <v>810</v>
      </c>
    </row>
    <row r="809" spans="1:2" ht="12.75">
      <c r="A809" s="2" t="str">
        <f ca="1">IFERROR(__xludf.DUMMYFUNCTION("GOOGLETRANSLATE(B809,""IT"",""EN"")"),"treatment")</f>
        <v>treatment</v>
      </c>
      <c r="B809" t="s">
        <v>811</v>
      </c>
    </row>
    <row r="810" spans="1:2" ht="12.75">
      <c r="A810" s="2" t="str">
        <f ca="1">IFERROR(__xludf.DUMMYFUNCTION("GOOGLETRANSLATE(B810,""IT"",""EN"")"),"prison")</f>
        <v>prison</v>
      </c>
      <c r="B810" t="s">
        <v>812</v>
      </c>
    </row>
    <row r="811" spans="1:2" ht="12.75">
      <c r="A811" s="2" t="str">
        <f ca="1">IFERROR(__xludf.DUMMYFUNCTION("GOOGLETRANSLATE(B811,""IT"",""EN"")"),"finish")</f>
        <v>finish</v>
      </c>
      <c r="B811" t="s">
        <v>813</v>
      </c>
    </row>
    <row r="812" spans="1:2" ht="12.75">
      <c r="A812" s="2" t="str">
        <f ca="1">IFERROR(__xludf.DUMMYFUNCTION("GOOGLETRANSLATE(B812,""IT"",""EN"")"),"you will do")</f>
        <v>you will do</v>
      </c>
      <c r="B812" t="s">
        <v>814</v>
      </c>
    </row>
    <row r="813" spans="1:2" ht="12.75">
      <c r="A813" s="2" t="str">
        <f ca="1">IFERROR(__xludf.DUMMYFUNCTION("GOOGLETRANSLATE(B813,""IT"",""EN"")"),"d")</f>
        <v>d</v>
      </c>
      <c r="B813" t="s">
        <v>815</v>
      </c>
    </row>
    <row r="814" spans="1:2" ht="12.75">
      <c r="A814" s="2" t="str">
        <f ca="1">IFERROR(__xludf.DUMMYFUNCTION("GOOGLETRANSLATE(B814,""IT"",""EN"")"),"good night")</f>
        <v>good night</v>
      </c>
      <c r="B814" t="s">
        <v>816</v>
      </c>
    </row>
    <row r="815" spans="1:2" ht="12.75">
      <c r="A815" s="2" t="str">
        <f ca="1">IFERROR(__xludf.DUMMYFUNCTION("GOOGLETRANSLATE(B815,""IT"",""EN"")"),"Tom")</f>
        <v>Tom</v>
      </c>
      <c r="B815" t="s">
        <v>817</v>
      </c>
    </row>
    <row r="816" spans="1:2" ht="12.75">
      <c r="A816" s="2" t="str">
        <f ca="1">IFERROR(__xludf.DUMMYFUNCTION("GOOGLETRANSLATE(B816,""IT"",""EN"")"),"next")</f>
        <v>next</v>
      </c>
      <c r="B816" t="s">
        <v>818</v>
      </c>
    </row>
    <row r="817" spans="1:2" ht="12.75">
      <c r="A817" s="2" t="str">
        <f ca="1">IFERROR(__xludf.DUMMYFUNCTION("GOOGLETRANSLATE(B817,""IT"",""EN"")"),"good")</f>
        <v>good</v>
      </c>
      <c r="B817" t="s">
        <v>819</v>
      </c>
    </row>
    <row r="818" spans="1:2" ht="12.75">
      <c r="A818" s="2" t="str">
        <f ca="1">IFERROR(__xludf.DUMMYFUNCTION("GOOGLETRANSLATE(B818,""IT"",""EN"")"),"species")</f>
        <v>species</v>
      </c>
      <c r="B818" t="s">
        <v>820</v>
      </c>
    </row>
    <row r="819" spans="1:2" ht="12.75">
      <c r="A819" s="2" t="str">
        <f ca="1">IFERROR(__xludf.DUMMYFUNCTION("GOOGLETRANSLATE(B819,""IT"",""EN"")"),"takes")</f>
        <v>takes</v>
      </c>
      <c r="B819" t="s">
        <v>821</v>
      </c>
    </row>
    <row r="820" spans="1:2" ht="12.75">
      <c r="A820" s="2" t="str">
        <f ca="1">IFERROR(__xludf.DUMMYFUNCTION("GOOGLETRANSLATE(B820,""IT"",""EN"")"),"would like")</f>
        <v>would like</v>
      </c>
      <c r="B820" t="s">
        <v>822</v>
      </c>
    </row>
    <row r="821" spans="1:2" ht="12.75">
      <c r="A821" s="2" t="str">
        <f ca="1">IFERROR(__xludf.DUMMYFUNCTION("GOOGLETRANSLATE(B821,""IT"",""EN"")"),"approximately")</f>
        <v>approximately</v>
      </c>
      <c r="B821" t="s">
        <v>823</v>
      </c>
    </row>
    <row r="822" spans="1:2" ht="12.75">
      <c r="A822" s="2" t="str">
        <f ca="1">IFERROR(__xludf.DUMMYFUNCTION("GOOGLETRANSLATE(B822,""IT"",""EN"")"),"works")</f>
        <v>works</v>
      </c>
      <c r="B822" t="s">
        <v>824</v>
      </c>
    </row>
    <row r="823" spans="1:2" ht="12.75">
      <c r="A823" s="2" t="str">
        <f ca="1">IFERROR(__xludf.DUMMYFUNCTION("GOOGLETRANSLATE(B823,""IT"",""EN"")"),"you have to")</f>
        <v>you have to</v>
      </c>
      <c r="B823" t="s">
        <v>825</v>
      </c>
    </row>
    <row r="824" spans="1:2" ht="12.75">
      <c r="A824" s="2" t="str">
        <f ca="1">IFERROR(__xludf.DUMMYFUNCTION("GOOGLETRANSLATE(B824,""IT"",""EN"")"),"ugly")</f>
        <v>ugly</v>
      </c>
      <c r="B824" t="s">
        <v>826</v>
      </c>
    </row>
    <row r="825" spans="1:2" ht="12.75">
      <c r="A825" s="2" t="str">
        <f ca="1">IFERROR(__xludf.DUMMYFUNCTION("GOOGLETRANSLATE(B825,""IT"",""EN"")"),"get out")</f>
        <v>get out</v>
      </c>
      <c r="B825" t="s">
        <v>827</v>
      </c>
    </row>
    <row r="826" spans="1:2" ht="12.75">
      <c r="A826" s="2" t="str">
        <f ca="1">IFERROR(__xludf.DUMMYFUNCTION("GOOGLETRANSLATE(B826,""IT"",""EN"")"),"feel")</f>
        <v>feel</v>
      </c>
      <c r="B826" t="s">
        <v>828</v>
      </c>
    </row>
    <row r="827" spans="1:2" ht="12.75">
      <c r="A827" s="2" t="str">
        <f ca="1">IFERROR(__xludf.DUMMYFUNCTION("GOOGLETRANSLATE(B827,""IT"",""EN"")"),"horse")</f>
        <v>horse</v>
      </c>
      <c r="B827" t="s">
        <v>829</v>
      </c>
    </row>
    <row r="828" spans="1:2" ht="12.75">
      <c r="A828" s="2" t="str">
        <f ca="1">IFERROR(__xludf.DUMMYFUNCTION("GOOGLETRANSLATE(B828,""IT"",""EN"")"),"Sin")</f>
        <v>Sin</v>
      </c>
      <c r="B828" t="s">
        <v>830</v>
      </c>
    </row>
    <row r="829" spans="1:2" ht="12.75">
      <c r="A829" s="2" t="str">
        <f ca="1">IFERROR(__xludf.DUMMYFUNCTION("GOOGLETRANSLATE(B829,""IT"",""EN"")"),"morning")</f>
        <v>morning</v>
      </c>
      <c r="B829" t="s">
        <v>831</v>
      </c>
    </row>
    <row r="830" spans="1:2" ht="12.75">
      <c r="A830" s="2" t="str">
        <f ca="1">IFERROR(__xludf.DUMMYFUNCTION("GOOGLETRANSLATE(B830,""IT"",""EN"")"),"Advice")</f>
        <v>Advice</v>
      </c>
      <c r="B830" t="s">
        <v>832</v>
      </c>
    </row>
    <row r="831" spans="1:2" ht="12.75">
      <c r="A831" s="2" t="str">
        <f ca="1">IFERROR(__xludf.DUMMYFUNCTION("GOOGLETRANSLATE(B831,""IT"",""EN"")"),"change")</f>
        <v>change</v>
      </c>
      <c r="B831" t="s">
        <v>833</v>
      </c>
    </row>
    <row r="832" spans="1:2" ht="12.75">
      <c r="A832" s="2" t="str">
        <f ca="1">IFERROR(__xludf.DUMMYFUNCTION("GOOGLETRANSLATE(B832,""IT"",""EN"")"),"know it")</f>
        <v>know it</v>
      </c>
      <c r="B832" t="s">
        <v>834</v>
      </c>
    </row>
    <row r="833" spans="1:2" ht="12.75">
      <c r="A833" s="2" t="str">
        <f ca="1">IFERROR(__xludf.DUMMYFUNCTION("GOOGLETRANSLATE(B833,""IT"",""EN"")"),"to use")</f>
        <v>to use</v>
      </c>
      <c r="B833" t="s">
        <v>835</v>
      </c>
    </row>
    <row r="834" spans="1:2" ht="12.75">
      <c r="A834" s="2" t="str">
        <f ca="1">IFERROR(__xludf.DUMMYFUNCTION("GOOGLETRANSLATE(B834,""IT"",""EN"")"),"naturally")</f>
        <v>naturally</v>
      </c>
      <c r="B834" t="s">
        <v>836</v>
      </c>
    </row>
    <row r="835" spans="1:2" ht="12.75">
      <c r="A835" s="2" t="str">
        <f ca="1">IFERROR(__xludf.DUMMYFUNCTION("GOOGLETRANSLATE(B835,""IT"",""EN"")"),"keep on")</f>
        <v>keep on</v>
      </c>
      <c r="B835" t="s">
        <v>837</v>
      </c>
    </row>
    <row r="836" spans="1:2" ht="12.75">
      <c r="A836" s="2" t="str">
        <f ca="1">IFERROR(__xludf.DUMMYFUNCTION("GOOGLETRANSLATE(B836,""IT"",""EN"")"),"choice")</f>
        <v>choice</v>
      </c>
      <c r="B836" t="s">
        <v>838</v>
      </c>
    </row>
    <row r="837" spans="1:2" ht="12.75">
      <c r="A837" s="2" t="str">
        <f ca="1">IFERROR(__xludf.DUMMYFUNCTION("GOOGLETRANSLATE(B837,""IT"",""EN"")"),"possibility")</f>
        <v>possibility</v>
      </c>
      <c r="B837" t="s">
        <v>839</v>
      </c>
    </row>
    <row r="838" spans="1:2" ht="12.75">
      <c r="A838" s="2" t="str">
        <f ca="1">IFERROR(__xludf.DUMMYFUNCTION("GOOGLETRANSLATE(B838,""IT"",""EN"")"),"often")</f>
        <v>often</v>
      </c>
      <c r="B838" t="s">
        <v>840</v>
      </c>
    </row>
    <row r="839" spans="1:2" ht="12.75">
      <c r="A839" s="2" t="str">
        <f ca="1">IFERROR(__xludf.DUMMYFUNCTION("GOOGLETRANSLATE(B839,""IT"",""EN"")"),"from")</f>
        <v>from</v>
      </c>
      <c r="B839" t="s">
        <v>841</v>
      </c>
    </row>
    <row r="840" spans="1:2" ht="12.75">
      <c r="A840" s="2" t="str">
        <f ca="1">IFERROR(__xludf.DUMMYFUNCTION("GOOGLETRANSLATE(B840,""IT"",""EN"")"),"tell you")</f>
        <v>tell you</v>
      </c>
      <c r="B840" t="s">
        <v>842</v>
      </c>
    </row>
    <row r="841" spans="1:2" ht="12.75">
      <c r="A841" s="2" t="str">
        <f ca="1">IFERROR(__xludf.DUMMYFUNCTION("GOOGLETRANSLATE(B841,""IT"",""EN"")"),"rather")</f>
        <v>rather</v>
      </c>
      <c r="B841" t="s">
        <v>843</v>
      </c>
    </row>
    <row r="842" spans="1:2" ht="12.75">
      <c r="A842" s="2" t="str">
        <f ca="1">IFERROR(__xludf.DUMMYFUNCTION("GOOGLETRANSLATE(B842,""IT"",""EN"")"),"I find")</f>
        <v>I find</v>
      </c>
      <c r="B842" t="s">
        <v>844</v>
      </c>
    </row>
    <row r="843" spans="1:2" ht="12.75">
      <c r="A843" s="2" t="str">
        <f ca="1">IFERROR(__xludf.DUMMYFUNCTION("GOOGLETRANSLATE(B843,""IT"",""EN"")"),"background")</f>
        <v>background</v>
      </c>
      <c r="B843" t="s">
        <v>845</v>
      </c>
    </row>
    <row r="844" spans="1:2" ht="12.75">
      <c r="A844" s="2" t="str">
        <f ca="1">IFERROR(__xludf.DUMMYFUNCTION("GOOGLETRANSLATE(B844,""IT"",""EN"")"),"remember")</f>
        <v>remember</v>
      </c>
      <c r="B844" t="s">
        <v>846</v>
      </c>
    </row>
    <row r="845" spans="1:2" ht="12.75">
      <c r="A845" s="2" t="str">
        <f ca="1">IFERROR(__xludf.DUMMYFUNCTION("GOOGLETRANSLATE(B845,""IT"",""EN"")"),"watch")</f>
        <v>watch</v>
      </c>
      <c r="B845" t="s">
        <v>847</v>
      </c>
    </row>
    <row r="846" spans="1:2" ht="12.75">
      <c r="A846" s="2" t="str">
        <f ca="1">IFERROR(__xludf.DUMMYFUNCTION("GOOGLETRANSLATE(B846,""IT"",""EN"")"),"hospital")</f>
        <v>hospital</v>
      </c>
      <c r="B846" t="s">
        <v>848</v>
      </c>
    </row>
    <row r="847" spans="1:2" ht="12.75">
      <c r="A847" s="2" t="str">
        <f ca="1">IFERROR(__xludf.DUMMYFUNCTION("GOOGLETRANSLATE(B847,""IT"",""EN"")"),"whatever")</f>
        <v>whatever</v>
      </c>
      <c r="B847" t="s">
        <v>849</v>
      </c>
    </row>
    <row r="848" spans="1:2" ht="12.75">
      <c r="A848" s="2" t="str">
        <f ca="1">IFERROR(__xludf.DUMMYFUNCTION("GOOGLETRANSLATE(B848,""IT"",""EN"")"),"Maria")</f>
        <v>Maria</v>
      </c>
      <c r="B848" t="s">
        <v>850</v>
      </c>
    </row>
    <row r="849" spans="1:2" ht="12.75">
      <c r="A849" s="2" t="str">
        <f ca="1">IFERROR(__xludf.DUMMYFUNCTION("GOOGLETRANSLATE(B849,""IT"",""EN"")"),"will go")</f>
        <v>will go</v>
      </c>
      <c r="B849" t="s">
        <v>851</v>
      </c>
    </row>
    <row r="850" spans="1:2" ht="12.75">
      <c r="A850" s="2" t="str">
        <f ca="1">IFERROR(__xludf.DUMMYFUNCTION("GOOGLETRANSLATE(B850,""IT"",""EN"")"),"law")</f>
        <v>law</v>
      </c>
      <c r="B850" t="s">
        <v>852</v>
      </c>
    </row>
    <row r="851" spans="1:2" ht="12.75">
      <c r="A851" s="2" t="str">
        <f ca="1">IFERROR(__xludf.DUMMYFUNCTION("GOOGLETRANSLATE(B851,""IT"",""EN"")"),"agent")</f>
        <v>agent</v>
      </c>
      <c r="B851" t="s">
        <v>853</v>
      </c>
    </row>
    <row r="852" spans="1:2" ht="12.75">
      <c r="A852" s="2" t="str">
        <f ca="1">IFERROR(__xludf.DUMMYFUNCTION("GOOGLETRANSLATE(B852,""IT"",""EN"")"),"beyond")</f>
        <v>beyond</v>
      </c>
      <c r="B852" t="s">
        <v>854</v>
      </c>
    </row>
    <row r="853" spans="1:2" ht="12.75">
      <c r="A853" s="2" t="str">
        <f ca="1">IFERROR(__xludf.DUMMYFUNCTION("GOOGLETRANSLATE(B853,""IT"",""EN"")"),"had")</f>
        <v>had</v>
      </c>
      <c r="B853" t="s">
        <v>855</v>
      </c>
    </row>
    <row r="854" spans="1:2" ht="12.75">
      <c r="A854" s="2" t="str">
        <f ca="1">IFERROR(__xludf.DUMMYFUNCTION("GOOGLETRANSLATE(B854,""IT"",""EN"")"),"service")</f>
        <v>service</v>
      </c>
      <c r="B854" t="s">
        <v>856</v>
      </c>
    </row>
    <row r="855" spans="1:2" ht="12.75">
      <c r="A855" s="2" t="str">
        <f ca="1">IFERROR(__xludf.DUMMYFUNCTION("GOOGLETRANSLATE(B855,""IT"",""EN"")"),"many")</f>
        <v>many</v>
      </c>
      <c r="B855" t="s">
        <v>857</v>
      </c>
    </row>
    <row r="856" spans="1:2" ht="12.75">
      <c r="A856" s="2" t="str">
        <f ca="1">IFERROR(__xludf.DUMMYFUNCTION("GOOGLETRANSLATE(B856,""IT"",""EN"")"),"message")</f>
        <v>message</v>
      </c>
      <c r="B856" t="s">
        <v>858</v>
      </c>
    </row>
    <row r="857" spans="1:2" ht="12.75">
      <c r="A857" s="2" t="str">
        <f ca="1">IFERROR(__xludf.DUMMYFUNCTION("GOOGLETRANSLATE(B857,""IT"",""EN"")"),"day")</f>
        <v>day</v>
      </c>
      <c r="B857" t="s">
        <v>859</v>
      </c>
    </row>
    <row r="858" spans="1:2" ht="12.75">
      <c r="A858" s="2" t="str">
        <f ca="1">IFERROR(__xludf.DUMMYFUNCTION("GOOGLETRANSLATE(B858,""IT"",""EN"")"),"he did")</f>
        <v>he did</v>
      </c>
      <c r="B858" t="s">
        <v>860</v>
      </c>
    </row>
    <row r="859" spans="1:2" ht="12.75">
      <c r="A859" s="2" t="str">
        <f ca="1">IFERROR(__xludf.DUMMYFUNCTION("GOOGLETRANSLATE(B859,""IT"",""EN"")"),"power")</f>
        <v>power</v>
      </c>
      <c r="B859" t="s">
        <v>861</v>
      </c>
    </row>
    <row r="860" spans="1:2" ht="12.75">
      <c r="A860" s="2" t="str">
        <f ca="1">IFERROR(__xludf.DUMMYFUNCTION("GOOGLETRANSLATE(B860,""IT"",""EN"")"),"incredible")</f>
        <v>incredible</v>
      </c>
      <c r="B860" t="s">
        <v>862</v>
      </c>
    </row>
    <row r="861" spans="1:2" ht="12.75">
      <c r="A861" s="2" t="str">
        <f ca="1">IFERROR(__xludf.DUMMYFUNCTION("GOOGLETRANSLATE(B861,""IT"",""EN"")"),"room")</f>
        <v>room</v>
      </c>
      <c r="B861" t="s">
        <v>863</v>
      </c>
    </row>
    <row r="862" spans="1:2" ht="12.75">
      <c r="A862" s="2" t="str">
        <f ca="1">IFERROR(__xludf.DUMMYFUNCTION("GOOGLETRANSLATE(B862,""IT"",""EN"")"),"mandate")</f>
        <v>mandate</v>
      </c>
      <c r="B862" t="s">
        <v>864</v>
      </c>
    </row>
    <row r="863" spans="1:2" ht="12.75">
      <c r="A863" s="2" t="str">
        <f ca="1">IFERROR(__xludf.DUMMYFUNCTION("GOOGLETRANSLATE(B863,""IT"",""EN"")"),"call")</f>
        <v>call</v>
      </c>
      <c r="B863" t="s">
        <v>422</v>
      </c>
    </row>
    <row r="864" spans="1:2" ht="12.75">
      <c r="A864" s="2" t="str">
        <f ca="1">IFERROR(__xludf.DUMMYFUNCTION("GOOGLETRANSLATE(B864,""IT"",""EN"")"),"where you go")</f>
        <v>where you go</v>
      </c>
      <c r="B864" t="s">
        <v>865</v>
      </c>
    </row>
    <row r="865" spans="1:2" ht="12.75">
      <c r="A865" s="2" t="str">
        <f ca="1">IFERROR(__xludf.DUMMYFUNCTION("GOOGLETRANSLATE(B865,""IT"",""EN"")"),"free")</f>
        <v>free</v>
      </c>
      <c r="B865" t="s">
        <v>866</v>
      </c>
    </row>
    <row r="866" spans="1:2" ht="12.75">
      <c r="A866" s="2" t="str">
        <f ca="1">IFERROR(__xludf.DUMMYFUNCTION("GOOGLETRANSLATE(B866,""IT"",""EN"")"),"airplane")</f>
        <v>airplane</v>
      </c>
      <c r="B866" t="s">
        <v>867</v>
      </c>
    </row>
    <row r="867" spans="1:2" ht="12.75">
      <c r="A867" s="2" t="str">
        <f ca="1">IFERROR(__xludf.DUMMYFUNCTION("GOOGLETRANSLATE(B867,""IT"",""EN"")"),"received")</f>
        <v>received</v>
      </c>
      <c r="B867" t="s">
        <v>868</v>
      </c>
    </row>
    <row r="868" spans="1:2" ht="12.75">
      <c r="A868" s="2" t="str">
        <f ca="1">IFERROR(__xludf.DUMMYFUNCTION("GOOGLETRANSLATE(B868,""IT"",""EN"")"),"port")</f>
        <v>port</v>
      </c>
      <c r="B868" t="s">
        <v>869</v>
      </c>
    </row>
    <row r="869" spans="1:2" ht="12.75">
      <c r="A869" s="2" t="str">
        <f ca="1">IFERROR(__xludf.DUMMYFUNCTION("GOOGLETRANSLATE(B869,""IT"",""EN"")"),"worry")</f>
        <v>worry</v>
      </c>
      <c r="B869" t="s">
        <v>870</v>
      </c>
    </row>
    <row r="870" spans="1:2" ht="12.75">
      <c r="A870" s="2" t="str">
        <f ca="1">IFERROR(__xludf.DUMMYFUNCTION("GOOGLETRANSLATE(B870,""IT"",""EN"")"),"uh")</f>
        <v>uh</v>
      </c>
      <c r="B870" t="s">
        <v>871</v>
      </c>
    </row>
    <row r="871" spans="1:2" ht="12.75">
      <c r="A871" s="2" t="str">
        <f ca="1">IFERROR(__xludf.DUMMYFUNCTION("GOOGLETRANSLATE(B871,""IT"",""EN"")"),"long last")</f>
        <v>long last</v>
      </c>
      <c r="B871" t="s">
        <v>872</v>
      </c>
    </row>
    <row r="872" spans="1:2" ht="12.75">
      <c r="A872" s="2" t="str">
        <f ca="1">IFERROR(__xludf.DUMMYFUNCTION("GOOGLETRANSLATE(B872,""IT"",""EN"")"),"Which")</f>
        <v>Which</v>
      </c>
      <c r="B872" t="s">
        <v>873</v>
      </c>
    </row>
    <row r="873" spans="1:2" ht="12.75">
      <c r="A873" s="2" t="str">
        <f ca="1">IFERROR(__xludf.DUMMYFUNCTION("GOOGLETRANSLATE(B873,""IT"",""EN"")"),"asshole")</f>
        <v>asshole</v>
      </c>
      <c r="B873" t="s">
        <v>874</v>
      </c>
    </row>
    <row r="874" spans="1:2" ht="12.75">
      <c r="A874" s="2" t="str">
        <f ca="1">IFERROR(__xludf.DUMMYFUNCTION("GOOGLETRANSLATE(B874,""IT"",""EN"")"),"monster")</f>
        <v>monster</v>
      </c>
      <c r="B874" t="s">
        <v>875</v>
      </c>
    </row>
    <row r="875" spans="1:2" ht="12.75">
      <c r="A875" s="2" t="str">
        <f ca="1">IFERROR(__xludf.DUMMYFUNCTION("GOOGLETRANSLATE(B875,""IT"",""EN"")"),"seven")</f>
        <v>seven</v>
      </c>
      <c r="B875" t="s">
        <v>876</v>
      </c>
    </row>
    <row r="876" spans="1:2" ht="12.75">
      <c r="A876" s="2" t="str">
        <f ca="1">IFERROR(__xludf.DUMMYFUNCTION("GOOGLETRANSLATE(B876,""IT"",""EN"")"),"ready")</f>
        <v>ready</v>
      </c>
      <c r="B876" t="s">
        <v>877</v>
      </c>
    </row>
    <row r="877" spans="1:2" ht="12.75">
      <c r="A877" s="2" t="str">
        <f ca="1">IFERROR(__xludf.DUMMYFUNCTION("GOOGLETRANSLATE(B877,""IT"",""EN"")"),"you put")</f>
        <v>you put</v>
      </c>
      <c r="B877" t="s">
        <v>878</v>
      </c>
    </row>
    <row r="878" spans="1:2" ht="12.75">
      <c r="A878" s="2" t="str">
        <f ca="1">IFERROR(__xludf.DUMMYFUNCTION("GOOGLETRANSLATE(B878,""IT"",""EN"")"),"Henry")</f>
        <v>Henry</v>
      </c>
      <c r="B878" t="s">
        <v>879</v>
      </c>
    </row>
    <row r="879" spans="1:2" ht="12.75">
      <c r="A879" s="2" t="str">
        <f ca="1">IFERROR(__xludf.DUMMYFUNCTION("GOOGLETRANSLATE(B879,""IT"",""EN"")"),"program")</f>
        <v>program</v>
      </c>
      <c r="B879" t="s">
        <v>880</v>
      </c>
    </row>
    <row r="880" spans="1:2" ht="12.75">
      <c r="A880" s="2" t="str">
        <f ca="1">IFERROR(__xludf.DUMMYFUNCTION("GOOGLETRANSLATE(B880,""IT"",""EN"")"),"he could")</f>
        <v>he could</v>
      </c>
      <c r="B880" t="s">
        <v>881</v>
      </c>
    </row>
    <row r="881" spans="1:2" ht="12.75">
      <c r="A881" s="2" t="str">
        <f ca="1">IFERROR(__xludf.DUMMYFUNCTION("GOOGLETRANSLATE(B881,""IT"",""EN"")"),"set off")</f>
        <v>set off</v>
      </c>
      <c r="B881" t="s">
        <v>882</v>
      </c>
    </row>
    <row r="882" spans="1:2" ht="12.75">
      <c r="A882" s="2" t="str">
        <f ca="1">IFERROR(__xludf.DUMMYFUNCTION("GOOGLETRANSLATE(B882,""IT"",""EN"")"),"known")</f>
        <v>known</v>
      </c>
      <c r="B882" t="s">
        <v>883</v>
      </c>
    </row>
    <row r="883" spans="1:2" ht="12.75">
      <c r="A883" s="2" t="str">
        <f ca="1">IFERROR(__xludf.DUMMYFUNCTION("GOOGLETRANSLATE(B883,""IT"",""EN"")"),"match")</f>
        <v>match</v>
      </c>
      <c r="B883" t="s">
        <v>884</v>
      </c>
    </row>
    <row r="884" spans="1:2" ht="12.75">
      <c r="A884" s="2" t="str">
        <f ca="1">IFERROR(__xludf.DUMMYFUNCTION("GOOGLETRANSLATE(B884,""IT"",""EN"")"),"gentle")</f>
        <v>gentle</v>
      </c>
      <c r="B884" t="s">
        <v>885</v>
      </c>
    </row>
    <row r="885" spans="1:2" ht="12.75">
      <c r="A885" s="2" t="str">
        <f ca="1">IFERROR(__xludf.DUMMYFUNCTION("GOOGLETRANSLATE(B885,""IT"",""EN"")"),"being able")</f>
        <v>being able</v>
      </c>
      <c r="B885" t="s">
        <v>886</v>
      </c>
    </row>
    <row r="886" spans="1:2" ht="12.75">
      <c r="A886" s="2" t="str">
        <f ca="1">IFERROR(__xludf.DUMMYFUNCTION("GOOGLETRANSLATE(B886,""IT"",""EN"")"),"cold")</f>
        <v>cold</v>
      </c>
      <c r="B886" t="s">
        <v>887</v>
      </c>
    </row>
    <row r="887" spans="1:2" ht="12.75">
      <c r="A887" s="2" t="str">
        <f ca="1">IFERROR(__xludf.DUMMYFUNCTION("GOOGLETRANSLATE(B887,""IT"",""EN"")"),"s'")</f>
        <v>s'</v>
      </c>
      <c r="B887" t="s">
        <v>888</v>
      </c>
    </row>
    <row r="888" spans="1:2" ht="12.75">
      <c r="A888" s="2" t="str">
        <f ca="1">IFERROR(__xludf.DUMMYFUNCTION("GOOGLETRANSLATE(B888,""IT"",""EN"")"),"like")</f>
        <v>like</v>
      </c>
      <c r="B888" t="s">
        <v>889</v>
      </c>
    </row>
    <row r="889" spans="1:2" ht="12.75">
      <c r="A889" s="2" t="str">
        <f ca="1">IFERROR(__xludf.DUMMYFUNCTION("GOOGLETRANSLATE(B889,""IT"",""EN"")"),"Clark")</f>
        <v>Clark</v>
      </c>
      <c r="B889" t="s">
        <v>890</v>
      </c>
    </row>
    <row r="890" spans="1:2" ht="12.75">
      <c r="A890" s="2" t="str">
        <f ca="1">IFERROR(__xludf.DUMMYFUNCTION("GOOGLETRANSLATE(B890,""IT"",""EN"")"),"see you")</f>
        <v>see you</v>
      </c>
      <c r="B890" t="s">
        <v>891</v>
      </c>
    </row>
    <row r="891" spans="1:2" ht="12.75">
      <c r="A891" s="2" t="str">
        <f ca="1">IFERROR(__xludf.DUMMYFUNCTION("GOOGLETRANSLATE(B891,""IT"",""EN"")"),"requests")</f>
        <v>requests</v>
      </c>
      <c r="B891" t="s">
        <v>892</v>
      </c>
    </row>
    <row r="892" spans="1:2" ht="12.75">
      <c r="A892" s="2" t="str">
        <f ca="1">IFERROR(__xludf.DUMMYFUNCTION("GOOGLETRANSLATE(B892,""IT"",""EN"")"),"worse")</f>
        <v>worse</v>
      </c>
      <c r="B892" t="s">
        <v>893</v>
      </c>
    </row>
    <row r="893" spans="1:2" ht="12.75">
      <c r="A893" s="2" t="str">
        <f ca="1">IFERROR(__xludf.DUMMYFUNCTION("GOOGLETRANSLATE(B893,""IT"",""EN"")"),"they know")</f>
        <v>they know</v>
      </c>
      <c r="B893" t="s">
        <v>894</v>
      </c>
    </row>
    <row r="894" spans="1:2" ht="12.75">
      <c r="A894" s="2" t="str">
        <f ca="1">IFERROR(__xludf.DUMMYFUNCTION("GOOGLETRANSLATE(B894,""IT"",""EN"")"),"parents")</f>
        <v>parents</v>
      </c>
      <c r="B894" t="s">
        <v>895</v>
      </c>
    </row>
    <row r="895" spans="1:2" ht="12.75">
      <c r="A895" s="2" t="str">
        <f ca="1">IFERROR(__xludf.DUMMYFUNCTION("GOOGLETRANSLATE(B895,""IT"",""EN"")"),"friend")</f>
        <v>friend</v>
      </c>
      <c r="B895" t="s">
        <v>896</v>
      </c>
    </row>
    <row r="896" spans="1:2" ht="12.75">
      <c r="A896" s="2" t="str">
        <f ca="1">IFERROR(__xludf.DUMMYFUNCTION("GOOGLETRANSLATE(B896,""IT"",""EN"")"),"usual")</f>
        <v>usual</v>
      </c>
      <c r="B896" t="s">
        <v>897</v>
      </c>
    </row>
    <row r="897" spans="1:2" ht="12.75">
      <c r="A897" s="2" t="str">
        <f ca="1">IFERROR(__xludf.DUMMYFUNCTION("GOOGLETRANSLATE(B897,""IT"",""EN"")"),"soul")</f>
        <v>soul</v>
      </c>
      <c r="B897" t="s">
        <v>898</v>
      </c>
    </row>
    <row r="898" spans="1:2" ht="12.75">
      <c r="A898" s="2" t="str">
        <f ca="1">IFERROR(__xludf.DUMMYFUNCTION("GOOGLETRANSLATE(B898,""IT"",""EN"")"),"terrible")</f>
        <v>terrible</v>
      </c>
      <c r="B898" t="s">
        <v>899</v>
      </c>
    </row>
    <row r="899" spans="1:2" ht="12.75">
      <c r="A899" s="2" t="str">
        <f ca="1">IFERROR(__xludf.DUMMYFUNCTION("GOOGLETRANSLATE(B899,""IT"",""EN"")"),"good evening")</f>
        <v>good evening</v>
      </c>
      <c r="B899" t="s">
        <v>900</v>
      </c>
    </row>
    <row r="900" spans="1:2" ht="12.75">
      <c r="A900" s="2" t="str">
        <f ca="1">IFERROR(__xludf.DUMMYFUNCTION("GOOGLETRANSLATE(B900,""IT"",""EN"")"),"gold")</f>
        <v>gold</v>
      </c>
      <c r="B900" t="s">
        <v>901</v>
      </c>
    </row>
    <row r="901" spans="1:2" ht="12.75">
      <c r="A901" s="2" t="str">
        <f ca="1">IFERROR(__xludf.DUMMYFUNCTION("GOOGLETRANSLATE(B901,""IT"",""EN"")"),"eye")</f>
        <v>eye</v>
      </c>
      <c r="B901" t="s">
        <v>902</v>
      </c>
    </row>
    <row r="902" spans="1:2" ht="12.75">
      <c r="A902" s="2" t="str">
        <f ca="1">IFERROR(__xludf.DUMMYFUNCTION("GOOGLETRANSLATE(B902,""IT"",""EN"")"),"yes'")</f>
        <v>yes'</v>
      </c>
      <c r="B902" t="s">
        <v>903</v>
      </c>
    </row>
    <row r="903" spans="1:2" ht="12.75">
      <c r="A903" s="2" t="str">
        <f ca="1">IFERROR(__xludf.DUMMYFUNCTION("GOOGLETRANSLATE(B903,""IT"",""EN"")"),"radio")</f>
        <v>radio</v>
      </c>
      <c r="B903" t="s">
        <v>904</v>
      </c>
    </row>
    <row r="904" spans="1:2" ht="12.75">
      <c r="A904" s="2" t="str">
        <f ca="1">IFERROR(__xludf.DUMMYFUNCTION("GOOGLETRANSLATE(B904,""IT"",""EN"")"),"how much it is")</f>
        <v>how much it is</v>
      </c>
      <c r="B904" t="s">
        <v>905</v>
      </c>
    </row>
    <row r="905" spans="1:2" ht="12.75">
      <c r="A905" s="2" t="str">
        <f ca="1">IFERROR(__xludf.DUMMYFUNCTION("GOOGLETRANSLATE(B905,""IT"",""EN"")"),"full")</f>
        <v>full</v>
      </c>
      <c r="B905" t="s">
        <v>906</v>
      </c>
    </row>
    <row r="906" spans="1:2" ht="12.75">
      <c r="A906" s="2" t="str">
        <f ca="1">IFERROR(__xludf.DUMMYFUNCTION("GOOGLETRANSLATE(B906,""IT"",""EN"")"),"report")</f>
        <v>report</v>
      </c>
      <c r="B906" t="s">
        <v>907</v>
      </c>
    </row>
    <row r="907" spans="1:2" ht="12.75">
      <c r="A907" s="2" t="str">
        <f ca="1">IFERROR(__xludf.DUMMYFUNCTION("GOOGLETRANSLATE(B907,""IT"",""EN"")"),"you will have")</f>
        <v>you will have</v>
      </c>
      <c r="B907" t="s">
        <v>908</v>
      </c>
    </row>
    <row r="908" spans="1:2" ht="12.75">
      <c r="A908" s="2" t="str">
        <f ca="1">IFERROR(__xludf.DUMMYFUNCTION("GOOGLETRANSLATE(B908,""IT"",""EN"")"),"someone")</f>
        <v>someone</v>
      </c>
      <c r="B908" t="s">
        <v>909</v>
      </c>
    </row>
    <row r="909" spans="1:2" ht="12.75">
      <c r="A909" s="2" t="str">
        <f ca="1">IFERROR(__xludf.DUMMYFUNCTION("GOOGLETRANSLATE(B909,""IT"",""EN"")"),"try")</f>
        <v>try</v>
      </c>
      <c r="B909" t="s">
        <v>910</v>
      </c>
    </row>
    <row r="910" spans="1:2" ht="12.75">
      <c r="A910" s="2" t="str">
        <f ca="1">IFERROR(__xludf.DUMMYFUNCTION("GOOGLETRANSLATE(B910,""IT"",""EN"")"),"cute")</f>
        <v>cute</v>
      </c>
      <c r="B910" t="s">
        <v>911</v>
      </c>
    </row>
    <row r="911" spans="1:2" ht="12.75">
      <c r="A911" s="2" t="str">
        <f ca="1">IFERROR(__xludf.DUMMYFUNCTION("GOOGLETRANSLATE(B911,""IT"",""EN"")"),"discovery")</f>
        <v>discovery</v>
      </c>
      <c r="B911" t="s">
        <v>912</v>
      </c>
    </row>
    <row r="912" spans="1:2" ht="12.75">
      <c r="A912" s="2" t="str">
        <f ca="1">IFERROR(__xludf.DUMMYFUNCTION("GOOGLETRANSLATE(B912,""IT"",""EN"")"),"America")</f>
        <v>America</v>
      </c>
      <c r="B912" t="s">
        <v>913</v>
      </c>
    </row>
    <row r="913" spans="1:2" ht="12.75">
      <c r="A913" s="2" t="str">
        <f ca="1">IFERROR(__xludf.DUMMYFUNCTION("GOOGLETRANSLATE(B913,""IT"",""EN"")"),"money")</f>
        <v>money</v>
      </c>
      <c r="B913" t="s">
        <v>914</v>
      </c>
    </row>
    <row r="914" spans="1:2" ht="12.75">
      <c r="A914" s="2" t="str">
        <f ca="1">IFERROR(__xludf.DUMMYFUNCTION("GOOGLETRANSLATE(B914,""IT"",""EN"")"),"company")</f>
        <v>company</v>
      </c>
      <c r="B914" t="s">
        <v>915</v>
      </c>
    </row>
    <row r="915" spans="1:2" ht="12.75">
      <c r="A915" s="2" t="str">
        <f ca="1">IFERROR(__xludf.DUMMYFUNCTION("GOOGLETRANSLATE(B915,""IT"",""EN"")"),"Interesting")</f>
        <v>Interesting</v>
      </c>
      <c r="B915" t="s">
        <v>916</v>
      </c>
    </row>
    <row r="916" spans="1:2" ht="12.75">
      <c r="A916" s="2" t="str">
        <f ca="1">IFERROR(__xludf.DUMMYFUNCTION("GOOGLETRANSLATE(B916,""IT"",""EN"")"),"lawyer")</f>
        <v>lawyer</v>
      </c>
      <c r="B916" t="s">
        <v>917</v>
      </c>
    </row>
    <row r="917" spans="1:2" ht="12.75">
      <c r="A917" s="2" t="str">
        <f ca="1">IFERROR(__xludf.DUMMYFUNCTION("GOOGLETRANSLATE(B917,""IT"",""EN"")"),"t '")</f>
        <v>t '</v>
      </c>
      <c r="B917" t="s">
        <v>918</v>
      </c>
    </row>
    <row r="918" spans="1:2" ht="12.75">
      <c r="A918" s="2" t="str">
        <f ca="1">IFERROR(__xludf.DUMMYFUNCTION("GOOGLETRANSLATE(B918,""IT"",""EN"")"),"dress")</f>
        <v>dress</v>
      </c>
      <c r="B918" t="s">
        <v>919</v>
      </c>
    </row>
    <row r="919" spans="1:2" ht="12.75">
      <c r="A919" s="2" t="str">
        <f ca="1">IFERROR(__xludf.DUMMYFUNCTION("GOOGLETRANSLATE(B919,""IT"",""EN"")"),"great")</f>
        <v>great</v>
      </c>
      <c r="B919" t="s">
        <v>920</v>
      </c>
    </row>
    <row r="920" spans="1:2" ht="12.75">
      <c r="A920" s="2" t="str">
        <f ca="1">IFERROR(__xludf.DUMMYFUNCTION("GOOGLETRANSLATE(B920,""IT"",""EN"")"),"they had")</f>
        <v>they had</v>
      </c>
      <c r="B920" t="s">
        <v>921</v>
      </c>
    </row>
    <row r="921" spans="1:2" ht="12.75">
      <c r="A921" s="2" t="str">
        <f ca="1">IFERROR(__xludf.DUMMYFUNCTION("GOOGLETRANSLATE(B921,""IT"",""EN"")"),"army")</f>
        <v>army</v>
      </c>
      <c r="B921" t="s">
        <v>922</v>
      </c>
    </row>
    <row r="922" spans="1:2" ht="12.75">
      <c r="A922" s="2" t="str">
        <f ca="1">IFERROR(__xludf.DUMMYFUNCTION("GOOGLETRANSLATE(B922,""IT"",""EN"")"),"clothes")</f>
        <v>clothes</v>
      </c>
      <c r="B922" t="s">
        <v>923</v>
      </c>
    </row>
    <row r="923" spans="1:2" ht="12.75">
      <c r="A923" s="2" t="str">
        <f ca="1">IFERROR(__xludf.DUMMYFUNCTION("GOOGLETRANSLATE(B923,""IT"",""EN"")"),"train")</f>
        <v>train</v>
      </c>
      <c r="B923" t="s">
        <v>924</v>
      </c>
    </row>
    <row r="924" spans="1:2" ht="12.75">
      <c r="A924" s="2" t="str">
        <f ca="1">IFERROR(__xludf.DUMMYFUNCTION("GOOGLETRANSLATE(B924,""IT"",""EN"")"),"succeeding")</f>
        <v>succeeding</v>
      </c>
      <c r="B924" t="s">
        <v>925</v>
      </c>
    </row>
    <row r="925" spans="1:2" ht="12.75">
      <c r="A925" s="2" t="str">
        <f ca="1">IFERROR(__xludf.DUMMYFUNCTION("GOOGLETRANSLATE(B925,""IT"",""EN"")"),"month")</f>
        <v>month</v>
      </c>
      <c r="B925" t="s">
        <v>546</v>
      </c>
    </row>
    <row r="926" spans="1:2" ht="12.75">
      <c r="A926" s="2" t="str">
        <f ca="1">IFERROR(__xludf.DUMMYFUNCTION("GOOGLETRANSLATE(B926,""IT"",""EN"")"),"impossible")</f>
        <v>impossible</v>
      </c>
      <c r="B926" t="s">
        <v>926</v>
      </c>
    </row>
    <row r="927" spans="1:2" ht="12.75">
      <c r="A927" s="2" t="str">
        <f ca="1">IFERROR(__xludf.DUMMYFUNCTION("GOOGLETRANSLATE(B927,""IT"",""EN"")"),"whoever")</f>
        <v>whoever</v>
      </c>
      <c r="B927" t="s">
        <v>927</v>
      </c>
    </row>
    <row r="928" spans="1:2" ht="12.75">
      <c r="A928" s="2" t="str">
        <f ca="1">IFERROR(__xludf.DUMMYFUNCTION("GOOGLETRANSLATE(B928,""IT"",""EN"")"),"vale")</f>
        <v>vale</v>
      </c>
      <c r="B928" t="s">
        <v>928</v>
      </c>
    </row>
    <row r="929" spans="1:2" ht="12.75">
      <c r="A929" s="2" t="str">
        <f ca="1">IFERROR(__xludf.DUMMYFUNCTION("GOOGLETRANSLATE(B929,""IT"",""EN"")"),"in")</f>
        <v>in</v>
      </c>
      <c r="B929" t="s">
        <v>929</v>
      </c>
    </row>
    <row r="930" spans="1:2" ht="12.75">
      <c r="A930" s="2" t="str">
        <f ca="1">IFERROR(__xludf.DUMMYFUNCTION("GOOGLETRANSLATE(B930,""IT"",""EN"")"),"millions")</f>
        <v>millions</v>
      </c>
      <c r="B930" t="s">
        <v>930</v>
      </c>
    </row>
    <row r="931" spans="1:2" ht="12.75">
      <c r="A931" s="2" t="str">
        <f ca="1">IFERROR(__xludf.DUMMYFUNCTION("GOOGLETRANSLATE(B931,""IT"",""EN"")"),"food")</f>
        <v>food</v>
      </c>
      <c r="B931" t="s">
        <v>931</v>
      </c>
    </row>
    <row r="932" spans="1:2" ht="12.75">
      <c r="A932" s="2" t="str">
        <f ca="1">IFERROR(__xludf.DUMMYFUNCTION("GOOGLETRANSLATE(B932,""IT"",""EN"")"),"time")</f>
        <v>time</v>
      </c>
      <c r="B932" t="s">
        <v>932</v>
      </c>
    </row>
    <row r="933" spans="1:2" ht="12.75">
      <c r="A933" s="2" t="str">
        <f ca="1">IFERROR(__xludf.DUMMYFUNCTION("GOOGLETRANSLATE(B933,""IT"",""EN"")"),"jim")</f>
        <v>jim</v>
      </c>
      <c r="B933" t="s">
        <v>933</v>
      </c>
    </row>
    <row r="934" spans="1:2" ht="12.75">
      <c r="A934" s="2" t="str">
        <f ca="1">IFERROR(__xludf.DUMMYFUNCTION("GOOGLETRANSLATE(B934,""IT"",""EN"")"),"more")</f>
        <v>more</v>
      </c>
      <c r="B934" t="s">
        <v>934</v>
      </c>
    </row>
    <row r="935" spans="1:2" ht="12.75">
      <c r="A935" s="2" t="str">
        <f ca="1">IFERROR(__xludf.DUMMYFUNCTION("GOOGLETRANSLATE(B935,""IT"",""EN"")"),"over there")</f>
        <v>over there</v>
      </c>
      <c r="B935" t="s">
        <v>935</v>
      </c>
    </row>
    <row r="936" spans="1:2" ht="12.75">
      <c r="A936" s="2" t="str">
        <f ca="1">IFERROR(__xludf.DUMMYFUNCTION("GOOGLETRANSLATE(B936,""IT"",""EN"")"),"environment")</f>
        <v>environment</v>
      </c>
      <c r="B936" t="s">
        <v>936</v>
      </c>
    </row>
    <row r="937" spans="1:2" ht="12.75">
      <c r="A937" s="2" t="str">
        <f ca="1">IFERROR(__xludf.DUMMYFUNCTION("GOOGLETRANSLATE(B937,""IT"",""EN"")"),"need")</f>
        <v>need</v>
      </c>
      <c r="B937" t="s">
        <v>937</v>
      </c>
    </row>
    <row r="938" spans="1:2" ht="12.75">
      <c r="A938" s="2" t="str">
        <f ca="1">IFERROR(__xludf.DUMMYFUNCTION("GOOGLETRANSLATE(B938,""IT"",""EN"")"),"key")</f>
        <v>key</v>
      </c>
      <c r="B938" t="s">
        <v>938</v>
      </c>
    </row>
    <row r="939" spans="1:2" ht="12.75">
      <c r="A939" s="2" t="str">
        <f ca="1">IFERROR(__xludf.DUMMYFUNCTION("GOOGLETRANSLATE(B939,""IT"",""EN"")"),"with")</f>
        <v>with</v>
      </c>
      <c r="B939" t="s">
        <v>939</v>
      </c>
    </row>
    <row r="940" spans="1:2" ht="12.75">
      <c r="A940" s="2" t="str">
        <f ca="1">IFERROR(__xludf.DUMMYFUNCTION("GOOGLETRANSLATE(B940,""IT"",""EN"")"),"right")</f>
        <v>right</v>
      </c>
      <c r="B940" t="s">
        <v>940</v>
      </c>
    </row>
    <row r="941" spans="1:2" ht="12.75">
      <c r="A941" s="2" t="str">
        <f ca="1">IFERROR(__xludf.DUMMYFUNCTION("GOOGLETRANSLATE(B941,""IT"",""EN"")"),"forgotten")</f>
        <v>forgotten</v>
      </c>
      <c r="B941" t="s">
        <v>941</v>
      </c>
    </row>
    <row r="942" spans="1:2" ht="12.75">
      <c r="A942" s="2" t="str">
        <f ca="1">IFERROR(__xludf.DUMMYFUNCTION("GOOGLETRANSLATE(B942,""IT"",""EN"")"),"ve")</f>
        <v>ve</v>
      </c>
      <c r="B942" t="s">
        <v>942</v>
      </c>
    </row>
    <row r="943" spans="1:2" ht="12.75">
      <c r="A943" s="2" t="str">
        <f ca="1">IFERROR(__xludf.DUMMYFUNCTION("GOOGLETRANSLATE(B943,""IT"",""EN"")"),"Christmas")</f>
        <v>Christmas</v>
      </c>
      <c r="B943" t="s">
        <v>943</v>
      </c>
    </row>
    <row r="944" spans="1:2" ht="12.75">
      <c r="A944" s="2" t="str">
        <f ca="1">IFERROR(__xludf.DUMMYFUNCTION("GOOGLETRANSLATE(B944,""IT"",""EN"")"),"calm")</f>
        <v>calm</v>
      </c>
      <c r="B944" t="s">
        <v>944</v>
      </c>
    </row>
    <row r="945" spans="1:2" ht="12.75">
      <c r="A945" s="2" t="str">
        <f ca="1">IFERROR(__xludf.DUMMYFUNCTION("GOOGLETRANSLATE(B945,""IT"",""EN"")"),"otherwise")</f>
        <v>otherwise</v>
      </c>
      <c r="B945" t="s">
        <v>945</v>
      </c>
    </row>
    <row r="946" spans="1:2" ht="12.75">
      <c r="A946" s="2" t="str">
        <f ca="1">IFERROR(__xludf.DUMMYFUNCTION("GOOGLETRANSLATE(B946,""IT"",""EN"")"),"t")</f>
        <v>t</v>
      </c>
      <c r="B946" t="s">
        <v>946</v>
      </c>
    </row>
    <row r="947" spans="1:2" ht="12.75">
      <c r="A947" s="2" t="str">
        <f ca="1">IFERROR(__xludf.DUMMYFUNCTION("GOOGLETRANSLATE(B947,""IT"",""EN"")"),"Miss")</f>
        <v>Miss</v>
      </c>
      <c r="B947" t="s">
        <v>947</v>
      </c>
    </row>
    <row r="948" spans="1:2" ht="12.75">
      <c r="A948" s="2" t="str">
        <f ca="1">IFERROR(__xludf.DUMMYFUNCTION("GOOGLETRANSLATE(B948,""IT"",""EN"")"),"tried")</f>
        <v>tried</v>
      </c>
      <c r="B948" t="s">
        <v>948</v>
      </c>
    </row>
    <row r="949" spans="1:2" ht="12.75">
      <c r="A949" s="2" t="str">
        <f ca="1">IFERROR(__xludf.DUMMYFUNCTION("GOOGLETRANSLATE(B949,""IT"",""EN"")"),"be")</f>
        <v>be</v>
      </c>
      <c r="B949" t="s">
        <v>949</v>
      </c>
    </row>
    <row r="950" spans="1:2" ht="12.75">
      <c r="A950" s="2" t="str">
        <f ca="1">IFERROR(__xludf.DUMMYFUNCTION("GOOGLETRANSLATE(B950,""IT"",""EN"")"),"cinema")</f>
        <v>cinema</v>
      </c>
      <c r="B950" t="s">
        <v>950</v>
      </c>
    </row>
    <row r="951" spans="1:2" ht="12.75">
      <c r="A951" s="2" t="str">
        <f ca="1">IFERROR(__xludf.DUMMYFUNCTION("GOOGLETRANSLATE(B951,""IT"",""EN"")"),"to ask")</f>
        <v>to ask</v>
      </c>
      <c r="B951" t="s">
        <v>472</v>
      </c>
    </row>
    <row r="952" spans="1:2" ht="12.75">
      <c r="A952" s="2" t="str">
        <f ca="1">IFERROR(__xludf.DUMMYFUNCTION("GOOGLETRANSLATE(B952,""IT"",""EN"")"),"delay")</f>
        <v>delay</v>
      </c>
      <c r="B952" t="s">
        <v>951</v>
      </c>
    </row>
    <row r="953" spans="1:2" ht="12.75">
      <c r="A953" s="2" t="str">
        <f ca="1">IFERROR(__xludf.DUMMYFUNCTION("GOOGLETRANSLATE(B953,""IT"",""EN"")"),"reality")</f>
        <v>reality</v>
      </c>
      <c r="B953" t="s">
        <v>952</v>
      </c>
    </row>
    <row r="954" spans="1:2" ht="12.75">
      <c r="A954" s="2" t="str">
        <f ca="1">IFERROR(__xludf.DUMMYFUNCTION("GOOGLETRANSLATE(B954,""IT"",""EN"")"),"sea")</f>
        <v>sea</v>
      </c>
      <c r="B954" t="s">
        <v>953</v>
      </c>
    </row>
    <row r="955" spans="1:2" ht="12.75">
      <c r="A955" s="2" t="str">
        <f ca="1">IFERROR(__xludf.DUMMYFUNCTION("GOOGLETRANSLATE(B955,""IT"",""EN"")"),"master")</f>
        <v>master</v>
      </c>
      <c r="B955" t="s">
        <v>954</v>
      </c>
    </row>
    <row r="956" spans="1:2" ht="12.75">
      <c r="A956" s="2" t="str">
        <f ca="1">IFERROR(__xludf.DUMMYFUNCTION("GOOGLETRANSLATE(B956,""IT"",""EN"")"),"TV")</f>
        <v>TV</v>
      </c>
      <c r="B956" t="s">
        <v>955</v>
      </c>
    </row>
    <row r="957" spans="1:2" ht="12.75">
      <c r="A957" s="2" t="str">
        <f ca="1">IFERROR(__xludf.DUMMYFUNCTION("GOOGLETRANSLATE(B957,""IT"",""EN"")"),"to pay")</f>
        <v>to pay</v>
      </c>
      <c r="B957" t="s">
        <v>956</v>
      </c>
    </row>
    <row r="958" spans="1:2" ht="12.75">
      <c r="A958" s="2" t="str">
        <f ca="1">IFERROR(__xludf.DUMMYFUNCTION("GOOGLETRANSLATE(B958,""IT"",""EN"")"),"planet")</f>
        <v>planet</v>
      </c>
      <c r="B958" t="s">
        <v>957</v>
      </c>
    </row>
    <row r="959" spans="1:2" ht="12.75">
      <c r="A959" s="2" t="str">
        <f ca="1">IFERROR(__xludf.DUMMYFUNCTION("GOOGLETRANSLATE(B959,""IT"",""EN"")"),"front")</f>
        <v>front</v>
      </c>
      <c r="B959" t="s">
        <v>958</v>
      </c>
    </row>
    <row r="960" spans="1:2" ht="12.75">
      <c r="A960" s="2" t="str">
        <f ca="1">IFERROR(__xludf.DUMMYFUNCTION("GOOGLETRANSLATE(B960,""IT"",""EN"")"),"on")</f>
        <v>on</v>
      </c>
      <c r="B960" t="s">
        <v>959</v>
      </c>
    </row>
    <row r="961" spans="1:2" ht="12.75">
      <c r="A961" s="2" t="str">
        <f ca="1">IFERROR(__xludf.DUMMYFUNCTION("GOOGLETRANSLATE(B961,""IT"",""EN"")"),"both of them")</f>
        <v>both of them</v>
      </c>
      <c r="B961" t="s">
        <v>960</v>
      </c>
    </row>
    <row r="962" spans="1:2" ht="12.75">
      <c r="A962" s="2" t="str">
        <f ca="1">IFERROR(__xludf.DUMMYFUNCTION("GOOGLETRANSLATE(B962,""IT"",""EN"")"),"diamond")</f>
        <v>diamond</v>
      </c>
      <c r="B962" t="s">
        <v>961</v>
      </c>
    </row>
    <row r="963" spans="1:2" ht="12.75">
      <c r="A963" s="2" t="str">
        <f ca="1">IFERROR(__xludf.DUMMYFUNCTION("GOOGLETRANSLATE(B963,""IT"",""EN"")"),"changed")</f>
        <v>changed</v>
      </c>
      <c r="B963" t="s">
        <v>962</v>
      </c>
    </row>
    <row r="964" spans="1:2" ht="12.75">
      <c r="A964" s="2" t="str">
        <f ca="1">IFERROR(__xludf.DUMMYFUNCTION("GOOGLETRANSLATE(B964,""IT"",""EN"")"),"interest")</f>
        <v>interest</v>
      </c>
      <c r="B964" t="s">
        <v>963</v>
      </c>
    </row>
    <row r="965" spans="1:2" ht="12.75">
      <c r="A965" s="2" t="str">
        <f ca="1">IFERROR(__xludf.DUMMYFUNCTION("GOOGLETRANSLATE(B965,""IT"",""EN"")"),"absolutely")</f>
        <v>absolutely</v>
      </c>
      <c r="B965" t="s">
        <v>964</v>
      </c>
    </row>
    <row r="966" spans="1:2" ht="12.75">
      <c r="A966" s="2" t="str">
        <f ca="1">IFERROR(__xludf.DUMMYFUNCTION("GOOGLETRANSLATE(B966,""IT"",""EN"")"),"reply")</f>
        <v>reply</v>
      </c>
      <c r="B966" t="s">
        <v>965</v>
      </c>
    </row>
    <row r="967" spans="1:2" ht="12.75">
      <c r="A967" s="2" t="str">
        <f ca="1">IFERROR(__xludf.DUMMYFUNCTION("GOOGLETRANSLATE(B967,""IT"",""EN"")"),"respect")</f>
        <v>respect</v>
      </c>
      <c r="B967" t="s">
        <v>966</v>
      </c>
    </row>
    <row r="968" spans="1:2" ht="12.75">
      <c r="A968" s="2" t="str">
        <f ca="1">IFERROR(__xludf.DUMMYFUNCTION("GOOGLETRANSLATE(B968,""IT"",""EN"")"),"penalty")</f>
        <v>penalty</v>
      </c>
      <c r="B968" t="s">
        <v>967</v>
      </c>
    </row>
    <row r="969" spans="1:2" ht="12.75">
      <c r="A969" s="2" t="str">
        <f ca="1">IFERROR(__xludf.DUMMYFUNCTION("GOOGLETRANSLATE(B969,""IT"",""EN"")"),"Jesus")</f>
        <v>Jesus</v>
      </c>
      <c r="B969" t="s">
        <v>968</v>
      </c>
    </row>
    <row r="970" spans="1:2" ht="12.75">
      <c r="A970" s="2" t="str">
        <f ca="1">IFERROR(__xludf.DUMMYFUNCTION("GOOGLETRANSLATE(B970,""IT"",""EN"")"),"Michael")</f>
        <v>Michael</v>
      </c>
      <c r="B970" t="s">
        <v>969</v>
      </c>
    </row>
    <row r="971" spans="1:2" ht="12.75">
      <c r="A971" s="2" t="str">
        <f ca="1">IFERROR(__xludf.DUMMYFUNCTION("GOOGLETRANSLATE(B971,""IT"",""EN"")"),"match")</f>
        <v>match</v>
      </c>
      <c r="B971" t="s">
        <v>970</v>
      </c>
    </row>
    <row r="972" spans="1:2" ht="12.75">
      <c r="A972" s="2" t="str">
        <f ca="1">IFERROR(__xludf.DUMMYFUNCTION("GOOGLETRANSLATE(B972,""IT"",""EN"")"),"looked for")</f>
        <v>looked for</v>
      </c>
      <c r="B972" t="s">
        <v>971</v>
      </c>
    </row>
    <row r="973" spans="1:2" ht="12.75">
      <c r="A973" s="2" t="str">
        <f ca="1">IFERROR(__xludf.DUMMYFUNCTION("GOOGLETRANSLATE(B973,""IT"",""EN"")"),"look")</f>
        <v>look</v>
      </c>
      <c r="B973" t="s">
        <v>972</v>
      </c>
    </row>
    <row r="974" spans="1:2" ht="12.75">
      <c r="A974" s="2" t="str">
        <f ca="1">IFERROR(__xludf.DUMMYFUNCTION("GOOGLETRANSLATE(B974,""IT"",""EN"")"),"think")</f>
        <v>think</v>
      </c>
      <c r="B974" t="s">
        <v>973</v>
      </c>
    </row>
    <row r="975" spans="1:2" ht="12.75">
      <c r="A975" s="2" t="str">
        <f ca="1">IFERROR(__xludf.DUMMYFUNCTION("GOOGLETRANSLATE(B975,""IT"",""EN"")"),"that is")</f>
        <v>that is</v>
      </c>
      <c r="B975" t="s">
        <v>974</v>
      </c>
    </row>
    <row r="976" spans="1:2" ht="12.75">
      <c r="A976" s="2" t="str">
        <f ca="1">IFERROR(__xludf.DUMMYFUNCTION("GOOGLETRANSLATE(B976,""IT"",""EN"")"),"tea")</f>
        <v>tea</v>
      </c>
      <c r="B976" t="s">
        <v>975</v>
      </c>
    </row>
    <row r="977" spans="1:2" ht="12.75">
      <c r="A977" s="2" t="str">
        <f ca="1">IFERROR(__xludf.DUMMYFUNCTION("GOOGLETRANSLATE(B977,""IT"",""EN"")"),"news")</f>
        <v>news</v>
      </c>
      <c r="B977" t="s">
        <v>976</v>
      </c>
    </row>
    <row r="978" spans="1:2" ht="12.75">
      <c r="A978" s="2" t="str">
        <f ca="1">IFERROR(__xludf.DUMMYFUNCTION("GOOGLETRANSLATE(B978,""IT"",""EN"")"),"surprise")</f>
        <v>surprise</v>
      </c>
      <c r="B978" t="s">
        <v>977</v>
      </c>
    </row>
    <row r="979" spans="1:2" ht="12.75">
      <c r="A979" s="2" t="str">
        <f ca="1">IFERROR(__xludf.DUMMYFUNCTION("GOOGLETRANSLATE(B979,""IT"",""EN"")"),"Bastard")</f>
        <v>Bastard</v>
      </c>
      <c r="B979" t="s">
        <v>978</v>
      </c>
    </row>
    <row r="980" spans="1:2" ht="12.75">
      <c r="A980" s="2" t="str">
        <f ca="1">IFERROR(__xludf.DUMMYFUNCTION("GOOGLETRANSLATE(B980,""IT"",""EN"")"),"health")</f>
        <v>health</v>
      </c>
      <c r="B980" t="s">
        <v>979</v>
      </c>
    </row>
    <row r="981" spans="1:2" ht="12.75">
      <c r="A981" s="2" t="str">
        <f ca="1">IFERROR(__xludf.DUMMYFUNCTION("GOOGLETRANSLATE(B981,""IT"",""EN"")"),"letter")</f>
        <v>letter</v>
      </c>
      <c r="B981" t="s">
        <v>980</v>
      </c>
    </row>
    <row r="982" spans="1:2" ht="12.75">
      <c r="A982" s="2" t="str">
        <f ca="1">IFERROR(__xludf.DUMMYFUNCTION("GOOGLETRANSLATE(B982,""IT"",""EN"")"),"accident")</f>
        <v>accident</v>
      </c>
      <c r="B982" t="s">
        <v>981</v>
      </c>
    </row>
    <row r="983" spans="1:2" ht="12.75">
      <c r="A983" s="2" t="str">
        <f ca="1">IFERROR(__xludf.DUMMYFUNCTION("GOOGLETRANSLATE(B983,""IT"",""EN"")"),"big")</f>
        <v>big</v>
      </c>
      <c r="B983" t="s">
        <v>982</v>
      </c>
    </row>
    <row r="984" spans="1:2" ht="12.75">
      <c r="A984" s="2" t="str">
        <f ca="1">IFERROR(__xludf.DUMMYFUNCTION("GOOGLETRANSLATE(B984,""IT"",""EN"")"),"suns")</f>
        <v>suns</v>
      </c>
      <c r="B984" t="s">
        <v>983</v>
      </c>
    </row>
    <row r="985" spans="1:2" ht="12.75">
      <c r="A985" s="2" t="str">
        <f ca="1">IFERROR(__xludf.DUMMYFUNCTION("GOOGLETRANSLATE(B985,""IT"",""EN"")"),"not")</f>
        <v>not</v>
      </c>
      <c r="B985" t="s">
        <v>984</v>
      </c>
    </row>
    <row r="986" spans="1:2" ht="12.75">
      <c r="A986" s="2" t="str">
        <f ca="1">IFERROR(__xludf.DUMMYFUNCTION("GOOGLETRANSLATE(B986,""IT"",""EN"")"),"It seemed")</f>
        <v>It seemed</v>
      </c>
      <c r="B986" t="s">
        <v>985</v>
      </c>
    </row>
    <row r="987" spans="1:2" ht="12.75">
      <c r="A987" s="2" t="str">
        <f ca="1">IFERROR(__xludf.DUMMYFUNCTION("GOOGLETRANSLATE(B987,""IT"",""EN"")"),"grade")</f>
        <v>grade</v>
      </c>
      <c r="B987" t="s">
        <v>986</v>
      </c>
    </row>
    <row r="988" spans="1:2" ht="12.75">
      <c r="A988" s="2" t="str">
        <f ca="1">IFERROR(__xludf.DUMMYFUNCTION("GOOGLETRANSLATE(B988,""IT"",""EN"")"),"to help")</f>
        <v>to help</v>
      </c>
      <c r="B988" t="s">
        <v>390</v>
      </c>
    </row>
    <row r="989" spans="1:2" ht="12.75">
      <c r="A989" s="2" t="str">
        <f ca="1">IFERROR(__xludf.DUMMYFUNCTION("GOOGLETRANSLATE(B989,""IT"",""EN"")"),"left")</f>
        <v>left</v>
      </c>
      <c r="B989" t="s">
        <v>987</v>
      </c>
    </row>
    <row r="990" spans="1:2" ht="12.75">
      <c r="A990" s="2" t="str">
        <f ca="1">IFERROR(__xludf.DUMMYFUNCTION("GOOGLETRANSLATE(B990,""IT"",""EN"")"),"I had to")</f>
        <v>I had to</v>
      </c>
      <c r="B990" t="s">
        <v>988</v>
      </c>
    </row>
    <row r="991" spans="1:2" ht="12.75">
      <c r="A991" s="2" t="str">
        <f ca="1">IFERROR(__xludf.DUMMYFUNCTION("GOOGLETRANSLATE(B991,""IT"",""EN"")"),"happy")</f>
        <v>happy</v>
      </c>
      <c r="B991" t="s">
        <v>989</v>
      </c>
    </row>
    <row r="992" spans="1:2" ht="12.75">
      <c r="A992" s="2" t="str">
        <f ca="1">IFERROR(__xludf.DUMMYFUNCTION("GOOGLETRANSLATE(B992,""IT"",""EN"")"),"song")</f>
        <v>song</v>
      </c>
      <c r="B992" t="s">
        <v>990</v>
      </c>
    </row>
    <row r="993" spans="1:2" ht="12.75">
      <c r="A993" s="2" t="str">
        <f ca="1">IFERROR(__xludf.DUMMYFUNCTION("GOOGLETRANSLATE(B993,""IT"",""EN"")"),"He knew")</f>
        <v>He knew</v>
      </c>
      <c r="B993" t="s">
        <v>991</v>
      </c>
    </row>
    <row r="994" spans="1:2" ht="12.75">
      <c r="A994" s="2" t="str">
        <f ca="1">IFERROR(__xludf.DUMMYFUNCTION("GOOGLETRANSLATE(B994,""IT"",""EN"")"),"holy")</f>
        <v>holy</v>
      </c>
      <c r="B994" t="s">
        <v>992</v>
      </c>
    </row>
    <row r="995" spans="1:2" ht="12.75">
      <c r="A995" s="2" t="str">
        <f ca="1">IFERROR(__xludf.DUMMYFUNCTION("GOOGLETRANSLATE(B995,""IT"",""EN"")"),"it will come")</f>
        <v>it will come</v>
      </c>
      <c r="B995" t="s">
        <v>993</v>
      </c>
    </row>
    <row r="996" spans="1:2" ht="12.75">
      <c r="A996" s="2" t="str">
        <f ca="1">IFERROR(__xludf.DUMMYFUNCTION("GOOGLETRANSLATE(B996,""IT"",""EN"")"),"we will be")</f>
        <v>we will be</v>
      </c>
      <c r="B996" t="s">
        <v>994</v>
      </c>
    </row>
    <row r="997" spans="1:2" ht="12.75">
      <c r="A997" s="2" t="str">
        <f ca="1">IFERROR(__xludf.DUMMYFUNCTION("GOOGLETRANSLATE(B997,""IT"",""EN"")"),"special")</f>
        <v>special</v>
      </c>
      <c r="B997" t="s">
        <v>995</v>
      </c>
    </row>
    <row r="998" spans="1:2" ht="12.75">
      <c r="A998" s="2" t="str">
        <f ca="1">IFERROR(__xludf.DUMMYFUNCTION("GOOGLETRANSLATE(B998,""IT"",""EN"")"),"he said")</f>
        <v>he said</v>
      </c>
      <c r="B998" t="s">
        <v>996</v>
      </c>
    </row>
    <row r="999" spans="1:2" ht="12.75">
      <c r="A999" s="2" t="str">
        <f ca="1">IFERROR(__xludf.DUMMYFUNCTION("GOOGLETRANSLATE(B999,""IT"",""EN"")"),"position")</f>
        <v>position</v>
      </c>
      <c r="B999" t="s">
        <v>997</v>
      </c>
    </row>
    <row r="1000" spans="1:2" ht="12.75">
      <c r="A1000" s="2" t="str">
        <f ca="1">IFERROR(__xludf.DUMMYFUNCTION("GOOGLETRANSLATE(B1000,""IT"",""EN"")"),"group")</f>
        <v>group</v>
      </c>
      <c r="B1000" t="s">
        <v>998</v>
      </c>
    </row>
    <row r="1001" spans="1:2" ht="12.75">
      <c r="A1001" s="2" t="str">
        <f ca="1">IFERROR(__xludf.DUMMYFUNCTION("GOOGLETRANSLATE(B1001,""IT"",""EN"")"),"I swear")</f>
        <v>I swear</v>
      </c>
      <c r="B1001" t="s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Fikes</dc:creator>
  <cp:lastModifiedBy>Matthew Fikes</cp:lastModifiedBy>
  <dcterms:created xsi:type="dcterms:W3CDTF">2022-08-26T00:44:27Z</dcterms:created>
  <dcterms:modified xsi:type="dcterms:W3CDTF">2022-08-26T00:44:27Z</dcterms:modified>
</cp:coreProperties>
</file>