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rossman/Documents/Thesis/ThesisSync/GrantData/"/>
    </mc:Choice>
  </mc:AlternateContent>
  <xr:revisionPtr revIDLastSave="0" documentId="13_ncr:1_{2124B7D6-5399-E540-AC67-D5EBB88038F7}" xr6:coauthVersionLast="47" xr6:coauthVersionMax="47" xr10:uidLastSave="{00000000-0000-0000-0000-000000000000}"/>
  <bookViews>
    <workbookView xWindow="9460" yWindow="500" windowWidth="19340" windowHeight="16940" xr2:uid="{A652B76A-AF03-4643-A8C9-A2B1649B33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L7" i="1"/>
  <c r="K13" i="1"/>
  <c r="L15" i="1"/>
  <c r="J16" i="1"/>
  <c r="J21" i="1"/>
  <c r="K21" i="1"/>
  <c r="L23" i="1"/>
  <c r="J29" i="1"/>
  <c r="K29" i="1"/>
  <c r="J37" i="1"/>
  <c r="K37" i="1"/>
  <c r="J45" i="1"/>
  <c r="K45" i="1"/>
  <c r="J48" i="1"/>
  <c r="J56" i="1"/>
  <c r="K58" i="1"/>
  <c r="J61" i="1"/>
  <c r="K61" i="1"/>
  <c r="J64" i="1"/>
  <c r="K66" i="1"/>
  <c r="J69" i="1"/>
  <c r="K69" i="1"/>
  <c r="J72" i="1"/>
  <c r="K74" i="1"/>
  <c r="J77" i="1"/>
  <c r="K77" i="1"/>
  <c r="J80" i="1"/>
  <c r="K82" i="1"/>
  <c r="J85" i="1"/>
  <c r="K85" i="1"/>
  <c r="J88" i="1"/>
  <c r="K90" i="1"/>
  <c r="J93" i="1"/>
  <c r="K93" i="1"/>
  <c r="K106" i="1"/>
  <c r="L106" i="1"/>
  <c r="K108" i="1"/>
  <c r="J114" i="1"/>
  <c r="J117" i="1"/>
  <c r="K117" i="1"/>
  <c r="J122" i="1"/>
  <c r="L122" i="1"/>
  <c r="K125" i="1"/>
  <c r="K127" i="1"/>
  <c r="L127" i="1"/>
  <c r="K130" i="1"/>
  <c r="K133" i="1"/>
  <c r="K135" i="1"/>
  <c r="L135" i="1"/>
  <c r="J141" i="1"/>
  <c r="K141" i="1"/>
  <c r="J149" i="1"/>
  <c r="K149" i="1"/>
  <c r="J152" i="1"/>
  <c r="J157" i="1"/>
  <c r="K157" i="1"/>
  <c r="J162" i="1"/>
  <c r="K2" i="1"/>
  <c r="L2" i="1"/>
  <c r="I3" i="1"/>
  <c r="J3" i="1" s="1"/>
  <c r="I4" i="1"/>
  <c r="J4" i="1" s="1"/>
  <c r="I5" i="1"/>
  <c r="L5" i="1" s="1"/>
  <c r="I6" i="1"/>
  <c r="J6" i="1" s="1"/>
  <c r="I7" i="1"/>
  <c r="I8" i="1"/>
  <c r="J8" i="1" s="1"/>
  <c r="I9" i="1"/>
  <c r="I10" i="1"/>
  <c r="J10" i="1" s="1"/>
  <c r="I11" i="1"/>
  <c r="J11" i="1" s="1"/>
  <c r="I12" i="1"/>
  <c r="J12" i="1" s="1"/>
  <c r="I13" i="1"/>
  <c r="L13" i="1" s="1"/>
  <c r="I14" i="1"/>
  <c r="J14" i="1" s="1"/>
  <c r="I15" i="1"/>
  <c r="I16" i="1"/>
  <c r="I17" i="1"/>
  <c r="I18" i="1"/>
  <c r="L18" i="1" s="1"/>
  <c r="I19" i="1"/>
  <c r="J19" i="1" s="1"/>
  <c r="I20" i="1"/>
  <c r="J20" i="1" s="1"/>
  <c r="I21" i="1"/>
  <c r="L21" i="1" s="1"/>
  <c r="I22" i="1"/>
  <c r="J22" i="1" s="1"/>
  <c r="I23" i="1"/>
  <c r="I24" i="1"/>
  <c r="J24" i="1" s="1"/>
  <c r="I25" i="1"/>
  <c r="I26" i="1"/>
  <c r="K26" i="1" s="1"/>
  <c r="I27" i="1"/>
  <c r="J27" i="1" s="1"/>
  <c r="I28" i="1"/>
  <c r="J28" i="1" s="1"/>
  <c r="I29" i="1"/>
  <c r="L29" i="1" s="1"/>
  <c r="I30" i="1"/>
  <c r="J30" i="1" s="1"/>
  <c r="I31" i="1"/>
  <c r="L31" i="1" s="1"/>
  <c r="I32" i="1"/>
  <c r="I33" i="1"/>
  <c r="I34" i="1"/>
  <c r="K34" i="1" s="1"/>
  <c r="I35" i="1"/>
  <c r="J35" i="1" s="1"/>
  <c r="I36" i="1"/>
  <c r="J36" i="1" s="1"/>
  <c r="I37" i="1"/>
  <c r="L37" i="1" s="1"/>
  <c r="I38" i="1"/>
  <c r="J38" i="1" s="1"/>
  <c r="I39" i="1"/>
  <c r="I40" i="1"/>
  <c r="J40" i="1" s="1"/>
  <c r="I41" i="1"/>
  <c r="I42" i="1"/>
  <c r="L42" i="1" s="1"/>
  <c r="I43" i="1"/>
  <c r="J43" i="1" s="1"/>
  <c r="I44" i="1"/>
  <c r="J44" i="1" s="1"/>
  <c r="I45" i="1"/>
  <c r="L45" i="1" s="1"/>
  <c r="I47" i="1"/>
  <c r="I48" i="1"/>
  <c r="I49" i="1"/>
  <c r="I50" i="1"/>
  <c r="L50" i="1" s="1"/>
  <c r="I51" i="1"/>
  <c r="J51" i="1" s="1"/>
  <c r="I52" i="1"/>
  <c r="J52" i="1" s="1"/>
  <c r="I53" i="1"/>
  <c r="L53" i="1" s="1"/>
  <c r="I54" i="1"/>
  <c r="J54" i="1" s="1"/>
  <c r="I55" i="1"/>
  <c r="I56" i="1"/>
  <c r="I58" i="1"/>
  <c r="L58" i="1" s="1"/>
  <c r="I59" i="1"/>
  <c r="J59" i="1" s="1"/>
  <c r="I60" i="1"/>
  <c r="J60" i="1" s="1"/>
  <c r="I61" i="1"/>
  <c r="L61" i="1" s="1"/>
  <c r="I62" i="1"/>
  <c r="J62" i="1" s="1"/>
  <c r="I63" i="1"/>
  <c r="L63" i="1" s="1"/>
  <c r="I64" i="1"/>
  <c r="I65" i="1"/>
  <c r="I66" i="1"/>
  <c r="L66" i="1" s="1"/>
  <c r="I67" i="1"/>
  <c r="J67" i="1" s="1"/>
  <c r="I68" i="1"/>
  <c r="J68" i="1" s="1"/>
  <c r="I69" i="1"/>
  <c r="L69" i="1" s="1"/>
  <c r="I70" i="1"/>
  <c r="J70" i="1" s="1"/>
  <c r="I71" i="1"/>
  <c r="L71" i="1" s="1"/>
  <c r="I72" i="1"/>
  <c r="I74" i="1"/>
  <c r="L74" i="1" s="1"/>
  <c r="I75" i="1"/>
  <c r="J75" i="1" s="1"/>
  <c r="I76" i="1"/>
  <c r="J76" i="1" s="1"/>
  <c r="I77" i="1"/>
  <c r="L77" i="1" s="1"/>
  <c r="I78" i="1"/>
  <c r="J78" i="1" s="1"/>
  <c r="I79" i="1"/>
  <c r="L79" i="1" s="1"/>
  <c r="I80" i="1"/>
  <c r="I81" i="1"/>
  <c r="I82" i="1"/>
  <c r="L82" i="1" s="1"/>
  <c r="I83" i="1"/>
  <c r="J83" i="1" s="1"/>
  <c r="I84" i="1"/>
  <c r="J84" i="1" s="1"/>
  <c r="I85" i="1"/>
  <c r="L85" i="1" s="1"/>
  <c r="I87" i="1"/>
  <c r="L87" i="1" s="1"/>
  <c r="I88" i="1"/>
  <c r="I89" i="1"/>
  <c r="I90" i="1"/>
  <c r="L90" i="1" s="1"/>
  <c r="I91" i="1"/>
  <c r="J91" i="1" s="1"/>
  <c r="I92" i="1"/>
  <c r="J92" i="1" s="1"/>
  <c r="I93" i="1"/>
  <c r="L93" i="1" s="1"/>
  <c r="I94" i="1"/>
  <c r="J94" i="1" s="1"/>
  <c r="I95" i="1"/>
  <c r="I96" i="1"/>
  <c r="I97" i="1"/>
  <c r="I99" i="1"/>
  <c r="J99" i="1" s="1"/>
  <c r="I100" i="1"/>
  <c r="J100" i="1" s="1"/>
  <c r="I101" i="1"/>
  <c r="L101" i="1" s="1"/>
  <c r="I102" i="1"/>
  <c r="J102" i="1" s="1"/>
  <c r="I103" i="1"/>
  <c r="L103" i="1" s="1"/>
  <c r="I105" i="1"/>
  <c r="I106" i="1"/>
  <c r="J106" i="1" s="1"/>
  <c r="I108" i="1"/>
  <c r="J108" i="1" s="1"/>
  <c r="I110" i="1"/>
  <c r="J110" i="1" s="1"/>
  <c r="I111" i="1"/>
  <c r="J111" i="1" s="1"/>
  <c r="I112" i="1"/>
  <c r="I113" i="1"/>
  <c r="I114" i="1"/>
  <c r="K114" i="1" s="1"/>
  <c r="I117" i="1"/>
  <c r="L117" i="1" s="1"/>
  <c r="I118" i="1"/>
  <c r="J118" i="1" s="1"/>
  <c r="I119" i="1"/>
  <c r="J119" i="1" s="1"/>
  <c r="I120" i="1"/>
  <c r="I121" i="1"/>
  <c r="I122" i="1"/>
  <c r="K122" i="1" s="1"/>
  <c r="I123" i="1"/>
  <c r="J123" i="1" s="1"/>
  <c r="I124" i="1"/>
  <c r="J124" i="1" s="1"/>
  <c r="I125" i="1"/>
  <c r="L125" i="1" s="1"/>
  <c r="I126" i="1"/>
  <c r="J126" i="1" s="1"/>
  <c r="I127" i="1"/>
  <c r="J127" i="1" s="1"/>
  <c r="I128" i="1"/>
  <c r="J128" i="1" s="1"/>
  <c r="I129" i="1"/>
  <c r="I131" i="1"/>
  <c r="J131" i="1" s="1"/>
  <c r="I132" i="1"/>
  <c r="J132" i="1" s="1"/>
  <c r="I133" i="1"/>
  <c r="L133" i="1" s="1"/>
  <c r="I134" i="1"/>
  <c r="J134" i="1" s="1"/>
  <c r="I135" i="1"/>
  <c r="J135" i="1" s="1"/>
  <c r="I136" i="1"/>
  <c r="J136" i="1" s="1"/>
  <c r="I137" i="1"/>
  <c r="I138" i="1"/>
  <c r="K138" i="1" s="1"/>
  <c r="I139" i="1"/>
  <c r="J139" i="1" s="1"/>
  <c r="I140" i="1"/>
  <c r="J140" i="1" s="1"/>
  <c r="I141" i="1"/>
  <c r="L141" i="1" s="1"/>
  <c r="I142" i="1"/>
  <c r="J142" i="1" s="1"/>
  <c r="I143" i="1"/>
  <c r="J143" i="1" s="1"/>
  <c r="I144" i="1"/>
  <c r="I145" i="1"/>
  <c r="I146" i="1"/>
  <c r="K146" i="1" s="1"/>
  <c r="I147" i="1"/>
  <c r="J147" i="1" s="1"/>
  <c r="I148" i="1"/>
  <c r="J148" i="1" s="1"/>
  <c r="I149" i="1"/>
  <c r="L149" i="1" s="1"/>
  <c r="I150" i="1"/>
  <c r="J150" i="1" s="1"/>
  <c r="I151" i="1"/>
  <c r="J151" i="1" s="1"/>
  <c r="I152" i="1"/>
  <c r="I153" i="1"/>
  <c r="I154" i="1"/>
  <c r="J154" i="1" s="1"/>
  <c r="I157" i="1"/>
  <c r="L157" i="1" s="1"/>
  <c r="I158" i="1"/>
  <c r="J158" i="1" s="1"/>
  <c r="I159" i="1"/>
  <c r="J159" i="1" s="1"/>
  <c r="I160" i="1"/>
  <c r="J160" i="1" s="1"/>
  <c r="I161" i="1"/>
  <c r="I162" i="1"/>
  <c r="K162" i="1" s="1"/>
  <c r="I163" i="1"/>
  <c r="J163" i="1" s="1"/>
  <c r="I164" i="1"/>
  <c r="J164" i="1" s="1"/>
  <c r="I2" i="1"/>
  <c r="J2" i="1" s="1"/>
  <c r="F156" i="1"/>
  <c r="I156" i="1" s="1"/>
  <c r="L156" i="1" s="1"/>
  <c r="F155" i="1"/>
  <c r="I155" i="1" s="1"/>
  <c r="F137" i="1"/>
  <c r="F130" i="1"/>
  <c r="I130" i="1" s="1"/>
  <c r="L130" i="1" s="1"/>
  <c r="G129" i="1"/>
  <c r="F121" i="1"/>
  <c r="F116" i="1"/>
  <c r="I116" i="1" s="1"/>
  <c r="L116" i="1" s="1"/>
  <c r="F115" i="1"/>
  <c r="I115" i="1" s="1"/>
  <c r="F111" i="1"/>
  <c r="F109" i="1"/>
  <c r="I109" i="1" s="1"/>
  <c r="L109" i="1" s="1"/>
  <c r="F107" i="1"/>
  <c r="I107" i="1" s="1"/>
  <c r="F104" i="1"/>
  <c r="I104" i="1" s="1"/>
  <c r="G100" i="1"/>
  <c r="F98" i="1"/>
  <c r="I98" i="1" s="1"/>
  <c r="J98" i="1" s="1"/>
  <c r="F86" i="1"/>
  <c r="I86" i="1" s="1"/>
  <c r="J86" i="1" s="1"/>
  <c r="G73" i="1"/>
  <c r="F73" i="1"/>
  <c r="I73" i="1" s="1"/>
  <c r="F57" i="1"/>
  <c r="I57" i="1" s="1"/>
  <c r="F46" i="1"/>
  <c r="I46" i="1" s="1"/>
  <c r="L10" i="1" l="1"/>
  <c r="J146" i="1"/>
  <c r="J138" i="1"/>
  <c r="J101" i="1"/>
  <c r="K50" i="1"/>
  <c r="K42" i="1"/>
  <c r="J34" i="1"/>
  <c r="J26" i="1"/>
  <c r="K18" i="1"/>
  <c r="L151" i="1"/>
  <c r="K143" i="1"/>
  <c r="J130" i="1"/>
  <c r="L108" i="1"/>
  <c r="L100" i="1"/>
  <c r="J90" i="1"/>
  <c r="J82" i="1"/>
  <c r="J74" i="1"/>
  <c r="J66" i="1"/>
  <c r="J58" i="1"/>
  <c r="J50" i="1"/>
  <c r="J42" i="1"/>
  <c r="J18" i="1"/>
  <c r="K10" i="1"/>
  <c r="K100" i="1"/>
  <c r="K53" i="1"/>
  <c r="K164" i="1"/>
  <c r="L154" i="1"/>
  <c r="K148" i="1"/>
  <c r="K140" i="1"/>
  <c r="J133" i="1"/>
  <c r="J125" i="1"/>
  <c r="L92" i="1"/>
  <c r="L84" i="1"/>
  <c r="L76" i="1"/>
  <c r="L68" i="1"/>
  <c r="L60" i="1"/>
  <c r="L52" i="1"/>
  <c r="L44" i="1"/>
  <c r="K36" i="1"/>
  <c r="K28" i="1"/>
  <c r="L20" i="1"/>
  <c r="J13" i="1"/>
  <c r="J5" i="1"/>
  <c r="L148" i="1"/>
  <c r="L36" i="1"/>
  <c r="L28" i="1"/>
  <c r="L162" i="1"/>
  <c r="K154" i="1"/>
  <c r="L146" i="1"/>
  <c r="L138" i="1"/>
  <c r="L132" i="1"/>
  <c r="L124" i="1"/>
  <c r="L114" i="1"/>
  <c r="K92" i="1"/>
  <c r="K84" i="1"/>
  <c r="K76" i="1"/>
  <c r="K68" i="1"/>
  <c r="K60" i="1"/>
  <c r="K52" i="1"/>
  <c r="K44" i="1"/>
  <c r="L34" i="1"/>
  <c r="L26" i="1"/>
  <c r="K20" i="1"/>
  <c r="L12" i="1"/>
  <c r="L4" i="1"/>
  <c r="L164" i="1"/>
  <c r="L140" i="1"/>
  <c r="J53" i="1"/>
  <c r="K132" i="1"/>
  <c r="K124" i="1"/>
  <c r="K101" i="1"/>
  <c r="K12" i="1"/>
  <c r="K4" i="1"/>
  <c r="L57" i="1"/>
  <c r="J57" i="1"/>
  <c r="K57" i="1"/>
  <c r="K104" i="1"/>
  <c r="L104" i="1"/>
  <c r="K55" i="1"/>
  <c r="J55" i="1"/>
  <c r="K109" i="1"/>
  <c r="J103" i="1"/>
  <c r="K103" i="1"/>
  <c r="J109" i="1"/>
  <c r="J115" i="1"/>
  <c r="K115" i="1"/>
  <c r="L115" i="1"/>
  <c r="K112" i="1"/>
  <c r="L112" i="1"/>
  <c r="K87" i="1"/>
  <c r="J87" i="1"/>
  <c r="J121" i="1"/>
  <c r="L121" i="1"/>
  <c r="K121" i="1"/>
  <c r="J95" i="1"/>
  <c r="K95" i="1"/>
  <c r="K63" i="1"/>
  <c r="J63" i="1"/>
  <c r="K156" i="1"/>
  <c r="J156" i="1"/>
  <c r="J113" i="1"/>
  <c r="L113" i="1"/>
  <c r="K113" i="1"/>
  <c r="L129" i="1"/>
  <c r="J129" i="1"/>
  <c r="K129" i="1"/>
  <c r="J145" i="1"/>
  <c r="L145" i="1"/>
  <c r="K145" i="1"/>
  <c r="K120" i="1"/>
  <c r="L120" i="1"/>
  <c r="J120" i="1"/>
  <c r="K144" i="1"/>
  <c r="L144" i="1"/>
  <c r="J25" i="1"/>
  <c r="K25" i="1"/>
  <c r="L25" i="1"/>
  <c r="J17" i="1"/>
  <c r="K17" i="1"/>
  <c r="L17" i="1"/>
  <c r="L9" i="1"/>
  <c r="J9" i="1"/>
  <c r="K9" i="1"/>
  <c r="L119" i="1"/>
  <c r="J112" i="1"/>
  <c r="L98" i="1"/>
  <c r="L55" i="1"/>
  <c r="K79" i="1"/>
  <c r="J79" i="1"/>
  <c r="K47" i="1"/>
  <c r="J47" i="1"/>
  <c r="K116" i="1"/>
  <c r="J116" i="1"/>
  <c r="L137" i="1"/>
  <c r="J137" i="1"/>
  <c r="K137" i="1"/>
  <c r="L159" i="1"/>
  <c r="K136" i="1"/>
  <c r="L136" i="1"/>
  <c r="L33" i="1"/>
  <c r="J33" i="1"/>
  <c r="K33" i="1"/>
  <c r="K159" i="1"/>
  <c r="L161" i="1"/>
  <c r="J161" i="1"/>
  <c r="K161" i="1"/>
  <c r="L89" i="1"/>
  <c r="J89" i="1"/>
  <c r="K89" i="1"/>
  <c r="J65" i="1"/>
  <c r="K65" i="1"/>
  <c r="L65" i="1"/>
  <c r="J49" i="1"/>
  <c r="K49" i="1"/>
  <c r="L49" i="1"/>
  <c r="K8" i="1"/>
  <c r="L8" i="1"/>
  <c r="K151" i="1"/>
  <c r="L111" i="1"/>
  <c r="K98" i="1"/>
  <c r="L47" i="1"/>
  <c r="J155" i="1"/>
  <c r="K155" i="1"/>
  <c r="L155" i="1"/>
  <c r="J71" i="1"/>
  <c r="K71" i="1"/>
  <c r="L95" i="1"/>
  <c r="J153" i="1"/>
  <c r="K153" i="1"/>
  <c r="L153" i="1"/>
  <c r="K128" i="1"/>
  <c r="L128" i="1"/>
  <c r="K152" i="1"/>
  <c r="L152" i="1"/>
  <c r="J41" i="1"/>
  <c r="K41" i="1"/>
  <c r="L41" i="1"/>
  <c r="J97" i="1"/>
  <c r="K97" i="1"/>
  <c r="L97" i="1"/>
  <c r="J81" i="1"/>
  <c r="K81" i="1"/>
  <c r="L81" i="1"/>
  <c r="J73" i="1"/>
  <c r="L73" i="1"/>
  <c r="K73" i="1"/>
  <c r="K40" i="1"/>
  <c r="L40" i="1"/>
  <c r="K32" i="1"/>
  <c r="L32" i="1"/>
  <c r="K24" i="1"/>
  <c r="L24" i="1"/>
  <c r="K16" i="1"/>
  <c r="L16" i="1"/>
  <c r="J144" i="1"/>
  <c r="K119" i="1"/>
  <c r="J46" i="1"/>
  <c r="K46" i="1"/>
  <c r="L46" i="1"/>
  <c r="J107" i="1"/>
  <c r="K107" i="1"/>
  <c r="L107" i="1"/>
  <c r="K160" i="1"/>
  <c r="L160" i="1"/>
  <c r="J105" i="1"/>
  <c r="L105" i="1"/>
  <c r="K105" i="1"/>
  <c r="K96" i="1"/>
  <c r="L96" i="1"/>
  <c r="K88" i="1"/>
  <c r="L88" i="1"/>
  <c r="K80" i="1"/>
  <c r="L80" i="1"/>
  <c r="K72" i="1"/>
  <c r="L72" i="1"/>
  <c r="K64" i="1"/>
  <c r="L64" i="1"/>
  <c r="K56" i="1"/>
  <c r="L56" i="1"/>
  <c r="K48" i="1"/>
  <c r="L48" i="1"/>
  <c r="J39" i="1"/>
  <c r="K39" i="1"/>
  <c r="J31" i="1"/>
  <c r="K31" i="1"/>
  <c r="J23" i="1"/>
  <c r="K23" i="1"/>
  <c r="J15" i="1"/>
  <c r="K15" i="1"/>
  <c r="J7" i="1"/>
  <c r="K7" i="1"/>
  <c r="L143" i="1"/>
  <c r="K111" i="1"/>
  <c r="J104" i="1"/>
  <c r="J96" i="1"/>
  <c r="L39" i="1"/>
  <c r="J32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38" i="1"/>
  <c r="L30" i="1"/>
  <c r="L22" i="1"/>
  <c r="L14" i="1"/>
  <c r="L6" i="1"/>
  <c r="L163" i="1"/>
  <c r="K158" i="1"/>
  <c r="K150" i="1"/>
  <c r="L147" i="1"/>
  <c r="K142" i="1"/>
  <c r="L139" i="1"/>
  <c r="K134" i="1"/>
  <c r="L131" i="1"/>
  <c r="K126" i="1"/>
  <c r="L123" i="1"/>
  <c r="K118" i="1"/>
  <c r="K110" i="1"/>
  <c r="K102" i="1"/>
  <c r="L99" i="1"/>
  <c r="K94" i="1"/>
  <c r="L91" i="1"/>
  <c r="K86" i="1"/>
  <c r="L83" i="1"/>
  <c r="K78" i="1"/>
  <c r="L75" i="1"/>
  <c r="K70" i="1"/>
  <c r="L67" i="1"/>
  <c r="K62" i="1"/>
  <c r="L59" i="1"/>
  <c r="K54" i="1"/>
  <c r="L51" i="1"/>
  <c r="L43" i="1"/>
  <c r="K38" i="1"/>
  <c r="L35" i="1"/>
  <c r="K30" i="1"/>
  <c r="L27" i="1"/>
  <c r="K22" i="1"/>
  <c r="L19" i="1"/>
  <c r="K14" i="1"/>
  <c r="L11" i="1"/>
  <c r="K6" i="1"/>
  <c r="L3" i="1"/>
  <c r="K163" i="1"/>
  <c r="K147" i="1"/>
  <c r="K139" i="1"/>
  <c r="K131" i="1"/>
  <c r="K123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</calcChain>
</file>

<file path=xl/sharedStrings.xml><?xml version="1.0" encoding="utf-8"?>
<sst xmlns="http://schemas.openxmlformats.org/spreadsheetml/2006/main" count="175" uniqueCount="13">
  <si>
    <t>year</t>
  </si>
  <si>
    <t>state</t>
  </si>
  <si>
    <t>MN</t>
  </si>
  <si>
    <t>grant_amount</t>
  </si>
  <si>
    <t>match_amount</t>
  </si>
  <si>
    <t>total_amount</t>
  </si>
  <si>
    <t>businesses</t>
  </si>
  <si>
    <t>premises</t>
  </si>
  <si>
    <t>grant_amount_per</t>
  </si>
  <si>
    <t>match_amount_per</t>
  </si>
  <si>
    <t>total_amount_per</t>
  </si>
  <si>
    <t>houses</t>
  </si>
  <si>
    <t>cais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</si>
</sst>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b/>
      <sz val="13"/>
      <color rgb="FF333333"/>
      <name val="Helvetica Neue"/>
      <family val="2"/>
    </font>
    <font>
      <sz val="13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6" fontId="2" fillId="0" borderId="0" xfId="0" applyNumberFormat="1" applyFont="1"/>
    <xf numFmtId="6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E38D-CF0C-1843-9C5C-A3C65A3215D3}">
  <dimension ref="A1:L164"/>
  <sheetViews>
    <sheetView tabSelected="1" topLeftCell="B1" workbookViewId="0">
      <selection activeCell="J1" sqref="J1"/>
    </sheetView>
  </sheetViews>
  <sheetFormatPr baseColWidth="10" defaultRowHeight="16" x14ac:dyDescent="0.2"/>
  <cols>
    <col min="3" max="3" width="19" customWidth="1"/>
    <col min="4" max="4" width="22.83203125" customWidth="1"/>
    <col min="5" max="5" width="21.1640625" customWidth="1"/>
  </cols>
  <sheetData>
    <row r="1" spans="1:12" x14ac:dyDescent="0.2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11</v>
      </c>
      <c r="G1" t="s">
        <v>6</v>
      </c>
      <c r="H1" t="s">
        <v>12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2</v>
      </c>
      <c r="B2">
        <v>2015</v>
      </c>
      <c r="C2">
        <v>149625</v>
      </c>
      <c r="D2">
        <v>244125</v>
      </c>
      <c r="E2">
        <v>393750</v>
      </c>
      <c r="F2">
        <v>43</v>
      </c>
      <c r="G2">
        <v>1</v>
      </c>
      <c r="H2">
        <v>0</v>
      </c>
      <c r="I2">
        <f>SUM(F2:H2)</f>
        <v>44</v>
      </c>
      <c r="J2">
        <f>C2/$I2</f>
        <v>3400.568181818182</v>
      </c>
      <c r="K2">
        <f t="shared" ref="K2:L2" si="0">D2/$I2</f>
        <v>5548.295454545455</v>
      </c>
      <c r="L2">
        <f t="shared" si="0"/>
        <v>8948.863636363636</v>
      </c>
    </row>
    <row r="3" spans="1:12" x14ac:dyDescent="0.2">
      <c r="A3" t="s">
        <v>2</v>
      </c>
      <c r="B3">
        <v>2015</v>
      </c>
      <c r="C3">
        <v>142690</v>
      </c>
      <c r="D3">
        <v>232810</v>
      </c>
      <c r="E3">
        <v>375500</v>
      </c>
      <c r="F3">
        <v>30</v>
      </c>
      <c r="G3">
        <v>0</v>
      </c>
      <c r="H3">
        <v>0</v>
      </c>
      <c r="I3">
        <f t="shared" ref="I3:I66" si="1">SUM(F3:H3)</f>
        <v>30</v>
      </c>
      <c r="J3">
        <f t="shared" ref="J3:J66" si="2">C3/$I3</f>
        <v>4756.333333333333</v>
      </c>
      <c r="K3">
        <f t="shared" ref="K3:K66" si="3">D3/$I3</f>
        <v>7760.333333333333</v>
      </c>
      <c r="L3">
        <f t="shared" ref="L3:L66" si="4">E3/$I3</f>
        <v>12516.666666666666</v>
      </c>
    </row>
    <row r="4" spans="1:12" x14ac:dyDescent="0.2">
      <c r="A4" t="s">
        <v>2</v>
      </c>
      <c r="B4">
        <v>2015</v>
      </c>
      <c r="C4">
        <v>759525</v>
      </c>
      <c r="D4">
        <v>839475</v>
      </c>
      <c r="E4">
        <v>1599000</v>
      </c>
      <c r="F4">
        <v>272</v>
      </c>
      <c r="G4">
        <v>0</v>
      </c>
      <c r="H4">
        <v>0</v>
      </c>
      <c r="I4">
        <f t="shared" si="1"/>
        <v>272</v>
      </c>
      <c r="J4">
        <f t="shared" si="2"/>
        <v>2792.3713235294117</v>
      </c>
      <c r="K4">
        <f t="shared" si="3"/>
        <v>3086.3051470588234</v>
      </c>
      <c r="L4">
        <f t="shared" si="4"/>
        <v>5878.6764705882351</v>
      </c>
    </row>
    <row r="5" spans="1:12" x14ac:dyDescent="0.2">
      <c r="A5" t="s">
        <v>2</v>
      </c>
      <c r="B5">
        <v>2015</v>
      </c>
      <c r="C5">
        <v>4950000</v>
      </c>
      <c r="D5">
        <v>7534095</v>
      </c>
      <c r="E5">
        <v>12484095</v>
      </c>
      <c r="F5">
        <v>600</v>
      </c>
      <c r="G5">
        <v>425</v>
      </c>
      <c r="H5">
        <v>75</v>
      </c>
      <c r="I5">
        <f t="shared" si="1"/>
        <v>1100</v>
      </c>
      <c r="J5">
        <f t="shared" si="2"/>
        <v>4500</v>
      </c>
      <c r="K5">
        <f t="shared" si="3"/>
        <v>6849.1772727272728</v>
      </c>
      <c r="L5">
        <f t="shared" si="4"/>
        <v>11349.177272727273</v>
      </c>
    </row>
    <row r="6" spans="1:12" x14ac:dyDescent="0.2">
      <c r="A6" t="s">
        <v>2</v>
      </c>
      <c r="B6">
        <v>2015</v>
      </c>
      <c r="C6">
        <v>424460</v>
      </c>
      <c r="D6">
        <v>504540</v>
      </c>
      <c r="E6">
        <v>931000</v>
      </c>
      <c r="F6">
        <v>114</v>
      </c>
      <c r="G6">
        <v>20</v>
      </c>
      <c r="H6">
        <v>1</v>
      </c>
      <c r="I6">
        <f t="shared" si="1"/>
        <v>135</v>
      </c>
      <c r="J6">
        <f t="shared" si="2"/>
        <v>3144.1481481481483</v>
      </c>
      <c r="K6">
        <f t="shared" si="3"/>
        <v>3737.3333333333335</v>
      </c>
      <c r="L6">
        <f t="shared" si="4"/>
        <v>6896.2962962962965</v>
      </c>
    </row>
    <row r="7" spans="1:12" x14ac:dyDescent="0.2">
      <c r="A7" t="s">
        <v>2</v>
      </c>
      <c r="B7">
        <v>2015</v>
      </c>
      <c r="C7">
        <v>247000</v>
      </c>
      <c r="D7">
        <v>526000</v>
      </c>
      <c r="E7">
        <v>773320</v>
      </c>
      <c r="F7">
        <v>135</v>
      </c>
      <c r="G7">
        <v>70</v>
      </c>
      <c r="H7">
        <v>5</v>
      </c>
      <c r="I7">
        <f t="shared" si="1"/>
        <v>210</v>
      </c>
      <c r="J7">
        <f t="shared" si="2"/>
        <v>1176.1904761904761</v>
      </c>
      <c r="K7">
        <f t="shared" si="3"/>
        <v>2504.7619047619046</v>
      </c>
      <c r="L7">
        <f t="shared" si="4"/>
        <v>3682.4761904761904</v>
      </c>
    </row>
    <row r="8" spans="1:12" x14ac:dyDescent="0.2">
      <c r="A8" t="s">
        <v>2</v>
      </c>
      <c r="B8">
        <v>2015</v>
      </c>
      <c r="C8">
        <v>277448</v>
      </c>
      <c r="D8">
        <v>306652</v>
      </c>
      <c r="E8">
        <v>584100</v>
      </c>
      <c r="F8">
        <v>258</v>
      </c>
      <c r="G8">
        <v>0</v>
      </c>
      <c r="H8">
        <v>0</v>
      </c>
      <c r="I8">
        <f t="shared" si="1"/>
        <v>258</v>
      </c>
      <c r="J8">
        <f t="shared" si="2"/>
        <v>1075.3798449612402</v>
      </c>
      <c r="K8">
        <f t="shared" si="3"/>
        <v>1188.5736434108528</v>
      </c>
      <c r="L8">
        <f t="shared" si="4"/>
        <v>2263.953488372093</v>
      </c>
    </row>
    <row r="9" spans="1:12" x14ac:dyDescent="0.2">
      <c r="A9" t="s">
        <v>2</v>
      </c>
      <c r="B9">
        <v>2015</v>
      </c>
      <c r="C9">
        <v>808080</v>
      </c>
      <c r="D9">
        <v>1042530</v>
      </c>
      <c r="E9">
        <v>1850610</v>
      </c>
      <c r="F9">
        <v>6000</v>
      </c>
      <c r="G9">
        <v>0</v>
      </c>
      <c r="H9">
        <v>0</v>
      </c>
      <c r="I9">
        <f t="shared" si="1"/>
        <v>6000</v>
      </c>
      <c r="J9">
        <f t="shared" si="2"/>
        <v>134.68</v>
      </c>
      <c r="K9">
        <f t="shared" si="3"/>
        <v>173.755</v>
      </c>
      <c r="L9">
        <f t="shared" si="4"/>
        <v>308.435</v>
      </c>
    </row>
    <row r="10" spans="1:12" x14ac:dyDescent="0.2">
      <c r="A10" t="s">
        <v>2</v>
      </c>
      <c r="B10">
        <v>2015</v>
      </c>
      <c r="C10">
        <v>115934</v>
      </c>
      <c r="D10">
        <v>128139</v>
      </c>
      <c r="E10">
        <v>244073</v>
      </c>
      <c r="F10">
        <v>24</v>
      </c>
      <c r="G10">
        <v>0</v>
      </c>
      <c r="H10">
        <v>0</v>
      </c>
      <c r="I10">
        <f t="shared" si="1"/>
        <v>24</v>
      </c>
      <c r="J10">
        <f t="shared" si="2"/>
        <v>4830.583333333333</v>
      </c>
      <c r="K10">
        <f t="shared" si="3"/>
        <v>5339.125</v>
      </c>
      <c r="L10">
        <f t="shared" si="4"/>
        <v>10169.708333333334</v>
      </c>
    </row>
    <row r="11" spans="1:12" x14ac:dyDescent="0.2">
      <c r="A11" t="s">
        <v>2</v>
      </c>
      <c r="B11">
        <v>2015</v>
      </c>
      <c r="C11">
        <v>295432</v>
      </c>
      <c r="D11">
        <v>326530</v>
      </c>
      <c r="E11">
        <v>621962</v>
      </c>
      <c r="F11">
        <v>56</v>
      </c>
      <c r="G11">
        <v>7</v>
      </c>
      <c r="H11">
        <v>1</v>
      </c>
      <c r="I11">
        <f t="shared" si="1"/>
        <v>64</v>
      </c>
      <c r="J11">
        <f t="shared" si="2"/>
        <v>4616.125</v>
      </c>
      <c r="K11">
        <f t="shared" si="3"/>
        <v>5102.03125</v>
      </c>
      <c r="L11">
        <f t="shared" si="4"/>
        <v>9718.15625</v>
      </c>
    </row>
    <row r="12" spans="1:12" x14ac:dyDescent="0.2">
      <c r="A12" t="s">
        <v>2</v>
      </c>
      <c r="B12">
        <v>2015</v>
      </c>
      <c r="C12">
        <v>164207</v>
      </c>
      <c r="D12">
        <v>18247</v>
      </c>
      <c r="E12">
        <v>345699</v>
      </c>
      <c r="F12">
        <v>21</v>
      </c>
      <c r="G12">
        <v>0</v>
      </c>
      <c r="H12">
        <v>2</v>
      </c>
      <c r="I12">
        <f t="shared" si="1"/>
        <v>23</v>
      </c>
      <c r="J12">
        <f t="shared" si="2"/>
        <v>7139.434782608696</v>
      </c>
      <c r="K12">
        <f t="shared" si="3"/>
        <v>793.3478260869565</v>
      </c>
      <c r="L12">
        <f t="shared" si="4"/>
        <v>15030.391304347826</v>
      </c>
    </row>
    <row r="13" spans="1:12" x14ac:dyDescent="0.2">
      <c r="A13" t="s">
        <v>2</v>
      </c>
      <c r="B13">
        <v>2015</v>
      </c>
      <c r="C13">
        <v>1980000</v>
      </c>
      <c r="D13">
        <v>3539895</v>
      </c>
      <c r="E13">
        <v>5519895</v>
      </c>
      <c r="F13">
        <v>1193</v>
      </c>
      <c r="G13">
        <v>53</v>
      </c>
      <c r="H13">
        <v>5</v>
      </c>
      <c r="I13">
        <f t="shared" si="1"/>
        <v>1251</v>
      </c>
      <c r="J13">
        <f t="shared" si="2"/>
        <v>1582.7338129496402</v>
      </c>
      <c r="K13">
        <f t="shared" si="3"/>
        <v>2829.6522781774579</v>
      </c>
      <c r="L13">
        <f t="shared" si="4"/>
        <v>4412.3860911270986</v>
      </c>
    </row>
    <row r="14" spans="1:12" x14ac:dyDescent="0.2">
      <c r="A14" t="s">
        <v>2</v>
      </c>
      <c r="B14">
        <v>2015</v>
      </c>
      <c r="C14">
        <v>189990</v>
      </c>
      <c r="D14">
        <v>238070</v>
      </c>
      <c r="E14">
        <v>428060</v>
      </c>
      <c r="F14">
        <v>93</v>
      </c>
      <c r="G14">
        <v>14</v>
      </c>
      <c r="H14">
        <v>1</v>
      </c>
      <c r="I14">
        <f t="shared" si="1"/>
        <v>108</v>
      </c>
      <c r="J14">
        <f t="shared" si="2"/>
        <v>1759.1666666666667</v>
      </c>
      <c r="K14">
        <f t="shared" si="3"/>
        <v>2204.3518518518517</v>
      </c>
      <c r="L14">
        <f t="shared" si="4"/>
        <v>3963.5185185185187</v>
      </c>
    </row>
    <row r="15" spans="1:12" x14ac:dyDescent="0.2">
      <c r="A15" t="s">
        <v>2</v>
      </c>
      <c r="B15">
        <v>2015</v>
      </c>
      <c r="C15">
        <v>193515</v>
      </c>
      <c r="D15">
        <v>1925503</v>
      </c>
      <c r="E15">
        <v>2119018</v>
      </c>
      <c r="F15">
        <v>162</v>
      </c>
      <c r="G15">
        <v>43</v>
      </c>
      <c r="H15">
        <v>3</v>
      </c>
      <c r="I15">
        <f t="shared" si="1"/>
        <v>208</v>
      </c>
      <c r="J15">
        <f t="shared" si="2"/>
        <v>930.36057692307691</v>
      </c>
      <c r="K15">
        <f t="shared" si="3"/>
        <v>9257.225961538461</v>
      </c>
      <c r="L15">
        <f t="shared" si="4"/>
        <v>10187.586538461539</v>
      </c>
    </row>
    <row r="16" spans="1:12" x14ac:dyDescent="0.2">
      <c r="A16" t="s">
        <v>2</v>
      </c>
      <c r="B16">
        <v>2015</v>
      </c>
      <c r="C16">
        <v>314450</v>
      </c>
      <c r="D16">
        <v>658550</v>
      </c>
      <c r="E16">
        <v>973000</v>
      </c>
      <c r="F16">
        <v>256</v>
      </c>
      <c r="G16">
        <v>117</v>
      </c>
      <c r="H16">
        <v>3</v>
      </c>
      <c r="I16">
        <f t="shared" si="1"/>
        <v>376</v>
      </c>
      <c r="J16">
        <f t="shared" si="2"/>
        <v>836.30319148936167</v>
      </c>
      <c r="K16">
        <f t="shared" si="3"/>
        <v>1751.4627659574469</v>
      </c>
      <c r="L16">
        <f t="shared" si="4"/>
        <v>2587.7659574468084</v>
      </c>
    </row>
    <row r="17" spans="1:12" x14ac:dyDescent="0.2">
      <c r="A17" t="s">
        <v>2</v>
      </c>
      <c r="B17">
        <v>2016</v>
      </c>
      <c r="C17">
        <v>1777936</v>
      </c>
      <c r="D17">
        <v>2900844</v>
      </c>
      <c r="E17">
        <v>4678780</v>
      </c>
      <c r="F17">
        <v>431</v>
      </c>
      <c r="G17">
        <v>42</v>
      </c>
      <c r="H17">
        <v>1</v>
      </c>
      <c r="I17">
        <f t="shared" si="1"/>
        <v>474</v>
      </c>
      <c r="J17">
        <f t="shared" si="2"/>
        <v>3750.9198312236285</v>
      </c>
      <c r="K17">
        <f t="shared" si="3"/>
        <v>6119.9240506329115</v>
      </c>
      <c r="L17">
        <f t="shared" si="4"/>
        <v>9870.843881856541</v>
      </c>
    </row>
    <row r="18" spans="1:12" x14ac:dyDescent="0.2">
      <c r="A18" t="s">
        <v>2</v>
      </c>
      <c r="B18">
        <v>2016</v>
      </c>
      <c r="C18">
        <v>726185</v>
      </c>
      <c r="D18">
        <v>726185</v>
      </c>
      <c r="E18">
        <v>1452370</v>
      </c>
      <c r="F18">
        <v>242</v>
      </c>
      <c r="G18">
        <v>0</v>
      </c>
      <c r="H18">
        <v>0</v>
      </c>
      <c r="I18">
        <f t="shared" si="1"/>
        <v>242</v>
      </c>
      <c r="J18">
        <f t="shared" si="2"/>
        <v>3000.7644628099174</v>
      </c>
      <c r="K18">
        <f t="shared" si="3"/>
        <v>3000.7644628099174</v>
      </c>
      <c r="L18">
        <f t="shared" si="4"/>
        <v>6001.5289256198348</v>
      </c>
    </row>
    <row r="19" spans="1:12" x14ac:dyDescent="0.2">
      <c r="A19" t="s">
        <v>2</v>
      </c>
      <c r="B19">
        <v>2016</v>
      </c>
      <c r="C19">
        <v>27998</v>
      </c>
      <c r="D19">
        <v>34220</v>
      </c>
      <c r="E19">
        <v>62218</v>
      </c>
      <c r="F19">
        <v>15</v>
      </c>
      <c r="G19">
        <v>20</v>
      </c>
      <c r="H19">
        <v>0</v>
      </c>
      <c r="I19">
        <f t="shared" si="1"/>
        <v>35</v>
      </c>
      <c r="J19">
        <f t="shared" si="2"/>
        <v>799.94285714285718</v>
      </c>
      <c r="K19">
        <f t="shared" si="3"/>
        <v>977.71428571428567</v>
      </c>
      <c r="L19">
        <f t="shared" si="4"/>
        <v>1777.6571428571428</v>
      </c>
    </row>
    <row r="20" spans="1:12" x14ac:dyDescent="0.2">
      <c r="A20" t="s">
        <v>2</v>
      </c>
      <c r="B20">
        <v>2016</v>
      </c>
      <c r="C20">
        <v>510000</v>
      </c>
      <c r="D20">
        <v>1250897</v>
      </c>
      <c r="E20">
        <v>1760897</v>
      </c>
      <c r="F20">
        <v>337</v>
      </c>
      <c r="G20">
        <v>37</v>
      </c>
      <c r="H20">
        <v>1</v>
      </c>
      <c r="I20">
        <f t="shared" si="1"/>
        <v>375</v>
      </c>
      <c r="J20">
        <f t="shared" si="2"/>
        <v>1360</v>
      </c>
      <c r="K20">
        <f t="shared" si="3"/>
        <v>3335.7253333333333</v>
      </c>
      <c r="L20">
        <f t="shared" si="4"/>
        <v>4695.7253333333338</v>
      </c>
    </row>
    <row r="21" spans="1:12" x14ac:dyDescent="0.2">
      <c r="A21" t="s">
        <v>2</v>
      </c>
      <c r="B21">
        <v>2016</v>
      </c>
      <c r="C21">
        <v>276230</v>
      </c>
      <c r="D21">
        <v>432057</v>
      </c>
      <c r="E21">
        <v>708287</v>
      </c>
      <c r="F21">
        <v>130</v>
      </c>
      <c r="G21">
        <v>17</v>
      </c>
      <c r="H21">
        <v>1</v>
      </c>
      <c r="I21">
        <f t="shared" si="1"/>
        <v>148</v>
      </c>
      <c r="J21">
        <f t="shared" si="2"/>
        <v>1866.418918918919</v>
      </c>
      <c r="K21">
        <f t="shared" si="3"/>
        <v>2919.3040540540542</v>
      </c>
      <c r="L21">
        <f t="shared" si="4"/>
        <v>4785.7229729729734</v>
      </c>
    </row>
    <row r="22" spans="1:12" x14ac:dyDescent="0.2">
      <c r="A22" t="s">
        <v>2</v>
      </c>
      <c r="B22">
        <v>2016</v>
      </c>
      <c r="C22">
        <v>225100</v>
      </c>
      <c r="D22">
        <v>551120</v>
      </c>
      <c r="E22">
        <v>776220</v>
      </c>
      <c r="F22">
        <v>122</v>
      </c>
      <c r="G22">
        <v>5</v>
      </c>
      <c r="H22">
        <v>0</v>
      </c>
      <c r="I22">
        <f t="shared" si="1"/>
        <v>127</v>
      </c>
      <c r="J22">
        <f t="shared" si="2"/>
        <v>1772.4409448818897</v>
      </c>
      <c r="K22">
        <f t="shared" si="3"/>
        <v>4339.5275590551182</v>
      </c>
      <c r="L22">
        <f t="shared" si="4"/>
        <v>6111.9685039370079</v>
      </c>
    </row>
    <row r="23" spans="1:12" x14ac:dyDescent="0.2">
      <c r="A23" t="s">
        <v>2</v>
      </c>
      <c r="B23">
        <v>2016</v>
      </c>
      <c r="C23">
        <v>152828</v>
      </c>
      <c r="D23">
        <v>229242</v>
      </c>
      <c r="E23">
        <v>382070</v>
      </c>
      <c r="F23">
        <v>20</v>
      </c>
      <c r="G23">
        <v>11</v>
      </c>
      <c r="H23">
        <v>0</v>
      </c>
      <c r="I23">
        <f t="shared" si="1"/>
        <v>31</v>
      </c>
      <c r="J23">
        <f t="shared" si="2"/>
        <v>4929.9354838709678</v>
      </c>
      <c r="K23">
        <f t="shared" si="3"/>
        <v>7394.9032258064517</v>
      </c>
      <c r="L23">
        <f t="shared" si="4"/>
        <v>12324.838709677419</v>
      </c>
    </row>
    <row r="24" spans="1:12" x14ac:dyDescent="0.2">
      <c r="A24" t="s">
        <v>2</v>
      </c>
      <c r="B24">
        <v>2016</v>
      </c>
      <c r="C24">
        <v>150700</v>
      </c>
      <c r="D24">
        <v>226050</v>
      </c>
      <c r="E24">
        <v>376750</v>
      </c>
      <c r="F24">
        <v>16</v>
      </c>
      <c r="G24">
        <v>12</v>
      </c>
      <c r="H24">
        <v>0</v>
      </c>
      <c r="I24">
        <f t="shared" si="1"/>
        <v>28</v>
      </c>
      <c r="J24">
        <f t="shared" si="2"/>
        <v>5382.1428571428569</v>
      </c>
      <c r="K24">
        <f t="shared" si="3"/>
        <v>8073.2142857142853</v>
      </c>
      <c r="L24">
        <f t="shared" si="4"/>
        <v>13455.357142857143</v>
      </c>
    </row>
    <row r="25" spans="1:12" x14ac:dyDescent="0.2">
      <c r="A25" t="s">
        <v>2</v>
      </c>
      <c r="B25">
        <v>2016</v>
      </c>
      <c r="C25">
        <v>1324400</v>
      </c>
      <c r="D25">
        <v>1324400</v>
      </c>
      <c r="E25">
        <v>2648800</v>
      </c>
      <c r="F25">
        <v>491</v>
      </c>
      <c r="G25">
        <v>118</v>
      </c>
      <c r="H25">
        <v>0</v>
      </c>
      <c r="I25">
        <f t="shared" si="1"/>
        <v>609</v>
      </c>
      <c r="J25">
        <f t="shared" si="2"/>
        <v>2174.7126436781609</v>
      </c>
      <c r="K25">
        <f t="shared" si="3"/>
        <v>2174.7126436781609</v>
      </c>
      <c r="L25">
        <f t="shared" si="4"/>
        <v>4349.4252873563219</v>
      </c>
    </row>
    <row r="26" spans="1:12" x14ac:dyDescent="0.2">
      <c r="A26" t="s">
        <v>2</v>
      </c>
      <c r="B26">
        <v>2016</v>
      </c>
      <c r="C26">
        <v>188000</v>
      </c>
      <c r="D26">
        <v>282000</v>
      </c>
      <c r="E26">
        <v>470000</v>
      </c>
      <c r="F26">
        <v>91</v>
      </c>
      <c r="G26">
        <v>11</v>
      </c>
      <c r="H26">
        <v>0</v>
      </c>
      <c r="I26">
        <f t="shared" si="1"/>
        <v>102</v>
      </c>
      <c r="J26">
        <f t="shared" si="2"/>
        <v>1843.1372549019609</v>
      </c>
      <c r="K26">
        <f t="shared" si="3"/>
        <v>2764.705882352941</v>
      </c>
      <c r="L26">
        <f t="shared" si="4"/>
        <v>4607.8431372549021</v>
      </c>
    </row>
    <row r="27" spans="1:12" x14ac:dyDescent="0.2">
      <c r="A27" t="s">
        <v>2</v>
      </c>
      <c r="B27">
        <v>2016</v>
      </c>
      <c r="C27">
        <v>1015275</v>
      </c>
      <c r="D27">
        <v>1015275</v>
      </c>
      <c r="E27">
        <v>2030550</v>
      </c>
      <c r="F27">
        <v>1147</v>
      </c>
      <c r="G27">
        <v>7</v>
      </c>
      <c r="H27">
        <v>7</v>
      </c>
      <c r="I27">
        <f t="shared" si="1"/>
        <v>1161</v>
      </c>
      <c r="J27">
        <f t="shared" si="2"/>
        <v>874.48320413436693</v>
      </c>
      <c r="K27">
        <f t="shared" si="3"/>
        <v>874.48320413436693</v>
      </c>
      <c r="L27">
        <f t="shared" si="4"/>
        <v>1748.9664082687339</v>
      </c>
    </row>
    <row r="28" spans="1:12" x14ac:dyDescent="0.2">
      <c r="A28" t="s">
        <v>2</v>
      </c>
      <c r="B28">
        <v>2016</v>
      </c>
      <c r="C28">
        <v>2027035</v>
      </c>
      <c r="D28">
        <v>2195955</v>
      </c>
      <c r="E28">
        <v>4222990</v>
      </c>
      <c r="F28">
        <v>330</v>
      </c>
      <c r="G28">
        <v>23</v>
      </c>
      <c r="H28">
        <v>2</v>
      </c>
      <c r="I28">
        <f t="shared" si="1"/>
        <v>355</v>
      </c>
      <c r="J28">
        <f t="shared" si="2"/>
        <v>5709.9577464788736</v>
      </c>
      <c r="K28">
        <f t="shared" si="3"/>
        <v>6185.788732394366</v>
      </c>
      <c r="L28">
        <f t="shared" si="4"/>
        <v>11895.74647887324</v>
      </c>
    </row>
    <row r="29" spans="1:12" x14ac:dyDescent="0.2">
      <c r="A29" t="s">
        <v>2</v>
      </c>
      <c r="B29">
        <v>2016</v>
      </c>
      <c r="C29">
        <v>68240</v>
      </c>
      <c r="D29">
        <v>85108</v>
      </c>
      <c r="E29">
        <v>153348</v>
      </c>
      <c r="F29">
        <v>28</v>
      </c>
      <c r="G29">
        <v>7</v>
      </c>
      <c r="H29">
        <v>0</v>
      </c>
      <c r="I29">
        <f t="shared" si="1"/>
        <v>35</v>
      </c>
      <c r="J29">
        <f t="shared" si="2"/>
        <v>1949.7142857142858</v>
      </c>
      <c r="K29">
        <f t="shared" si="3"/>
        <v>2431.6571428571428</v>
      </c>
      <c r="L29">
        <f t="shared" si="4"/>
        <v>4381.3714285714286</v>
      </c>
    </row>
    <row r="30" spans="1:12" x14ac:dyDescent="0.2">
      <c r="A30" t="s">
        <v>2</v>
      </c>
      <c r="B30">
        <v>2016</v>
      </c>
      <c r="C30">
        <v>157920</v>
      </c>
      <c r="D30">
        <v>236880</v>
      </c>
      <c r="E30">
        <v>394800</v>
      </c>
      <c r="F30">
        <v>26</v>
      </c>
      <c r="G30">
        <v>14</v>
      </c>
      <c r="H30">
        <v>0</v>
      </c>
      <c r="I30">
        <f t="shared" si="1"/>
        <v>40</v>
      </c>
      <c r="J30">
        <f t="shared" si="2"/>
        <v>3948</v>
      </c>
      <c r="K30">
        <f t="shared" si="3"/>
        <v>5922</v>
      </c>
      <c r="L30">
        <f t="shared" si="4"/>
        <v>9870</v>
      </c>
    </row>
    <row r="31" spans="1:12" x14ac:dyDescent="0.2">
      <c r="A31" t="s">
        <v>2</v>
      </c>
      <c r="B31">
        <v>2016</v>
      </c>
      <c r="C31">
        <v>296665</v>
      </c>
      <c r="D31">
        <v>296665</v>
      </c>
      <c r="E31">
        <v>593330</v>
      </c>
      <c r="F31">
        <v>51</v>
      </c>
      <c r="G31">
        <v>0</v>
      </c>
      <c r="H31">
        <v>0</v>
      </c>
      <c r="I31">
        <f t="shared" si="1"/>
        <v>51</v>
      </c>
      <c r="J31">
        <f t="shared" si="2"/>
        <v>5816.9607843137255</v>
      </c>
      <c r="K31">
        <f t="shared" si="3"/>
        <v>5816.9607843137255</v>
      </c>
      <c r="L31">
        <f t="shared" si="4"/>
        <v>11633.921568627451</v>
      </c>
    </row>
    <row r="32" spans="1:12" x14ac:dyDescent="0.2">
      <c r="A32" t="s">
        <v>2</v>
      </c>
      <c r="B32">
        <v>2016</v>
      </c>
      <c r="C32">
        <v>764663</v>
      </c>
      <c r="D32">
        <v>1196011</v>
      </c>
      <c r="E32">
        <v>1960674</v>
      </c>
      <c r="F32">
        <v>195</v>
      </c>
      <c r="G32">
        <v>9</v>
      </c>
      <c r="H32">
        <v>1</v>
      </c>
      <c r="I32">
        <f t="shared" si="1"/>
        <v>205</v>
      </c>
      <c r="J32">
        <f t="shared" si="2"/>
        <v>3730.0634146341463</v>
      </c>
      <c r="K32">
        <f t="shared" si="3"/>
        <v>5834.2</v>
      </c>
      <c r="L32">
        <f t="shared" si="4"/>
        <v>9564.2634146341461</v>
      </c>
    </row>
    <row r="33" spans="1:12" x14ac:dyDescent="0.2">
      <c r="A33" t="s">
        <v>2</v>
      </c>
      <c r="B33">
        <v>2016</v>
      </c>
      <c r="C33">
        <v>2944578</v>
      </c>
      <c r="D33">
        <v>2944578</v>
      </c>
      <c r="E33">
        <v>5889156</v>
      </c>
      <c r="F33">
        <v>469</v>
      </c>
      <c r="G33">
        <v>1060</v>
      </c>
      <c r="H33">
        <v>6</v>
      </c>
      <c r="I33">
        <f t="shared" si="1"/>
        <v>1535</v>
      </c>
      <c r="J33">
        <f t="shared" si="2"/>
        <v>1918.2918566775245</v>
      </c>
      <c r="K33">
        <f t="shared" si="3"/>
        <v>1918.2918566775245</v>
      </c>
      <c r="L33">
        <f t="shared" si="4"/>
        <v>3836.583713355049</v>
      </c>
    </row>
    <row r="34" spans="1:12" x14ac:dyDescent="0.2">
      <c r="A34" t="s">
        <v>2</v>
      </c>
      <c r="B34">
        <v>2016</v>
      </c>
      <c r="C34">
        <v>1677823</v>
      </c>
      <c r="D34">
        <v>1677823</v>
      </c>
      <c r="E34">
        <v>3355646</v>
      </c>
      <c r="F34">
        <v>1784</v>
      </c>
      <c r="G34">
        <v>51</v>
      </c>
      <c r="H34">
        <v>9</v>
      </c>
      <c r="I34">
        <f t="shared" si="1"/>
        <v>1844</v>
      </c>
      <c r="J34">
        <f t="shared" si="2"/>
        <v>909.88232104121471</v>
      </c>
      <c r="K34">
        <f t="shared" si="3"/>
        <v>909.88232104121471</v>
      </c>
      <c r="L34">
        <f t="shared" si="4"/>
        <v>1819.7646420824294</v>
      </c>
    </row>
    <row r="35" spans="1:12" x14ac:dyDescent="0.2">
      <c r="A35" t="s">
        <v>2</v>
      </c>
      <c r="B35">
        <v>2016</v>
      </c>
      <c r="C35">
        <v>263345</v>
      </c>
      <c r="D35">
        <v>411898</v>
      </c>
      <c r="E35">
        <v>675243</v>
      </c>
      <c r="F35">
        <v>262</v>
      </c>
      <c r="G35">
        <v>3</v>
      </c>
      <c r="H35">
        <v>0</v>
      </c>
      <c r="I35">
        <f t="shared" si="1"/>
        <v>265</v>
      </c>
      <c r="J35">
        <f t="shared" si="2"/>
        <v>993.75471698113211</v>
      </c>
      <c r="K35">
        <f t="shared" si="3"/>
        <v>1554.3320754716981</v>
      </c>
      <c r="L35">
        <f t="shared" si="4"/>
        <v>2548.0867924528302</v>
      </c>
    </row>
    <row r="36" spans="1:12" x14ac:dyDescent="0.2">
      <c r="A36" t="s">
        <v>2</v>
      </c>
      <c r="B36">
        <v>2016</v>
      </c>
      <c r="C36">
        <v>224369</v>
      </c>
      <c r="D36">
        <v>549317</v>
      </c>
      <c r="E36">
        <v>773686</v>
      </c>
      <c r="F36">
        <v>262</v>
      </c>
      <c r="G36">
        <v>6</v>
      </c>
      <c r="H36">
        <v>0</v>
      </c>
      <c r="I36">
        <f t="shared" si="1"/>
        <v>268</v>
      </c>
      <c r="J36">
        <f t="shared" si="2"/>
        <v>837.19776119402979</v>
      </c>
      <c r="K36">
        <f t="shared" si="3"/>
        <v>2049.6902985074626</v>
      </c>
      <c r="L36">
        <f t="shared" si="4"/>
        <v>2886.8880597014927</v>
      </c>
    </row>
    <row r="37" spans="1:12" x14ac:dyDescent="0.2">
      <c r="A37" t="s">
        <v>2</v>
      </c>
      <c r="B37">
        <v>2016</v>
      </c>
      <c r="C37">
        <v>623000</v>
      </c>
      <c r="D37">
        <v>976000</v>
      </c>
      <c r="E37">
        <v>1599000</v>
      </c>
      <c r="F37">
        <v>1029</v>
      </c>
      <c r="G37">
        <v>29</v>
      </c>
      <c r="H37">
        <v>11</v>
      </c>
      <c r="I37">
        <f t="shared" si="1"/>
        <v>1069</v>
      </c>
      <c r="J37">
        <f t="shared" si="2"/>
        <v>582.78765201122542</v>
      </c>
      <c r="K37">
        <f t="shared" si="3"/>
        <v>913.00280636108516</v>
      </c>
      <c r="L37">
        <f t="shared" si="4"/>
        <v>1495.7904583723105</v>
      </c>
    </row>
    <row r="38" spans="1:12" x14ac:dyDescent="0.2">
      <c r="A38" t="s">
        <v>2</v>
      </c>
      <c r="B38">
        <v>2016</v>
      </c>
      <c r="C38">
        <v>1757640</v>
      </c>
      <c r="D38">
        <v>1757640</v>
      </c>
      <c r="E38">
        <v>3515280</v>
      </c>
      <c r="F38">
        <v>794</v>
      </c>
      <c r="G38">
        <v>4</v>
      </c>
      <c r="H38">
        <v>2</v>
      </c>
      <c r="I38">
        <f t="shared" si="1"/>
        <v>800</v>
      </c>
      <c r="J38">
        <f t="shared" si="2"/>
        <v>2197.0500000000002</v>
      </c>
      <c r="K38">
        <f t="shared" si="3"/>
        <v>2197.0500000000002</v>
      </c>
      <c r="L38">
        <f t="shared" si="4"/>
        <v>4394.1000000000004</v>
      </c>
    </row>
    <row r="39" spans="1:12" x14ac:dyDescent="0.2">
      <c r="A39" t="s">
        <v>2</v>
      </c>
      <c r="B39">
        <v>2016</v>
      </c>
      <c r="C39">
        <v>332328</v>
      </c>
      <c r="D39">
        <v>406179</v>
      </c>
      <c r="E39">
        <v>738507</v>
      </c>
      <c r="F39">
        <v>40</v>
      </c>
      <c r="G39">
        <v>89</v>
      </c>
      <c r="H39">
        <v>1</v>
      </c>
      <c r="I39">
        <f t="shared" si="1"/>
        <v>130</v>
      </c>
      <c r="J39">
        <f t="shared" si="2"/>
        <v>2556.3692307692309</v>
      </c>
      <c r="K39">
        <f t="shared" si="3"/>
        <v>3124.4538461538464</v>
      </c>
      <c r="L39">
        <f t="shared" si="4"/>
        <v>5680.8230769230768</v>
      </c>
    </row>
    <row r="40" spans="1:12" x14ac:dyDescent="0.2">
      <c r="A40" t="s">
        <v>2</v>
      </c>
      <c r="B40">
        <v>2016</v>
      </c>
      <c r="C40">
        <v>200397</v>
      </c>
      <c r="D40">
        <v>244929</v>
      </c>
      <c r="E40">
        <v>445326</v>
      </c>
      <c r="F40">
        <v>14</v>
      </c>
      <c r="G40">
        <v>32</v>
      </c>
      <c r="H40">
        <v>0</v>
      </c>
      <c r="I40">
        <f t="shared" si="1"/>
        <v>46</v>
      </c>
      <c r="J40">
        <f t="shared" si="2"/>
        <v>4356.45652173913</v>
      </c>
      <c r="K40">
        <f t="shared" si="3"/>
        <v>5324.54347826087</v>
      </c>
      <c r="L40">
        <f t="shared" si="4"/>
        <v>9681</v>
      </c>
    </row>
    <row r="41" spans="1:12" x14ac:dyDescent="0.2">
      <c r="A41" t="s">
        <v>2</v>
      </c>
      <c r="B41">
        <v>2016</v>
      </c>
      <c r="C41">
        <v>317761</v>
      </c>
      <c r="D41">
        <v>388374</v>
      </c>
      <c r="E41">
        <v>706135</v>
      </c>
      <c r="F41">
        <v>153</v>
      </c>
      <c r="G41">
        <v>11</v>
      </c>
      <c r="H41">
        <v>0</v>
      </c>
      <c r="I41">
        <f t="shared" si="1"/>
        <v>164</v>
      </c>
      <c r="J41">
        <f t="shared" si="2"/>
        <v>1937.5670731707316</v>
      </c>
      <c r="K41">
        <f t="shared" si="3"/>
        <v>2368.1341463414633</v>
      </c>
      <c r="L41">
        <f t="shared" si="4"/>
        <v>4305.7012195121952</v>
      </c>
    </row>
    <row r="42" spans="1:12" x14ac:dyDescent="0.2">
      <c r="A42" t="s">
        <v>2</v>
      </c>
      <c r="B42">
        <v>2016</v>
      </c>
      <c r="C42">
        <v>238170</v>
      </c>
      <c r="D42">
        <v>238170</v>
      </c>
      <c r="E42">
        <v>476340</v>
      </c>
      <c r="F42">
        <v>62</v>
      </c>
      <c r="G42">
        <v>0</v>
      </c>
      <c r="H42">
        <v>0</v>
      </c>
      <c r="I42">
        <f t="shared" si="1"/>
        <v>62</v>
      </c>
      <c r="J42">
        <f t="shared" si="2"/>
        <v>3841.4516129032259</v>
      </c>
      <c r="K42">
        <f t="shared" si="3"/>
        <v>3841.4516129032259</v>
      </c>
      <c r="L42">
        <f t="shared" si="4"/>
        <v>7682.9032258064517</v>
      </c>
    </row>
    <row r="43" spans="1:12" x14ac:dyDescent="0.2">
      <c r="A43" t="s">
        <v>2</v>
      </c>
      <c r="B43">
        <v>2016</v>
      </c>
      <c r="C43">
        <v>279271</v>
      </c>
      <c r="D43">
        <v>279271</v>
      </c>
      <c r="E43">
        <v>558542</v>
      </c>
      <c r="F43">
        <v>79</v>
      </c>
      <c r="G43">
        <v>0</v>
      </c>
      <c r="H43">
        <v>0</v>
      </c>
      <c r="I43">
        <f t="shared" si="1"/>
        <v>79</v>
      </c>
      <c r="J43">
        <f t="shared" si="2"/>
        <v>3535.0759493670885</v>
      </c>
      <c r="K43">
        <f t="shared" si="3"/>
        <v>3535.0759493670885</v>
      </c>
      <c r="L43">
        <f t="shared" si="4"/>
        <v>7070.1518987341769</v>
      </c>
    </row>
    <row r="44" spans="1:12" x14ac:dyDescent="0.2">
      <c r="A44" t="s">
        <v>2</v>
      </c>
      <c r="B44">
        <v>2016</v>
      </c>
      <c r="C44">
        <v>90988</v>
      </c>
      <c r="D44">
        <v>120612</v>
      </c>
      <c r="E44">
        <v>211600</v>
      </c>
      <c r="F44">
        <v>0</v>
      </c>
      <c r="G44">
        <v>17</v>
      </c>
      <c r="H44">
        <v>1</v>
      </c>
      <c r="I44">
        <f t="shared" si="1"/>
        <v>18</v>
      </c>
      <c r="J44">
        <f t="shared" si="2"/>
        <v>5054.8888888888887</v>
      </c>
      <c r="K44">
        <f t="shared" si="3"/>
        <v>6700.666666666667</v>
      </c>
      <c r="L44">
        <f t="shared" si="4"/>
        <v>11755.555555555555</v>
      </c>
    </row>
    <row r="45" spans="1:12" x14ac:dyDescent="0.2">
      <c r="A45" t="s">
        <v>2</v>
      </c>
      <c r="B45">
        <v>2016</v>
      </c>
      <c r="C45">
        <v>179400</v>
      </c>
      <c r="D45">
        <v>280600</v>
      </c>
      <c r="E45">
        <v>460000</v>
      </c>
      <c r="F45">
        <v>0</v>
      </c>
      <c r="G45">
        <v>14</v>
      </c>
      <c r="H45">
        <v>1</v>
      </c>
      <c r="I45">
        <f t="shared" si="1"/>
        <v>15</v>
      </c>
      <c r="J45">
        <f t="shared" si="2"/>
        <v>11960</v>
      </c>
      <c r="K45">
        <f t="shared" si="3"/>
        <v>18706.666666666668</v>
      </c>
      <c r="L45">
        <f t="shared" si="4"/>
        <v>30666.666666666668</v>
      </c>
    </row>
    <row r="46" spans="1:12" x14ac:dyDescent="0.2">
      <c r="A46" t="s">
        <v>2</v>
      </c>
      <c r="B46">
        <v>2016</v>
      </c>
      <c r="C46">
        <v>1742232</v>
      </c>
      <c r="D46">
        <v>2161851</v>
      </c>
      <c r="E46">
        <v>3904083</v>
      </c>
      <c r="F46">
        <f>785+143</f>
        <v>928</v>
      </c>
      <c r="G46">
        <v>28</v>
      </c>
      <c r="H46">
        <v>2</v>
      </c>
      <c r="I46">
        <f t="shared" si="1"/>
        <v>958</v>
      </c>
      <c r="J46">
        <f t="shared" si="2"/>
        <v>1818.6137787056368</v>
      </c>
      <c r="K46">
        <f t="shared" si="3"/>
        <v>2256.6294363256784</v>
      </c>
      <c r="L46">
        <f t="shared" si="4"/>
        <v>4075.2432150313152</v>
      </c>
    </row>
    <row r="47" spans="1:12" x14ac:dyDescent="0.2">
      <c r="A47" t="s">
        <v>2</v>
      </c>
      <c r="B47">
        <v>2016</v>
      </c>
      <c r="C47">
        <v>807966</v>
      </c>
      <c r="D47">
        <v>1263743</v>
      </c>
      <c r="E47">
        <v>2071709</v>
      </c>
      <c r="F47">
        <v>193</v>
      </c>
      <c r="G47">
        <v>99</v>
      </c>
      <c r="H47">
        <v>3</v>
      </c>
      <c r="I47">
        <f t="shared" si="1"/>
        <v>295</v>
      </c>
      <c r="J47">
        <f t="shared" si="2"/>
        <v>2738.8677966101695</v>
      </c>
      <c r="K47">
        <f t="shared" si="3"/>
        <v>4283.874576271186</v>
      </c>
      <c r="L47">
        <f t="shared" si="4"/>
        <v>7022.7423728813555</v>
      </c>
    </row>
    <row r="48" spans="1:12" x14ac:dyDescent="0.2">
      <c r="A48" t="s">
        <v>2</v>
      </c>
      <c r="B48">
        <v>2016</v>
      </c>
      <c r="C48">
        <v>700674</v>
      </c>
      <c r="D48">
        <v>700674</v>
      </c>
      <c r="E48">
        <v>1401348</v>
      </c>
      <c r="F48">
        <v>267</v>
      </c>
      <c r="G48">
        <v>32</v>
      </c>
      <c r="H48">
        <v>0</v>
      </c>
      <c r="I48">
        <f t="shared" si="1"/>
        <v>299</v>
      </c>
      <c r="J48">
        <f t="shared" si="2"/>
        <v>2343.391304347826</v>
      </c>
      <c r="K48">
        <f t="shared" si="3"/>
        <v>2343.391304347826</v>
      </c>
      <c r="L48">
        <f t="shared" si="4"/>
        <v>4686.782608695652</v>
      </c>
    </row>
    <row r="49" spans="1:12" x14ac:dyDescent="0.2">
      <c r="A49" t="s">
        <v>2</v>
      </c>
      <c r="B49">
        <v>2016</v>
      </c>
      <c r="C49">
        <v>354740</v>
      </c>
      <c r="D49">
        <v>354740</v>
      </c>
      <c r="E49">
        <v>709481</v>
      </c>
      <c r="F49">
        <v>126</v>
      </c>
      <c r="G49">
        <v>30</v>
      </c>
      <c r="H49">
        <v>1</v>
      </c>
      <c r="I49">
        <f t="shared" si="1"/>
        <v>157</v>
      </c>
      <c r="J49">
        <f t="shared" si="2"/>
        <v>2259.4904458598726</v>
      </c>
      <c r="K49">
        <f t="shared" si="3"/>
        <v>2259.4904458598726</v>
      </c>
      <c r="L49">
        <f t="shared" si="4"/>
        <v>4518.9872611464971</v>
      </c>
    </row>
    <row r="50" spans="1:12" x14ac:dyDescent="0.2">
      <c r="A50" t="s">
        <v>2</v>
      </c>
      <c r="B50">
        <v>2016</v>
      </c>
      <c r="C50">
        <v>1074852</v>
      </c>
      <c r="D50">
        <v>1313708</v>
      </c>
      <c r="E50">
        <v>2388560</v>
      </c>
      <c r="F50">
        <v>584</v>
      </c>
      <c r="G50">
        <v>10</v>
      </c>
      <c r="H50">
        <v>2</v>
      </c>
      <c r="I50">
        <f t="shared" si="1"/>
        <v>596</v>
      </c>
      <c r="J50">
        <f t="shared" si="2"/>
        <v>1803.4429530201342</v>
      </c>
      <c r="K50">
        <f t="shared" si="3"/>
        <v>2204.2080536912754</v>
      </c>
      <c r="L50">
        <f t="shared" si="4"/>
        <v>4007.6510067114095</v>
      </c>
    </row>
    <row r="51" spans="1:12" x14ac:dyDescent="0.2">
      <c r="A51" t="s">
        <v>2</v>
      </c>
      <c r="B51">
        <v>2016</v>
      </c>
      <c r="C51">
        <v>3000000</v>
      </c>
      <c r="D51">
        <v>3000000</v>
      </c>
      <c r="E51">
        <v>6000000</v>
      </c>
      <c r="F51">
        <v>3459</v>
      </c>
      <c r="G51">
        <v>62</v>
      </c>
      <c r="H51">
        <v>4</v>
      </c>
      <c r="I51">
        <f t="shared" si="1"/>
        <v>3525</v>
      </c>
      <c r="J51">
        <f t="shared" si="2"/>
        <v>851.063829787234</v>
      </c>
      <c r="K51">
        <f t="shared" si="3"/>
        <v>851.063829787234</v>
      </c>
      <c r="L51">
        <f t="shared" si="4"/>
        <v>1702.127659574468</v>
      </c>
    </row>
    <row r="52" spans="1:12" x14ac:dyDescent="0.2">
      <c r="A52" t="s">
        <v>2</v>
      </c>
      <c r="B52">
        <v>2016</v>
      </c>
      <c r="C52">
        <v>718850</v>
      </c>
      <c r="D52">
        <v>778755</v>
      </c>
      <c r="E52">
        <v>1497605</v>
      </c>
      <c r="F52">
        <v>174</v>
      </c>
      <c r="G52">
        <v>13</v>
      </c>
      <c r="H52">
        <v>2</v>
      </c>
      <c r="I52">
        <f t="shared" si="1"/>
        <v>189</v>
      </c>
      <c r="J52">
        <f t="shared" si="2"/>
        <v>3803.4391534391534</v>
      </c>
      <c r="K52">
        <f t="shared" si="3"/>
        <v>4120.3968253968251</v>
      </c>
      <c r="L52">
        <f t="shared" si="4"/>
        <v>7923.8359788359785</v>
      </c>
    </row>
    <row r="53" spans="1:12" x14ac:dyDescent="0.2">
      <c r="A53" t="s">
        <v>2</v>
      </c>
      <c r="B53">
        <v>2016</v>
      </c>
      <c r="C53">
        <v>43481</v>
      </c>
      <c r="D53">
        <v>43482</v>
      </c>
      <c r="E53">
        <v>86963</v>
      </c>
      <c r="F53">
        <v>11</v>
      </c>
      <c r="G53">
        <v>1</v>
      </c>
      <c r="H53">
        <v>0</v>
      </c>
      <c r="I53">
        <f t="shared" si="1"/>
        <v>12</v>
      </c>
      <c r="J53">
        <f t="shared" si="2"/>
        <v>3623.4166666666665</v>
      </c>
      <c r="K53">
        <f t="shared" si="3"/>
        <v>3623.5</v>
      </c>
      <c r="L53">
        <f t="shared" si="4"/>
        <v>7246.916666666667</v>
      </c>
    </row>
    <row r="54" spans="1:12" x14ac:dyDescent="0.2">
      <c r="A54" t="s">
        <v>2</v>
      </c>
      <c r="B54">
        <v>2016</v>
      </c>
      <c r="C54">
        <v>950823</v>
      </c>
      <c r="D54">
        <v>1162118</v>
      </c>
      <c r="E54">
        <v>2112941</v>
      </c>
      <c r="F54">
        <v>236</v>
      </c>
      <c r="G54">
        <v>26</v>
      </c>
      <c r="H54">
        <v>0</v>
      </c>
      <c r="I54">
        <f t="shared" si="1"/>
        <v>262</v>
      </c>
      <c r="J54">
        <f t="shared" si="2"/>
        <v>3629.0954198473282</v>
      </c>
      <c r="K54">
        <f t="shared" si="3"/>
        <v>4435.5648854961828</v>
      </c>
      <c r="L54">
        <f t="shared" si="4"/>
        <v>8064.660305343511</v>
      </c>
    </row>
    <row r="55" spans="1:12" x14ac:dyDescent="0.2">
      <c r="A55" t="s">
        <v>2</v>
      </c>
      <c r="B55">
        <v>2016</v>
      </c>
      <c r="C55">
        <v>416640</v>
      </c>
      <c r="D55">
        <v>451360</v>
      </c>
      <c r="E55">
        <v>868000</v>
      </c>
      <c r="F55">
        <v>101</v>
      </c>
      <c r="G55">
        <v>102</v>
      </c>
      <c r="H55">
        <v>2</v>
      </c>
      <c r="I55">
        <f t="shared" si="1"/>
        <v>205</v>
      </c>
      <c r="J55">
        <f t="shared" si="2"/>
        <v>2032.3902439024391</v>
      </c>
      <c r="K55">
        <f t="shared" si="3"/>
        <v>2201.7560975609758</v>
      </c>
      <c r="L55">
        <f t="shared" si="4"/>
        <v>4234.1463414634145</v>
      </c>
    </row>
    <row r="56" spans="1:12" x14ac:dyDescent="0.2">
      <c r="A56" t="s">
        <v>2</v>
      </c>
      <c r="B56">
        <v>2016</v>
      </c>
      <c r="C56">
        <v>412391</v>
      </c>
      <c r="D56">
        <v>504033</v>
      </c>
      <c r="E56">
        <v>916424</v>
      </c>
      <c r="F56">
        <v>368</v>
      </c>
      <c r="G56">
        <v>29</v>
      </c>
      <c r="H56">
        <v>7</v>
      </c>
      <c r="I56">
        <f t="shared" si="1"/>
        <v>404</v>
      </c>
      <c r="J56">
        <f t="shared" si="2"/>
        <v>1020.7698019801981</v>
      </c>
      <c r="K56">
        <f t="shared" si="3"/>
        <v>1247.6064356435643</v>
      </c>
      <c r="L56">
        <f t="shared" si="4"/>
        <v>2268.3762376237623</v>
      </c>
    </row>
    <row r="57" spans="1:12" x14ac:dyDescent="0.2">
      <c r="A57" t="s">
        <v>2</v>
      </c>
      <c r="B57">
        <v>2017</v>
      </c>
      <c r="C57">
        <v>2011628</v>
      </c>
      <c r="D57">
        <v>3146392</v>
      </c>
      <c r="E57">
        <v>5158020</v>
      </c>
      <c r="F57">
        <f>226+289</f>
        <v>515</v>
      </c>
      <c r="G57">
        <v>40</v>
      </c>
      <c r="H57">
        <v>2</v>
      </c>
      <c r="I57">
        <f t="shared" si="1"/>
        <v>557</v>
      </c>
      <c r="J57">
        <f t="shared" si="2"/>
        <v>3611.5403949730699</v>
      </c>
      <c r="K57">
        <f t="shared" si="3"/>
        <v>5648.8186714542189</v>
      </c>
      <c r="L57">
        <f t="shared" si="4"/>
        <v>9260.3590664272888</v>
      </c>
    </row>
    <row r="58" spans="1:12" x14ac:dyDescent="0.2">
      <c r="A58" t="s">
        <v>2</v>
      </c>
      <c r="B58">
        <v>2017</v>
      </c>
      <c r="C58">
        <v>316554</v>
      </c>
      <c r="D58">
        <v>342934</v>
      </c>
      <c r="E58">
        <v>659488</v>
      </c>
      <c r="F58">
        <v>528</v>
      </c>
      <c r="G58">
        <v>132</v>
      </c>
      <c r="H58">
        <v>8</v>
      </c>
      <c r="I58">
        <f t="shared" si="1"/>
        <v>668</v>
      </c>
      <c r="J58">
        <f t="shared" si="2"/>
        <v>473.88323353293413</v>
      </c>
      <c r="K58">
        <f t="shared" si="3"/>
        <v>513.37425149700596</v>
      </c>
      <c r="L58">
        <f t="shared" si="4"/>
        <v>987.25748502994009</v>
      </c>
    </row>
    <row r="59" spans="1:12" x14ac:dyDescent="0.2">
      <c r="A59" t="s">
        <v>2</v>
      </c>
      <c r="B59">
        <v>2017</v>
      </c>
      <c r="C59">
        <v>616743</v>
      </c>
      <c r="D59">
        <v>616743</v>
      </c>
      <c r="E59">
        <v>1233486</v>
      </c>
      <c r="F59">
        <v>121</v>
      </c>
      <c r="G59">
        <v>0</v>
      </c>
      <c r="H59">
        <v>0</v>
      </c>
      <c r="I59">
        <f t="shared" si="1"/>
        <v>121</v>
      </c>
      <c r="J59">
        <f t="shared" si="2"/>
        <v>5097.0495867768595</v>
      </c>
      <c r="K59">
        <f t="shared" si="3"/>
        <v>5097.0495867768595</v>
      </c>
      <c r="L59">
        <f t="shared" si="4"/>
        <v>10194.099173553719</v>
      </c>
    </row>
    <row r="60" spans="1:12" x14ac:dyDescent="0.2">
      <c r="A60" t="s">
        <v>2</v>
      </c>
      <c r="B60">
        <v>2017</v>
      </c>
      <c r="C60">
        <v>633642</v>
      </c>
      <c r="D60">
        <v>991083</v>
      </c>
      <c r="E60">
        <v>1624725</v>
      </c>
      <c r="F60">
        <v>546</v>
      </c>
      <c r="G60">
        <v>60</v>
      </c>
      <c r="H60">
        <v>0</v>
      </c>
      <c r="I60">
        <f t="shared" si="1"/>
        <v>606</v>
      </c>
      <c r="J60">
        <f t="shared" si="2"/>
        <v>1045.6138613861385</v>
      </c>
      <c r="K60">
        <f t="shared" si="3"/>
        <v>1635.450495049505</v>
      </c>
      <c r="L60">
        <f t="shared" si="4"/>
        <v>2681.0643564356437</v>
      </c>
    </row>
    <row r="61" spans="1:12" x14ac:dyDescent="0.2">
      <c r="A61" t="s">
        <v>2</v>
      </c>
      <c r="B61">
        <v>2017</v>
      </c>
      <c r="C61">
        <v>765015</v>
      </c>
      <c r="D61">
        <v>1872970</v>
      </c>
      <c r="E61">
        <v>2637985</v>
      </c>
      <c r="F61">
        <v>250</v>
      </c>
      <c r="G61">
        <v>73</v>
      </c>
      <c r="H61">
        <v>0</v>
      </c>
      <c r="I61">
        <f t="shared" si="1"/>
        <v>323</v>
      </c>
      <c r="J61">
        <f t="shared" si="2"/>
        <v>2368.467492260062</v>
      </c>
      <c r="K61">
        <f t="shared" si="3"/>
        <v>5798.6687306501544</v>
      </c>
      <c r="L61">
        <f t="shared" si="4"/>
        <v>8167.1362229102169</v>
      </c>
    </row>
    <row r="62" spans="1:12" x14ac:dyDescent="0.2">
      <c r="A62" t="s">
        <v>2</v>
      </c>
      <c r="B62">
        <v>2017</v>
      </c>
      <c r="C62">
        <v>220350</v>
      </c>
      <c r="D62">
        <v>344650</v>
      </c>
      <c r="E62">
        <v>56500</v>
      </c>
      <c r="F62">
        <v>25</v>
      </c>
      <c r="G62">
        <v>30</v>
      </c>
      <c r="H62">
        <v>0</v>
      </c>
      <c r="I62">
        <f t="shared" si="1"/>
        <v>55</v>
      </c>
      <c r="J62">
        <f t="shared" si="2"/>
        <v>4006.3636363636365</v>
      </c>
      <c r="K62">
        <f t="shared" si="3"/>
        <v>6266.363636363636</v>
      </c>
      <c r="L62">
        <f t="shared" si="4"/>
        <v>1027.2727272727273</v>
      </c>
    </row>
    <row r="63" spans="1:12" x14ac:dyDescent="0.2">
      <c r="A63" t="s">
        <v>2</v>
      </c>
      <c r="B63">
        <v>2017</v>
      </c>
      <c r="C63">
        <v>122460</v>
      </c>
      <c r="D63">
        <v>191540</v>
      </c>
      <c r="E63">
        <v>314000</v>
      </c>
      <c r="F63">
        <v>15</v>
      </c>
      <c r="G63">
        <v>17</v>
      </c>
      <c r="H63">
        <v>0</v>
      </c>
      <c r="I63">
        <f t="shared" si="1"/>
        <v>32</v>
      </c>
      <c r="J63">
        <f t="shared" si="2"/>
        <v>3826.875</v>
      </c>
      <c r="K63">
        <f t="shared" si="3"/>
        <v>5985.625</v>
      </c>
      <c r="L63">
        <f t="shared" si="4"/>
        <v>9812.5</v>
      </c>
    </row>
    <row r="64" spans="1:12" x14ac:dyDescent="0.2">
      <c r="A64" t="s">
        <v>2</v>
      </c>
      <c r="B64">
        <v>2017</v>
      </c>
      <c r="C64">
        <v>202410</v>
      </c>
      <c r="D64">
        <v>316590</v>
      </c>
      <c r="E64">
        <v>519000</v>
      </c>
      <c r="F64">
        <v>35</v>
      </c>
      <c r="G64">
        <v>21</v>
      </c>
      <c r="H64">
        <v>0</v>
      </c>
      <c r="I64">
        <f t="shared" si="1"/>
        <v>56</v>
      </c>
      <c r="J64">
        <f t="shared" si="2"/>
        <v>3614.4642857142858</v>
      </c>
      <c r="K64">
        <f t="shared" si="3"/>
        <v>5653.3928571428569</v>
      </c>
      <c r="L64">
        <f t="shared" si="4"/>
        <v>9267.8571428571431</v>
      </c>
    </row>
    <row r="65" spans="1:12" x14ac:dyDescent="0.2">
      <c r="A65" t="s">
        <v>2</v>
      </c>
      <c r="B65">
        <v>2017</v>
      </c>
      <c r="C65">
        <v>569058</v>
      </c>
      <c r="D65">
        <v>569059</v>
      </c>
      <c r="E65">
        <v>1138117</v>
      </c>
      <c r="F65">
        <v>298</v>
      </c>
      <c r="G65">
        <v>0</v>
      </c>
      <c r="H65">
        <v>0</v>
      </c>
      <c r="I65">
        <f t="shared" si="1"/>
        <v>298</v>
      </c>
      <c r="J65">
        <f t="shared" si="2"/>
        <v>1909.5906040268455</v>
      </c>
      <c r="K65">
        <f t="shared" si="3"/>
        <v>1909.5939597315437</v>
      </c>
      <c r="L65">
        <f t="shared" si="4"/>
        <v>3819.1845637583892</v>
      </c>
    </row>
    <row r="66" spans="1:12" x14ac:dyDescent="0.2">
      <c r="A66" t="s">
        <v>2</v>
      </c>
      <c r="B66">
        <v>2017</v>
      </c>
      <c r="C66">
        <v>1833724</v>
      </c>
      <c r="D66">
        <v>2750586</v>
      </c>
      <c r="E66">
        <v>4584310</v>
      </c>
      <c r="F66">
        <v>919</v>
      </c>
      <c r="G66">
        <v>7</v>
      </c>
      <c r="H66">
        <v>1</v>
      </c>
      <c r="I66">
        <f t="shared" si="1"/>
        <v>927</v>
      </c>
      <c r="J66">
        <f t="shared" si="2"/>
        <v>1978.1272923408847</v>
      </c>
      <c r="K66">
        <f t="shared" si="3"/>
        <v>2967.1909385113267</v>
      </c>
      <c r="L66">
        <f t="shared" si="4"/>
        <v>4945.3182308522119</v>
      </c>
    </row>
    <row r="67" spans="1:12" x14ac:dyDescent="0.2">
      <c r="A67" t="s">
        <v>2</v>
      </c>
      <c r="B67">
        <v>2017</v>
      </c>
      <c r="C67">
        <v>1809312</v>
      </c>
      <c r="D67">
        <v>1809313</v>
      </c>
      <c r="E67">
        <v>3618625</v>
      </c>
      <c r="F67">
        <v>835</v>
      </c>
      <c r="G67">
        <v>17</v>
      </c>
      <c r="H67">
        <v>0</v>
      </c>
      <c r="I67">
        <f t="shared" ref="I67:I130" si="5">SUM(F67:H67)</f>
        <v>852</v>
      </c>
      <c r="J67">
        <f t="shared" ref="J67:J130" si="6">C67/$I67</f>
        <v>2123.605633802817</v>
      </c>
      <c r="K67">
        <f t="shared" ref="K67:K130" si="7">D67/$I67</f>
        <v>2123.6068075117373</v>
      </c>
      <c r="L67">
        <f t="shared" ref="L67:L130" si="8">E67/$I67</f>
        <v>4247.2124413145539</v>
      </c>
    </row>
    <row r="68" spans="1:12" x14ac:dyDescent="0.2">
      <c r="A68" t="s">
        <v>2</v>
      </c>
      <c r="B68">
        <v>2017</v>
      </c>
      <c r="C68">
        <v>760501</v>
      </c>
      <c r="D68">
        <v>791542</v>
      </c>
      <c r="E68">
        <v>1552043</v>
      </c>
      <c r="F68">
        <v>136</v>
      </c>
      <c r="G68">
        <v>15</v>
      </c>
      <c r="H68">
        <v>5</v>
      </c>
      <c r="I68">
        <f t="shared" si="5"/>
        <v>156</v>
      </c>
      <c r="J68">
        <f t="shared" si="6"/>
        <v>4875.0064102564102</v>
      </c>
      <c r="K68">
        <f t="shared" si="7"/>
        <v>5073.9871794871797</v>
      </c>
      <c r="L68">
        <f t="shared" si="8"/>
        <v>9948.9935897435898</v>
      </c>
    </row>
    <row r="69" spans="1:12" x14ac:dyDescent="0.2">
      <c r="A69" t="s">
        <v>2</v>
      </c>
      <c r="B69">
        <v>2017</v>
      </c>
      <c r="C69">
        <v>258265</v>
      </c>
      <c r="D69">
        <v>279787</v>
      </c>
      <c r="E69">
        <v>538052</v>
      </c>
      <c r="F69">
        <v>108</v>
      </c>
      <c r="G69">
        <v>8</v>
      </c>
      <c r="H69">
        <v>1</v>
      </c>
      <c r="I69">
        <f t="shared" si="5"/>
        <v>117</v>
      </c>
      <c r="J69">
        <f t="shared" si="6"/>
        <v>2207.3931623931626</v>
      </c>
      <c r="K69">
        <f t="shared" si="7"/>
        <v>2391.3418803418804</v>
      </c>
      <c r="L69">
        <f t="shared" si="8"/>
        <v>4598.735042735043</v>
      </c>
    </row>
    <row r="70" spans="1:12" x14ac:dyDescent="0.2">
      <c r="A70" t="s">
        <v>2</v>
      </c>
      <c r="B70">
        <v>2017</v>
      </c>
      <c r="C70">
        <v>1304421</v>
      </c>
      <c r="D70">
        <v>1304421</v>
      </c>
      <c r="E70">
        <v>2608842</v>
      </c>
      <c r="F70">
        <v>214</v>
      </c>
      <c r="G70">
        <v>17</v>
      </c>
      <c r="H70">
        <v>7</v>
      </c>
      <c r="I70">
        <f t="shared" si="5"/>
        <v>238</v>
      </c>
      <c r="J70">
        <f t="shared" si="6"/>
        <v>5480.7605042016803</v>
      </c>
      <c r="K70">
        <f t="shared" si="7"/>
        <v>5480.7605042016803</v>
      </c>
      <c r="L70">
        <f t="shared" si="8"/>
        <v>10961.521008403361</v>
      </c>
    </row>
    <row r="71" spans="1:12" x14ac:dyDescent="0.2">
      <c r="A71" t="s">
        <v>2</v>
      </c>
      <c r="B71">
        <v>2017</v>
      </c>
      <c r="C71">
        <v>101624</v>
      </c>
      <c r="D71">
        <v>124206</v>
      </c>
      <c r="E71">
        <v>225830</v>
      </c>
      <c r="F71">
        <v>32</v>
      </c>
      <c r="G71">
        <v>10</v>
      </c>
      <c r="H71">
        <v>0</v>
      </c>
      <c r="I71">
        <f t="shared" si="5"/>
        <v>42</v>
      </c>
      <c r="J71">
        <f t="shared" si="6"/>
        <v>2419.6190476190477</v>
      </c>
      <c r="K71">
        <f t="shared" si="7"/>
        <v>2957.2857142857142</v>
      </c>
      <c r="L71">
        <f t="shared" si="8"/>
        <v>5376.9047619047615</v>
      </c>
    </row>
    <row r="72" spans="1:12" x14ac:dyDescent="0.2">
      <c r="A72" t="s">
        <v>2</v>
      </c>
      <c r="B72">
        <v>2017</v>
      </c>
      <c r="C72">
        <v>54155</v>
      </c>
      <c r="D72">
        <v>66190</v>
      </c>
      <c r="E72">
        <v>120345</v>
      </c>
      <c r="F72">
        <v>18</v>
      </c>
      <c r="G72">
        <v>6</v>
      </c>
      <c r="H72">
        <v>0</v>
      </c>
      <c r="I72">
        <f t="shared" si="5"/>
        <v>24</v>
      </c>
      <c r="J72">
        <f t="shared" si="6"/>
        <v>2256.4583333333335</v>
      </c>
      <c r="K72">
        <f t="shared" si="7"/>
        <v>2757.9166666666665</v>
      </c>
      <c r="L72">
        <f t="shared" si="8"/>
        <v>5014.375</v>
      </c>
    </row>
    <row r="73" spans="1:12" x14ac:dyDescent="0.2">
      <c r="A73" t="s">
        <v>2</v>
      </c>
      <c r="B73">
        <v>2017</v>
      </c>
      <c r="C73">
        <v>4996791</v>
      </c>
      <c r="D73">
        <v>6463739</v>
      </c>
      <c r="E73">
        <v>11460530</v>
      </c>
      <c r="F73">
        <f>274+468</f>
        <v>742</v>
      </c>
      <c r="G73">
        <f>535+181</f>
        <v>716</v>
      </c>
      <c r="H73">
        <v>11</v>
      </c>
      <c r="I73">
        <f t="shared" si="5"/>
        <v>1469</v>
      </c>
      <c r="J73">
        <f t="shared" si="6"/>
        <v>3401.491490810075</v>
      </c>
      <c r="K73">
        <f t="shared" si="7"/>
        <v>4400.0946221919676</v>
      </c>
      <c r="L73">
        <f t="shared" si="8"/>
        <v>7801.5861130020421</v>
      </c>
    </row>
    <row r="74" spans="1:12" x14ac:dyDescent="0.2">
      <c r="A74" t="s">
        <v>2</v>
      </c>
      <c r="B74">
        <v>2017</v>
      </c>
      <c r="C74">
        <v>192405</v>
      </c>
      <c r="D74">
        <v>300941</v>
      </c>
      <c r="E74">
        <v>493346</v>
      </c>
      <c r="F74">
        <v>118</v>
      </c>
      <c r="G74">
        <v>18</v>
      </c>
      <c r="H74">
        <v>3</v>
      </c>
      <c r="I74">
        <f t="shared" si="5"/>
        <v>139</v>
      </c>
      <c r="J74">
        <f t="shared" si="6"/>
        <v>1384.2086330935251</v>
      </c>
      <c r="K74">
        <f t="shared" si="7"/>
        <v>2165.0431654676258</v>
      </c>
      <c r="L74">
        <f t="shared" si="8"/>
        <v>3549.2517985611512</v>
      </c>
    </row>
    <row r="75" spans="1:12" x14ac:dyDescent="0.2">
      <c r="A75" t="s">
        <v>2</v>
      </c>
      <c r="B75">
        <v>2017</v>
      </c>
      <c r="C75">
        <v>606108</v>
      </c>
      <c r="D75">
        <v>948016</v>
      </c>
      <c r="E75">
        <v>1554124</v>
      </c>
      <c r="F75">
        <v>149</v>
      </c>
      <c r="G75">
        <v>9</v>
      </c>
      <c r="H75">
        <v>0</v>
      </c>
      <c r="I75">
        <f t="shared" si="5"/>
        <v>158</v>
      </c>
      <c r="J75">
        <f t="shared" si="6"/>
        <v>3836.1265822784812</v>
      </c>
      <c r="K75">
        <f t="shared" si="7"/>
        <v>6000.1012658227846</v>
      </c>
      <c r="L75">
        <f t="shared" si="8"/>
        <v>9836.2278481012654</v>
      </c>
    </row>
    <row r="76" spans="1:12" x14ac:dyDescent="0.2">
      <c r="A76" t="s">
        <v>2</v>
      </c>
      <c r="B76">
        <v>2017</v>
      </c>
      <c r="C76">
        <v>202125</v>
      </c>
      <c r="D76">
        <v>218969</v>
      </c>
      <c r="E76">
        <v>421094</v>
      </c>
      <c r="F76">
        <v>161</v>
      </c>
      <c r="G76">
        <v>20</v>
      </c>
      <c r="H76">
        <v>0</v>
      </c>
      <c r="I76">
        <f t="shared" si="5"/>
        <v>181</v>
      </c>
      <c r="J76">
        <f t="shared" si="6"/>
        <v>1116.7127071823204</v>
      </c>
      <c r="K76">
        <f t="shared" si="7"/>
        <v>1209.7734806629835</v>
      </c>
      <c r="L76">
        <f t="shared" si="8"/>
        <v>2326.4861878453039</v>
      </c>
    </row>
    <row r="77" spans="1:12" x14ac:dyDescent="0.2">
      <c r="A77" t="s">
        <v>2</v>
      </c>
      <c r="B77">
        <v>2017</v>
      </c>
      <c r="C77">
        <v>62219</v>
      </c>
      <c r="D77">
        <v>97316</v>
      </c>
      <c r="E77">
        <v>159535</v>
      </c>
      <c r="F77">
        <v>22</v>
      </c>
      <c r="G77">
        <v>12</v>
      </c>
      <c r="H77">
        <v>0</v>
      </c>
      <c r="I77">
        <f t="shared" si="5"/>
        <v>34</v>
      </c>
      <c r="J77">
        <f t="shared" si="6"/>
        <v>1829.9705882352941</v>
      </c>
      <c r="K77">
        <f t="shared" si="7"/>
        <v>2862.2352941176468</v>
      </c>
      <c r="L77">
        <f t="shared" si="8"/>
        <v>4692.2058823529414</v>
      </c>
    </row>
    <row r="78" spans="1:12" x14ac:dyDescent="0.2">
      <c r="A78" t="s">
        <v>2</v>
      </c>
      <c r="B78">
        <v>2017</v>
      </c>
      <c r="C78">
        <v>537050</v>
      </c>
      <c r="D78">
        <v>537050</v>
      </c>
      <c r="E78">
        <v>1074100</v>
      </c>
      <c r="F78">
        <v>571</v>
      </c>
      <c r="G78">
        <v>7</v>
      </c>
      <c r="H78">
        <v>0</v>
      </c>
      <c r="I78">
        <f t="shared" si="5"/>
        <v>578</v>
      </c>
      <c r="J78">
        <f t="shared" si="6"/>
        <v>929.15224913494808</v>
      </c>
      <c r="K78">
        <f t="shared" si="7"/>
        <v>929.15224913494808</v>
      </c>
      <c r="L78">
        <f t="shared" si="8"/>
        <v>1858.3044982698962</v>
      </c>
    </row>
    <row r="79" spans="1:12" x14ac:dyDescent="0.2">
      <c r="A79" t="s">
        <v>2</v>
      </c>
      <c r="B79">
        <v>2017</v>
      </c>
      <c r="C79">
        <v>768600</v>
      </c>
      <c r="D79">
        <v>768600</v>
      </c>
      <c r="E79">
        <v>1537200</v>
      </c>
      <c r="F79">
        <v>597</v>
      </c>
      <c r="G79">
        <v>76</v>
      </c>
      <c r="H79">
        <v>4</v>
      </c>
      <c r="I79">
        <f t="shared" si="5"/>
        <v>677</v>
      </c>
      <c r="J79">
        <f t="shared" si="6"/>
        <v>1135.3028064992614</v>
      </c>
      <c r="K79">
        <f t="shared" si="7"/>
        <v>1135.3028064992614</v>
      </c>
      <c r="L79">
        <f t="shared" si="8"/>
        <v>2270.6056129985227</v>
      </c>
    </row>
    <row r="80" spans="1:12" x14ac:dyDescent="0.2">
      <c r="A80" t="s">
        <v>2</v>
      </c>
      <c r="B80">
        <v>2017</v>
      </c>
      <c r="C80">
        <v>742365</v>
      </c>
      <c r="D80">
        <v>1161135</v>
      </c>
      <c r="E80">
        <v>1903500</v>
      </c>
      <c r="F80">
        <v>246</v>
      </c>
      <c r="G80">
        <v>22</v>
      </c>
      <c r="H80">
        <v>0</v>
      </c>
      <c r="I80">
        <f t="shared" si="5"/>
        <v>268</v>
      </c>
      <c r="J80">
        <f t="shared" si="6"/>
        <v>2770.0186567164178</v>
      </c>
      <c r="K80">
        <f t="shared" si="7"/>
        <v>4332.5932835820895</v>
      </c>
      <c r="L80">
        <f t="shared" si="8"/>
        <v>7102.6119402985078</v>
      </c>
    </row>
    <row r="81" spans="1:12" x14ac:dyDescent="0.2">
      <c r="A81" t="s">
        <v>2</v>
      </c>
      <c r="B81">
        <v>2017</v>
      </c>
      <c r="C81">
        <v>324894</v>
      </c>
      <c r="D81">
        <v>397094</v>
      </c>
      <c r="E81">
        <v>721988</v>
      </c>
      <c r="F81">
        <v>9</v>
      </c>
      <c r="G81">
        <v>38</v>
      </c>
      <c r="H81">
        <v>0</v>
      </c>
      <c r="I81">
        <f t="shared" si="5"/>
        <v>47</v>
      </c>
      <c r="J81">
        <f t="shared" si="6"/>
        <v>6912.6382978723404</v>
      </c>
      <c r="K81">
        <f t="shared" si="7"/>
        <v>8448.8085106382987</v>
      </c>
      <c r="L81">
        <f t="shared" si="8"/>
        <v>15361.446808510638</v>
      </c>
    </row>
    <row r="82" spans="1:12" x14ac:dyDescent="0.2">
      <c r="A82" t="s">
        <v>2</v>
      </c>
      <c r="B82">
        <v>2017</v>
      </c>
      <c r="C82">
        <v>411704</v>
      </c>
      <c r="D82">
        <v>503194</v>
      </c>
      <c r="E82">
        <v>914898</v>
      </c>
      <c r="F82">
        <v>22</v>
      </c>
      <c r="G82">
        <v>88</v>
      </c>
      <c r="H82">
        <v>0</v>
      </c>
      <c r="I82">
        <f t="shared" si="5"/>
        <v>110</v>
      </c>
      <c r="J82">
        <f t="shared" si="6"/>
        <v>3742.7636363636366</v>
      </c>
      <c r="K82">
        <f t="shared" si="7"/>
        <v>4574.4909090909086</v>
      </c>
      <c r="L82">
        <f t="shared" si="8"/>
        <v>8317.2545454545452</v>
      </c>
    </row>
    <row r="83" spans="1:12" x14ac:dyDescent="0.2">
      <c r="A83" t="s">
        <v>2</v>
      </c>
      <c r="B83">
        <v>2017</v>
      </c>
      <c r="C83">
        <v>173683</v>
      </c>
      <c r="D83">
        <v>173683</v>
      </c>
      <c r="E83">
        <v>347366</v>
      </c>
      <c r="F83">
        <v>36</v>
      </c>
      <c r="G83">
        <v>4</v>
      </c>
      <c r="H83">
        <v>0</v>
      </c>
      <c r="I83">
        <f t="shared" si="5"/>
        <v>40</v>
      </c>
      <c r="J83">
        <f t="shared" si="6"/>
        <v>4342.0749999999998</v>
      </c>
      <c r="K83">
        <f t="shared" si="7"/>
        <v>4342.0749999999998</v>
      </c>
      <c r="L83">
        <f t="shared" si="8"/>
        <v>8684.15</v>
      </c>
    </row>
    <row r="84" spans="1:12" x14ac:dyDescent="0.2">
      <c r="A84" t="s">
        <v>2</v>
      </c>
      <c r="B84">
        <v>2017</v>
      </c>
      <c r="C84">
        <v>162814</v>
      </c>
      <c r="D84">
        <v>198995</v>
      </c>
      <c r="E84">
        <v>361809</v>
      </c>
      <c r="F84">
        <v>60</v>
      </c>
      <c r="G84">
        <v>21</v>
      </c>
      <c r="H84">
        <v>0</v>
      </c>
      <c r="I84">
        <f t="shared" si="5"/>
        <v>81</v>
      </c>
      <c r="J84">
        <f t="shared" si="6"/>
        <v>2010.0493827160494</v>
      </c>
      <c r="K84">
        <f t="shared" si="7"/>
        <v>2456.7283950617284</v>
      </c>
      <c r="L84">
        <f t="shared" si="8"/>
        <v>4466.7777777777774</v>
      </c>
    </row>
    <row r="85" spans="1:12" x14ac:dyDescent="0.2">
      <c r="A85" t="s">
        <v>2</v>
      </c>
      <c r="B85">
        <v>2017</v>
      </c>
      <c r="C85">
        <v>110661</v>
      </c>
      <c r="D85">
        <v>135253</v>
      </c>
      <c r="E85">
        <v>245914</v>
      </c>
      <c r="F85">
        <v>20</v>
      </c>
      <c r="G85">
        <v>10</v>
      </c>
      <c r="H85">
        <v>1</v>
      </c>
      <c r="I85">
        <f t="shared" si="5"/>
        <v>31</v>
      </c>
      <c r="J85">
        <f t="shared" si="6"/>
        <v>3569.7096774193546</v>
      </c>
      <c r="K85">
        <f t="shared" si="7"/>
        <v>4363</v>
      </c>
      <c r="L85">
        <f t="shared" si="8"/>
        <v>7932.7096774193551</v>
      </c>
    </row>
    <row r="86" spans="1:12" x14ac:dyDescent="0.2">
      <c r="A86" t="s">
        <v>2</v>
      </c>
      <c r="B86">
        <v>2017</v>
      </c>
      <c r="C86">
        <v>802620</v>
      </c>
      <c r="D86">
        <v>980980</v>
      </c>
      <c r="E86">
        <v>1783600</v>
      </c>
      <c r="F86">
        <f>657+130</f>
        <v>787</v>
      </c>
      <c r="G86">
        <v>42</v>
      </c>
      <c r="H86">
        <v>6</v>
      </c>
      <c r="I86">
        <f t="shared" si="5"/>
        <v>835</v>
      </c>
      <c r="J86">
        <f t="shared" si="6"/>
        <v>961.22155688622752</v>
      </c>
      <c r="K86">
        <f t="shared" si="7"/>
        <v>1174.8263473053892</v>
      </c>
      <c r="L86">
        <f t="shared" si="8"/>
        <v>2136.0479041916169</v>
      </c>
    </row>
    <row r="87" spans="1:12" x14ac:dyDescent="0.2">
      <c r="A87" t="s">
        <v>2</v>
      </c>
      <c r="B87">
        <v>2017</v>
      </c>
      <c r="C87">
        <v>118248</v>
      </c>
      <c r="D87">
        <v>118248</v>
      </c>
      <c r="E87">
        <v>236496</v>
      </c>
      <c r="F87">
        <v>170</v>
      </c>
      <c r="G87">
        <v>3</v>
      </c>
      <c r="H87">
        <v>1</v>
      </c>
      <c r="I87">
        <f t="shared" si="5"/>
        <v>174</v>
      </c>
      <c r="J87">
        <f t="shared" si="6"/>
        <v>679.58620689655174</v>
      </c>
      <c r="K87">
        <f t="shared" si="7"/>
        <v>679.58620689655174</v>
      </c>
      <c r="L87">
        <f t="shared" si="8"/>
        <v>1359.1724137931035</v>
      </c>
    </row>
    <row r="88" spans="1:12" x14ac:dyDescent="0.2">
      <c r="A88" t="s">
        <v>2</v>
      </c>
      <c r="B88">
        <v>2017</v>
      </c>
      <c r="C88">
        <v>148503</v>
      </c>
      <c r="D88">
        <v>148503</v>
      </c>
      <c r="E88">
        <v>297006</v>
      </c>
      <c r="F88">
        <v>374</v>
      </c>
      <c r="G88">
        <v>0</v>
      </c>
      <c r="H88">
        <v>0</v>
      </c>
      <c r="I88">
        <f t="shared" si="5"/>
        <v>374</v>
      </c>
      <c r="J88">
        <f t="shared" si="6"/>
        <v>397.06684491978609</v>
      </c>
      <c r="K88">
        <f t="shared" si="7"/>
        <v>397.06684491978609</v>
      </c>
      <c r="L88">
        <f t="shared" si="8"/>
        <v>794.13368983957218</v>
      </c>
    </row>
    <row r="89" spans="1:12" x14ac:dyDescent="0.2">
      <c r="A89" t="s">
        <v>2</v>
      </c>
      <c r="B89">
        <v>2017</v>
      </c>
      <c r="C89">
        <v>307088</v>
      </c>
      <c r="D89">
        <v>307088</v>
      </c>
      <c r="E89">
        <v>614176</v>
      </c>
      <c r="F89">
        <v>98</v>
      </c>
      <c r="G89">
        <v>10</v>
      </c>
      <c r="H89">
        <v>3</v>
      </c>
      <c r="I89">
        <f t="shared" si="5"/>
        <v>111</v>
      </c>
      <c r="J89">
        <f t="shared" si="6"/>
        <v>2766.5585585585586</v>
      </c>
      <c r="K89">
        <f t="shared" si="7"/>
        <v>2766.5585585585586</v>
      </c>
      <c r="L89">
        <f t="shared" si="8"/>
        <v>5533.1171171171172</v>
      </c>
    </row>
    <row r="90" spans="1:12" x14ac:dyDescent="0.2">
      <c r="A90" t="s">
        <v>2</v>
      </c>
      <c r="B90">
        <v>2017</v>
      </c>
      <c r="C90">
        <v>902695</v>
      </c>
      <c r="D90">
        <v>902695</v>
      </c>
      <c r="E90">
        <v>1805390</v>
      </c>
      <c r="F90">
        <v>209</v>
      </c>
      <c r="G90">
        <v>6</v>
      </c>
      <c r="H90">
        <v>0</v>
      </c>
      <c r="I90">
        <f t="shared" si="5"/>
        <v>215</v>
      </c>
      <c r="J90">
        <f t="shared" si="6"/>
        <v>4198.5813953488368</v>
      </c>
      <c r="K90">
        <f t="shared" si="7"/>
        <v>4198.5813953488368</v>
      </c>
      <c r="L90">
        <f t="shared" si="8"/>
        <v>8397.1627906976737</v>
      </c>
    </row>
    <row r="91" spans="1:12" x14ac:dyDescent="0.2">
      <c r="A91" t="s">
        <v>2</v>
      </c>
      <c r="B91">
        <v>2017</v>
      </c>
      <c r="C91">
        <v>874581</v>
      </c>
      <c r="D91">
        <v>947463</v>
      </c>
      <c r="E91">
        <v>1822044</v>
      </c>
      <c r="F91">
        <v>189</v>
      </c>
      <c r="G91">
        <v>13</v>
      </c>
      <c r="H91">
        <v>0</v>
      </c>
      <c r="I91">
        <f t="shared" si="5"/>
        <v>202</v>
      </c>
      <c r="J91">
        <f t="shared" si="6"/>
        <v>4329.6089108910892</v>
      </c>
      <c r="K91">
        <f t="shared" si="7"/>
        <v>4690.4108910891091</v>
      </c>
      <c r="L91">
        <f t="shared" si="8"/>
        <v>9020.0198019801974</v>
      </c>
    </row>
    <row r="92" spans="1:12" x14ac:dyDescent="0.2">
      <c r="A92" t="s">
        <v>2</v>
      </c>
      <c r="B92">
        <v>2017</v>
      </c>
      <c r="C92">
        <v>1307785</v>
      </c>
      <c r="D92">
        <v>1598404</v>
      </c>
      <c r="E92">
        <v>2906189</v>
      </c>
      <c r="F92">
        <v>300</v>
      </c>
      <c r="G92">
        <v>31</v>
      </c>
      <c r="H92">
        <v>0</v>
      </c>
      <c r="I92">
        <f t="shared" si="5"/>
        <v>331</v>
      </c>
      <c r="J92">
        <f t="shared" si="6"/>
        <v>3951.0120845921451</v>
      </c>
      <c r="K92">
        <f t="shared" si="7"/>
        <v>4829.0151057401808</v>
      </c>
      <c r="L92">
        <f t="shared" si="8"/>
        <v>8780.0271903323264</v>
      </c>
    </row>
    <row r="93" spans="1:12" x14ac:dyDescent="0.2">
      <c r="A93" t="s">
        <v>2</v>
      </c>
      <c r="B93">
        <v>2017</v>
      </c>
      <c r="C93">
        <v>365895</v>
      </c>
      <c r="D93">
        <v>447205</v>
      </c>
      <c r="E93">
        <v>813100</v>
      </c>
      <c r="F93">
        <v>58</v>
      </c>
      <c r="G93">
        <v>2</v>
      </c>
      <c r="H93">
        <v>0</v>
      </c>
      <c r="I93">
        <f t="shared" si="5"/>
        <v>60</v>
      </c>
      <c r="J93">
        <f t="shared" si="6"/>
        <v>6098.25</v>
      </c>
      <c r="K93">
        <f t="shared" si="7"/>
        <v>7453.416666666667</v>
      </c>
      <c r="L93">
        <f t="shared" si="8"/>
        <v>13551.666666666666</v>
      </c>
    </row>
    <row r="94" spans="1:12" x14ac:dyDescent="0.2">
      <c r="A94" t="s">
        <v>2</v>
      </c>
      <c r="B94">
        <v>2017</v>
      </c>
      <c r="C94">
        <v>413009</v>
      </c>
      <c r="D94">
        <v>1011160</v>
      </c>
      <c r="E94">
        <v>1424169</v>
      </c>
      <c r="F94">
        <v>305</v>
      </c>
      <c r="G94">
        <v>28</v>
      </c>
      <c r="H94">
        <v>6</v>
      </c>
      <c r="I94">
        <f t="shared" si="5"/>
        <v>339</v>
      </c>
      <c r="J94">
        <f t="shared" si="6"/>
        <v>1218.315634218289</v>
      </c>
      <c r="K94">
        <f t="shared" si="7"/>
        <v>2982.772861356932</v>
      </c>
      <c r="L94">
        <f t="shared" si="8"/>
        <v>4201.0884955752208</v>
      </c>
    </row>
    <row r="95" spans="1:12" x14ac:dyDescent="0.2">
      <c r="A95" t="s">
        <v>2</v>
      </c>
      <c r="B95">
        <v>2017</v>
      </c>
      <c r="C95">
        <v>363851</v>
      </c>
      <c r="D95">
        <v>363852</v>
      </c>
      <c r="E95">
        <v>727703</v>
      </c>
      <c r="F95">
        <v>135</v>
      </c>
      <c r="G95">
        <v>540</v>
      </c>
      <c r="H95">
        <v>1</v>
      </c>
      <c r="I95">
        <f t="shared" si="5"/>
        <v>676</v>
      </c>
      <c r="J95">
        <f t="shared" si="6"/>
        <v>538.24112426035504</v>
      </c>
      <c r="K95">
        <f t="shared" si="7"/>
        <v>538.24260355029583</v>
      </c>
      <c r="L95">
        <f t="shared" si="8"/>
        <v>1076.4837278106509</v>
      </c>
    </row>
    <row r="96" spans="1:12" x14ac:dyDescent="0.2">
      <c r="A96" t="s">
        <v>2</v>
      </c>
      <c r="B96">
        <v>2019</v>
      </c>
      <c r="C96">
        <v>2895318</v>
      </c>
      <c r="D96">
        <v>6755741</v>
      </c>
      <c r="E96">
        <v>9651059</v>
      </c>
      <c r="F96">
        <v>485</v>
      </c>
      <c r="G96">
        <v>424</v>
      </c>
      <c r="H96">
        <v>0</v>
      </c>
      <c r="I96">
        <f t="shared" si="5"/>
        <v>909</v>
      </c>
      <c r="J96">
        <f t="shared" si="6"/>
        <v>3185.1683168316831</v>
      </c>
      <c r="K96">
        <f t="shared" si="7"/>
        <v>7432.0583058305829</v>
      </c>
      <c r="L96">
        <f t="shared" si="8"/>
        <v>10617.226622662267</v>
      </c>
    </row>
    <row r="97" spans="1:12" x14ac:dyDescent="0.2">
      <c r="A97" t="s">
        <v>2</v>
      </c>
      <c r="B97">
        <v>2019</v>
      </c>
      <c r="C97">
        <v>430780</v>
      </c>
      <c r="D97">
        <v>800020</v>
      </c>
      <c r="E97">
        <v>1230800</v>
      </c>
      <c r="F97">
        <v>481</v>
      </c>
      <c r="G97">
        <v>0</v>
      </c>
      <c r="H97">
        <v>0</v>
      </c>
      <c r="I97">
        <f t="shared" si="5"/>
        <v>481</v>
      </c>
      <c r="J97">
        <f t="shared" si="6"/>
        <v>895.59251559251561</v>
      </c>
      <c r="K97">
        <f t="shared" si="7"/>
        <v>1663.2432432432433</v>
      </c>
      <c r="L97">
        <f t="shared" si="8"/>
        <v>2558.835758835759</v>
      </c>
    </row>
    <row r="98" spans="1:12" x14ac:dyDescent="0.2">
      <c r="A98" t="s">
        <v>2</v>
      </c>
      <c r="B98">
        <v>2019</v>
      </c>
      <c r="C98">
        <v>393890</v>
      </c>
      <c r="D98">
        <v>731510</v>
      </c>
      <c r="E98">
        <v>125400</v>
      </c>
      <c r="F98">
        <f>84+336</f>
        <v>420</v>
      </c>
      <c r="G98">
        <v>0</v>
      </c>
      <c r="H98">
        <v>0</v>
      </c>
      <c r="I98">
        <f t="shared" si="5"/>
        <v>420</v>
      </c>
      <c r="J98">
        <f t="shared" si="6"/>
        <v>937.83333333333337</v>
      </c>
      <c r="K98">
        <f t="shared" si="7"/>
        <v>1741.6904761904761</v>
      </c>
      <c r="L98">
        <f t="shared" si="8"/>
        <v>298.57142857142856</v>
      </c>
    </row>
    <row r="99" spans="1:12" x14ac:dyDescent="0.2">
      <c r="A99" t="s">
        <v>2</v>
      </c>
      <c r="B99">
        <v>2019</v>
      </c>
      <c r="C99">
        <v>936759</v>
      </c>
      <c r="D99">
        <v>1739695</v>
      </c>
      <c r="E99">
        <v>2676454</v>
      </c>
      <c r="F99">
        <v>253</v>
      </c>
      <c r="G99">
        <v>104</v>
      </c>
      <c r="H99">
        <v>2</v>
      </c>
      <c r="I99">
        <f t="shared" si="5"/>
        <v>359</v>
      </c>
      <c r="J99">
        <f t="shared" si="6"/>
        <v>2609.3565459610027</v>
      </c>
      <c r="K99">
        <f t="shared" si="7"/>
        <v>4845.9470752089137</v>
      </c>
      <c r="L99">
        <f t="shared" si="8"/>
        <v>7455.3036211699164</v>
      </c>
    </row>
    <row r="100" spans="1:12" x14ac:dyDescent="0.2">
      <c r="A100" t="s">
        <v>2</v>
      </c>
      <c r="B100">
        <v>2019</v>
      </c>
      <c r="C100">
        <v>1857376</v>
      </c>
      <c r="D100">
        <v>1857376</v>
      </c>
      <c r="E100">
        <v>37114752</v>
      </c>
      <c r="F100">
        <v>417</v>
      </c>
      <c r="G100">
        <f>88+59</f>
        <v>147</v>
      </c>
      <c r="H100">
        <v>4</v>
      </c>
      <c r="I100">
        <f t="shared" si="5"/>
        <v>568</v>
      </c>
      <c r="J100">
        <f t="shared" si="6"/>
        <v>3270.0281690140846</v>
      </c>
      <c r="K100">
        <f t="shared" si="7"/>
        <v>3270.0281690140846</v>
      </c>
      <c r="L100">
        <f t="shared" si="8"/>
        <v>65342.873239436616</v>
      </c>
    </row>
    <row r="101" spans="1:12" x14ac:dyDescent="0.2">
      <c r="A101" t="s">
        <v>2</v>
      </c>
      <c r="B101">
        <v>2019</v>
      </c>
      <c r="C101">
        <v>222222</v>
      </c>
      <c r="D101">
        <v>412698</v>
      </c>
      <c r="E101">
        <v>634920</v>
      </c>
      <c r="F101">
        <v>55</v>
      </c>
      <c r="G101">
        <v>22</v>
      </c>
      <c r="H101">
        <v>0</v>
      </c>
      <c r="I101">
        <f t="shared" si="5"/>
        <v>77</v>
      </c>
      <c r="J101">
        <f t="shared" si="6"/>
        <v>2886</v>
      </c>
      <c r="K101">
        <f t="shared" si="7"/>
        <v>5359.7142857142853</v>
      </c>
      <c r="L101">
        <f t="shared" si="8"/>
        <v>8245.7142857142862</v>
      </c>
    </row>
    <row r="102" spans="1:12" x14ac:dyDescent="0.2">
      <c r="A102" t="s">
        <v>2</v>
      </c>
      <c r="B102">
        <v>2019</v>
      </c>
      <c r="C102">
        <v>579781</v>
      </c>
      <c r="D102">
        <v>869670</v>
      </c>
      <c r="E102">
        <v>1449451</v>
      </c>
      <c r="F102">
        <v>118</v>
      </c>
      <c r="G102">
        <v>58</v>
      </c>
      <c r="H102">
        <v>0</v>
      </c>
      <c r="I102">
        <f t="shared" si="5"/>
        <v>176</v>
      </c>
      <c r="J102">
        <f t="shared" si="6"/>
        <v>3294.2102272727275</v>
      </c>
      <c r="K102">
        <f t="shared" si="7"/>
        <v>4941.306818181818</v>
      </c>
      <c r="L102">
        <f t="shared" si="8"/>
        <v>8235.517045454546</v>
      </c>
    </row>
    <row r="103" spans="1:12" x14ac:dyDescent="0.2">
      <c r="A103" t="s">
        <v>2</v>
      </c>
      <c r="B103">
        <v>2019</v>
      </c>
      <c r="C103">
        <v>1248790</v>
      </c>
      <c r="D103">
        <v>1248790</v>
      </c>
      <c r="E103">
        <v>2497580</v>
      </c>
      <c r="F103">
        <v>478</v>
      </c>
      <c r="G103">
        <v>0</v>
      </c>
      <c r="H103">
        <v>0</v>
      </c>
      <c r="I103">
        <f t="shared" si="5"/>
        <v>478</v>
      </c>
      <c r="J103">
        <f t="shared" si="6"/>
        <v>2612.5313807531379</v>
      </c>
      <c r="K103">
        <f t="shared" si="7"/>
        <v>2612.5313807531379</v>
      </c>
      <c r="L103">
        <f t="shared" si="8"/>
        <v>5225.0627615062758</v>
      </c>
    </row>
    <row r="104" spans="1:12" x14ac:dyDescent="0.2">
      <c r="A104" t="s">
        <v>2</v>
      </c>
      <c r="B104">
        <v>2019</v>
      </c>
      <c r="C104">
        <v>1657550</v>
      </c>
      <c r="D104">
        <v>3867617</v>
      </c>
      <c r="E104">
        <v>5525167</v>
      </c>
      <c r="F104">
        <f>956+64</f>
        <v>1020</v>
      </c>
      <c r="G104">
        <v>0</v>
      </c>
      <c r="H104">
        <v>0</v>
      </c>
      <c r="I104">
        <f t="shared" si="5"/>
        <v>1020</v>
      </c>
      <c r="J104">
        <f t="shared" si="6"/>
        <v>1625.0490196078431</v>
      </c>
      <c r="K104">
        <f t="shared" si="7"/>
        <v>3791.7813725490196</v>
      </c>
      <c r="L104">
        <f t="shared" si="8"/>
        <v>5416.8303921568631</v>
      </c>
    </row>
    <row r="105" spans="1:12" x14ac:dyDescent="0.2">
      <c r="A105" t="s">
        <v>2</v>
      </c>
      <c r="B105">
        <v>2019</v>
      </c>
      <c r="C105">
        <v>74540</v>
      </c>
      <c r="D105">
        <v>74541</v>
      </c>
      <c r="E105">
        <v>149081</v>
      </c>
      <c r="F105">
        <v>43</v>
      </c>
      <c r="G105">
        <v>4</v>
      </c>
      <c r="H105">
        <v>0</v>
      </c>
      <c r="I105">
        <f t="shared" si="5"/>
        <v>47</v>
      </c>
      <c r="J105">
        <f t="shared" si="6"/>
        <v>1585.9574468085107</v>
      </c>
      <c r="K105">
        <f t="shared" si="7"/>
        <v>1585.9787234042553</v>
      </c>
      <c r="L105">
        <f t="shared" si="8"/>
        <v>3171.9361702127658</v>
      </c>
    </row>
    <row r="106" spans="1:12" x14ac:dyDescent="0.2">
      <c r="A106" t="s">
        <v>2</v>
      </c>
      <c r="B106">
        <v>2019</v>
      </c>
      <c r="C106">
        <v>499072</v>
      </c>
      <c r="D106">
        <v>499072</v>
      </c>
      <c r="E106">
        <v>998144</v>
      </c>
      <c r="F106">
        <v>265</v>
      </c>
      <c r="G106">
        <v>0</v>
      </c>
      <c r="H106">
        <v>0</v>
      </c>
      <c r="I106">
        <f t="shared" si="5"/>
        <v>265</v>
      </c>
      <c r="J106">
        <f t="shared" si="6"/>
        <v>1883.2905660377357</v>
      </c>
      <c r="K106">
        <f t="shared" si="7"/>
        <v>1883.2905660377357</v>
      </c>
      <c r="L106">
        <f t="shared" si="8"/>
        <v>3766.5811320754715</v>
      </c>
    </row>
    <row r="107" spans="1:12" x14ac:dyDescent="0.2">
      <c r="A107" t="s">
        <v>2</v>
      </c>
      <c r="B107">
        <v>2019</v>
      </c>
      <c r="C107">
        <v>830587</v>
      </c>
      <c r="D107">
        <v>830588</v>
      </c>
      <c r="E107">
        <v>1661175</v>
      </c>
      <c r="F107">
        <f>279+120</f>
        <v>399</v>
      </c>
      <c r="G107">
        <v>0</v>
      </c>
      <c r="H107">
        <v>0</v>
      </c>
      <c r="I107">
        <f t="shared" si="5"/>
        <v>399</v>
      </c>
      <c r="J107">
        <f t="shared" si="6"/>
        <v>2081.6716791979948</v>
      </c>
      <c r="K107">
        <f t="shared" si="7"/>
        <v>2081.6741854636593</v>
      </c>
      <c r="L107">
        <f t="shared" si="8"/>
        <v>4163.3458646616546</v>
      </c>
    </row>
    <row r="108" spans="1:12" x14ac:dyDescent="0.2">
      <c r="A108" t="s">
        <v>2</v>
      </c>
      <c r="B108">
        <v>2019</v>
      </c>
      <c r="C108">
        <v>376000</v>
      </c>
      <c r="D108">
        <v>376000</v>
      </c>
      <c r="E108">
        <v>752000</v>
      </c>
      <c r="F108">
        <v>345</v>
      </c>
      <c r="G108">
        <v>0</v>
      </c>
      <c r="H108">
        <v>0</v>
      </c>
      <c r="I108">
        <f t="shared" si="5"/>
        <v>345</v>
      </c>
      <c r="J108">
        <f t="shared" si="6"/>
        <v>1089.855072463768</v>
      </c>
      <c r="K108">
        <f t="shared" si="7"/>
        <v>1089.855072463768</v>
      </c>
      <c r="L108">
        <f t="shared" si="8"/>
        <v>2179.710144927536</v>
      </c>
    </row>
    <row r="109" spans="1:12" x14ac:dyDescent="0.2">
      <c r="A109" t="s">
        <v>2</v>
      </c>
      <c r="B109">
        <v>2019</v>
      </c>
      <c r="C109">
        <v>602916</v>
      </c>
      <c r="D109">
        <v>602916</v>
      </c>
      <c r="E109">
        <v>1205832</v>
      </c>
      <c r="F109">
        <f>37+99</f>
        <v>136</v>
      </c>
      <c r="G109">
        <v>0</v>
      </c>
      <c r="H109">
        <v>0</v>
      </c>
      <c r="I109">
        <f t="shared" si="5"/>
        <v>136</v>
      </c>
      <c r="J109">
        <f t="shared" si="6"/>
        <v>4433.2058823529414</v>
      </c>
      <c r="K109">
        <f t="shared" si="7"/>
        <v>4433.2058823529414</v>
      </c>
      <c r="L109">
        <f t="shared" si="8"/>
        <v>8866.4117647058829</v>
      </c>
    </row>
    <row r="110" spans="1:12" x14ac:dyDescent="0.2">
      <c r="A110" t="s">
        <v>2</v>
      </c>
      <c r="B110">
        <v>2019</v>
      </c>
      <c r="C110">
        <v>42921</v>
      </c>
      <c r="D110">
        <v>52459</v>
      </c>
      <c r="E110">
        <v>95380</v>
      </c>
      <c r="F110">
        <v>24</v>
      </c>
      <c r="G110">
        <v>0</v>
      </c>
      <c r="H110">
        <v>0</v>
      </c>
      <c r="I110">
        <f t="shared" si="5"/>
        <v>24</v>
      </c>
      <c r="J110">
        <f t="shared" si="6"/>
        <v>1788.375</v>
      </c>
      <c r="K110">
        <f t="shared" si="7"/>
        <v>2185.7916666666665</v>
      </c>
      <c r="L110">
        <f t="shared" si="8"/>
        <v>3974.1666666666665</v>
      </c>
    </row>
    <row r="111" spans="1:12" x14ac:dyDescent="0.2">
      <c r="A111" t="s">
        <v>2</v>
      </c>
      <c r="B111">
        <v>2019</v>
      </c>
      <c r="C111">
        <v>440000</v>
      </c>
      <c r="D111">
        <v>627362</v>
      </c>
      <c r="E111">
        <v>1067362</v>
      </c>
      <c r="F111">
        <f>79+22</f>
        <v>101</v>
      </c>
      <c r="G111">
        <v>0</v>
      </c>
      <c r="H111">
        <v>0</v>
      </c>
      <c r="I111">
        <f t="shared" si="5"/>
        <v>101</v>
      </c>
      <c r="J111">
        <f t="shared" si="6"/>
        <v>4356.4356435643567</v>
      </c>
      <c r="K111">
        <f t="shared" si="7"/>
        <v>6211.5049504950493</v>
      </c>
      <c r="L111">
        <f t="shared" si="8"/>
        <v>10567.940594059406</v>
      </c>
    </row>
    <row r="112" spans="1:12" x14ac:dyDescent="0.2">
      <c r="A112" t="s">
        <v>2</v>
      </c>
      <c r="B112">
        <v>2019</v>
      </c>
      <c r="C112">
        <v>139039</v>
      </c>
      <c r="D112">
        <v>139040</v>
      </c>
      <c r="E112">
        <v>278079</v>
      </c>
      <c r="F112">
        <v>105</v>
      </c>
      <c r="G112">
        <v>0</v>
      </c>
      <c r="H112">
        <v>0</v>
      </c>
      <c r="I112">
        <f t="shared" si="5"/>
        <v>105</v>
      </c>
      <c r="J112">
        <f t="shared" si="6"/>
        <v>1324.1809523809525</v>
      </c>
      <c r="K112">
        <f t="shared" si="7"/>
        <v>1324.1904761904761</v>
      </c>
      <c r="L112">
        <f t="shared" si="8"/>
        <v>2648.3714285714286</v>
      </c>
    </row>
    <row r="113" spans="1:12" x14ac:dyDescent="0.2">
      <c r="A113" t="s">
        <v>2</v>
      </c>
      <c r="B113">
        <v>2019</v>
      </c>
      <c r="C113">
        <v>297940</v>
      </c>
      <c r="D113">
        <v>695194</v>
      </c>
      <c r="E113">
        <v>993134</v>
      </c>
      <c r="F113">
        <v>206</v>
      </c>
      <c r="G113">
        <v>0</v>
      </c>
      <c r="H113">
        <v>0</v>
      </c>
      <c r="I113">
        <f t="shared" si="5"/>
        <v>206</v>
      </c>
      <c r="J113">
        <f t="shared" si="6"/>
        <v>1446.3106796116506</v>
      </c>
      <c r="K113">
        <f t="shared" si="7"/>
        <v>3374.7281553398057</v>
      </c>
      <c r="L113">
        <f t="shared" si="8"/>
        <v>4821.038834951456</v>
      </c>
    </row>
    <row r="114" spans="1:12" x14ac:dyDescent="0.2">
      <c r="A114" t="s">
        <v>2</v>
      </c>
      <c r="B114">
        <v>2019</v>
      </c>
      <c r="C114">
        <v>230835</v>
      </c>
      <c r="D114">
        <v>692503</v>
      </c>
      <c r="E114">
        <v>923338</v>
      </c>
      <c r="F114">
        <v>644</v>
      </c>
      <c r="G114">
        <v>33</v>
      </c>
      <c r="H114">
        <v>0</v>
      </c>
      <c r="I114">
        <f t="shared" si="5"/>
        <v>677</v>
      </c>
      <c r="J114">
        <f t="shared" si="6"/>
        <v>340.96750369276219</v>
      </c>
      <c r="K114">
        <f t="shared" si="7"/>
        <v>1022.8995568685376</v>
      </c>
      <c r="L114">
        <f t="shared" si="8"/>
        <v>1363.8670605612999</v>
      </c>
    </row>
    <row r="115" spans="1:12" x14ac:dyDescent="0.2">
      <c r="A115" t="s">
        <v>2</v>
      </c>
      <c r="B115">
        <v>2019</v>
      </c>
      <c r="C115">
        <v>510358</v>
      </c>
      <c r="D115">
        <v>510359</v>
      </c>
      <c r="E115">
        <v>1020717</v>
      </c>
      <c r="F115">
        <f>64+155</f>
        <v>219</v>
      </c>
      <c r="G115">
        <v>0</v>
      </c>
      <c r="H115">
        <v>0</v>
      </c>
      <c r="I115">
        <f t="shared" si="5"/>
        <v>219</v>
      </c>
      <c r="J115">
        <f t="shared" si="6"/>
        <v>2330.4018264840183</v>
      </c>
      <c r="K115">
        <f t="shared" si="7"/>
        <v>2330.4063926940639</v>
      </c>
      <c r="L115">
        <f t="shared" si="8"/>
        <v>4660.8082191780823</v>
      </c>
    </row>
    <row r="116" spans="1:12" x14ac:dyDescent="0.2">
      <c r="A116" t="s">
        <v>2</v>
      </c>
      <c r="B116">
        <v>2019</v>
      </c>
      <c r="C116">
        <v>1253955</v>
      </c>
      <c r="D116">
        <v>1565944</v>
      </c>
      <c r="E116">
        <v>2819899</v>
      </c>
      <c r="F116">
        <f>282+225</f>
        <v>507</v>
      </c>
      <c r="G116">
        <v>0</v>
      </c>
      <c r="H116">
        <v>0</v>
      </c>
      <c r="I116">
        <f t="shared" si="5"/>
        <v>507</v>
      </c>
      <c r="J116">
        <f t="shared" si="6"/>
        <v>2473.2840236686388</v>
      </c>
      <c r="K116">
        <f t="shared" si="7"/>
        <v>3088.646942800789</v>
      </c>
      <c r="L116">
        <f t="shared" si="8"/>
        <v>5561.9309664694283</v>
      </c>
    </row>
    <row r="117" spans="1:12" x14ac:dyDescent="0.2">
      <c r="A117" t="s">
        <v>2</v>
      </c>
      <c r="B117">
        <v>2019</v>
      </c>
      <c r="C117">
        <v>635400</v>
      </c>
      <c r="D117">
        <v>776600</v>
      </c>
      <c r="E117">
        <v>1412000</v>
      </c>
      <c r="F117">
        <v>23</v>
      </c>
      <c r="G117">
        <v>102</v>
      </c>
      <c r="H117">
        <v>0</v>
      </c>
      <c r="I117">
        <f t="shared" si="5"/>
        <v>125</v>
      </c>
      <c r="J117">
        <f t="shared" si="6"/>
        <v>5083.2</v>
      </c>
      <c r="K117">
        <f t="shared" si="7"/>
        <v>6212.8</v>
      </c>
      <c r="L117">
        <f t="shared" si="8"/>
        <v>11296</v>
      </c>
    </row>
    <row r="118" spans="1:12" x14ac:dyDescent="0.2">
      <c r="A118" t="s">
        <v>2</v>
      </c>
      <c r="B118">
        <v>2019</v>
      </c>
      <c r="C118">
        <v>346282</v>
      </c>
      <c r="D118">
        <v>564422</v>
      </c>
      <c r="E118">
        <v>910704</v>
      </c>
      <c r="F118">
        <v>43</v>
      </c>
      <c r="G118">
        <v>66</v>
      </c>
      <c r="H118">
        <v>0</v>
      </c>
      <c r="I118">
        <f t="shared" si="5"/>
        <v>109</v>
      </c>
      <c r="J118">
        <f t="shared" si="6"/>
        <v>3176.8990825688074</v>
      </c>
      <c r="K118">
        <f t="shared" si="7"/>
        <v>5178.1834862385322</v>
      </c>
      <c r="L118">
        <f t="shared" si="8"/>
        <v>8355.0825688073401</v>
      </c>
    </row>
    <row r="119" spans="1:12" x14ac:dyDescent="0.2">
      <c r="A119" t="s">
        <v>2</v>
      </c>
      <c r="B119">
        <v>2019</v>
      </c>
      <c r="C119">
        <v>385600</v>
      </c>
      <c r="D119">
        <v>716113</v>
      </c>
      <c r="E119">
        <v>1101713</v>
      </c>
      <c r="F119">
        <v>51</v>
      </c>
      <c r="G119">
        <v>77</v>
      </c>
      <c r="H119">
        <v>0</v>
      </c>
      <c r="I119">
        <f t="shared" si="5"/>
        <v>128</v>
      </c>
      <c r="J119">
        <f t="shared" si="6"/>
        <v>3012.5</v>
      </c>
      <c r="K119">
        <f t="shared" si="7"/>
        <v>5594.6328125</v>
      </c>
      <c r="L119">
        <f t="shared" si="8"/>
        <v>8607.1328125</v>
      </c>
    </row>
    <row r="120" spans="1:12" x14ac:dyDescent="0.2">
      <c r="A120" t="s">
        <v>2</v>
      </c>
      <c r="B120">
        <v>2019</v>
      </c>
      <c r="C120">
        <v>156954</v>
      </c>
      <c r="D120">
        <v>291486</v>
      </c>
      <c r="E120">
        <v>448440</v>
      </c>
      <c r="F120">
        <v>70</v>
      </c>
      <c r="G120">
        <v>18</v>
      </c>
      <c r="H120">
        <v>0</v>
      </c>
      <c r="I120">
        <f t="shared" si="5"/>
        <v>88</v>
      </c>
      <c r="J120">
        <f t="shared" si="6"/>
        <v>1783.5681818181818</v>
      </c>
      <c r="K120">
        <f t="shared" si="7"/>
        <v>3312.340909090909</v>
      </c>
      <c r="L120">
        <f t="shared" si="8"/>
        <v>5095.909090909091</v>
      </c>
    </row>
    <row r="121" spans="1:12" x14ac:dyDescent="0.2">
      <c r="A121" t="s">
        <v>2</v>
      </c>
      <c r="B121">
        <v>2019</v>
      </c>
      <c r="C121">
        <v>2562916</v>
      </c>
      <c r="D121">
        <v>3705484</v>
      </c>
      <c r="E121">
        <v>6268400</v>
      </c>
      <c r="F121">
        <f>914+439</f>
        <v>1353</v>
      </c>
      <c r="G121">
        <v>0</v>
      </c>
      <c r="H121">
        <v>0</v>
      </c>
      <c r="I121">
        <f t="shared" si="5"/>
        <v>1353</v>
      </c>
      <c r="J121">
        <f t="shared" si="6"/>
        <v>1894.2468588322247</v>
      </c>
      <c r="K121">
        <f t="shared" si="7"/>
        <v>2738.7169253510715</v>
      </c>
      <c r="L121">
        <f t="shared" si="8"/>
        <v>4632.9637841832964</v>
      </c>
    </row>
    <row r="122" spans="1:12" x14ac:dyDescent="0.2">
      <c r="A122" t="s">
        <v>2</v>
      </c>
      <c r="B122">
        <v>2019</v>
      </c>
      <c r="C122">
        <v>1760423</v>
      </c>
      <c r="D122">
        <v>2640635</v>
      </c>
      <c r="E122">
        <v>4401058</v>
      </c>
      <c r="F122">
        <v>908</v>
      </c>
      <c r="G122">
        <v>0</v>
      </c>
      <c r="H122">
        <v>0</v>
      </c>
      <c r="I122">
        <f t="shared" si="5"/>
        <v>908</v>
      </c>
      <c r="J122">
        <f t="shared" si="6"/>
        <v>1938.7918502202642</v>
      </c>
      <c r="K122">
        <f t="shared" si="7"/>
        <v>2908.1883259911892</v>
      </c>
      <c r="L122">
        <f t="shared" si="8"/>
        <v>4846.9801762114539</v>
      </c>
    </row>
    <row r="123" spans="1:12" x14ac:dyDescent="0.2">
      <c r="A123" t="s">
        <v>2</v>
      </c>
      <c r="B123">
        <v>2019</v>
      </c>
      <c r="C123">
        <v>195848</v>
      </c>
      <c r="D123">
        <v>205847</v>
      </c>
      <c r="E123">
        <v>401695</v>
      </c>
      <c r="F123">
        <v>269</v>
      </c>
      <c r="G123">
        <v>6</v>
      </c>
      <c r="H123">
        <v>1</v>
      </c>
      <c r="I123">
        <f t="shared" si="5"/>
        <v>276</v>
      </c>
      <c r="J123">
        <f t="shared" si="6"/>
        <v>709.59420289855075</v>
      </c>
      <c r="K123">
        <f t="shared" si="7"/>
        <v>745.82246376811599</v>
      </c>
      <c r="L123">
        <f t="shared" si="8"/>
        <v>1455.4166666666667</v>
      </c>
    </row>
    <row r="124" spans="1:12" x14ac:dyDescent="0.2">
      <c r="A124" t="s">
        <v>2</v>
      </c>
      <c r="B124">
        <v>2019</v>
      </c>
      <c r="C124">
        <v>555355</v>
      </c>
      <c r="D124">
        <v>678768</v>
      </c>
      <c r="E124">
        <v>1234123</v>
      </c>
      <c r="F124">
        <v>69</v>
      </c>
      <c r="G124">
        <v>40</v>
      </c>
      <c r="H124">
        <v>0</v>
      </c>
      <c r="I124">
        <f t="shared" si="5"/>
        <v>109</v>
      </c>
      <c r="J124">
        <f t="shared" si="6"/>
        <v>5095</v>
      </c>
      <c r="K124">
        <f t="shared" si="7"/>
        <v>6227.2293577981654</v>
      </c>
      <c r="L124">
        <f t="shared" si="8"/>
        <v>11322.229357798165</v>
      </c>
    </row>
    <row r="125" spans="1:12" x14ac:dyDescent="0.2">
      <c r="A125" t="s">
        <v>2</v>
      </c>
      <c r="B125">
        <v>2019</v>
      </c>
      <c r="C125">
        <v>1151526</v>
      </c>
      <c r="D125">
        <v>1407420</v>
      </c>
      <c r="E125">
        <v>2558946</v>
      </c>
      <c r="F125">
        <v>316</v>
      </c>
      <c r="G125">
        <v>0</v>
      </c>
      <c r="H125">
        <v>0</v>
      </c>
      <c r="I125">
        <f t="shared" si="5"/>
        <v>316</v>
      </c>
      <c r="J125">
        <f t="shared" si="6"/>
        <v>3644.0696202531644</v>
      </c>
      <c r="K125">
        <f t="shared" si="7"/>
        <v>4453.8607594936711</v>
      </c>
      <c r="L125">
        <f t="shared" si="8"/>
        <v>8097.9303797468356</v>
      </c>
    </row>
    <row r="126" spans="1:12" ht="17" x14ac:dyDescent="0.2">
      <c r="A126" t="s">
        <v>2</v>
      </c>
      <c r="B126">
        <v>2020</v>
      </c>
      <c r="C126" s="3">
        <v>1492096</v>
      </c>
      <c r="D126" s="2">
        <v>3481558</v>
      </c>
      <c r="E126" s="2">
        <v>4973654</v>
      </c>
      <c r="F126">
        <v>214</v>
      </c>
      <c r="G126">
        <v>106</v>
      </c>
      <c r="H126">
        <v>2</v>
      </c>
      <c r="I126">
        <f t="shared" si="5"/>
        <v>322</v>
      </c>
      <c r="J126">
        <f t="shared" si="6"/>
        <v>4633.8385093167699</v>
      </c>
      <c r="K126">
        <f t="shared" si="7"/>
        <v>10812.291925465839</v>
      </c>
      <c r="L126">
        <f t="shared" si="8"/>
        <v>15446.130434782608</v>
      </c>
    </row>
    <row r="127" spans="1:12" ht="17" x14ac:dyDescent="0.2">
      <c r="A127" t="s">
        <v>2</v>
      </c>
      <c r="B127">
        <v>2020</v>
      </c>
      <c r="C127" s="3">
        <v>486458</v>
      </c>
      <c r="D127" s="2">
        <v>903422</v>
      </c>
      <c r="E127" s="2">
        <v>1389880</v>
      </c>
      <c r="F127">
        <v>269</v>
      </c>
      <c r="G127">
        <v>0</v>
      </c>
      <c r="H127">
        <v>0</v>
      </c>
      <c r="I127">
        <f t="shared" si="5"/>
        <v>269</v>
      </c>
      <c r="J127">
        <f t="shared" si="6"/>
        <v>1808.3940520446097</v>
      </c>
      <c r="K127">
        <f t="shared" si="7"/>
        <v>3358.4460966542752</v>
      </c>
      <c r="L127">
        <f t="shared" si="8"/>
        <v>5166.8401486988851</v>
      </c>
    </row>
    <row r="128" spans="1:12" ht="17" x14ac:dyDescent="0.2">
      <c r="A128" t="s">
        <v>2</v>
      </c>
      <c r="B128">
        <v>2020</v>
      </c>
      <c r="C128" s="3">
        <v>338011</v>
      </c>
      <c r="D128" s="2">
        <v>627735</v>
      </c>
      <c r="E128" s="2">
        <v>965746</v>
      </c>
      <c r="F128">
        <v>119</v>
      </c>
      <c r="G128">
        <v>0</v>
      </c>
      <c r="H128">
        <v>0</v>
      </c>
      <c r="I128">
        <f t="shared" si="5"/>
        <v>119</v>
      </c>
      <c r="J128">
        <f t="shared" si="6"/>
        <v>2840.4285714285716</v>
      </c>
      <c r="K128">
        <f t="shared" si="7"/>
        <v>5275.0840336134452</v>
      </c>
      <c r="L128">
        <f t="shared" si="8"/>
        <v>8115.5126050420167</v>
      </c>
    </row>
    <row r="129" spans="1:12" ht="17" x14ac:dyDescent="0.2">
      <c r="A129" t="s">
        <v>2</v>
      </c>
      <c r="B129">
        <v>2020</v>
      </c>
      <c r="C129" s="3">
        <v>1182818</v>
      </c>
      <c r="D129" s="2">
        <v>1774225</v>
      </c>
      <c r="E129" s="1">
        <v>2957043</v>
      </c>
      <c r="F129">
        <v>205</v>
      </c>
      <c r="G129">
        <f>46+181</f>
        <v>227</v>
      </c>
      <c r="H129">
        <v>0</v>
      </c>
      <c r="I129">
        <f t="shared" si="5"/>
        <v>432</v>
      </c>
      <c r="J129">
        <f t="shared" si="6"/>
        <v>2738.0046296296296</v>
      </c>
      <c r="K129">
        <f t="shared" si="7"/>
        <v>4107.0023148148148</v>
      </c>
      <c r="L129">
        <f t="shared" si="8"/>
        <v>6845.0069444444443</v>
      </c>
    </row>
    <row r="130" spans="1:12" ht="17" x14ac:dyDescent="0.2">
      <c r="A130" t="s">
        <v>2</v>
      </c>
      <c r="B130">
        <v>2020</v>
      </c>
      <c r="C130" s="3">
        <v>210692</v>
      </c>
      <c r="D130" s="2">
        <v>316037</v>
      </c>
      <c r="E130" s="2">
        <v>526729</v>
      </c>
      <c r="F130">
        <f>14+94</f>
        <v>108</v>
      </c>
      <c r="G130">
        <v>0</v>
      </c>
      <c r="H130">
        <v>0</v>
      </c>
      <c r="I130">
        <f t="shared" si="5"/>
        <v>108</v>
      </c>
      <c r="J130">
        <f t="shared" si="6"/>
        <v>1950.851851851852</v>
      </c>
      <c r="K130">
        <f t="shared" si="7"/>
        <v>2926.2685185185187</v>
      </c>
      <c r="L130">
        <f t="shared" si="8"/>
        <v>4877.1203703703704</v>
      </c>
    </row>
    <row r="131" spans="1:12" ht="17" x14ac:dyDescent="0.2">
      <c r="A131" t="s">
        <v>2</v>
      </c>
      <c r="B131">
        <v>2020</v>
      </c>
      <c r="C131" s="3">
        <v>28950</v>
      </c>
      <c r="D131" s="2">
        <v>67632</v>
      </c>
      <c r="E131" s="2">
        <v>96582</v>
      </c>
      <c r="F131">
        <v>41</v>
      </c>
      <c r="G131">
        <v>0</v>
      </c>
      <c r="H131">
        <v>0</v>
      </c>
      <c r="I131">
        <f t="shared" ref="I131:I164" si="9">SUM(F131:H131)</f>
        <v>41</v>
      </c>
      <c r="J131">
        <f t="shared" ref="J131:J164" si="10">C131/$I131</f>
        <v>706.09756097560978</v>
      </c>
      <c r="K131">
        <f t="shared" ref="K131:K164" si="11">D131/$I131</f>
        <v>1649.560975609756</v>
      </c>
      <c r="L131">
        <f t="shared" ref="L131:L164" si="12">E131/$I131</f>
        <v>2355.6585365853657</v>
      </c>
    </row>
    <row r="132" spans="1:12" ht="17" x14ac:dyDescent="0.2">
      <c r="A132" t="s">
        <v>2</v>
      </c>
      <c r="B132">
        <v>2020</v>
      </c>
      <c r="C132" s="3">
        <v>11400</v>
      </c>
      <c r="D132" s="2">
        <v>13960</v>
      </c>
      <c r="E132" s="2">
        <v>25360</v>
      </c>
      <c r="F132">
        <v>8</v>
      </c>
      <c r="G132">
        <v>0</v>
      </c>
      <c r="H132">
        <v>0</v>
      </c>
      <c r="I132">
        <f t="shared" si="9"/>
        <v>8</v>
      </c>
      <c r="J132">
        <f t="shared" si="10"/>
        <v>1425</v>
      </c>
      <c r="K132">
        <f t="shared" si="11"/>
        <v>1745</v>
      </c>
      <c r="L132">
        <f t="shared" si="12"/>
        <v>3170</v>
      </c>
    </row>
    <row r="133" spans="1:12" ht="17" x14ac:dyDescent="0.2">
      <c r="A133" t="s">
        <v>2</v>
      </c>
      <c r="B133">
        <v>2020</v>
      </c>
      <c r="C133" s="3">
        <v>24450</v>
      </c>
      <c r="D133" s="2">
        <v>57211</v>
      </c>
      <c r="E133" s="2">
        <v>81661</v>
      </c>
      <c r="F133">
        <v>42</v>
      </c>
      <c r="G133">
        <v>0</v>
      </c>
      <c r="H133">
        <v>0</v>
      </c>
      <c r="I133">
        <f t="shared" si="9"/>
        <v>42</v>
      </c>
      <c r="J133">
        <f t="shared" si="10"/>
        <v>582.14285714285711</v>
      </c>
      <c r="K133">
        <f t="shared" si="11"/>
        <v>1362.1666666666667</v>
      </c>
      <c r="L133">
        <f t="shared" si="12"/>
        <v>1944.3095238095239</v>
      </c>
    </row>
    <row r="134" spans="1:12" ht="17" x14ac:dyDescent="0.2">
      <c r="A134" t="s">
        <v>2</v>
      </c>
      <c r="B134">
        <v>2020</v>
      </c>
      <c r="C134" s="3">
        <v>350805</v>
      </c>
      <c r="D134" s="3">
        <v>350805</v>
      </c>
      <c r="E134" s="1">
        <v>701610</v>
      </c>
      <c r="F134">
        <v>180</v>
      </c>
      <c r="G134">
        <v>0</v>
      </c>
      <c r="H134">
        <v>0</v>
      </c>
      <c r="I134">
        <f t="shared" si="9"/>
        <v>180</v>
      </c>
      <c r="J134">
        <f t="shared" si="10"/>
        <v>1948.9166666666667</v>
      </c>
      <c r="K134">
        <f t="shared" si="11"/>
        <v>1948.9166666666667</v>
      </c>
      <c r="L134">
        <f t="shared" si="12"/>
        <v>3897.8333333333335</v>
      </c>
    </row>
    <row r="135" spans="1:12" ht="17" x14ac:dyDescent="0.2">
      <c r="A135" t="s">
        <v>2</v>
      </c>
      <c r="B135">
        <v>2020</v>
      </c>
      <c r="C135" s="3">
        <v>618970</v>
      </c>
      <c r="D135" s="2">
        <v>928454</v>
      </c>
      <c r="E135" s="2">
        <v>1547424</v>
      </c>
      <c r="F135">
        <v>232</v>
      </c>
      <c r="G135">
        <v>0</v>
      </c>
      <c r="H135">
        <v>0</v>
      </c>
      <c r="I135">
        <f t="shared" si="9"/>
        <v>232</v>
      </c>
      <c r="J135">
        <f t="shared" si="10"/>
        <v>2667.9741379310344</v>
      </c>
      <c r="K135">
        <f t="shared" si="11"/>
        <v>4001.9568965517242</v>
      </c>
      <c r="L135">
        <f t="shared" si="12"/>
        <v>6669.9310344827591</v>
      </c>
    </row>
    <row r="136" spans="1:12" ht="17" x14ac:dyDescent="0.2">
      <c r="A136" t="s">
        <v>2</v>
      </c>
      <c r="B136">
        <v>2020</v>
      </c>
      <c r="C136" s="3">
        <v>1640722</v>
      </c>
      <c r="D136" s="3">
        <v>1640722</v>
      </c>
      <c r="E136" s="1">
        <v>3281444</v>
      </c>
      <c r="F136">
        <v>126</v>
      </c>
      <c r="G136">
        <v>0</v>
      </c>
      <c r="H136">
        <v>0</v>
      </c>
      <c r="I136">
        <f t="shared" si="9"/>
        <v>126</v>
      </c>
      <c r="J136">
        <f t="shared" si="10"/>
        <v>13021.603174603175</v>
      </c>
      <c r="K136">
        <f t="shared" si="11"/>
        <v>13021.603174603175</v>
      </c>
      <c r="L136">
        <f t="shared" si="12"/>
        <v>26043.20634920635</v>
      </c>
    </row>
    <row r="137" spans="1:12" ht="17" x14ac:dyDescent="0.2">
      <c r="A137" t="s">
        <v>2</v>
      </c>
      <c r="B137">
        <v>2020</v>
      </c>
      <c r="C137" s="3">
        <v>1551370</v>
      </c>
      <c r="D137" s="2">
        <v>1896118</v>
      </c>
      <c r="E137" s="1">
        <v>3447488</v>
      </c>
      <c r="F137">
        <f>71+544</f>
        <v>615</v>
      </c>
      <c r="G137">
        <v>0</v>
      </c>
      <c r="H137">
        <v>0</v>
      </c>
      <c r="I137">
        <f t="shared" si="9"/>
        <v>615</v>
      </c>
      <c r="J137">
        <f t="shared" si="10"/>
        <v>2522.5528455284552</v>
      </c>
      <c r="K137">
        <f t="shared" si="11"/>
        <v>3083.1186991869918</v>
      </c>
      <c r="L137">
        <f t="shared" si="12"/>
        <v>5605.6715447154475</v>
      </c>
    </row>
    <row r="138" spans="1:12" ht="17" x14ac:dyDescent="0.2">
      <c r="A138" t="s">
        <v>2</v>
      </c>
      <c r="B138">
        <v>2020</v>
      </c>
      <c r="C138" s="3">
        <v>692929</v>
      </c>
      <c r="D138" s="2">
        <v>1039393</v>
      </c>
      <c r="E138" s="1">
        <v>1732322</v>
      </c>
      <c r="F138">
        <v>212</v>
      </c>
      <c r="G138">
        <v>80</v>
      </c>
      <c r="H138">
        <v>0</v>
      </c>
      <c r="I138">
        <f t="shared" si="9"/>
        <v>292</v>
      </c>
      <c r="J138">
        <f t="shared" si="10"/>
        <v>2373.044520547945</v>
      </c>
      <c r="K138">
        <f t="shared" si="11"/>
        <v>3559.5650684931506</v>
      </c>
      <c r="L138">
        <f t="shared" si="12"/>
        <v>5932.6095890410961</v>
      </c>
    </row>
    <row r="139" spans="1:12" ht="17" x14ac:dyDescent="0.2">
      <c r="A139" t="s">
        <v>2</v>
      </c>
      <c r="B139">
        <v>2020</v>
      </c>
      <c r="C139" s="3">
        <v>90251</v>
      </c>
      <c r="D139" s="2">
        <v>135377</v>
      </c>
      <c r="E139" s="2">
        <v>225628</v>
      </c>
      <c r="F139">
        <v>49</v>
      </c>
      <c r="G139">
        <v>0</v>
      </c>
      <c r="H139">
        <v>0</v>
      </c>
      <c r="I139">
        <f t="shared" si="9"/>
        <v>49</v>
      </c>
      <c r="J139">
        <f t="shared" si="10"/>
        <v>1841.8571428571429</v>
      </c>
      <c r="K139">
        <f t="shared" si="11"/>
        <v>2762.795918367347</v>
      </c>
      <c r="L139">
        <f t="shared" si="12"/>
        <v>4604.6530612244896</v>
      </c>
    </row>
    <row r="140" spans="1:12" ht="17" x14ac:dyDescent="0.2">
      <c r="A140" t="s">
        <v>2</v>
      </c>
      <c r="B140">
        <v>2020</v>
      </c>
      <c r="C140" s="3">
        <v>619000</v>
      </c>
      <c r="D140" s="2">
        <v>757000</v>
      </c>
      <c r="E140" s="2">
        <v>1376000</v>
      </c>
      <c r="F140">
        <v>57</v>
      </c>
      <c r="G140">
        <v>0</v>
      </c>
      <c r="H140">
        <v>0</v>
      </c>
      <c r="I140">
        <f t="shared" si="9"/>
        <v>57</v>
      </c>
      <c r="J140">
        <f t="shared" si="10"/>
        <v>10859.649122807017</v>
      </c>
      <c r="K140">
        <f t="shared" si="11"/>
        <v>13280.701754385966</v>
      </c>
      <c r="L140">
        <f t="shared" si="12"/>
        <v>24140.350877192981</v>
      </c>
    </row>
    <row r="141" spans="1:12" ht="17" x14ac:dyDescent="0.2">
      <c r="A141" t="s">
        <v>2</v>
      </c>
      <c r="B141">
        <v>2020</v>
      </c>
      <c r="C141" s="3">
        <v>385173</v>
      </c>
      <c r="D141" s="2">
        <v>898737</v>
      </c>
      <c r="E141" s="1">
        <v>1283910</v>
      </c>
      <c r="F141">
        <v>125</v>
      </c>
      <c r="G141">
        <v>0</v>
      </c>
      <c r="H141">
        <v>0</v>
      </c>
      <c r="I141">
        <f t="shared" si="9"/>
        <v>125</v>
      </c>
      <c r="J141">
        <f t="shared" si="10"/>
        <v>3081.384</v>
      </c>
      <c r="K141">
        <f t="shared" si="11"/>
        <v>7189.8959999999997</v>
      </c>
      <c r="L141">
        <f t="shared" si="12"/>
        <v>10271.280000000001</v>
      </c>
    </row>
    <row r="142" spans="1:12" ht="17" x14ac:dyDescent="0.2">
      <c r="A142" t="s">
        <v>2</v>
      </c>
      <c r="B142">
        <v>2020</v>
      </c>
      <c r="C142" s="3">
        <v>404709</v>
      </c>
      <c r="D142" s="2">
        <v>944322</v>
      </c>
      <c r="E142" s="1">
        <v>1349031</v>
      </c>
      <c r="F142">
        <v>96</v>
      </c>
      <c r="G142">
        <v>75</v>
      </c>
      <c r="H142">
        <v>0</v>
      </c>
      <c r="I142">
        <f t="shared" si="9"/>
        <v>171</v>
      </c>
      <c r="J142">
        <f t="shared" si="10"/>
        <v>2366.719298245614</v>
      </c>
      <c r="K142">
        <f t="shared" si="11"/>
        <v>5522.3508771929828</v>
      </c>
      <c r="L142">
        <f t="shared" si="12"/>
        <v>7889.0701754385964</v>
      </c>
    </row>
    <row r="143" spans="1:12" ht="17" x14ac:dyDescent="0.2">
      <c r="A143" t="s">
        <v>2</v>
      </c>
      <c r="B143">
        <v>2020</v>
      </c>
      <c r="C143" s="3">
        <v>219714</v>
      </c>
      <c r="D143" s="2">
        <v>512667</v>
      </c>
      <c r="E143" s="2">
        <v>732381</v>
      </c>
      <c r="F143">
        <v>75</v>
      </c>
      <c r="G143">
        <v>22</v>
      </c>
      <c r="H143">
        <v>3</v>
      </c>
      <c r="I143">
        <f t="shared" si="9"/>
        <v>100</v>
      </c>
      <c r="J143">
        <f t="shared" si="10"/>
        <v>2197.14</v>
      </c>
      <c r="K143">
        <f t="shared" si="11"/>
        <v>5126.67</v>
      </c>
      <c r="L143">
        <f t="shared" si="12"/>
        <v>7323.81</v>
      </c>
    </row>
    <row r="144" spans="1:12" ht="17" x14ac:dyDescent="0.2">
      <c r="A144" t="s">
        <v>2</v>
      </c>
      <c r="B144">
        <v>2020</v>
      </c>
      <c r="C144" s="2">
        <v>624752</v>
      </c>
      <c r="D144" s="2">
        <v>624752</v>
      </c>
      <c r="E144" s="1">
        <v>1249503</v>
      </c>
      <c r="F144">
        <v>267</v>
      </c>
      <c r="G144">
        <v>6</v>
      </c>
      <c r="H144">
        <v>1</v>
      </c>
      <c r="I144">
        <f t="shared" si="9"/>
        <v>274</v>
      </c>
      <c r="J144">
        <f t="shared" si="10"/>
        <v>2280.1167883211679</v>
      </c>
      <c r="K144">
        <f t="shared" si="11"/>
        <v>2280.1167883211679</v>
      </c>
      <c r="L144">
        <f t="shared" si="12"/>
        <v>4560.229927007299</v>
      </c>
    </row>
    <row r="145" spans="1:12" ht="17" x14ac:dyDescent="0.2">
      <c r="A145" t="s">
        <v>2</v>
      </c>
      <c r="B145">
        <v>2020</v>
      </c>
      <c r="C145" s="3">
        <v>189752</v>
      </c>
      <c r="D145" s="2">
        <v>231921</v>
      </c>
      <c r="E145" s="2">
        <v>421673</v>
      </c>
      <c r="F145">
        <v>80</v>
      </c>
      <c r="G145">
        <v>0</v>
      </c>
      <c r="H145">
        <v>0</v>
      </c>
      <c r="I145">
        <f t="shared" si="9"/>
        <v>80</v>
      </c>
      <c r="J145">
        <f t="shared" si="10"/>
        <v>2371.9</v>
      </c>
      <c r="K145">
        <f t="shared" si="11"/>
        <v>2899.0124999999998</v>
      </c>
      <c r="L145">
        <f t="shared" si="12"/>
        <v>5270.9125000000004</v>
      </c>
    </row>
    <row r="146" spans="1:12" ht="17" x14ac:dyDescent="0.2">
      <c r="A146" t="s">
        <v>2</v>
      </c>
      <c r="B146">
        <v>2020</v>
      </c>
      <c r="C146" s="3">
        <v>41927</v>
      </c>
      <c r="D146" s="2">
        <v>97830</v>
      </c>
      <c r="E146" s="1">
        <v>139757</v>
      </c>
      <c r="F146">
        <v>35</v>
      </c>
      <c r="G146">
        <v>0</v>
      </c>
      <c r="H146">
        <v>0</v>
      </c>
      <c r="I146">
        <f t="shared" si="9"/>
        <v>35</v>
      </c>
      <c r="J146">
        <f t="shared" si="10"/>
        <v>1197.9142857142858</v>
      </c>
      <c r="K146">
        <f t="shared" si="11"/>
        <v>2795.1428571428573</v>
      </c>
      <c r="L146">
        <f t="shared" si="12"/>
        <v>3993.0571428571429</v>
      </c>
    </row>
    <row r="147" spans="1:12" ht="17" x14ac:dyDescent="0.2">
      <c r="A147" t="s">
        <v>2</v>
      </c>
      <c r="B147">
        <v>2020</v>
      </c>
      <c r="C147" s="3">
        <v>1173330</v>
      </c>
      <c r="D147" s="2">
        <v>2197042</v>
      </c>
      <c r="E147" s="2">
        <v>3370372</v>
      </c>
      <c r="F147">
        <v>257</v>
      </c>
      <c r="G147">
        <v>0</v>
      </c>
      <c r="H147">
        <v>0</v>
      </c>
      <c r="I147">
        <f t="shared" si="9"/>
        <v>257</v>
      </c>
      <c r="J147">
        <f t="shared" si="10"/>
        <v>4565.4863813229576</v>
      </c>
      <c r="K147">
        <f t="shared" si="11"/>
        <v>8548.8015564202342</v>
      </c>
      <c r="L147">
        <f t="shared" si="12"/>
        <v>13114.287937743191</v>
      </c>
    </row>
    <row r="148" spans="1:12" ht="17" x14ac:dyDescent="0.2">
      <c r="A148" t="s">
        <v>2</v>
      </c>
      <c r="B148">
        <v>2020</v>
      </c>
      <c r="C148" s="3">
        <v>78824</v>
      </c>
      <c r="D148" s="2">
        <v>355320</v>
      </c>
      <c r="E148" s="2">
        <v>434144</v>
      </c>
      <c r="F148">
        <v>78</v>
      </c>
      <c r="G148">
        <v>1</v>
      </c>
      <c r="H148">
        <v>0</v>
      </c>
      <c r="I148">
        <f t="shared" si="9"/>
        <v>79</v>
      </c>
      <c r="J148">
        <f t="shared" si="10"/>
        <v>997.77215189873414</v>
      </c>
      <c r="K148">
        <f t="shared" si="11"/>
        <v>4497.7215189873414</v>
      </c>
      <c r="L148">
        <f t="shared" si="12"/>
        <v>5495.493670886076</v>
      </c>
    </row>
    <row r="149" spans="1:12" ht="17" x14ac:dyDescent="0.2">
      <c r="A149" t="s">
        <v>2</v>
      </c>
      <c r="B149">
        <v>2020</v>
      </c>
      <c r="C149" s="3">
        <v>198607</v>
      </c>
      <c r="D149" s="1">
        <v>242743</v>
      </c>
      <c r="E149" s="2">
        <v>441350</v>
      </c>
      <c r="F149">
        <v>85</v>
      </c>
      <c r="G149">
        <v>0</v>
      </c>
      <c r="H149">
        <v>0</v>
      </c>
      <c r="I149">
        <f t="shared" si="9"/>
        <v>85</v>
      </c>
      <c r="J149">
        <f t="shared" si="10"/>
        <v>2336.5529411764705</v>
      </c>
      <c r="K149">
        <f t="shared" si="11"/>
        <v>2855.8</v>
      </c>
      <c r="L149">
        <f t="shared" si="12"/>
        <v>5192.3529411764703</v>
      </c>
    </row>
    <row r="150" spans="1:12" ht="17" x14ac:dyDescent="0.2">
      <c r="A150" t="s">
        <v>2</v>
      </c>
      <c r="B150">
        <v>2020</v>
      </c>
      <c r="C150" s="3">
        <v>226800</v>
      </c>
      <c r="D150" s="2">
        <v>421200</v>
      </c>
      <c r="E150" s="2">
        <v>648000</v>
      </c>
      <c r="F150">
        <v>45</v>
      </c>
      <c r="G150">
        <v>0</v>
      </c>
      <c r="H150">
        <v>0</v>
      </c>
      <c r="I150">
        <f t="shared" si="9"/>
        <v>45</v>
      </c>
      <c r="J150">
        <f t="shared" si="10"/>
        <v>5040</v>
      </c>
      <c r="K150">
        <f t="shared" si="11"/>
        <v>9360</v>
      </c>
      <c r="L150">
        <f t="shared" si="12"/>
        <v>14400</v>
      </c>
    </row>
    <row r="151" spans="1:12" ht="17" x14ac:dyDescent="0.2">
      <c r="A151" t="s">
        <v>2</v>
      </c>
      <c r="B151">
        <v>2020</v>
      </c>
      <c r="C151" s="3">
        <v>340790</v>
      </c>
      <c r="D151" s="2">
        <v>632896</v>
      </c>
      <c r="E151" s="2">
        <v>973686</v>
      </c>
      <c r="F151">
        <v>115</v>
      </c>
      <c r="G151">
        <v>0</v>
      </c>
      <c r="H151">
        <v>0</v>
      </c>
      <c r="I151">
        <f t="shared" si="9"/>
        <v>115</v>
      </c>
      <c r="J151">
        <f t="shared" si="10"/>
        <v>2963.391304347826</v>
      </c>
      <c r="K151">
        <f t="shared" si="11"/>
        <v>5503.4434782608696</v>
      </c>
      <c r="L151">
        <f t="shared" si="12"/>
        <v>8466.8347826086956</v>
      </c>
    </row>
    <row r="152" spans="1:12" ht="17" x14ac:dyDescent="0.2">
      <c r="A152" t="s">
        <v>2</v>
      </c>
      <c r="B152">
        <v>2020</v>
      </c>
      <c r="C152" s="3">
        <v>532232</v>
      </c>
      <c r="D152" s="2">
        <v>988430</v>
      </c>
      <c r="E152" s="2">
        <v>1520662</v>
      </c>
      <c r="F152">
        <v>150</v>
      </c>
      <c r="G152">
        <v>0</v>
      </c>
      <c r="H152">
        <v>0</v>
      </c>
      <c r="I152">
        <f t="shared" si="9"/>
        <v>150</v>
      </c>
      <c r="J152">
        <f t="shared" si="10"/>
        <v>3548.2133333333331</v>
      </c>
      <c r="K152">
        <f t="shared" si="11"/>
        <v>6589.5333333333338</v>
      </c>
      <c r="L152">
        <f t="shared" si="12"/>
        <v>10137.746666666666</v>
      </c>
    </row>
    <row r="153" spans="1:12" ht="17" x14ac:dyDescent="0.2">
      <c r="A153" t="s">
        <v>2</v>
      </c>
      <c r="B153">
        <v>2020</v>
      </c>
      <c r="C153" s="3">
        <v>169369</v>
      </c>
      <c r="D153" s="2">
        <v>254054</v>
      </c>
      <c r="E153" s="2">
        <v>423423</v>
      </c>
      <c r="F153">
        <v>47</v>
      </c>
      <c r="G153">
        <v>0</v>
      </c>
      <c r="H153">
        <v>0</v>
      </c>
      <c r="I153">
        <f t="shared" si="9"/>
        <v>47</v>
      </c>
      <c r="J153">
        <f t="shared" si="10"/>
        <v>3603.5957446808511</v>
      </c>
      <c r="K153">
        <f t="shared" si="11"/>
        <v>5405.4042553191493</v>
      </c>
      <c r="L153">
        <f t="shared" si="12"/>
        <v>9009</v>
      </c>
    </row>
    <row r="154" spans="1:12" ht="17" x14ac:dyDescent="0.2">
      <c r="A154" t="s">
        <v>2</v>
      </c>
      <c r="B154">
        <v>2020</v>
      </c>
      <c r="C154" s="3">
        <v>444386</v>
      </c>
      <c r="D154" s="2">
        <v>825289</v>
      </c>
      <c r="E154" s="2">
        <v>1269675</v>
      </c>
      <c r="F154">
        <v>147</v>
      </c>
      <c r="G154">
        <v>0</v>
      </c>
      <c r="H154">
        <v>0</v>
      </c>
      <c r="I154">
        <f t="shared" si="9"/>
        <v>147</v>
      </c>
      <c r="J154">
        <f t="shared" si="10"/>
        <v>3023.0340136054424</v>
      </c>
      <c r="K154">
        <f t="shared" si="11"/>
        <v>5614.2108843537417</v>
      </c>
      <c r="L154">
        <f t="shared" si="12"/>
        <v>8637.2448979591845</v>
      </c>
    </row>
    <row r="155" spans="1:12" ht="17" x14ac:dyDescent="0.2">
      <c r="A155" t="s">
        <v>2</v>
      </c>
      <c r="B155">
        <v>2020</v>
      </c>
      <c r="C155" s="3">
        <v>431260</v>
      </c>
      <c r="D155" s="2">
        <v>800911</v>
      </c>
      <c r="E155" s="2">
        <v>1232171</v>
      </c>
      <c r="F155">
        <f>103+178</f>
        <v>281</v>
      </c>
      <c r="G155">
        <v>0</v>
      </c>
      <c r="H155">
        <v>0</v>
      </c>
      <c r="I155">
        <f t="shared" si="9"/>
        <v>281</v>
      </c>
      <c r="J155">
        <f t="shared" si="10"/>
        <v>1534.7330960854092</v>
      </c>
      <c r="K155">
        <f t="shared" si="11"/>
        <v>2850.2170818505338</v>
      </c>
      <c r="L155">
        <f t="shared" si="12"/>
        <v>4384.9501779359434</v>
      </c>
    </row>
    <row r="156" spans="1:12" ht="17" x14ac:dyDescent="0.2">
      <c r="A156" t="s">
        <v>2</v>
      </c>
      <c r="B156">
        <v>2020</v>
      </c>
      <c r="C156" s="3">
        <v>311254</v>
      </c>
      <c r="D156" s="2">
        <v>380421</v>
      </c>
      <c r="E156" s="2">
        <v>691675</v>
      </c>
      <c r="F156">
        <f>57+254</f>
        <v>311</v>
      </c>
      <c r="G156">
        <v>0</v>
      </c>
      <c r="H156">
        <v>0</v>
      </c>
      <c r="I156">
        <f t="shared" si="9"/>
        <v>311</v>
      </c>
      <c r="J156">
        <f t="shared" si="10"/>
        <v>1000.8167202572347</v>
      </c>
      <c r="K156">
        <f t="shared" si="11"/>
        <v>1223.218649517685</v>
      </c>
      <c r="L156">
        <f t="shared" si="12"/>
        <v>2224.0353697749197</v>
      </c>
    </row>
    <row r="157" spans="1:12" ht="17" x14ac:dyDescent="0.2">
      <c r="A157" t="s">
        <v>2</v>
      </c>
      <c r="B157">
        <v>2020</v>
      </c>
      <c r="C157" s="4">
        <v>1463259</v>
      </c>
      <c r="D157" s="2">
        <v>2717482</v>
      </c>
      <c r="E157" s="2">
        <v>4180741</v>
      </c>
      <c r="F157">
        <v>496</v>
      </c>
      <c r="G157">
        <v>45</v>
      </c>
      <c r="H157">
        <v>5</v>
      </c>
      <c r="I157">
        <f t="shared" si="9"/>
        <v>546</v>
      </c>
      <c r="J157">
        <f t="shared" si="10"/>
        <v>2679.9615384615386</v>
      </c>
      <c r="K157">
        <f t="shared" si="11"/>
        <v>4977.0732600732599</v>
      </c>
      <c r="L157">
        <f t="shared" si="12"/>
        <v>7657.0347985347989</v>
      </c>
    </row>
    <row r="158" spans="1:12" ht="17" x14ac:dyDescent="0.2">
      <c r="A158" t="s">
        <v>2</v>
      </c>
      <c r="B158">
        <v>2020</v>
      </c>
      <c r="C158" s="3">
        <v>70261</v>
      </c>
      <c r="D158" s="3">
        <v>70261</v>
      </c>
      <c r="E158" s="2">
        <v>140522</v>
      </c>
      <c r="F158">
        <v>102</v>
      </c>
      <c r="G158">
        <v>0</v>
      </c>
      <c r="H158">
        <v>0</v>
      </c>
      <c r="I158">
        <f t="shared" si="9"/>
        <v>102</v>
      </c>
      <c r="J158">
        <f t="shared" si="10"/>
        <v>688.83333333333337</v>
      </c>
      <c r="K158">
        <f t="shared" si="11"/>
        <v>688.83333333333337</v>
      </c>
      <c r="L158">
        <f t="shared" si="12"/>
        <v>1377.6666666666667</v>
      </c>
    </row>
    <row r="159" spans="1:12" ht="17" x14ac:dyDescent="0.2">
      <c r="A159" t="s">
        <v>2</v>
      </c>
      <c r="B159">
        <v>2020</v>
      </c>
      <c r="C159" s="3">
        <v>1048668</v>
      </c>
      <c r="D159" s="2">
        <v>1281705</v>
      </c>
      <c r="E159" s="2">
        <v>2330373</v>
      </c>
      <c r="F159">
        <v>130</v>
      </c>
      <c r="G159">
        <v>0</v>
      </c>
      <c r="H159">
        <v>0</v>
      </c>
      <c r="I159">
        <f t="shared" si="9"/>
        <v>130</v>
      </c>
      <c r="J159">
        <f t="shared" si="10"/>
        <v>8066.6769230769232</v>
      </c>
      <c r="K159">
        <f t="shared" si="11"/>
        <v>9859.2692307692305</v>
      </c>
      <c r="L159">
        <f t="shared" si="12"/>
        <v>17925.946153846155</v>
      </c>
    </row>
    <row r="160" spans="1:12" ht="17" x14ac:dyDescent="0.2">
      <c r="A160" t="s">
        <v>2</v>
      </c>
      <c r="B160">
        <v>2020</v>
      </c>
      <c r="C160" s="3">
        <v>465050</v>
      </c>
      <c r="D160" s="2">
        <v>568395</v>
      </c>
      <c r="E160" s="2">
        <v>1033445</v>
      </c>
      <c r="F160">
        <v>56</v>
      </c>
      <c r="G160">
        <v>0</v>
      </c>
      <c r="H160">
        <v>0</v>
      </c>
      <c r="I160">
        <f t="shared" si="9"/>
        <v>56</v>
      </c>
      <c r="J160">
        <f t="shared" si="10"/>
        <v>8304.4642857142862</v>
      </c>
      <c r="K160">
        <f t="shared" si="11"/>
        <v>10149.910714285714</v>
      </c>
      <c r="L160">
        <f t="shared" si="12"/>
        <v>18454.375</v>
      </c>
    </row>
    <row r="161" spans="1:12" ht="17" x14ac:dyDescent="0.2">
      <c r="A161" t="s">
        <v>2</v>
      </c>
      <c r="B161">
        <v>2020</v>
      </c>
      <c r="C161" s="3">
        <v>490997</v>
      </c>
      <c r="D161" s="2">
        <v>600107</v>
      </c>
      <c r="E161" s="2">
        <v>1091104</v>
      </c>
      <c r="F161">
        <v>153</v>
      </c>
      <c r="G161">
        <v>0</v>
      </c>
      <c r="H161">
        <v>0</v>
      </c>
      <c r="I161">
        <f t="shared" si="9"/>
        <v>153</v>
      </c>
      <c r="J161">
        <f t="shared" si="10"/>
        <v>3209.1307189542486</v>
      </c>
      <c r="K161">
        <f t="shared" si="11"/>
        <v>3922.2679738562092</v>
      </c>
      <c r="L161">
        <f t="shared" si="12"/>
        <v>7131.3986928104578</v>
      </c>
    </row>
    <row r="162" spans="1:12" ht="17" x14ac:dyDescent="0.2">
      <c r="A162" t="s">
        <v>2</v>
      </c>
      <c r="B162">
        <v>2020</v>
      </c>
      <c r="C162" s="3">
        <v>953842</v>
      </c>
      <c r="D162" s="2">
        <v>2225539</v>
      </c>
      <c r="E162" s="2">
        <v>3179381</v>
      </c>
      <c r="F162">
        <v>289</v>
      </c>
      <c r="G162">
        <v>27</v>
      </c>
      <c r="H162">
        <v>3</v>
      </c>
      <c r="I162">
        <f t="shared" si="9"/>
        <v>319</v>
      </c>
      <c r="J162">
        <f t="shared" si="10"/>
        <v>2990.1003134796238</v>
      </c>
      <c r="K162">
        <f t="shared" si="11"/>
        <v>6976.6112852664573</v>
      </c>
      <c r="L162">
        <f t="shared" si="12"/>
        <v>9966.711598746082</v>
      </c>
    </row>
    <row r="163" spans="1:12" ht="17" x14ac:dyDescent="0.2">
      <c r="A163" t="s">
        <v>2</v>
      </c>
      <c r="B163">
        <v>2020</v>
      </c>
      <c r="C163" s="3">
        <v>716000</v>
      </c>
      <c r="D163" s="2">
        <v>1074000</v>
      </c>
      <c r="E163" s="2">
        <v>1790000</v>
      </c>
      <c r="F163">
        <v>154</v>
      </c>
      <c r="G163">
        <v>0</v>
      </c>
      <c r="H163">
        <v>0</v>
      </c>
      <c r="I163">
        <f t="shared" si="9"/>
        <v>154</v>
      </c>
      <c r="J163">
        <f t="shared" si="10"/>
        <v>4649.3506493506493</v>
      </c>
      <c r="K163">
        <f t="shared" si="11"/>
        <v>6974.0259740259744</v>
      </c>
      <c r="L163">
        <f t="shared" si="12"/>
        <v>11623.376623376624</v>
      </c>
    </row>
    <row r="164" spans="1:12" ht="17" x14ac:dyDescent="0.2">
      <c r="A164" t="s">
        <v>2</v>
      </c>
      <c r="B164">
        <v>2020</v>
      </c>
      <c r="C164" s="3">
        <v>325548</v>
      </c>
      <c r="D164" s="2">
        <v>759606</v>
      </c>
      <c r="E164" s="2">
        <v>1085154</v>
      </c>
      <c r="F164">
        <v>203</v>
      </c>
      <c r="G164">
        <v>3</v>
      </c>
      <c r="H164">
        <v>3</v>
      </c>
      <c r="I164">
        <f t="shared" si="9"/>
        <v>209</v>
      </c>
      <c r="J164">
        <f t="shared" si="10"/>
        <v>1557.6459330143541</v>
      </c>
      <c r="K164">
        <f t="shared" si="11"/>
        <v>3634.4784688995214</v>
      </c>
      <c r="L164">
        <f t="shared" si="12"/>
        <v>5192.1244019138758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J. Grossman</dc:creator>
  <cp:lastModifiedBy>Matthew J. Grossman</cp:lastModifiedBy>
  <dcterms:created xsi:type="dcterms:W3CDTF">2022-03-02T19:46:39Z</dcterms:created>
  <dcterms:modified xsi:type="dcterms:W3CDTF">2022-03-20T18:27:58Z</dcterms:modified>
</cp:coreProperties>
</file>