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test\basic_mathmatics\"/>
    </mc:Choice>
  </mc:AlternateContent>
  <bookViews>
    <workbookView xWindow="0" yWindow="0" windowWidth="14880" windowHeight="9150"/>
  </bookViews>
  <sheets>
    <sheet name="linear_least_square" sheetId="1" r:id="rId1"/>
    <sheet name="Sheet1" sheetId="2" r:id="rId2"/>
  </sheets>
  <definedNames>
    <definedName name="_xlchart.v1.0" hidden="1">Sheet1!$A$1</definedName>
    <definedName name="_xlchart.v1.1" hidden="1">Sheet1!$A$2:$A$92</definedName>
    <definedName name="_xlchart.v1.2" hidden="1">Sheet1!$A$1</definedName>
    <definedName name="_xlchart.v1.3" hidden="1">Sheet1!$A$2:$A$92</definedName>
  </definedNames>
  <calcPr calcId="162913"/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K2" i="1"/>
  <c r="P21" i="1"/>
  <c r="P15" i="1"/>
  <c r="P16" i="1"/>
  <c r="P17" i="1"/>
  <c r="P18" i="1"/>
  <c r="P19" i="1"/>
  <c r="P20" i="1"/>
  <c r="O21" i="1"/>
  <c r="O15" i="1"/>
  <c r="O16" i="1"/>
  <c r="O17" i="1"/>
  <c r="O18" i="1"/>
  <c r="O19" i="1"/>
  <c r="O20" i="1"/>
  <c r="N21" i="1"/>
  <c r="N15" i="1"/>
  <c r="N16" i="1"/>
  <c r="N17" i="1"/>
  <c r="N18" i="1"/>
  <c r="N19" i="1"/>
  <c r="N20" i="1"/>
  <c r="M15" i="1"/>
  <c r="M16" i="1"/>
  <c r="M17" i="1"/>
  <c r="M18" i="1"/>
  <c r="M19" i="1"/>
  <c r="M2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J21" i="1"/>
  <c r="L5" i="1" s="1"/>
  <c r="K15" i="1"/>
  <c r="K16" i="1"/>
  <c r="K17" i="1"/>
  <c r="K18" i="1" s="1"/>
  <c r="K19" i="1" s="1"/>
  <c r="K20" i="1" s="1"/>
  <c r="F2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  <c r="K5" i="1" l="1"/>
  <c r="K6" i="1" s="1"/>
  <c r="K7" i="1" l="1"/>
  <c r="M6" i="1"/>
  <c r="M5" i="1"/>
  <c r="K8" i="1" l="1"/>
  <c r="M7" i="1"/>
  <c r="M8" i="1" l="1"/>
  <c r="K9" i="1"/>
  <c r="K10" i="1" l="1"/>
  <c r="M9" i="1"/>
  <c r="K11" i="1" l="1"/>
  <c r="M10" i="1"/>
  <c r="K12" i="1" l="1"/>
  <c r="M11" i="1"/>
  <c r="K13" i="1" l="1"/>
  <c r="M12" i="1"/>
  <c r="K14" i="1" l="1"/>
  <c r="K21" i="1" s="1"/>
  <c r="M13" i="1"/>
  <c r="M14" i="1" l="1"/>
  <c r="K1" i="1" l="1"/>
  <c r="N8" i="1" s="1"/>
  <c r="O8" i="1" s="1"/>
  <c r="P8" i="1" s="1"/>
  <c r="M21" i="1"/>
  <c r="N10" i="1"/>
  <c r="O10" i="1" s="1"/>
  <c r="P10" i="1" s="1"/>
  <c r="N11" i="1"/>
  <c r="O11" i="1" s="1"/>
  <c r="P11" i="1" s="1"/>
  <c r="N14" i="1" l="1"/>
  <c r="O14" i="1" s="1"/>
  <c r="P14" i="1" s="1"/>
  <c r="N7" i="1"/>
  <c r="O7" i="1" s="1"/>
  <c r="P7" i="1" s="1"/>
  <c r="N12" i="1"/>
  <c r="O12" i="1" s="1"/>
  <c r="P12" i="1" s="1"/>
  <c r="N6" i="1"/>
  <c r="O6" i="1" s="1"/>
  <c r="P6" i="1" s="1"/>
  <c r="N13" i="1"/>
  <c r="O13" i="1" s="1"/>
  <c r="P13" i="1" s="1"/>
  <c r="N9" i="1"/>
  <c r="O9" i="1" s="1"/>
  <c r="P9" i="1" s="1"/>
  <c r="N5" i="1"/>
  <c r="O5" i="1" s="1"/>
  <c r="P5" i="1" s="1"/>
  <c r="K3" i="1" l="1"/>
  <c r="Q11" i="1" s="1"/>
  <c r="Q14" i="1" l="1"/>
  <c r="Q8" i="1"/>
  <c r="Q6" i="1"/>
  <c r="Q10" i="1"/>
  <c r="Q9" i="1"/>
  <c r="Q12" i="1"/>
  <c r="Q13" i="1"/>
  <c r="Q7" i="1"/>
  <c r="Q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L21" i="1" l="1"/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</calcChain>
</file>

<file path=xl/sharedStrings.xml><?xml version="1.0" encoding="utf-8"?>
<sst xmlns="http://schemas.openxmlformats.org/spreadsheetml/2006/main" count="39" uniqueCount="23">
  <si>
    <t>Y</t>
    <phoneticPr fontId="18" type="noConversion"/>
  </si>
  <si>
    <t>X</t>
    <phoneticPr fontId="18" type="noConversion"/>
  </si>
  <si>
    <t>Y Hat</t>
    <phoneticPr fontId="18" type="noConversion"/>
  </si>
  <si>
    <t>|Y-Yhat|</t>
  </si>
  <si>
    <t>|Y-Yhat|</t>
    <phoneticPr fontId="18" type="noConversion"/>
  </si>
  <si>
    <t>계급</t>
  </si>
  <si>
    <t>계급</t>
    <phoneticPr fontId="18" type="noConversion"/>
  </si>
  <si>
    <t>구간</t>
    <phoneticPr fontId="18" type="noConversion"/>
  </si>
  <si>
    <t>기타</t>
  </si>
  <si>
    <t>빈도수</t>
  </si>
  <si>
    <t>정규분포</t>
    <phoneticPr fontId="18" type="noConversion"/>
  </si>
  <si>
    <t>Mean</t>
    <phoneticPr fontId="18" type="noConversion"/>
  </si>
  <si>
    <t>상대도수</t>
    <phoneticPr fontId="18" type="noConversion"/>
  </si>
  <si>
    <t>계급값(중간값)</t>
    <phoneticPr fontId="18" type="noConversion"/>
  </si>
  <si>
    <t>계급값*도수</t>
    <phoneticPr fontId="18" type="noConversion"/>
  </si>
  <si>
    <t>편차</t>
    <phoneticPr fontId="18" type="noConversion"/>
  </si>
  <si>
    <t>편차제곱</t>
    <phoneticPr fontId="18" type="noConversion"/>
  </si>
  <si>
    <t>분산</t>
    <phoneticPr fontId="18" type="noConversion"/>
  </si>
  <si>
    <t>편차제곱 * 도수</t>
    <phoneticPr fontId="18" type="noConversion"/>
  </si>
  <si>
    <t>표준편차</t>
    <phoneticPr fontId="18" type="noConversion"/>
  </si>
  <si>
    <t>beta0</t>
    <phoneticPr fontId="18" type="noConversion"/>
  </si>
  <si>
    <t>beta_hat</t>
    <phoneticPr fontId="18" type="noConversion"/>
  </si>
  <si>
    <t>합계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</si>
</sst>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#,##0.0000_);[Red]\(#,##0.0000\)"/>
    <numFmt numFmtId="178" formatCode="#,##0.0000_ "/>
    <numFmt numFmtId="179" formatCode="#,##0_);[Red]\(#,##0\)"/>
    <numFmt numFmtId="180" formatCode="#,##0_ "/>
    <numFmt numFmtId="181" formatCode="#,##0.0_ "/>
    <numFmt numFmtId="184" formatCode="0_ "/>
    <numFmt numFmtId="186" formatCode="#,##0.00000_);[Red]\(#,##0.00000\)"/>
    <numFmt numFmtId="187" formatCode="0.0000000_ "/>
    <numFmt numFmtId="188" formatCode="0.000000000000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38" fontId="0" fillId="0" borderId="0" xfId="0" applyNumberFormat="1">
      <alignment vertical="center"/>
    </xf>
    <xf numFmtId="38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180" fontId="0" fillId="0" borderId="0" xfId="0" applyNumberFormat="1" applyBorder="1">
      <alignment vertical="center"/>
    </xf>
    <xf numFmtId="184" fontId="0" fillId="0" borderId="0" xfId="0" applyNumberFormat="1" applyBorder="1">
      <alignment vertical="center"/>
    </xf>
    <xf numFmtId="180" fontId="0" fillId="0" borderId="0" xfId="0" applyNumberFormat="1" applyFill="1" applyBorder="1" applyAlignment="1">
      <alignment vertical="center"/>
    </xf>
    <xf numFmtId="179" fontId="0" fillId="0" borderId="0" xfId="0" applyNumberFormat="1" applyAlignment="1">
      <alignment horizontal="center" vertical="center"/>
    </xf>
    <xf numFmtId="186" fontId="0" fillId="0" borderId="0" xfId="0" applyNumberFormat="1" applyFill="1" applyBorder="1" applyAlignment="1">
      <alignment vertical="center"/>
    </xf>
    <xf numFmtId="186" fontId="0" fillId="0" borderId="0" xfId="0" applyNumberFormat="1">
      <alignment vertical="center"/>
    </xf>
    <xf numFmtId="187" fontId="0" fillId="0" borderId="11" xfId="0" applyNumberFormat="1" applyFont="1" applyFill="1" applyBorder="1" applyAlignment="1">
      <alignment horizontal="center" vertical="center"/>
    </xf>
    <xf numFmtId="187" fontId="0" fillId="0" borderId="11" xfId="0" applyNumberFormat="1" applyBorder="1">
      <alignment vertical="center"/>
    </xf>
    <xf numFmtId="187" fontId="0" fillId="0" borderId="0" xfId="0" applyNumberFormat="1" applyFill="1" applyBorder="1" applyAlignment="1">
      <alignment vertical="center"/>
    </xf>
    <xf numFmtId="187" fontId="0" fillId="0" borderId="0" xfId="0" applyNumberFormat="1" applyBorder="1">
      <alignment vertical="center"/>
    </xf>
    <xf numFmtId="187" fontId="0" fillId="0" borderId="10" xfId="0" applyNumberFormat="1" applyFill="1" applyBorder="1" applyAlignment="1">
      <alignment vertical="center"/>
    </xf>
    <xf numFmtId="187" fontId="0" fillId="0" borderId="0" xfId="0" applyNumberFormat="1">
      <alignment vertical="center"/>
    </xf>
    <xf numFmtId="180" fontId="0" fillId="0" borderId="10" xfId="0" applyNumberFormat="1" applyFill="1" applyBorder="1" applyAlignment="1">
      <alignment vertical="center"/>
    </xf>
    <xf numFmtId="188" fontId="0" fillId="0" borderId="0" xfId="0" applyNumberForma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히스토그램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linear_least_square!$J$4</c:f>
              <c:strCache>
                <c:ptCount val="1"/>
                <c:pt idx="0">
                  <c:v>빈도수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linear_least_square!$I$5:$I$20</c:f>
              <c:numCache>
                <c:formatCode>#,##0_ </c:formatCode>
                <c:ptCount val="16"/>
                <c:pt idx="0">
                  <c:v>0</c:v>
                </c:pt>
                <c:pt idx="1">
                  <c:v>9000000</c:v>
                </c:pt>
                <c:pt idx="2">
                  <c:v>18000000</c:v>
                </c:pt>
                <c:pt idx="3">
                  <c:v>27000000</c:v>
                </c:pt>
                <c:pt idx="4">
                  <c:v>36000000</c:v>
                </c:pt>
                <c:pt idx="5">
                  <c:v>45000000</c:v>
                </c:pt>
                <c:pt idx="6">
                  <c:v>54000000</c:v>
                </c:pt>
                <c:pt idx="7">
                  <c:v>63000000</c:v>
                </c:pt>
                <c:pt idx="8">
                  <c:v>72000000</c:v>
                </c:pt>
                <c:pt idx="9">
                  <c:v>81000000</c:v>
                </c:pt>
                <c:pt idx="10">
                  <c:v>90000000</c:v>
                </c:pt>
                <c:pt idx="11">
                  <c:v>99000000</c:v>
                </c:pt>
                <c:pt idx="12">
                  <c:v>108000000</c:v>
                </c:pt>
                <c:pt idx="13">
                  <c:v>117000000</c:v>
                </c:pt>
                <c:pt idx="14">
                  <c:v>126000000</c:v>
                </c:pt>
                <c:pt idx="15">
                  <c:v>135000000</c:v>
                </c:pt>
              </c:numCache>
            </c:numRef>
          </c:cat>
          <c:val>
            <c:numRef>
              <c:f>linear_least_square!$J$5:$J$20</c:f>
              <c:numCache>
                <c:formatCode>#,##0_ 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16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F-4A4A-83D7-CD0DBC53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4410000"/>
        <c:axId val="709010272"/>
      </c:barChart>
      <c:lineChart>
        <c:grouping val="standard"/>
        <c:varyColors val="0"/>
        <c:ser>
          <c:idx val="2"/>
          <c:order val="1"/>
          <c:tx>
            <c:strRef>
              <c:f>linear_least_square!$Q$4</c:f>
              <c:strCache>
                <c:ptCount val="1"/>
                <c:pt idx="0">
                  <c:v>정규분포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linear_least_square!$I$5:$I$14</c:f>
              <c:numCache>
                <c:formatCode>#,##0_ </c:formatCode>
                <c:ptCount val="10"/>
                <c:pt idx="0">
                  <c:v>0</c:v>
                </c:pt>
                <c:pt idx="1">
                  <c:v>9000000</c:v>
                </c:pt>
                <c:pt idx="2">
                  <c:v>18000000</c:v>
                </c:pt>
                <c:pt idx="3">
                  <c:v>27000000</c:v>
                </c:pt>
                <c:pt idx="4">
                  <c:v>36000000</c:v>
                </c:pt>
                <c:pt idx="5">
                  <c:v>45000000</c:v>
                </c:pt>
                <c:pt idx="6">
                  <c:v>54000000</c:v>
                </c:pt>
                <c:pt idx="7">
                  <c:v>63000000</c:v>
                </c:pt>
                <c:pt idx="8">
                  <c:v>72000000</c:v>
                </c:pt>
                <c:pt idx="9">
                  <c:v>81000000</c:v>
                </c:pt>
              </c:numCache>
            </c:numRef>
          </c:cat>
          <c:val>
            <c:numRef>
              <c:f>linear_least_square!$Q$5:$Q$20</c:f>
              <c:numCache>
                <c:formatCode>0.000000000000000000_ </c:formatCode>
                <c:ptCount val="16"/>
                <c:pt idx="0">
                  <c:v>1.51223348458405E-10</c:v>
                </c:pt>
                <c:pt idx="1">
                  <c:v>3.5380923115841446E-10</c:v>
                </c:pt>
                <c:pt idx="2">
                  <c:v>7.5694015031012854E-10</c:v>
                </c:pt>
                <c:pt idx="3">
                  <c:v>1.480798606499835E-9</c:v>
                </c:pt>
                <c:pt idx="4">
                  <c:v>2.6489424598673421E-9</c:v>
                </c:pt>
                <c:pt idx="5">
                  <c:v>4.333024303864114E-9</c:v>
                </c:pt>
                <c:pt idx="6">
                  <c:v>6.4811458971138134E-9</c:v>
                </c:pt>
                <c:pt idx="7">
                  <c:v>8.8645061084000191E-9</c:v>
                </c:pt>
                <c:pt idx="8">
                  <c:v>1.1086625101405343E-8</c:v>
                </c:pt>
                <c:pt idx="9">
                  <c:v>1.2679036524930165E-8</c:v>
                </c:pt>
                <c:pt idx="10">
                  <c:v>1.325913573647909E-8</c:v>
                </c:pt>
                <c:pt idx="11">
                  <c:v>1.2679036524930165E-8</c:v>
                </c:pt>
                <c:pt idx="12">
                  <c:v>1.1086625101405343E-8</c:v>
                </c:pt>
                <c:pt idx="13">
                  <c:v>8.8645061084000191E-9</c:v>
                </c:pt>
                <c:pt idx="14">
                  <c:v>6.4811458971138134E-9</c:v>
                </c:pt>
                <c:pt idx="15">
                  <c:v>4.333024303864114E-9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F-4A4A-83D7-CD0DBC53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344704"/>
        <c:axId val="679345120"/>
      </c:lineChart>
      <c:catAx>
        <c:axId val="5944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계급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010272"/>
        <c:crosses val="autoZero"/>
        <c:auto val="1"/>
        <c:lblAlgn val="ctr"/>
        <c:lblOffset val="100"/>
        <c:noMultiLvlLbl val="0"/>
      </c:catAx>
      <c:valAx>
        <c:axId val="7090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10000"/>
        <c:crosses val="autoZero"/>
        <c:crossBetween val="between"/>
      </c:valAx>
      <c:valAx>
        <c:axId val="679345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정규분포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00000000000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344704"/>
        <c:crosses val="max"/>
        <c:crossBetween val="between"/>
      </c:valAx>
      <c:catAx>
        <c:axId val="679344704"/>
        <c:scaling>
          <c:orientation val="minMax"/>
        </c:scaling>
        <c:delete val="1"/>
        <c:axPos val="b"/>
        <c:numFmt formatCode="#,##0_ " sourceLinked="1"/>
        <c:majorTickMark val="out"/>
        <c:minorTickMark val="none"/>
        <c:tickLblPos val="nextTo"/>
        <c:crossAx val="67934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linear_least_square!$B$1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linear_least_square!$A$2:$A$92</c:f>
              <c:numCache>
                <c:formatCode>#,##0.0000_);[Red]\(#,##0.0000\)</c:formatCode>
                <c:ptCount val="91"/>
                <c:pt idx="0">
                  <c:v>1562168786</c:v>
                </c:pt>
                <c:pt idx="1">
                  <c:v>2148262125</c:v>
                </c:pt>
                <c:pt idx="2">
                  <c:v>1997456966</c:v>
                </c:pt>
                <c:pt idx="3">
                  <c:v>2367091832</c:v>
                </c:pt>
                <c:pt idx="4">
                  <c:v>2339905709</c:v>
                </c:pt>
                <c:pt idx="5">
                  <c:v>1378764150</c:v>
                </c:pt>
                <c:pt idx="6">
                  <c:v>1064013621</c:v>
                </c:pt>
                <c:pt idx="7">
                  <c:v>1734699091</c:v>
                </c:pt>
                <c:pt idx="8">
                  <c:v>2049286351</c:v>
                </c:pt>
                <c:pt idx="9">
                  <c:v>2257582340</c:v>
                </c:pt>
                <c:pt idx="10">
                  <c:v>2387958429</c:v>
                </c:pt>
                <c:pt idx="11">
                  <c:v>2736180542</c:v>
                </c:pt>
                <c:pt idx="12">
                  <c:v>1422947351</c:v>
                </c:pt>
                <c:pt idx="13">
                  <c:v>1096640581</c:v>
                </c:pt>
                <c:pt idx="14">
                  <c:v>1867643091</c:v>
                </c:pt>
                <c:pt idx="15">
                  <c:v>2257848726</c:v>
                </c:pt>
                <c:pt idx="16">
                  <c:v>2440009041</c:v>
                </c:pt>
                <c:pt idx="17">
                  <c:v>2463265767</c:v>
                </c:pt>
                <c:pt idx="18">
                  <c:v>2624638644</c:v>
                </c:pt>
                <c:pt idx="19">
                  <c:v>1548338150</c:v>
                </c:pt>
                <c:pt idx="20">
                  <c:v>1092038972</c:v>
                </c:pt>
                <c:pt idx="21">
                  <c:v>1514126243</c:v>
                </c:pt>
                <c:pt idx="22">
                  <c:v>2295564800</c:v>
                </c:pt>
                <c:pt idx="23">
                  <c:v>2712729722</c:v>
                </c:pt>
                <c:pt idx="24">
                  <c:v>1881064130</c:v>
                </c:pt>
                <c:pt idx="25">
                  <c:v>2589810932</c:v>
                </c:pt>
                <c:pt idx="26">
                  <c:v>1577376651</c:v>
                </c:pt>
                <c:pt idx="27">
                  <c:v>1294770067</c:v>
                </c:pt>
                <c:pt idx="28">
                  <c:v>2106756362</c:v>
                </c:pt>
                <c:pt idx="29">
                  <c:v>2556241177</c:v>
                </c:pt>
                <c:pt idx="30">
                  <c:v>2429708651</c:v>
                </c:pt>
                <c:pt idx="31">
                  <c:v>2608651522</c:v>
                </c:pt>
                <c:pt idx="32">
                  <c:v>2872089959</c:v>
                </c:pt>
                <c:pt idx="33">
                  <c:v>1536111551</c:v>
                </c:pt>
                <c:pt idx="34">
                  <c:v>1157331313</c:v>
                </c:pt>
                <c:pt idx="35">
                  <c:v>1853595645</c:v>
                </c:pt>
                <c:pt idx="36">
                  <c:v>2395559567</c:v>
                </c:pt>
                <c:pt idx="37">
                  <c:v>2322581450</c:v>
                </c:pt>
                <c:pt idx="38">
                  <c:v>2502173928</c:v>
                </c:pt>
                <c:pt idx="39">
                  <c:v>2858792582</c:v>
                </c:pt>
                <c:pt idx="40">
                  <c:v>1592350371</c:v>
                </c:pt>
                <c:pt idx="41">
                  <c:v>1254929540</c:v>
                </c:pt>
                <c:pt idx="42">
                  <c:v>2184391861</c:v>
                </c:pt>
                <c:pt idx="43">
                  <c:v>2533370137</c:v>
                </c:pt>
                <c:pt idx="44">
                  <c:v>2610019585</c:v>
                </c:pt>
                <c:pt idx="45">
                  <c:v>2489071012</c:v>
                </c:pt>
                <c:pt idx="46">
                  <c:v>2539708704</c:v>
                </c:pt>
                <c:pt idx="47">
                  <c:v>1494890342</c:v>
                </c:pt>
                <c:pt idx="48">
                  <c:v>1231185164</c:v>
                </c:pt>
                <c:pt idx="49">
                  <c:v>1973897610</c:v>
                </c:pt>
                <c:pt idx="50">
                  <c:v>2813792983</c:v>
                </c:pt>
                <c:pt idx="51">
                  <c:v>2935367395</c:v>
                </c:pt>
                <c:pt idx="52">
                  <c:v>2137698315</c:v>
                </c:pt>
                <c:pt idx="53">
                  <c:v>2788025567</c:v>
                </c:pt>
                <c:pt idx="54">
                  <c:v>1770974081</c:v>
                </c:pt>
                <c:pt idx="55">
                  <c:v>1516620661</c:v>
                </c:pt>
                <c:pt idx="56">
                  <c:v>1342736901</c:v>
                </c:pt>
                <c:pt idx="57">
                  <c:v>1870414377</c:v>
                </c:pt>
                <c:pt idx="58">
                  <c:v>1585925023</c:v>
                </c:pt>
                <c:pt idx="59">
                  <c:v>2105927718</c:v>
                </c:pt>
                <c:pt idx="60">
                  <c:v>2341700072</c:v>
                </c:pt>
                <c:pt idx="61">
                  <c:v>1434948944</c:v>
                </c:pt>
                <c:pt idx="62">
                  <c:v>1166986630</c:v>
                </c:pt>
                <c:pt idx="63">
                  <c:v>2177260516</c:v>
                </c:pt>
                <c:pt idx="64">
                  <c:v>2892871638</c:v>
                </c:pt>
                <c:pt idx="65">
                  <c:v>3343093071</c:v>
                </c:pt>
                <c:pt idx="66">
                  <c:v>3615058761</c:v>
                </c:pt>
                <c:pt idx="67">
                  <c:v>3349034477</c:v>
                </c:pt>
                <c:pt idx="68">
                  <c:v>1568122659</c:v>
                </c:pt>
                <c:pt idx="69">
                  <c:v>1232799449</c:v>
                </c:pt>
                <c:pt idx="70">
                  <c:v>2351757056</c:v>
                </c:pt>
                <c:pt idx="71">
                  <c:v>2835691857</c:v>
                </c:pt>
                <c:pt idx="72">
                  <c:v>2842371140</c:v>
                </c:pt>
                <c:pt idx="73">
                  <c:v>2891200132</c:v>
                </c:pt>
                <c:pt idx="74">
                  <c:v>2962710000</c:v>
                </c:pt>
                <c:pt idx="75">
                  <c:v>1572821741</c:v>
                </c:pt>
                <c:pt idx="76">
                  <c:v>1320271703</c:v>
                </c:pt>
                <c:pt idx="77">
                  <c:v>2230551140</c:v>
                </c:pt>
                <c:pt idx="78">
                  <c:v>2619552477</c:v>
                </c:pt>
                <c:pt idx="79">
                  <c:v>2726972030</c:v>
                </c:pt>
                <c:pt idx="80">
                  <c:v>2818096536</c:v>
                </c:pt>
                <c:pt idx="81">
                  <c:v>2756556347</c:v>
                </c:pt>
                <c:pt idx="82">
                  <c:v>1609552591</c:v>
                </c:pt>
                <c:pt idx="83">
                  <c:v>1190800020</c:v>
                </c:pt>
                <c:pt idx="84">
                  <c:v>1984266852</c:v>
                </c:pt>
                <c:pt idx="85">
                  <c:v>2473280696</c:v>
                </c:pt>
                <c:pt idx="86">
                  <c:v>2678042951</c:v>
                </c:pt>
                <c:pt idx="87">
                  <c:v>2629147347</c:v>
                </c:pt>
                <c:pt idx="88">
                  <c:v>2652168698</c:v>
                </c:pt>
                <c:pt idx="89">
                  <c:v>1449167152</c:v>
                </c:pt>
                <c:pt idx="90">
                  <c:v>1238664152</c:v>
                </c:pt>
              </c:numCache>
            </c:numRef>
          </c:xVal>
          <c:yVal>
            <c:numRef>
              <c:f>linear_least_square!$B$2:$B$92</c:f>
              <c:numCache>
                <c:formatCode>#,##0.0000_);[Red]\(#,##0.0000\)</c:formatCode>
                <c:ptCount val="91"/>
                <c:pt idx="0">
                  <c:v>398352570</c:v>
                </c:pt>
                <c:pt idx="1">
                  <c:v>509782620</c:v>
                </c:pt>
                <c:pt idx="2">
                  <c:v>567203530</c:v>
                </c:pt>
                <c:pt idx="3">
                  <c:v>621175160</c:v>
                </c:pt>
                <c:pt idx="4">
                  <c:v>668203280</c:v>
                </c:pt>
                <c:pt idx="5">
                  <c:v>441239550</c:v>
                </c:pt>
                <c:pt idx="6">
                  <c:v>322456770</c:v>
                </c:pt>
                <c:pt idx="7">
                  <c:v>477882078</c:v>
                </c:pt>
                <c:pt idx="8">
                  <c:v>589829040</c:v>
                </c:pt>
                <c:pt idx="9">
                  <c:v>607166460</c:v>
                </c:pt>
                <c:pt idx="10">
                  <c:v>659625350</c:v>
                </c:pt>
                <c:pt idx="11">
                  <c:v>749654540</c:v>
                </c:pt>
                <c:pt idx="12">
                  <c:v>409514320</c:v>
                </c:pt>
                <c:pt idx="13">
                  <c:v>350332720</c:v>
                </c:pt>
                <c:pt idx="14">
                  <c:v>499636850</c:v>
                </c:pt>
                <c:pt idx="15">
                  <c:v>677163400</c:v>
                </c:pt>
                <c:pt idx="16">
                  <c:v>647677368</c:v>
                </c:pt>
                <c:pt idx="17">
                  <c:v>690864840</c:v>
                </c:pt>
                <c:pt idx="18">
                  <c:v>736515960</c:v>
                </c:pt>
                <c:pt idx="19">
                  <c:v>471940950</c:v>
                </c:pt>
                <c:pt idx="20">
                  <c:v>363620711</c:v>
                </c:pt>
                <c:pt idx="21">
                  <c:v>470339740</c:v>
                </c:pt>
                <c:pt idx="22">
                  <c:v>575317809</c:v>
                </c:pt>
                <c:pt idx="23">
                  <c:v>734569430</c:v>
                </c:pt>
                <c:pt idx="24">
                  <c:v>518204480</c:v>
                </c:pt>
                <c:pt idx="25">
                  <c:v>664191250</c:v>
                </c:pt>
                <c:pt idx="26">
                  <c:v>467635110</c:v>
                </c:pt>
                <c:pt idx="27">
                  <c:v>413842890</c:v>
                </c:pt>
                <c:pt idx="28">
                  <c:v>609204320</c:v>
                </c:pt>
                <c:pt idx="29">
                  <c:v>800720820</c:v>
                </c:pt>
                <c:pt idx="30">
                  <c:v>548397540</c:v>
                </c:pt>
                <c:pt idx="31">
                  <c:v>590798979</c:v>
                </c:pt>
                <c:pt idx="32">
                  <c:v>627411810</c:v>
                </c:pt>
                <c:pt idx="33">
                  <c:v>433235700</c:v>
                </c:pt>
                <c:pt idx="34">
                  <c:v>315625840</c:v>
                </c:pt>
                <c:pt idx="35">
                  <c:v>434772550</c:v>
                </c:pt>
                <c:pt idx="36">
                  <c:v>541120809</c:v>
                </c:pt>
                <c:pt idx="37">
                  <c:v>552856010</c:v>
                </c:pt>
                <c:pt idx="38">
                  <c:v>658299587</c:v>
                </c:pt>
                <c:pt idx="39">
                  <c:v>669062098</c:v>
                </c:pt>
                <c:pt idx="40">
                  <c:v>419346411</c:v>
                </c:pt>
                <c:pt idx="41">
                  <c:v>355516151</c:v>
                </c:pt>
                <c:pt idx="42">
                  <c:v>492832210</c:v>
                </c:pt>
                <c:pt idx="43">
                  <c:v>601177906</c:v>
                </c:pt>
                <c:pt idx="44">
                  <c:v>665407166</c:v>
                </c:pt>
                <c:pt idx="45">
                  <c:v>663061933</c:v>
                </c:pt>
                <c:pt idx="46">
                  <c:v>672425020</c:v>
                </c:pt>
                <c:pt idx="47">
                  <c:v>422812822</c:v>
                </c:pt>
                <c:pt idx="48">
                  <c:v>358689600</c:v>
                </c:pt>
                <c:pt idx="49">
                  <c:v>574127390</c:v>
                </c:pt>
                <c:pt idx="50">
                  <c:v>803158350</c:v>
                </c:pt>
                <c:pt idx="51">
                  <c:v>842045280</c:v>
                </c:pt>
                <c:pt idx="52">
                  <c:v>591968280</c:v>
                </c:pt>
                <c:pt idx="53">
                  <c:v>746837691</c:v>
                </c:pt>
                <c:pt idx="54">
                  <c:v>487869680</c:v>
                </c:pt>
                <c:pt idx="55">
                  <c:v>405928540</c:v>
                </c:pt>
                <c:pt idx="56">
                  <c:v>342513010</c:v>
                </c:pt>
                <c:pt idx="57">
                  <c:v>503540447</c:v>
                </c:pt>
                <c:pt idx="58">
                  <c:v>418158740</c:v>
                </c:pt>
                <c:pt idx="59">
                  <c:v>537589080</c:v>
                </c:pt>
                <c:pt idx="60">
                  <c:v>621843310</c:v>
                </c:pt>
                <c:pt idx="61">
                  <c:v>420488590</c:v>
                </c:pt>
                <c:pt idx="62">
                  <c:v>304025290</c:v>
                </c:pt>
                <c:pt idx="63">
                  <c:v>574915524</c:v>
                </c:pt>
                <c:pt idx="64">
                  <c:v>760920721</c:v>
                </c:pt>
                <c:pt idx="65">
                  <c:v>847447441</c:v>
                </c:pt>
                <c:pt idx="66">
                  <c:v>938596551</c:v>
                </c:pt>
                <c:pt idx="67">
                  <c:v>796087754</c:v>
                </c:pt>
                <c:pt idx="68">
                  <c:v>429509267</c:v>
                </c:pt>
                <c:pt idx="69">
                  <c:v>322351610</c:v>
                </c:pt>
                <c:pt idx="70">
                  <c:v>512748965</c:v>
                </c:pt>
                <c:pt idx="71">
                  <c:v>664004657</c:v>
                </c:pt>
                <c:pt idx="72">
                  <c:v>710205498</c:v>
                </c:pt>
                <c:pt idx="73">
                  <c:v>767199702</c:v>
                </c:pt>
                <c:pt idx="74">
                  <c:v>784200560</c:v>
                </c:pt>
                <c:pt idx="75">
                  <c:v>513293180</c:v>
                </c:pt>
                <c:pt idx="76">
                  <c:v>439692565</c:v>
                </c:pt>
                <c:pt idx="77">
                  <c:v>665380576</c:v>
                </c:pt>
                <c:pt idx="78">
                  <c:v>719594682</c:v>
                </c:pt>
                <c:pt idx="79">
                  <c:v>766990458</c:v>
                </c:pt>
                <c:pt idx="80">
                  <c:v>782687423</c:v>
                </c:pt>
                <c:pt idx="81">
                  <c:v>746618115</c:v>
                </c:pt>
                <c:pt idx="82">
                  <c:v>489105648</c:v>
                </c:pt>
                <c:pt idx="83">
                  <c:v>377986520</c:v>
                </c:pt>
                <c:pt idx="84">
                  <c:v>553120247</c:v>
                </c:pt>
                <c:pt idx="85">
                  <c:v>694812050</c:v>
                </c:pt>
                <c:pt idx="86">
                  <c:v>757908451</c:v>
                </c:pt>
                <c:pt idx="87">
                  <c:v>724357169</c:v>
                </c:pt>
                <c:pt idx="88">
                  <c:v>700122627</c:v>
                </c:pt>
                <c:pt idx="89">
                  <c:v>436016120</c:v>
                </c:pt>
                <c:pt idx="90">
                  <c:v>396370907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3-49B2-B240-552DB72C81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linear_least_square!$A$2:$A$92</c:f>
              <c:numCache>
                <c:formatCode>#,##0.0000_);[Red]\(#,##0.0000\)</c:formatCode>
                <c:ptCount val="91"/>
                <c:pt idx="0">
                  <c:v>1562168786</c:v>
                </c:pt>
                <c:pt idx="1">
                  <c:v>2148262125</c:v>
                </c:pt>
                <c:pt idx="2">
                  <c:v>1997456966</c:v>
                </c:pt>
                <c:pt idx="3">
                  <c:v>2367091832</c:v>
                </c:pt>
                <c:pt idx="4">
                  <c:v>2339905709</c:v>
                </c:pt>
                <c:pt idx="5">
                  <c:v>1378764150</c:v>
                </c:pt>
                <c:pt idx="6">
                  <c:v>1064013621</c:v>
                </c:pt>
                <c:pt idx="7">
                  <c:v>1734699091</c:v>
                </c:pt>
                <c:pt idx="8">
                  <c:v>2049286351</c:v>
                </c:pt>
                <c:pt idx="9">
                  <c:v>2257582340</c:v>
                </c:pt>
                <c:pt idx="10">
                  <c:v>2387958429</c:v>
                </c:pt>
                <c:pt idx="11">
                  <c:v>2736180542</c:v>
                </c:pt>
                <c:pt idx="12">
                  <c:v>1422947351</c:v>
                </c:pt>
                <c:pt idx="13">
                  <c:v>1096640581</c:v>
                </c:pt>
                <c:pt idx="14">
                  <c:v>1867643091</c:v>
                </c:pt>
                <c:pt idx="15">
                  <c:v>2257848726</c:v>
                </c:pt>
                <c:pt idx="16">
                  <c:v>2440009041</c:v>
                </c:pt>
                <c:pt idx="17">
                  <c:v>2463265767</c:v>
                </c:pt>
                <c:pt idx="18">
                  <c:v>2624638644</c:v>
                </c:pt>
                <c:pt idx="19">
                  <c:v>1548338150</c:v>
                </c:pt>
                <c:pt idx="20">
                  <c:v>1092038972</c:v>
                </c:pt>
                <c:pt idx="21">
                  <c:v>1514126243</c:v>
                </c:pt>
                <c:pt idx="22">
                  <c:v>2295564800</c:v>
                </c:pt>
                <c:pt idx="23">
                  <c:v>2712729722</c:v>
                </c:pt>
                <c:pt idx="24">
                  <c:v>1881064130</c:v>
                </c:pt>
                <c:pt idx="25">
                  <c:v>2589810932</c:v>
                </c:pt>
                <c:pt idx="26">
                  <c:v>1577376651</c:v>
                </c:pt>
                <c:pt idx="27">
                  <c:v>1294770067</c:v>
                </c:pt>
                <c:pt idx="28">
                  <c:v>2106756362</c:v>
                </c:pt>
                <c:pt idx="29">
                  <c:v>2556241177</c:v>
                </c:pt>
                <c:pt idx="30">
                  <c:v>2429708651</c:v>
                </c:pt>
                <c:pt idx="31">
                  <c:v>2608651522</c:v>
                </c:pt>
                <c:pt idx="32">
                  <c:v>2872089959</c:v>
                </c:pt>
                <c:pt idx="33">
                  <c:v>1536111551</c:v>
                </c:pt>
                <c:pt idx="34">
                  <c:v>1157331313</c:v>
                </c:pt>
                <c:pt idx="35">
                  <c:v>1853595645</c:v>
                </c:pt>
                <c:pt idx="36">
                  <c:v>2395559567</c:v>
                </c:pt>
                <c:pt idx="37">
                  <c:v>2322581450</c:v>
                </c:pt>
                <c:pt idx="38">
                  <c:v>2502173928</c:v>
                </c:pt>
                <c:pt idx="39">
                  <c:v>2858792582</c:v>
                </c:pt>
                <c:pt idx="40">
                  <c:v>1592350371</c:v>
                </c:pt>
                <c:pt idx="41">
                  <c:v>1254929540</c:v>
                </c:pt>
                <c:pt idx="42">
                  <c:v>2184391861</c:v>
                </c:pt>
                <c:pt idx="43">
                  <c:v>2533370137</c:v>
                </c:pt>
                <c:pt idx="44">
                  <c:v>2610019585</c:v>
                </c:pt>
                <c:pt idx="45">
                  <c:v>2489071012</c:v>
                </c:pt>
                <c:pt idx="46">
                  <c:v>2539708704</c:v>
                </c:pt>
                <c:pt idx="47">
                  <c:v>1494890342</c:v>
                </c:pt>
                <c:pt idx="48">
                  <c:v>1231185164</c:v>
                </c:pt>
                <c:pt idx="49">
                  <c:v>1973897610</c:v>
                </c:pt>
                <c:pt idx="50">
                  <c:v>2813792983</c:v>
                </c:pt>
                <c:pt idx="51">
                  <c:v>2935367395</c:v>
                </c:pt>
                <c:pt idx="52">
                  <c:v>2137698315</c:v>
                </c:pt>
                <c:pt idx="53">
                  <c:v>2788025567</c:v>
                </c:pt>
                <c:pt idx="54">
                  <c:v>1770974081</c:v>
                </c:pt>
                <c:pt idx="55">
                  <c:v>1516620661</c:v>
                </c:pt>
                <c:pt idx="56">
                  <c:v>1342736901</c:v>
                </c:pt>
                <c:pt idx="57">
                  <c:v>1870414377</c:v>
                </c:pt>
                <c:pt idx="58">
                  <c:v>1585925023</c:v>
                </c:pt>
                <c:pt idx="59">
                  <c:v>2105927718</c:v>
                </c:pt>
                <c:pt idx="60">
                  <c:v>2341700072</c:v>
                </c:pt>
                <c:pt idx="61">
                  <c:v>1434948944</c:v>
                </c:pt>
                <c:pt idx="62">
                  <c:v>1166986630</c:v>
                </c:pt>
                <c:pt idx="63">
                  <c:v>2177260516</c:v>
                </c:pt>
                <c:pt idx="64">
                  <c:v>2892871638</c:v>
                </c:pt>
                <c:pt idx="65">
                  <c:v>3343093071</c:v>
                </c:pt>
                <c:pt idx="66">
                  <c:v>3615058761</c:v>
                </c:pt>
                <c:pt idx="67">
                  <c:v>3349034477</c:v>
                </c:pt>
                <c:pt idx="68">
                  <c:v>1568122659</c:v>
                </c:pt>
                <c:pt idx="69">
                  <c:v>1232799449</c:v>
                </c:pt>
                <c:pt idx="70">
                  <c:v>2351757056</c:v>
                </c:pt>
                <c:pt idx="71">
                  <c:v>2835691857</c:v>
                </c:pt>
                <c:pt idx="72">
                  <c:v>2842371140</c:v>
                </c:pt>
                <c:pt idx="73">
                  <c:v>2891200132</c:v>
                </c:pt>
                <c:pt idx="74">
                  <c:v>2962710000</c:v>
                </c:pt>
                <c:pt idx="75">
                  <c:v>1572821741</c:v>
                </c:pt>
                <c:pt idx="76">
                  <c:v>1320271703</c:v>
                </c:pt>
                <c:pt idx="77">
                  <c:v>2230551140</c:v>
                </c:pt>
                <c:pt idx="78">
                  <c:v>2619552477</c:v>
                </c:pt>
                <c:pt idx="79">
                  <c:v>2726972030</c:v>
                </c:pt>
                <c:pt idx="80">
                  <c:v>2818096536</c:v>
                </c:pt>
                <c:pt idx="81">
                  <c:v>2756556347</c:v>
                </c:pt>
                <c:pt idx="82">
                  <c:v>1609552591</c:v>
                </c:pt>
                <c:pt idx="83">
                  <c:v>1190800020</c:v>
                </c:pt>
                <c:pt idx="84">
                  <c:v>1984266852</c:v>
                </c:pt>
                <c:pt idx="85">
                  <c:v>2473280696</c:v>
                </c:pt>
                <c:pt idx="86">
                  <c:v>2678042951</c:v>
                </c:pt>
                <c:pt idx="87">
                  <c:v>2629147347</c:v>
                </c:pt>
                <c:pt idx="88">
                  <c:v>2652168698</c:v>
                </c:pt>
                <c:pt idx="89">
                  <c:v>1449167152</c:v>
                </c:pt>
                <c:pt idx="90">
                  <c:v>1238664152</c:v>
                </c:pt>
              </c:numCache>
            </c:numRef>
          </c:xVal>
          <c:yVal>
            <c:numRef>
              <c:f>linear_least_square!$C$2:$C$92</c:f>
              <c:numCache>
                <c:formatCode>General</c:formatCode>
                <c:ptCount val="91"/>
                <c:pt idx="0">
                  <c:v>442909568</c:v>
                </c:pt>
                <c:pt idx="1">
                  <c:v>578461056</c:v>
                </c:pt>
                <c:pt idx="2">
                  <c:v>543582848</c:v>
                </c:pt>
                <c:pt idx="3">
                  <c:v>629071808</c:v>
                </c:pt>
                <c:pt idx="4">
                  <c:v>622784256</c:v>
                </c:pt>
                <c:pt idx="5">
                  <c:v>400491808</c:v>
                </c:pt>
                <c:pt idx="6">
                  <c:v>327696448</c:v>
                </c:pt>
                <c:pt idx="7">
                  <c:v>482812320</c:v>
                </c:pt>
                <c:pt idx="8">
                  <c:v>555569920</c:v>
                </c:pt>
                <c:pt idx="9">
                  <c:v>603744512</c:v>
                </c:pt>
                <c:pt idx="10">
                  <c:v>633897920</c:v>
                </c:pt>
                <c:pt idx="11">
                  <c:v>714434560</c:v>
                </c:pt>
                <c:pt idx="12">
                  <c:v>410710496</c:v>
                </c:pt>
                <c:pt idx="13">
                  <c:v>335242400</c:v>
                </c:pt>
                <c:pt idx="14">
                  <c:v>513559552</c:v>
                </c:pt>
                <c:pt idx="15">
                  <c:v>603806208</c:v>
                </c:pt>
                <c:pt idx="16">
                  <c:v>645936128</c:v>
                </c:pt>
                <c:pt idx="17">
                  <c:v>651314944</c:v>
                </c:pt>
                <c:pt idx="18">
                  <c:v>688637184</c:v>
                </c:pt>
                <c:pt idx="19">
                  <c:v>439710816</c:v>
                </c:pt>
                <c:pt idx="20">
                  <c:v>334178112</c:v>
                </c:pt>
                <c:pt idx="21">
                  <c:v>431798304</c:v>
                </c:pt>
                <c:pt idx="22">
                  <c:v>612529152</c:v>
                </c:pt>
                <c:pt idx="23">
                  <c:v>709010816</c:v>
                </c:pt>
                <c:pt idx="24">
                  <c:v>516663584</c:v>
                </c:pt>
                <c:pt idx="25">
                  <c:v>680582272</c:v>
                </c:pt>
                <c:pt idx="26">
                  <c:v>446426848</c:v>
                </c:pt>
                <c:pt idx="27">
                  <c:v>381065696</c:v>
                </c:pt>
                <c:pt idx="28">
                  <c:v>568861568</c:v>
                </c:pt>
                <c:pt idx="29">
                  <c:v>672818240</c:v>
                </c:pt>
                <c:pt idx="30">
                  <c:v>643553856</c:v>
                </c:pt>
                <c:pt idx="31">
                  <c:v>684939712</c:v>
                </c:pt>
                <c:pt idx="32">
                  <c:v>745867584</c:v>
                </c:pt>
                <c:pt idx="33">
                  <c:v>436883040</c:v>
                </c:pt>
                <c:pt idx="34">
                  <c:v>349278912</c:v>
                </c:pt>
                <c:pt idx="35">
                  <c:v>510310656</c:v>
                </c:pt>
                <c:pt idx="36">
                  <c:v>635655872</c:v>
                </c:pt>
                <c:pt idx="37">
                  <c:v>618777536</c:v>
                </c:pt>
                <c:pt idx="38">
                  <c:v>660313600</c:v>
                </c:pt>
                <c:pt idx="39">
                  <c:v>742792256</c:v>
                </c:pt>
                <c:pt idx="40">
                  <c:v>449889952</c:v>
                </c:pt>
                <c:pt idx="41">
                  <c:v>371851392</c:v>
                </c:pt>
                <c:pt idx="42">
                  <c:v>586817088</c:v>
                </c:pt>
                <c:pt idx="43">
                  <c:v>667528640</c:v>
                </c:pt>
                <c:pt idx="44">
                  <c:v>685256064</c:v>
                </c:pt>
                <c:pt idx="45">
                  <c:v>657283200</c:v>
                </c:pt>
                <c:pt idx="46">
                  <c:v>668994624</c:v>
                </c:pt>
                <c:pt idx="47">
                  <c:v>427349440</c:v>
                </c:pt>
                <c:pt idx="48">
                  <c:v>366359808</c:v>
                </c:pt>
                <c:pt idx="49">
                  <c:v>538134016</c:v>
                </c:pt>
                <c:pt idx="50">
                  <c:v>732384704</c:v>
                </c:pt>
                <c:pt idx="51">
                  <c:v>760502400</c:v>
                </c:pt>
                <c:pt idx="52">
                  <c:v>576017792</c:v>
                </c:pt>
                <c:pt idx="53">
                  <c:v>726425280</c:v>
                </c:pt>
                <c:pt idx="54">
                  <c:v>491201984</c:v>
                </c:pt>
                <c:pt idx="55">
                  <c:v>432375200</c:v>
                </c:pt>
                <c:pt idx="56">
                  <c:v>392159456</c:v>
                </c:pt>
                <c:pt idx="57">
                  <c:v>514200480</c:v>
                </c:pt>
                <c:pt idx="58">
                  <c:v>448403904</c:v>
                </c:pt>
                <c:pt idx="59">
                  <c:v>568669952</c:v>
                </c:pt>
                <c:pt idx="60">
                  <c:v>623199296</c:v>
                </c:pt>
                <c:pt idx="61">
                  <c:v>413486208</c:v>
                </c:pt>
                <c:pt idx="62">
                  <c:v>351512000</c:v>
                </c:pt>
                <c:pt idx="63">
                  <c:v>585167744</c:v>
                </c:pt>
                <c:pt idx="64">
                  <c:v>750673984</c:v>
                </c:pt>
                <c:pt idx="65">
                  <c:v>854801024</c:v>
                </c:pt>
                <c:pt idx="66">
                  <c:v>917701120</c:v>
                </c:pt>
                <c:pt idx="67">
                  <c:v>856175168</c:v>
                </c:pt>
                <c:pt idx="68">
                  <c:v>444286560</c:v>
                </c:pt>
                <c:pt idx="69">
                  <c:v>366733152</c:v>
                </c:pt>
                <c:pt idx="70">
                  <c:v>625525248</c:v>
                </c:pt>
                <c:pt idx="71">
                  <c:v>737449472</c:v>
                </c:pt>
                <c:pt idx="72">
                  <c:v>738994240</c:v>
                </c:pt>
                <c:pt idx="73">
                  <c:v>750287424</c:v>
                </c:pt>
                <c:pt idx="74">
                  <c:v>766826176</c:v>
                </c:pt>
                <c:pt idx="75">
                  <c:v>445373376</c:v>
                </c:pt>
                <c:pt idx="76">
                  <c:v>386963712</c:v>
                </c:pt>
                <c:pt idx="77">
                  <c:v>597492736</c:v>
                </c:pt>
                <c:pt idx="78">
                  <c:v>687460864</c:v>
                </c:pt>
                <c:pt idx="79">
                  <c:v>712304768</c:v>
                </c:pt>
                <c:pt idx="80">
                  <c:v>733380096</c:v>
                </c:pt>
                <c:pt idx="81">
                  <c:v>719147072</c:v>
                </c:pt>
                <c:pt idx="82">
                  <c:v>453868480</c:v>
                </c:pt>
                <c:pt idx="83">
                  <c:v>357019552</c:v>
                </c:pt>
                <c:pt idx="84">
                  <c:v>540532224</c:v>
                </c:pt>
                <c:pt idx="85">
                  <c:v>653631168</c:v>
                </c:pt>
                <c:pt idx="86">
                  <c:v>700988480</c:v>
                </c:pt>
                <c:pt idx="87">
                  <c:v>689679936</c:v>
                </c:pt>
                <c:pt idx="88">
                  <c:v>695004352</c:v>
                </c:pt>
                <c:pt idx="89">
                  <c:v>416774592</c:v>
                </c:pt>
                <c:pt idx="90">
                  <c:v>368089536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3-49B2-B240-552DB72C8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45056"/>
        <c:axId val="519646720"/>
      </c:scatterChart>
      <c:valAx>
        <c:axId val="5196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0_);[Red]\(#,##0.0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46720"/>
        <c:crosses val="autoZero"/>
        <c:crossBetween val="midCat"/>
      </c:valAx>
      <c:valAx>
        <c:axId val="5196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0_);[Red]\(#,##0.0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6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Sheet1!$F$4:$F$35</c:f>
              <c:strCache>
                <c:ptCount val="32"/>
                <c:pt idx="0">
                  <c:v>2,000,000</c:v>
                </c:pt>
                <c:pt idx="1">
                  <c:v>17,000,000</c:v>
                </c:pt>
                <c:pt idx="2">
                  <c:v>32,000,000</c:v>
                </c:pt>
                <c:pt idx="3">
                  <c:v>47,000,000</c:v>
                </c:pt>
                <c:pt idx="4">
                  <c:v>62,000,000</c:v>
                </c:pt>
                <c:pt idx="5">
                  <c:v>77,000,000</c:v>
                </c:pt>
                <c:pt idx="6">
                  <c:v>92,000,000</c:v>
                </c:pt>
                <c:pt idx="7">
                  <c:v>107,000,000</c:v>
                </c:pt>
                <c:pt idx="8">
                  <c:v>122,000,000</c:v>
                </c:pt>
                <c:pt idx="9">
                  <c:v>137,000,000</c:v>
                </c:pt>
                <c:pt idx="10">
                  <c:v>152,000,000</c:v>
                </c:pt>
                <c:pt idx="11">
                  <c:v>167,000,000</c:v>
                </c:pt>
                <c:pt idx="12">
                  <c:v>182,000,000</c:v>
                </c:pt>
                <c:pt idx="13">
                  <c:v>197,000,000</c:v>
                </c:pt>
                <c:pt idx="14">
                  <c:v>212,000,000</c:v>
                </c:pt>
                <c:pt idx="15">
                  <c:v>227,000,000</c:v>
                </c:pt>
                <c:pt idx="16">
                  <c:v>242,000,000</c:v>
                </c:pt>
                <c:pt idx="17">
                  <c:v>257,000,000</c:v>
                </c:pt>
                <c:pt idx="18">
                  <c:v>272,000,000</c:v>
                </c:pt>
                <c:pt idx="19">
                  <c:v>287,000,000</c:v>
                </c:pt>
                <c:pt idx="20">
                  <c:v>302,000,000</c:v>
                </c:pt>
                <c:pt idx="21">
                  <c:v>317,000,000</c:v>
                </c:pt>
                <c:pt idx="22">
                  <c:v>332,000,000</c:v>
                </c:pt>
                <c:pt idx="23">
                  <c:v>347,000,000</c:v>
                </c:pt>
                <c:pt idx="24">
                  <c:v>362,000,000</c:v>
                </c:pt>
                <c:pt idx="25">
                  <c:v>377,000,000</c:v>
                </c:pt>
                <c:pt idx="26">
                  <c:v>392,000,000</c:v>
                </c:pt>
                <c:pt idx="27">
                  <c:v>407,000,000</c:v>
                </c:pt>
                <c:pt idx="28">
                  <c:v>422,000,000</c:v>
                </c:pt>
                <c:pt idx="29">
                  <c:v>437,000,000</c:v>
                </c:pt>
                <c:pt idx="30">
                  <c:v>452,000,000</c:v>
                </c:pt>
                <c:pt idx="31">
                  <c:v>기타</c:v>
                </c:pt>
              </c:strCache>
            </c:strRef>
          </c:cat>
          <c:val>
            <c:numRef>
              <c:f>Sheet1!$G$4:$G$35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D68-92FF-E0D8D77D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526224"/>
        <c:axId val="591526640"/>
      </c:barChart>
      <c:catAx>
        <c:axId val="59152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526640"/>
        <c:crosses val="autoZero"/>
        <c:auto val="1"/>
        <c:lblAlgn val="ctr"/>
        <c:lblOffset val="100"/>
        <c:noMultiLvlLbl val="0"/>
      </c:catAx>
      <c:valAx>
        <c:axId val="59152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52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Sheet1!$F$41:$F$72</c:f>
              <c:strCache>
                <c:ptCount val="32"/>
                <c:pt idx="0">
                  <c:v>2,000,000</c:v>
                </c:pt>
                <c:pt idx="1">
                  <c:v>12,000,000</c:v>
                </c:pt>
                <c:pt idx="2">
                  <c:v>22,000,000</c:v>
                </c:pt>
                <c:pt idx="3">
                  <c:v>32,000,000</c:v>
                </c:pt>
                <c:pt idx="4">
                  <c:v>42,000,000</c:v>
                </c:pt>
                <c:pt idx="5">
                  <c:v>52,000,000</c:v>
                </c:pt>
                <c:pt idx="6">
                  <c:v>62,000,000</c:v>
                </c:pt>
                <c:pt idx="7">
                  <c:v>72,000,000</c:v>
                </c:pt>
                <c:pt idx="8">
                  <c:v>82,000,000</c:v>
                </c:pt>
                <c:pt idx="9">
                  <c:v>92,000,000</c:v>
                </c:pt>
                <c:pt idx="10">
                  <c:v>102,000,000</c:v>
                </c:pt>
                <c:pt idx="11">
                  <c:v>112,000,000</c:v>
                </c:pt>
                <c:pt idx="12">
                  <c:v>122,000,000</c:v>
                </c:pt>
                <c:pt idx="13">
                  <c:v>132,000,000</c:v>
                </c:pt>
                <c:pt idx="14">
                  <c:v>142,000,000</c:v>
                </c:pt>
                <c:pt idx="15">
                  <c:v>152,000,000</c:v>
                </c:pt>
                <c:pt idx="16">
                  <c:v>162,000,000</c:v>
                </c:pt>
                <c:pt idx="17">
                  <c:v>172,000,000</c:v>
                </c:pt>
                <c:pt idx="18">
                  <c:v>182,000,000</c:v>
                </c:pt>
                <c:pt idx="19">
                  <c:v>192,000,000</c:v>
                </c:pt>
                <c:pt idx="20">
                  <c:v>202,000,000</c:v>
                </c:pt>
                <c:pt idx="21">
                  <c:v>212,000,000</c:v>
                </c:pt>
                <c:pt idx="22">
                  <c:v>222,000,000</c:v>
                </c:pt>
                <c:pt idx="23">
                  <c:v>232,000,000</c:v>
                </c:pt>
                <c:pt idx="24">
                  <c:v>242,000,000</c:v>
                </c:pt>
                <c:pt idx="25">
                  <c:v>252,000,000</c:v>
                </c:pt>
                <c:pt idx="26">
                  <c:v>262,000,000</c:v>
                </c:pt>
                <c:pt idx="27">
                  <c:v>272,000,000</c:v>
                </c:pt>
                <c:pt idx="28">
                  <c:v>282,000,000</c:v>
                </c:pt>
                <c:pt idx="29">
                  <c:v>292,000,000</c:v>
                </c:pt>
                <c:pt idx="30">
                  <c:v>302,000,000</c:v>
                </c:pt>
                <c:pt idx="31">
                  <c:v>기타</c:v>
                </c:pt>
              </c:strCache>
            </c:strRef>
          </c:cat>
          <c:val>
            <c:numRef>
              <c:f>Sheet1!$G$41:$G$72</c:f>
              <c:numCache>
                <c:formatCode>General</c:formatCode>
                <c:ptCount val="3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A-4B54-BDE8-9C454768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004144"/>
        <c:axId val="591524560"/>
      </c:barChart>
      <c:catAx>
        <c:axId val="5880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524560"/>
        <c:crosses val="autoZero"/>
        <c:auto val="1"/>
        <c:lblAlgn val="ctr"/>
        <c:lblOffset val="100"/>
        <c:noMultiLvlLbl val="0"/>
      </c:catAx>
      <c:valAx>
        <c:axId val="59152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00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Sheet1!$F$78:$F$109</c15:sqref>
                  </c15:fullRef>
                </c:ext>
              </c:extLst>
              <c:f>Sheet1!$F$78:$F$102</c:f>
              <c:strCache>
                <c:ptCount val="25"/>
                <c:pt idx="0">
                  <c:v>2,000,000</c:v>
                </c:pt>
                <c:pt idx="1">
                  <c:v>20,000,000</c:v>
                </c:pt>
                <c:pt idx="2">
                  <c:v>38,000,000</c:v>
                </c:pt>
                <c:pt idx="3">
                  <c:v>56,000,000</c:v>
                </c:pt>
                <c:pt idx="4">
                  <c:v>74,000,000</c:v>
                </c:pt>
                <c:pt idx="5">
                  <c:v>92,000,000</c:v>
                </c:pt>
                <c:pt idx="6">
                  <c:v>110,000,000</c:v>
                </c:pt>
                <c:pt idx="7">
                  <c:v>128,000,000</c:v>
                </c:pt>
                <c:pt idx="8">
                  <c:v>146,000,000</c:v>
                </c:pt>
                <c:pt idx="9">
                  <c:v>164,000,000</c:v>
                </c:pt>
                <c:pt idx="10">
                  <c:v>182,000,000</c:v>
                </c:pt>
                <c:pt idx="11">
                  <c:v>200,000,000</c:v>
                </c:pt>
                <c:pt idx="12">
                  <c:v>218,000,000</c:v>
                </c:pt>
                <c:pt idx="13">
                  <c:v>236,000,000</c:v>
                </c:pt>
                <c:pt idx="14">
                  <c:v>254,000,000</c:v>
                </c:pt>
                <c:pt idx="15">
                  <c:v>272,000,000</c:v>
                </c:pt>
                <c:pt idx="16">
                  <c:v>290,000,000</c:v>
                </c:pt>
                <c:pt idx="17">
                  <c:v>308,000,000</c:v>
                </c:pt>
                <c:pt idx="18">
                  <c:v>326,000,000</c:v>
                </c:pt>
                <c:pt idx="19">
                  <c:v>344,000,000</c:v>
                </c:pt>
                <c:pt idx="20">
                  <c:v>362,000,000</c:v>
                </c:pt>
                <c:pt idx="21">
                  <c:v>380,000,000</c:v>
                </c:pt>
                <c:pt idx="22">
                  <c:v>398,000,000</c:v>
                </c:pt>
                <c:pt idx="23">
                  <c:v>416,000,000</c:v>
                </c:pt>
                <c:pt idx="24">
                  <c:v>434,000,000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Sheet1!$G$78:$G$109</c15:sqref>
                  </c15:fullRef>
                </c:ext>
              </c:extLst>
              <c:f>Sheet1!$G$78:$G$102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12</c:v>
                </c:pt>
                <c:pt idx="7">
                  <c:v>5</c:v>
                </c:pt>
                <c:pt idx="8">
                  <c:v>2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E-4153-B771-6C1D4817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638224"/>
        <c:axId val="655639056"/>
      </c:barChart>
      <c:catAx>
        <c:axId val="65563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639056"/>
        <c:crosses val="autoZero"/>
        <c:auto val="1"/>
        <c:lblAlgn val="ctr"/>
        <c:lblOffset val="100"/>
        <c:noMultiLvlLbl val="0"/>
      </c:catAx>
      <c:valAx>
        <c:axId val="65563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63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Sheet1!$F$115:$F$131</c:f>
              <c:strCache>
                <c:ptCount val="17"/>
                <c:pt idx="0">
                  <c:v>2,000,000</c:v>
                </c:pt>
                <c:pt idx="1">
                  <c:v>32,000,000</c:v>
                </c:pt>
                <c:pt idx="2">
                  <c:v>62,000,000</c:v>
                </c:pt>
                <c:pt idx="3">
                  <c:v>92,000,000</c:v>
                </c:pt>
                <c:pt idx="4">
                  <c:v>122,000,000</c:v>
                </c:pt>
                <c:pt idx="5">
                  <c:v>152,000,000</c:v>
                </c:pt>
                <c:pt idx="6">
                  <c:v>182,000,000</c:v>
                </c:pt>
                <c:pt idx="7">
                  <c:v>212,000,000</c:v>
                </c:pt>
                <c:pt idx="8">
                  <c:v>242,000,000</c:v>
                </c:pt>
                <c:pt idx="9">
                  <c:v>272,000,000</c:v>
                </c:pt>
                <c:pt idx="10">
                  <c:v>302,000,000</c:v>
                </c:pt>
                <c:pt idx="11">
                  <c:v>332,000,000</c:v>
                </c:pt>
                <c:pt idx="12">
                  <c:v>362,000,000</c:v>
                </c:pt>
                <c:pt idx="13">
                  <c:v>392,000,000</c:v>
                </c:pt>
                <c:pt idx="14">
                  <c:v>422,000,000</c:v>
                </c:pt>
                <c:pt idx="15">
                  <c:v>452,000,000</c:v>
                </c:pt>
                <c:pt idx="16">
                  <c:v>기타</c:v>
                </c:pt>
              </c:strCache>
            </c:strRef>
          </c:cat>
          <c:val>
            <c:numRef>
              <c:f>Sheet1!$G$115:$G$131</c:f>
              <c:numCache>
                <c:formatCode>General</c:formatCode>
                <c:ptCount val="17"/>
                <c:pt idx="0">
                  <c:v>0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A-4612-B765-8BAB5B1FE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322224"/>
        <c:axId val="459322640"/>
      </c:barChart>
      <c:catAx>
        <c:axId val="45932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322640"/>
        <c:crosses val="autoZero"/>
        <c:auto val="1"/>
        <c:lblAlgn val="ctr"/>
        <c:lblOffset val="100"/>
        <c:noMultiLvlLbl val="0"/>
      </c:catAx>
      <c:valAx>
        <c:axId val="45932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32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Sheet1!$F$144:$F$154</c:f>
              <c:strCache>
                <c:ptCount val="11"/>
                <c:pt idx="0">
                  <c:v>2,000,000</c:v>
                </c:pt>
                <c:pt idx="1">
                  <c:v>52,000,000</c:v>
                </c:pt>
                <c:pt idx="2">
                  <c:v>102,000,000</c:v>
                </c:pt>
                <c:pt idx="3">
                  <c:v>152,000,000</c:v>
                </c:pt>
                <c:pt idx="4">
                  <c:v>202,000,000</c:v>
                </c:pt>
                <c:pt idx="5">
                  <c:v>252,000,000</c:v>
                </c:pt>
                <c:pt idx="6">
                  <c:v>302,000,000</c:v>
                </c:pt>
                <c:pt idx="7">
                  <c:v>352,000,000</c:v>
                </c:pt>
                <c:pt idx="8">
                  <c:v>402,000,000</c:v>
                </c:pt>
                <c:pt idx="9">
                  <c:v>452,000,000</c:v>
                </c:pt>
                <c:pt idx="10">
                  <c:v>기타</c:v>
                </c:pt>
              </c:strCache>
            </c:strRef>
          </c:cat>
          <c:val>
            <c:numRef>
              <c:f>Sheet1!$G$144:$G$154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19</c:v>
                </c:pt>
                <c:pt idx="5">
                  <c:v>13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6-406D-AAB2-F1FD24D18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283744"/>
        <c:axId val="545283328"/>
      </c:barChart>
      <c:catAx>
        <c:axId val="5452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283328"/>
        <c:crosses val="autoZero"/>
        <c:auto val="1"/>
        <c:lblAlgn val="ctr"/>
        <c:lblOffset val="100"/>
        <c:noMultiLvlLbl val="0"/>
      </c:catAx>
      <c:valAx>
        <c:axId val="54528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28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597307D-A27A-4190-A68B-5A1258CC2097}">
          <cx:tx>
            <cx:txData>
              <cx:f>_xlchart.v1.0</cx:f>
              <cx:v>|Y-Yhat|</cx:v>
            </cx:txData>
          </cx:tx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ko-KR"/>
          </a:p>
        </cx:txPr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523873</xdr:colOff>
      <xdr:row>24</xdr:row>
      <xdr:rowOff>171450</xdr:rowOff>
    </xdr:from>
    <xdr:to>
      <xdr:col>16</xdr:col>
      <xdr:colOff>1114424</xdr:colOff>
      <xdr:row>52</xdr:row>
      <xdr:rowOff>28576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55</xdr:row>
      <xdr:rowOff>95250</xdr:rowOff>
    </xdr:from>
    <xdr:to>
      <xdr:col>16</xdr:col>
      <xdr:colOff>1057275</xdr:colOff>
      <xdr:row>83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200024</xdr:rowOff>
    </xdr:from>
    <xdr:to>
      <xdr:col>20</xdr:col>
      <xdr:colOff>247650</xdr:colOff>
      <xdr:row>35</xdr:row>
      <xdr:rowOff>28574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238124</xdr:colOff>
      <xdr:row>39</xdr:row>
      <xdr:rowOff>19049</xdr:rowOff>
    </xdr:from>
    <xdr:to>
      <xdr:col>21</xdr:col>
      <xdr:colOff>219074</xdr:colOff>
      <xdr:row>72</xdr:row>
      <xdr:rowOff>38099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75</xdr:row>
      <xdr:rowOff>209550</xdr:rowOff>
    </xdr:from>
    <xdr:to>
      <xdr:col>20</xdr:col>
      <xdr:colOff>657225</xdr:colOff>
      <xdr:row>108</xdr:row>
      <xdr:rowOff>104775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113</xdr:row>
      <xdr:rowOff>19049</xdr:rowOff>
    </xdr:from>
    <xdr:to>
      <xdr:col>20</xdr:col>
      <xdr:colOff>638175</xdr:colOff>
      <xdr:row>138</xdr:row>
      <xdr:rowOff>76200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141</xdr:row>
      <xdr:rowOff>114300</xdr:rowOff>
    </xdr:from>
    <xdr:to>
      <xdr:col>19</xdr:col>
      <xdr:colOff>647700</xdr:colOff>
      <xdr:row>160</xdr:row>
      <xdr:rowOff>152400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33337</xdr:colOff>
      <xdr:row>11</xdr:row>
      <xdr:rowOff>9525</xdr:rowOff>
    </xdr:from>
    <xdr:to>
      <xdr:col>13</xdr:col>
      <xdr:colOff>590550</xdr:colOff>
      <xdr:row>37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topLeftCell="C19" workbookViewId="0">
      <selection activeCell="F37" sqref="F37"/>
    </sheetView>
  </sheetViews>
  <sheetFormatPr defaultRowHeight="16.5" x14ac:dyDescent="0.3"/>
  <cols>
    <col min="1" max="1" width="18.5" bestFit="1" customWidth="1"/>
    <col min="2" max="2" width="18.5" customWidth="1"/>
    <col min="3" max="3" width="10.5" bestFit="1" customWidth="1"/>
    <col min="4" max="4" width="16.125" style="4" bestFit="1" customWidth="1"/>
    <col min="5" max="5" width="9.75" customWidth="1"/>
    <col min="6" max="6" width="15.75" customWidth="1"/>
    <col min="7" max="7" width="11" bestFit="1" customWidth="1"/>
    <col min="9" max="9" width="12.125" bestFit="1" customWidth="1"/>
    <col min="10" max="10" width="9" bestFit="1" customWidth="1"/>
    <col min="11" max="11" width="19.5" style="5" bestFit="1" customWidth="1"/>
    <col min="12" max="12" width="10.5" bestFit="1" customWidth="1"/>
    <col min="13" max="13" width="13.625" bestFit="1" customWidth="1"/>
    <col min="14" max="14" width="19.125" bestFit="1" customWidth="1"/>
    <col min="15" max="15" width="21.125" bestFit="1" customWidth="1"/>
    <col min="16" max="16" width="22.25" bestFit="1" customWidth="1"/>
    <col min="17" max="17" width="28.125" customWidth="1"/>
  </cols>
  <sheetData>
    <row r="1" spans="1:19" x14ac:dyDescent="0.3">
      <c r="A1" s="1" t="s">
        <v>1</v>
      </c>
      <c r="B1" s="1" t="s">
        <v>0</v>
      </c>
      <c r="C1" s="1" t="s">
        <v>2</v>
      </c>
      <c r="D1" s="15" t="s">
        <v>4</v>
      </c>
      <c r="F1" s="4"/>
      <c r="G1" t="s">
        <v>7</v>
      </c>
      <c r="J1" t="s">
        <v>11</v>
      </c>
      <c r="K1">
        <f>M15/J15</f>
        <v>94500000</v>
      </c>
    </row>
    <row r="2" spans="1:19" x14ac:dyDescent="0.3">
      <c r="A2" s="2">
        <v>1562168786</v>
      </c>
      <c r="B2" s="2">
        <v>398352570</v>
      </c>
      <c r="C2">
        <v>442909568</v>
      </c>
      <c r="D2" s="15">
        <f>ABS(B2-C2)</f>
        <v>44556998</v>
      </c>
      <c r="F2" s="4"/>
      <c r="G2" s="5">
        <v>9000000</v>
      </c>
      <c r="J2" t="s">
        <v>17</v>
      </c>
      <c r="K2" s="5">
        <f>P21/J21</f>
        <v>905294117647058.88</v>
      </c>
    </row>
    <row r="3" spans="1:19" ht="17.25" thickBot="1" x14ac:dyDescent="0.35">
      <c r="A3" s="2">
        <v>2148262125</v>
      </c>
      <c r="B3" s="2">
        <v>509782620</v>
      </c>
      <c r="C3">
        <v>578461056</v>
      </c>
      <c r="D3" s="15">
        <f t="shared" ref="D3:D66" si="0">ABS(B3-C3)</f>
        <v>68678436</v>
      </c>
      <c r="F3" s="4"/>
      <c r="J3" t="s">
        <v>19</v>
      </c>
      <c r="K3" s="3">
        <f>SQRT(K2)</f>
        <v>30088105.916575387</v>
      </c>
    </row>
    <row r="4" spans="1:19" x14ac:dyDescent="0.3">
      <c r="A4" s="2">
        <v>1997456966</v>
      </c>
      <c r="B4" s="2">
        <v>567203530</v>
      </c>
      <c r="C4">
        <v>543582848</v>
      </c>
      <c r="D4" s="15">
        <f t="shared" si="0"/>
        <v>23620682</v>
      </c>
      <c r="F4" s="4" t="s">
        <v>6</v>
      </c>
      <c r="I4" s="18" t="s">
        <v>5</v>
      </c>
      <c r="J4" s="18" t="s">
        <v>9</v>
      </c>
      <c r="K4" s="19" t="s">
        <v>13</v>
      </c>
      <c r="L4" s="19" t="s">
        <v>12</v>
      </c>
      <c r="M4" s="19" t="s">
        <v>14</v>
      </c>
      <c r="N4" s="19" t="s">
        <v>15</v>
      </c>
      <c r="O4" s="19" t="s">
        <v>16</v>
      </c>
      <c r="P4" s="19" t="s">
        <v>18</v>
      </c>
      <c r="Q4" s="19" t="s">
        <v>10</v>
      </c>
      <c r="R4" s="19"/>
      <c r="S4" s="19"/>
    </row>
    <row r="5" spans="1:19" x14ac:dyDescent="0.3">
      <c r="A5" s="2">
        <v>2367091832</v>
      </c>
      <c r="B5" s="2">
        <v>621175160</v>
      </c>
      <c r="C5">
        <v>629071808</v>
      </c>
      <c r="D5" s="15">
        <f t="shared" si="0"/>
        <v>7896648</v>
      </c>
      <c r="F5" s="4">
        <v>0</v>
      </c>
      <c r="I5" s="14">
        <v>0</v>
      </c>
      <c r="J5" s="14">
        <v>0</v>
      </c>
      <c r="K5" s="12">
        <f>I5+(I6-I5)/2</f>
        <v>4500000</v>
      </c>
      <c r="L5" s="21">
        <f>J5/$J$21</f>
        <v>0</v>
      </c>
      <c r="M5" s="12">
        <f>K5*J5</f>
        <v>0</v>
      </c>
      <c r="N5" s="12">
        <f>K5-$K$1</f>
        <v>-90000000</v>
      </c>
      <c r="O5" s="12">
        <f>POWER(N5,2)</f>
        <v>8100000000000000</v>
      </c>
      <c r="P5" s="13">
        <f>O5*J5</f>
        <v>0</v>
      </c>
      <c r="Q5" s="25">
        <f>_xlfn.NORM.DIST(K5,$K$1,$K$3,0)</f>
        <v>1.51223348458405E-10</v>
      </c>
      <c r="R5" s="21"/>
      <c r="S5" s="21"/>
    </row>
    <row r="6" spans="1:19" x14ac:dyDescent="0.3">
      <c r="A6" s="2">
        <v>2339905709</v>
      </c>
      <c r="B6" s="2">
        <v>668203280</v>
      </c>
      <c r="C6">
        <v>622784256</v>
      </c>
      <c r="D6" s="15">
        <f t="shared" si="0"/>
        <v>45419024</v>
      </c>
      <c r="F6" s="4">
        <f>F5+$G$2</f>
        <v>9000000</v>
      </c>
      <c r="I6" s="14">
        <v>9000000</v>
      </c>
      <c r="J6" s="14">
        <v>18</v>
      </c>
      <c r="K6" s="12">
        <f>K5+$G$2</f>
        <v>13500000</v>
      </c>
      <c r="L6" s="21">
        <f t="shared" ref="L6:L20" si="1">J6/$J$21</f>
        <v>0.52941176470588236</v>
      </c>
      <c r="M6" s="12">
        <f t="shared" ref="M6:M20" si="2">K6*J6</f>
        <v>243000000</v>
      </c>
      <c r="N6" s="12">
        <f t="shared" ref="N6:N20" si="3">K6-$K$1</f>
        <v>-81000000</v>
      </c>
      <c r="O6" s="12">
        <f t="shared" ref="O6:O20" si="4">POWER(N6,2)</f>
        <v>6561000000000000</v>
      </c>
      <c r="P6" s="13">
        <f t="shared" ref="P6:P20" si="5">O6*J6</f>
        <v>1.18098E+17</v>
      </c>
      <c r="Q6" s="25">
        <f t="shared" ref="Q6:Q20" si="6">_xlfn.NORM.DIST(K6,$K$1,$K$3,0)</f>
        <v>3.5380923115841446E-10</v>
      </c>
      <c r="R6" s="21"/>
      <c r="S6" s="21"/>
    </row>
    <row r="7" spans="1:19" x14ac:dyDescent="0.3">
      <c r="A7" s="2">
        <v>1378764150</v>
      </c>
      <c r="B7" s="2">
        <v>441239550</v>
      </c>
      <c r="C7">
        <v>400491808</v>
      </c>
      <c r="D7" s="15">
        <f t="shared" si="0"/>
        <v>40747742</v>
      </c>
      <c r="F7" s="4">
        <f t="shared" ref="F7:F26" si="7">F6+$G$2</f>
        <v>18000000</v>
      </c>
      <c r="I7" s="14">
        <v>18000000</v>
      </c>
      <c r="J7" s="14">
        <v>12</v>
      </c>
      <c r="K7" s="12">
        <f t="shared" ref="K7:K20" si="8">K6+$G$2</f>
        <v>22500000</v>
      </c>
      <c r="L7" s="21">
        <f t="shared" si="1"/>
        <v>0.35294117647058826</v>
      </c>
      <c r="M7" s="12">
        <f t="shared" si="2"/>
        <v>270000000</v>
      </c>
      <c r="N7" s="12">
        <f t="shared" si="3"/>
        <v>-72000000</v>
      </c>
      <c r="O7" s="12">
        <f t="shared" si="4"/>
        <v>5184000000000000</v>
      </c>
      <c r="P7" s="13">
        <f t="shared" si="5"/>
        <v>6.2208E+16</v>
      </c>
      <c r="Q7" s="25">
        <f t="shared" si="6"/>
        <v>7.5694015031012854E-10</v>
      </c>
      <c r="R7" s="21"/>
      <c r="S7" s="21"/>
    </row>
    <row r="8" spans="1:19" x14ac:dyDescent="0.3">
      <c r="A8" s="2">
        <v>1064013621</v>
      </c>
      <c r="B8" s="2">
        <v>322456770</v>
      </c>
      <c r="C8">
        <v>327696448</v>
      </c>
      <c r="D8" s="15">
        <f t="shared" si="0"/>
        <v>5239678</v>
      </c>
      <c r="F8" s="4">
        <f t="shared" si="7"/>
        <v>27000000</v>
      </c>
      <c r="I8" s="14">
        <v>27000000</v>
      </c>
      <c r="J8" s="14">
        <v>10</v>
      </c>
      <c r="K8" s="12">
        <f t="shared" si="8"/>
        <v>31500000</v>
      </c>
      <c r="L8" s="21">
        <f t="shared" si="1"/>
        <v>0.29411764705882354</v>
      </c>
      <c r="M8" s="12">
        <f t="shared" si="2"/>
        <v>315000000</v>
      </c>
      <c r="N8" s="12">
        <f t="shared" si="3"/>
        <v>-63000000</v>
      </c>
      <c r="O8" s="12">
        <f t="shared" si="4"/>
        <v>3969000000000000</v>
      </c>
      <c r="P8" s="13">
        <f t="shared" si="5"/>
        <v>3.969E+16</v>
      </c>
      <c r="Q8" s="25">
        <f t="shared" si="6"/>
        <v>1.480798606499835E-9</v>
      </c>
      <c r="R8" s="21"/>
      <c r="S8" s="21"/>
    </row>
    <row r="9" spans="1:19" x14ac:dyDescent="0.3">
      <c r="A9" s="2">
        <v>1734699091</v>
      </c>
      <c r="B9" s="2">
        <v>477882078</v>
      </c>
      <c r="C9">
        <v>482812320</v>
      </c>
      <c r="D9" s="15">
        <f t="shared" si="0"/>
        <v>4930242</v>
      </c>
      <c r="F9" s="4">
        <f t="shared" si="7"/>
        <v>36000000</v>
      </c>
      <c r="I9" s="14">
        <v>36000000</v>
      </c>
      <c r="J9" s="14">
        <v>16</v>
      </c>
      <c r="K9" s="12">
        <f t="shared" si="8"/>
        <v>40500000</v>
      </c>
      <c r="L9" s="21">
        <f t="shared" si="1"/>
        <v>0.47058823529411764</v>
      </c>
      <c r="M9" s="12">
        <f t="shared" si="2"/>
        <v>648000000</v>
      </c>
      <c r="N9" s="12">
        <f t="shared" si="3"/>
        <v>-54000000</v>
      </c>
      <c r="O9" s="12">
        <f t="shared" si="4"/>
        <v>2916000000000000</v>
      </c>
      <c r="P9" s="13">
        <f t="shared" si="5"/>
        <v>4.6656E+16</v>
      </c>
      <c r="Q9" s="25">
        <f t="shared" si="6"/>
        <v>2.6489424598673421E-9</v>
      </c>
      <c r="R9" s="21"/>
      <c r="S9" s="21"/>
    </row>
    <row r="10" spans="1:19" x14ac:dyDescent="0.3">
      <c r="A10" s="2">
        <v>2049286351</v>
      </c>
      <c r="B10" s="2">
        <v>589829040</v>
      </c>
      <c r="C10">
        <v>555569920</v>
      </c>
      <c r="D10" s="15">
        <f t="shared" si="0"/>
        <v>34259120</v>
      </c>
      <c r="F10" s="4">
        <f t="shared" si="7"/>
        <v>45000000</v>
      </c>
      <c r="I10" s="14">
        <v>45000000</v>
      </c>
      <c r="J10" s="14">
        <v>8</v>
      </c>
      <c r="K10" s="12">
        <f t="shared" si="8"/>
        <v>49500000</v>
      </c>
      <c r="L10" s="21">
        <f t="shared" si="1"/>
        <v>0.23529411764705882</v>
      </c>
      <c r="M10" s="12">
        <f t="shared" si="2"/>
        <v>396000000</v>
      </c>
      <c r="N10" s="12">
        <f t="shared" si="3"/>
        <v>-45000000</v>
      </c>
      <c r="O10" s="12">
        <f t="shared" si="4"/>
        <v>2025000000000000</v>
      </c>
      <c r="P10" s="13">
        <f t="shared" si="5"/>
        <v>1.62E+16</v>
      </c>
      <c r="Q10" s="25">
        <f t="shared" si="6"/>
        <v>4.333024303864114E-9</v>
      </c>
      <c r="R10" s="21"/>
      <c r="S10" s="21"/>
    </row>
    <row r="11" spans="1:19" x14ac:dyDescent="0.3">
      <c r="A11" s="2">
        <v>2257582340</v>
      </c>
      <c r="B11" s="2">
        <v>607166460</v>
      </c>
      <c r="C11">
        <v>603744512</v>
      </c>
      <c r="D11" s="15">
        <f t="shared" si="0"/>
        <v>3421948</v>
      </c>
      <c r="F11" s="4">
        <f t="shared" si="7"/>
        <v>54000000</v>
      </c>
      <c r="I11" s="14">
        <v>54000000</v>
      </c>
      <c r="J11" s="14">
        <v>6</v>
      </c>
      <c r="K11" s="12">
        <f t="shared" si="8"/>
        <v>58500000</v>
      </c>
      <c r="L11" s="21">
        <f t="shared" si="1"/>
        <v>0.17647058823529413</v>
      </c>
      <c r="M11" s="12">
        <f t="shared" si="2"/>
        <v>351000000</v>
      </c>
      <c r="N11" s="12">
        <f t="shared" si="3"/>
        <v>-36000000</v>
      </c>
      <c r="O11" s="12">
        <f t="shared" si="4"/>
        <v>1296000000000000</v>
      </c>
      <c r="P11" s="13">
        <f t="shared" si="5"/>
        <v>7776000000000000</v>
      </c>
      <c r="Q11" s="25">
        <f t="shared" si="6"/>
        <v>6.4811458971138134E-9</v>
      </c>
      <c r="R11" s="21"/>
      <c r="S11" s="21"/>
    </row>
    <row r="12" spans="1:19" x14ac:dyDescent="0.3">
      <c r="A12" s="2">
        <v>2387958429</v>
      </c>
      <c r="B12" s="2">
        <v>659625350</v>
      </c>
      <c r="C12">
        <v>633897920</v>
      </c>
      <c r="D12" s="15">
        <f t="shared" si="0"/>
        <v>25727430</v>
      </c>
      <c r="F12" s="4">
        <f t="shared" si="7"/>
        <v>63000000</v>
      </c>
      <c r="I12" s="14">
        <v>63000000</v>
      </c>
      <c r="J12" s="14">
        <v>3</v>
      </c>
      <c r="K12" s="12">
        <f t="shared" si="8"/>
        <v>67500000</v>
      </c>
      <c r="L12" s="21">
        <f t="shared" si="1"/>
        <v>8.8235294117647065E-2</v>
      </c>
      <c r="M12" s="12">
        <f t="shared" si="2"/>
        <v>202500000</v>
      </c>
      <c r="N12" s="12">
        <f t="shared" si="3"/>
        <v>-27000000</v>
      </c>
      <c r="O12" s="12">
        <f t="shared" si="4"/>
        <v>729000000000000</v>
      </c>
      <c r="P12" s="13">
        <f t="shared" si="5"/>
        <v>2187000000000000</v>
      </c>
      <c r="Q12" s="25">
        <f t="shared" si="6"/>
        <v>8.8645061084000191E-9</v>
      </c>
      <c r="R12" s="21"/>
      <c r="S12" s="21"/>
    </row>
    <row r="13" spans="1:19" x14ac:dyDescent="0.3">
      <c r="A13" s="2">
        <v>2736180542</v>
      </c>
      <c r="B13" s="2">
        <v>749654540</v>
      </c>
      <c r="C13">
        <v>714434560</v>
      </c>
      <c r="D13" s="15">
        <f t="shared" si="0"/>
        <v>35219980</v>
      </c>
      <c r="F13" s="4">
        <f t="shared" si="7"/>
        <v>72000000</v>
      </c>
      <c r="I13" s="14">
        <v>72000000</v>
      </c>
      <c r="J13" s="14">
        <v>6</v>
      </c>
      <c r="K13" s="12">
        <f t="shared" si="8"/>
        <v>76500000</v>
      </c>
      <c r="L13" s="21">
        <f t="shared" si="1"/>
        <v>0.17647058823529413</v>
      </c>
      <c r="M13" s="12">
        <f t="shared" si="2"/>
        <v>459000000</v>
      </c>
      <c r="N13" s="12">
        <f t="shared" si="3"/>
        <v>-18000000</v>
      </c>
      <c r="O13" s="12">
        <f t="shared" si="4"/>
        <v>324000000000000</v>
      </c>
      <c r="P13" s="13">
        <f t="shared" si="5"/>
        <v>1944000000000000</v>
      </c>
      <c r="Q13" s="25">
        <f t="shared" si="6"/>
        <v>1.1086625101405343E-8</v>
      </c>
      <c r="R13" s="21"/>
      <c r="S13" s="21"/>
    </row>
    <row r="14" spans="1:19" x14ac:dyDescent="0.3">
      <c r="A14" s="2">
        <v>1422947351</v>
      </c>
      <c r="B14" s="2">
        <v>409514320</v>
      </c>
      <c r="C14">
        <v>410710496</v>
      </c>
      <c r="D14" s="15">
        <f t="shared" si="0"/>
        <v>1196176</v>
      </c>
      <c r="F14" s="4">
        <f t="shared" si="7"/>
        <v>81000000</v>
      </c>
      <c r="I14" s="14">
        <v>81000000</v>
      </c>
      <c r="J14" s="14">
        <v>4</v>
      </c>
      <c r="K14" s="12">
        <f t="shared" si="8"/>
        <v>85500000</v>
      </c>
      <c r="L14" s="21">
        <f t="shared" si="1"/>
        <v>0.11764705882352941</v>
      </c>
      <c r="M14" s="12">
        <f t="shared" si="2"/>
        <v>342000000</v>
      </c>
      <c r="N14" s="12">
        <f t="shared" si="3"/>
        <v>-9000000</v>
      </c>
      <c r="O14" s="12">
        <f t="shared" si="4"/>
        <v>81000000000000</v>
      </c>
      <c r="P14" s="13">
        <f t="shared" si="5"/>
        <v>324000000000000</v>
      </c>
      <c r="Q14" s="25">
        <f t="shared" si="6"/>
        <v>1.2679036524930165E-8</v>
      </c>
      <c r="R14" s="21"/>
      <c r="S14" s="21"/>
    </row>
    <row r="15" spans="1:19" x14ac:dyDescent="0.3">
      <c r="A15" s="2">
        <v>1096640581</v>
      </c>
      <c r="B15" s="2">
        <v>350332720</v>
      </c>
      <c r="C15">
        <v>335242400</v>
      </c>
      <c r="D15" s="15">
        <f t="shared" si="0"/>
        <v>15090320</v>
      </c>
      <c r="F15" s="4">
        <f t="shared" si="7"/>
        <v>90000000</v>
      </c>
      <c r="I15" s="14">
        <v>90000000</v>
      </c>
      <c r="J15" s="14">
        <v>1</v>
      </c>
      <c r="K15" s="12">
        <f t="shared" si="8"/>
        <v>94500000</v>
      </c>
      <c r="L15" s="21">
        <f t="shared" si="1"/>
        <v>2.9411764705882353E-2</v>
      </c>
      <c r="M15" s="12">
        <f t="shared" si="2"/>
        <v>94500000</v>
      </c>
      <c r="N15" s="12">
        <f t="shared" si="3"/>
        <v>0</v>
      </c>
      <c r="O15" s="12">
        <f t="shared" si="4"/>
        <v>0</v>
      </c>
      <c r="P15" s="13">
        <f t="shared" si="5"/>
        <v>0</v>
      </c>
      <c r="Q15" s="25">
        <f t="shared" si="6"/>
        <v>1.325913573647909E-8</v>
      </c>
      <c r="R15" s="21"/>
      <c r="S15" s="21"/>
    </row>
    <row r="16" spans="1:19" x14ac:dyDescent="0.3">
      <c r="A16" s="2">
        <v>1867643091</v>
      </c>
      <c r="B16" s="2">
        <v>499636850</v>
      </c>
      <c r="C16">
        <v>513559552</v>
      </c>
      <c r="D16" s="15">
        <f t="shared" si="0"/>
        <v>13922702</v>
      </c>
      <c r="F16" s="4">
        <f t="shared" si="7"/>
        <v>99000000</v>
      </c>
      <c r="I16" s="14">
        <v>99000000</v>
      </c>
      <c r="J16" s="14">
        <v>4</v>
      </c>
      <c r="K16" s="12">
        <f t="shared" si="8"/>
        <v>103500000</v>
      </c>
      <c r="L16" s="21">
        <f t="shared" si="1"/>
        <v>0.11764705882352941</v>
      </c>
      <c r="M16" s="12">
        <f t="shared" si="2"/>
        <v>414000000</v>
      </c>
      <c r="N16" s="12">
        <f t="shared" si="3"/>
        <v>9000000</v>
      </c>
      <c r="O16" s="12">
        <f t="shared" si="4"/>
        <v>81000000000000</v>
      </c>
      <c r="P16" s="13">
        <f t="shared" si="5"/>
        <v>324000000000000</v>
      </c>
      <c r="Q16" s="25">
        <f t="shared" si="6"/>
        <v>1.2679036524930165E-8</v>
      </c>
      <c r="R16" s="21"/>
      <c r="S16" s="21"/>
    </row>
    <row r="17" spans="1:19" x14ac:dyDescent="0.3">
      <c r="A17" s="2">
        <v>2257848726</v>
      </c>
      <c r="B17" s="2">
        <v>677163400</v>
      </c>
      <c r="C17">
        <v>603806208</v>
      </c>
      <c r="D17" s="15">
        <f t="shared" si="0"/>
        <v>73357192</v>
      </c>
      <c r="F17" s="4">
        <f t="shared" si="7"/>
        <v>108000000</v>
      </c>
      <c r="I17" s="14">
        <v>108000000</v>
      </c>
      <c r="J17" s="14">
        <v>0</v>
      </c>
      <c r="K17" s="12">
        <f t="shared" si="8"/>
        <v>112500000</v>
      </c>
      <c r="L17" s="21">
        <f t="shared" si="1"/>
        <v>0</v>
      </c>
      <c r="M17" s="12">
        <f t="shared" si="2"/>
        <v>0</v>
      </c>
      <c r="N17" s="12">
        <f t="shared" si="3"/>
        <v>18000000</v>
      </c>
      <c r="O17" s="12">
        <f t="shared" si="4"/>
        <v>324000000000000</v>
      </c>
      <c r="P17" s="13">
        <f t="shared" si="5"/>
        <v>0</v>
      </c>
      <c r="Q17" s="25">
        <f t="shared" si="6"/>
        <v>1.1086625101405343E-8</v>
      </c>
      <c r="R17" s="21"/>
      <c r="S17" s="21"/>
    </row>
    <row r="18" spans="1:19" x14ac:dyDescent="0.3">
      <c r="A18" s="2">
        <v>2440009041</v>
      </c>
      <c r="B18" s="2">
        <v>647677368</v>
      </c>
      <c r="C18">
        <v>645936128</v>
      </c>
      <c r="D18" s="15">
        <f t="shared" si="0"/>
        <v>1741240</v>
      </c>
      <c r="F18" s="4">
        <f t="shared" si="7"/>
        <v>117000000</v>
      </c>
      <c r="I18" s="14">
        <v>117000000</v>
      </c>
      <c r="J18" s="14">
        <v>1</v>
      </c>
      <c r="K18" s="12">
        <f t="shared" si="8"/>
        <v>121500000</v>
      </c>
      <c r="L18" s="21">
        <f t="shared" si="1"/>
        <v>2.9411764705882353E-2</v>
      </c>
      <c r="M18" s="12">
        <f t="shared" si="2"/>
        <v>121500000</v>
      </c>
      <c r="N18" s="12">
        <f t="shared" si="3"/>
        <v>27000000</v>
      </c>
      <c r="O18" s="12">
        <f t="shared" si="4"/>
        <v>729000000000000</v>
      </c>
      <c r="P18" s="13">
        <f t="shared" si="5"/>
        <v>729000000000000</v>
      </c>
      <c r="Q18" s="25">
        <f t="shared" si="6"/>
        <v>8.8645061084000191E-9</v>
      </c>
      <c r="R18" s="21"/>
      <c r="S18" s="21"/>
    </row>
    <row r="19" spans="1:19" x14ac:dyDescent="0.3">
      <c r="A19" s="2">
        <v>2463265767</v>
      </c>
      <c r="B19" s="2">
        <v>690864840</v>
      </c>
      <c r="C19">
        <v>651314944</v>
      </c>
      <c r="D19" s="15">
        <f t="shared" si="0"/>
        <v>39549896</v>
      </c>
      <c r="F19" s="4">
        <f t="shared" si="7"/>
        <v>126000000</v>
      </c>
      <c r="I19" s="14">
        <v>126000000</v>
      </c>
      <c r="J19" s="14">
        <v>1</v>
      </c>
      <c r="K19" s="12">
        <f t="shared" si="8"/>
        <v>130500000</v>
      </c>
      <c r="L19" s="21">
        <f t="shared" si="1"/>
        <v>2.9411764705882353E-2</v>
      </c>
      <c r="M19" s="12">
        <f t="shared" si="2"/>
        <v>130500000</v>
      </c>
      <c r="N19" s="12">
        <f t="shared" si="3"/>
        <v>36000000</v>
      </c>
      <c r="O19" s="12">
        <f t="shared" si="4"/>
        <v>1296000000000000</v>
      </c>
      <c r="P19" s="13">
        <f t="shared" si="5"/>
        <v>1296000000000000</v>
      </c>
      <c r="Q19" s="25">
        <f t="shared" si="6"/>
        <v>6.4811458971138134E-9</v>
      </c>
      <c r="R19" s="21"/>
      <c r="S19" s="21"/>
    </row>
    <row r="20" spans="1:19" x14ac:dyDescent="0.3">
      <c r="A20" s="2">
        <v>2624638644</v>
      </c>
      <c r="B20" s="2">
        <v>736515960</v>
      </c>
      <c r="C20">
        <v>688637184</v>
      </c>
      <c r="D20" s="15">
        <f t="shared" si="0"/>
        <v>47878776</v>
      </c>
      <c r="F20" s="4">
        <f t="shared" si="7"/>
        <v>135000000</v>
      </c>
      <c r="I20" s="14">
        <v>135000000</v>
      </c>
      <c r="J20" s="14">
        <v>1</v>
      </c>
      <c r="K20" s="12">
        <f t="shared" si="8"/>
        <v>139500000</v>
      </c>
      <c r="L20" s="21">
        <f t="shared" si="1"/>
        <v>2.9411764705882353E-2</v>
      </c>
      <c r="M20" s="12">
        <f t="shared" si="2"/>
        <v>139500000</v>
      </c>
      <c r="N20" s="12">
        <f t="shared" si="3"/>
        <v>45000000</v>
      </c>
      <c r="O20" s="12">
        <f t="shared" si="4"/>
        <v>2025000000000000</v>
      </c>
      <c r="P20" s="13">
        <f t="shared" si="5"/>
        <v>2025000000000000</v>
      </c>
      <c r="Q20" s="25">
        <f t="shared" si="6"/>
        <v>4.333024303864114E-9</v>
      </c>
      <c r="R20" s="21"/>
      <c r="S20" s="21"/>
    </row>
    <row r="21" spans="1:19" ht="17.25" thickBot="1" x14ac:dyDescent="0.35">
      <c r="A21" s="2">
        <v>1548338150</v>
      </c>
      <c r="B21" s="2">
        <v>471940950</v>
      </c>
      <c r="C21">
        <v>439710816</v>
      </c>
      <c r="D21" s="15">
        <f t="shared" si="0"/>
        <v>32230134</v>
      </c>
      <c r="F21" s="4"/>
      <c r="I21" s="24" t="s">
        <v>22</v>
      </c>
      <c r="J21" s="24">
        <f>SUM(J10:J19)</f>
        <v>34</v>
      </c>
      <c r="K21" s="24">
        <f>SUM(K10:K19)</f>
        <v>900000000</v>
      </c>
      <c r="L21" s="22">
        <f>SUM(L10:L19)</f>
        <v>1</v>
      </c>
      <c r="M21" s="24">
        <f>SUM(M10:M19)</f>
        <v>2511000000</v>
      </c>
      <c r="N21" s="24">
        <f>SUM(N10:N19)</f>
        <v>-45000000</v>
      </c>
      <c r="O21" s="24">
        <f>SUM(O10:O19)</f>
        <v>6885000000000000</v>
      </c>
      <c r="P21" s="24">
        <f>SUM(P10:P19)</f>
        <v>3.078E+16</v>
      </c>
      <c r="Q21" s="23"/>
      <c r="R21" s="23"/>
      <c r="S21" s="23"/>
    </row>
    <row r="22" spans="1:19" x14ac:dyDescent="0.3">
      <c r="A22" s="2">
        <v>1092038972</v>
      </c>
      <c r="B22" s="2">
        <v>363620711</v>
      </c>
      <c r="C22">
        <v>334178112</v>
      </c>
      <c r="D22" s="15">
        <f t="shared" si="0"/>
        <v>29442599</v>
      </c>
      <c r="F22" s="4"/>
      <c r="I22" s="20"/>
      <c r="J22" s="20"/>
      <c r="K22" s="23"/>
      <c r="L22" s="23"/>
      <c r="M22" s="23"/>
      <c r="N22" s="23"/>
      <c r="O22" s="23"/>
      <c r="P22" s="23"/>
      <c r="Q22" s="23"/>
      <c r="R22" s="23"/>
      <c r="S22" s="23"/>
    </row>
    <row r="23" spans="1:19" x14ac:dyDescent="0.3">
      <c r="A23" s="2">
        <v>1514126243</v>
      </c>
      <c r="B23" s="2">
        <v>470339740</v>
      </c>
      <c r="C23">
        <v>431798304</v>
      </c>
      <c r="D23" s="15">
        <f t="shared" si="0"/>
        <v>38541436</v>
      </c>
      <c r="F23" s="4"/>
      <c r="I23" s="16"/>
      <c r="J23" s="16"/>
      <c r="K23" s="17"/>
      <c r="L23" s="17"/>
      <c r="M23" s="17"/>
      <c r="N23" s="17"/>
      <c r="O23" s="17"/>
      <c r="P23" s="17"/>
      <c r="Q23" s="17"/>
      <c r="R23" s="17"/>
    </row>
    <row r="24" spans="1:19" x14ac:dyDescent="0.3">
      <c r="A24" s="2">
        <v>2295564800</v>
      </c>
      <c r="B24" s="2">
        <v>575317809</v>
      </c>
      <c r="C24">
        <v>612529152</v>
      </c>
      <c r="D24" s="15">
        <f t="shared" si="0"/>
        <v>37211343</v>
      </c>
      <c r="F24" s="4"/>
      <c r="I24" s="8"/>
      <c r="J24" s="9"/>
    </row>
    <row r="25" spans="1:19" x14ac:dyDescent="0.3">
      <c r="A25" s="2">
        <v>2712729722</v>
      </c>
      <c r="B25" s="2">
        <v>734569430</v>
      </c>
      <c r="C25">
        <v>709010816</v>
      </c>
      <c r="D25" s="15">
        <f t="shared" si="0"/>
        <v>25558614</v>
      </c>
      <c r="F25" s="4"/>
      <c r="I25" s="8"/>
      <c r="J25" s="9"/>
    </row>
    <row r="26" spans="1:19" x14ac:dyDescent="0.3">
      <c r="A26" s="2">
        <v>1881064130</v>
      </c>
      <c r="B26" s="2">
        <v>518204480</v>
      </c>
      <c r="C26">
        <v>516663584</v>
      </c>
      <c r="D26" s="15">
        <f t="shared" si="0"/>
        <v>1540896</v>
      </c>
      <c r="F26" s="4"/>
      <c r="I26" s="8"/>
      <c r="J26" s="9"/>
    </row>
    <row r="27" spans="1:19" x14ac:dyDescent="0.3">
      <c r="A27" s="2">
        <v>2589810932</v>
      </c>
      <c r="B27" s="2">
        <v>664191250</v>
      </c>
      <c r="C27">
        <v>680582272</v>
      </c>
      <c r="D27" s="15">
        <f t="shared" si="0"/>
        <v>16391022</v>
      </c>
      <c r="I27" s="9"/>
      <c r="J27" s="9"/>
      <c r="K27" s="14"/>
    </row>
    <row r="28" spans="1:19" x14ac:dyDescent="0.3">
      <c r="A28" s="2">
        <v>1577376651</v>
      </c>
      <c r="B28" s="2">
        <v>467635110</v>
      </c>
      <c r="C28">
        <v>446426848</v>
      </c>
      <c r="D28" s="15">
        <f t="shared" si="0"/>
        <v>21208262</v>
      </c>
    </row>
    <row r="29" spans="1:19" x14ac:dyDescent="0.3">
      <c r="A29" s="2">
        <v>1294770067</v>
      </c>
      <c r="B29" s="2">
        <v>413842890</v>
      </c>
      <c r="C29">
        <v>381065696</v>
      </c>
      <c r="D29" s="15">
        <f t="shared" si="0"/>
        <v>32777194</v>
      </c>
    </row>
    <row r="30" spans="1:19" x14ac:dyDescent="0.3">
      <c r="A30" s="2">
        <v>2106756362</v>
      </c>
      <c r="B30" s="2">
        <v>609204320</v>
      </c>
      <c r="C30">
        <v>568861568</v>
      </c>
      <c r="D30" s="15">
        <f t="shared" si="0"/>
        <v>40342752</v>
      </c>
    </row>
    <row r="31" spans="1:19" x14ac:dyDescent="0.3">
      <c r="A31" s="2">
        <v>2556241177</v>
      </c>
      <c r="B31" s="2">
        <v>800720820</v>
      </c>
      <c r="C31">
        <v>672818240</v>
      </c>
      <c r="D31" s="15">
        <f t="shared" si="0"/>
        <v>127902580</v>
      </c>
      <c r="E31" t="s">
        <v>20</v>
      </c>
      <c r="F31">
        <v>81611776</v>
      </c>
    </row>
    <row r="32" spans="1:19" x14ac:dyDescent="0.3">
      <c r="A32" s="2">
        <v>2429708651</v>
      </c>
      <c r="B32" s="2">
        <v>548397540</v>
      </c>
      <c r="C32">
        <v>643553856</v>
      </c>
      <c r="D32" s="15">
        <f t="shared" si="0"/>
        <v>95156316</v>
      </c>
      <c r="E32" t="s">
        <v>21</v>
      </c>
      <c r="F32">
        <v>0.231279611587524</v>
      </c>
    </row>
    <row r="33" spans="1:4" x14ac:dyDescent="0.3">
      <c r="A33" s="2">
        <v>2608651522</v>
      </c>
      <c r="B33" s="2">
        <v>590798979</v>
      </c>
      <c r="C33">
        <v>684939712</v>
      </c>
      <c r="D33" s="15">
        <f t="shared" si="0"/>
        <v>94140733</v>
      </c>
    </row>
    <row r="34" spans="1:4" x14ac:dyDescent="0.3">
      <c r="A34" s="2">
        <v>2872089959</v>
      </c>
      <c r="B34" s="2">
        <v>627411810</v>
      </c>
      <c r="C34">
        <v>745867584</v>
      </c>
      <c r="D34" s="15">
        <f t="shared" si="0"/>
        <v>118455774</v>
      </c>
    </row>
    <row r="35" spans="1:4" x14ac:dyDescent="0.3">
      <c r="A35" s="2">
        <v>1536111551</v>
      </c>
      <c r="B35" s="2">
        <v>433235700</v>
      </c>
      <c r="C35">
        <v>436883040</v>
      </c>
      <c r="D35" s="15">
        <f t="shared" si="0"/>
        <v>3647340</v>
      </c>
    </row>
    <row r="36" spans="1:4" x14ac:dyDescent="0.3">
      <c r="A36" s="2">
        <v>1157331313</v>
      </c>
      <c r="B36" s="2">
        <v>315625840</v>
      </c>
      <c r="C36">
        <v>349278912</v>
      </c>
      <c r="D36" s="15">
        <f t="shared" si="0"/>
        <v>33653072</v>
      </c>
    </row>
    <row r="37" spans="1:4" x14ac:dyDescent="0.3">
      <c r="A37" s="2">
        <v>1853595645</v>
      </c>
      <c r="B37" s="2">
        <v>434772550</v>
      </c>
      <c r="C37">
        <v>510310656</v>
      </c>
      <c r="D37" s="15">
        <f t="shared" si="0"/>
        <v>75538106</v>
      </c>
    </row>
    <row r="38" spans="1:4" x14ac:dyDescent="0.3">
      <c r="A38" s="2">
        <v>2395559567</v>
      </c>
      <c r="B38" s="2">
        <v>541120809</v>
      </c>
      <c r="C38">
        <v>635655872</v>
      </c>
      <c r="D38" s="15">
        <f t="shared" si="0"/>
        <v>94535063</v>
      </c>
    </row>
    <row r="39" spans="1:4" x14ac:dyDescent="0.3">
      <c r="A39" s="2">
        <v>2322581450</v>
      </c>
      <c r="B39" s="2">
        <v>552856010</v>
      </c>
      <c r="C39">
        <v>618777536</v>
      </c>
      <c r="D39" s="15">
        <f t="shared" si="0"/>
        <v>65921526</v>
      </c>
    </row>
    <row r="40" spans="1:4" x14ac:dyDescent="0.3">
      <c r="A40" s="2">
        <v>2502173928</v>
      </c>
      <c r="B40" s="2">
        <v>658299587</v>
      </c>
      <c r="C40">
        <v>660313600</v>
      </c>
      <c r="D40" s="15">
        <f t="shared" si="0"/>
        <v>2014013</v>
      </c>
    </row>
    <row r="41" spans="1:4" x14ac:dyDescent="0.3">
      <c r="A41" s="2">
        <v>2858792582</v>
      </c>
      <c r="B41" s="2">
        <v>669062098</v>
      </c>
      <c r="C41">
        <v>742792256</v>
      </c>
      <c r="D41" s="15">
        <f t="shared" si="0"/>
        <v>73730158</v>
      </c>
    </row>
    <row r="42" spans="1:4" x14ac:dyDescent="0.3">
      <c r="A42" s="2">
        <v>1592350371</v>
      </c>
      <c r="B42" s="2">
        <v>419346411</v>
      </c>
      <c r="C42">
        <v>449889952</v>
      </c>
      <c r="D42" s="15">
        <f t="shared" si="0"/>
        <v>30543541</v>
      </c>
    </row>
    <row r="43" spans="1:4" x14ac:dyDescent="0.3">
      <c r="A43" s="2">
        <v>1254929540</v>
      </c>
      <c r="B43" s="2">
        <v>355516151</v>
      </c>
      <c r="C43">
        <v>371851392</v>
      </c>
      <c r="D43" s="15">
        <f t="shared" si="0"/>
        <v>16335241</v>
      </c>
    </row>
    <row r="44" spans="1:4" x14ac:dyDescent="0.3">
      <c r="A44" s="2">
        <v>2184391861</v>
      </c>
      <c r="B44" s="2">
        <v>492832210</v>
      </c>
      <c r="C44">
        <v>586817088</v>
      </c>
      <c r="D44" s="15">
        <f t="shared" si="0"/>
        <v>93984878</v>
      </c>
    </row>
    <row r="45" spans="1:4" x14ac:dyDescent="0.3">
      <c r="A45" s="2">
        <v>2533370137</v>
      </c>
      <c r="B45" s="2">
        <v>601177906</v>
      </c>
      <c r="C45">
        <v>667528640</v>
      </c>
      <c r="D45" s="15">
        <f t="shared" si="0"/>
        <v>66350734</v>
      </c>
    </row>
    <row r="46" spans="1:4" x14ac:dyDescent="0.3">
      <c r="A46" s="2">
        <v>2610019585</v>
      </c>
      <c r="B46" s="2">
        <v>665407166</v>
      </c>
      <c r="C46">
        <v>685256064</v>
      </c>
      <c r="D46" s="15">
        <f t="shared" si="0"/>
        <v>19848898</v>
      </c>
    </row>
    <row r="47" spans="1:4" x14ac:dyDescent="0.3">
      <c r="A47" s="2">
        <v>2489071012</v>
      </c>
      <c r="B47" s="2">
        <v>663061933</v>
      </c>
      <c r="C47">
        <v>657283200</v>
      </c>
      <c r="D47" s="15">
        <f t="shared" si="0"/>
        <v>5778733</v>
      </c>
    </row>
    <row r="48" spans="1:4" x14ac:dyDescent="0.3">
      <c r="A48" s="2">
        <v>2539708704</v>
      </c>
      <c r="B48" s="2">
        <v>672425020</v>
      </c>
      <c r="C48">
        <v>668994624</v>
      </c>
      <c r="D48" s="15">
        <f t="shared" si="0"/>
        <v>3430396</v>
      </c>
    </row>
    <row r="49" spans="1:4" x14ac:dyDescent="0.3">
      <c r="A49" s="2">
        <v>1494890342</v>
      </c>
      <c r="B49" s="2">
        <v>422812822</v>
      </c>
      <c r="C49">
        <v>427349440</v>
      </c>
      <c r="D49" s="15">
        <f t="shared" si="0"/>
        <v>4536618</v>
      </c>
    </row>
    <row r="50" spans="1:4" x14ac:dyDescent="0.3">
      <c r="A50" s="2">
        <v>1231185164</v>
      </c>
      <c r="B50" s="2">
        <v>358689600</v>
      </c>
      <c r="C50">
        <v>366359808</v>
      </c>
      <c r="D50" s="15">
        <f t="shared" si="0"/>
        <v>7670208</v>
      </c>
    </row>
    <row r="51" spans="1:4" x14ac:dyDescent="0.3">
      <c r="A51" s="2">
        <v>1973897610</v>
      </c>
      <c r="B51" s="2">
        <v>574127390</v>
      </c>
      <c r="C51">
        <v>538134016</v>
      </c>
      <c r="D51" s="15">
        <f t="shared" si="0"/>
        <v>35993374</v>
      </c>
    </row>
    <row r="52" spans="1:4" x14ac:dyDescent="0.3">
      <c r="A52" s="2">
        <v>2813792983</v>
      </c>
      <c r="B52" s="2">
        <v>803158350</v>
      </c>
      <c r="C52">
        <v>732384704</v>
      </c>
      <c r="D52" s="15">
        <f t="shared" si="0"/>
        <v>70773646</v>
      </c>
    </row>
    <row r="53" spans="1:4" x14ac:dyDescent="0.3">
      <c r="A53" s="2">
        <v>2935367395</v>
      </c>
      <c r="B53" s="2">
        <v>842045280</v>
      </c>
      <c r="C53">
        <v>760502400</v>
      </c>
      <c r="D53" s="15">
        <f t="shared" si="0"/>
        <v>81542880</v>
      </c>
    </row>
    <row r="54" spans="1:4" x14ac:dyDescent="0.3">
      <c r="A54" s="2">
        <v>2137698315</v>
      </c>
      <c r="B54" s="2">
        <v>591968280</v>
      </c>
      <c r="C54">
        <v>576017792</v>
      </c>
      <c r="D54" s="15">
        <f t="shared" si="0"/>
        <v>15950488</v>
      </c>
    </row>
    <row r="55" spans="1:4" x14ac:dyDescent="0.3">
      <c r="A55" s="2">
        <v>2788025567</v>
      </c>
      <c r="B55" s="2">
        <v>746837691</v>
      </c>
      <c r="C55">
        <v>726425280</v>
      </c>
      <c r="D55" s="15">
        <f t="shared" si="0"/>
        <v>20412411</v>
      </c>
    </row>
    <row r="56" spans="1:4" x14ac:dyDescent="0.3">
      <c r="A56" s="2">
        <v>1770974081</v>
      </c>
      <c r="B56" s="2">
        <v>487869680</v>
      </c>
      <c r="C56">
        <v>491201984</v>
      </c>
      <c r="D56" s="15">
        <f t="shared" si="0"/>
        <v>3332304</v>
      </c>
    </row>
    <row r="57" spans="1:4" x14ac:dyDescent="0.3">
      <c r="A57" s="2">
        <v>1516620661</v>
      </c>
      <c r="B57" s="2">
        <v>405928540</v>
      </c>
      <c r="C57">
        <v>432375200</v>
      </c>
      <c r="D57" s="15">
        <f t="shared" si="0"/>
        <v>26446660</v>
      </c>
    </row>
    <row r="58" spans="1:4" x14ac:dyDescent="0.3">
      <c r="A58" s="2">
        <v>1342736901</v>
      </c>
      <c r="B58" s="2">
        <v>342513010</v>
      </c>
      <c r="C58">
        <v>392159456</v>
      </c>
      <c r="D58" s="15">
        <f t="shared" si="0"/>
        <v>49646446</v>
      </c>
    </row>
    <row r="59" spans="1:4" x14ac:dyDescent="0.3">
      <c r="A59" s="2">
        <v>1870414377</v>
      </c>
      <c r="B59" s="2">
        <v>503540447</v>
      </c>
      <c r="C59">
        <v>514200480</v>
      </c>
      <c r="D59" s="15">
        <f t="shared" si="0"/>
        <v>10660033</v>
      </c>
    </row>
    <row r="60" spans="1:4" x14ac:dyDescent="0.3">
      <c r="A60" s="2">
        <v>1585925023</v>
      </c>
      <c r="B60" s="2">
        <v>418158740</v>
      </c>
      <c r="C60">
        <v>448403904</v>
      </c>
      <c r="D60" s="15">
        <f t="shared" si="0"/>
        <v>30245164</v>
      </c>
    </row>
    <row r="61" spans="1:4" x14ac:dyDescent="0.3">
      <c r="A61" s="2">
        <v>2105927718</v>
      </c>
      <c r="B61" s="2">
        <v>537589080</v>
      </c>
      <c r="C61">
        <v>568669952</v>
      </c>
      <c r="D61" s="15">
        <f t="shared" si="0"/>
        <v>31080872</v>
      </c>
    </row>
    <row r="62" spans="1:4" x14ac:dyDescent="0.3">
      <c r="A62" s="2">
        <v>2341700072</v>
      </c>
      <c r="B62" s="2">
        <v>621843310</v>
      </c>
      <c r="C62">
        <v>623199296</v>
      </c>
      <c r="D62" s="15">
        <f t="shared" si="0"/>
        <v>1355986</v>
      </c>
    </row>
    <row r="63" spans="1:4" x14ac:dyDescent="0.3">
      <c r="A63" s="2">
        <v>1434948944</v>
      </c>
      <c r="B63" s="2">
        <v>420488590</v>
      </c>
      <c r="C63">
        <v>413486208</v>
      </c>
      <c r="D63" s="15">
        <f t="shared" si="0"/>
        <v>7002382</v>
      </c>
    </row>
    <row r="64" spans="1:4" x14ac:dyDescent="0.3">
      <c r="A64" s="2">
        <v>1166986630</v>
      </c>
      <c r="B64" s="2">
        <v>304025290</v>
      </c>
      <c r="C64">
        <v>351512000</v>
      </c>
      <c r="D64" s="15">
        <f t="shared" si="0"/>
        <v>47486710</v>
      </c>
    </row>
    <row r="65" spans="1:4" x14ac:dyDescent="0.3">
      <c r="A65" s="2">
        <v>2177260516</v>
      </c>
      <c r="B65" s="2">
        <v>574915524</v>
      </c>
      <c r="C65">
        <v>585167744</v>
      </c>
      <c r="D65" s="15">
        <f t="shared" si="0"/>
        <v>10252220</v>
      </c>
    </row>
    <row r="66" spans="1:4" x14ac:dyDescent="0.3">
      <c r="A66" s="2">
        <v>2892871638</v>
      </c>
      <c r="B66" s="2">
        <v>760920721</v>
      </c>
      <c r="C66">
        <v>750673984</v>
      </c>
      <c r="D66" s="15">
        <f t="shared" si="0"/>
        <v>10246737</v>
      </c>
    </row>
    <row r="67" spans="1:4" x14ac:dyDescent="0.3">
      <c r="A67" s="2">
        <v>3343093071</v>
      </c>
      <c r="B67" s="2">
        <v>847447441</v>
      </c>
      <c r="C67">
        <v>854801024</v>
      </c>
      <c r="D67" s="15">
        <f t="shared" ref="D67:D92" si="9">ABS(B67-C67)</f>
        <v>7353583</v>
      </c>
    </row>
    <row r="68" spans="1:4" x14ac:dyDescent="0.3">
      <c r="A68" s="2">
        <v>3615058761</v>
      </c>
      <c r="B68" s="2">
        <v>938596551</v>
      </c>
      <c r="C68">
        <v>917701120</v>
      </c>
      <c r="D68" s="15">
        <f t="shared" si="9"/>
        <v>20895431</v>
      </c>
    </row>
    <row r="69" spans="1:4" x14ac:dyDescent="0.3">
      <c r="A69" s="2">
        <v>3349034477</v>
      </c>
      <c r="B69" s="2">
        <v>796087754</v>
      </c>
      <c r="C69">
        <v>856175168</v>
      </c>
      <c r="D69" s="15">
        <f t="shared" si="9"/>
        <v>60087414</v>
      </c>
    </row>
    <row r="70" spans="1:4" x14ac:dyDescent="0.3">
      <c r="A70" s="2">
        <v>1568122659</v>
      </c>
      <c r="B70" s="2">
        <v>429509267</v>
      </c>
      <c r="C70">
        <v>444286560</v>
      </c>
      <c r="D70" s="15">
        <f t="shared" si="9"/>
        <v>14777293</v>
      </c>
    </row>
    <row r="71" spans="1:4" x14ac:dyDescent="0.3">
      <c r="A71" s="2">
        <v>1232799449</v>
      </c>
      <c r="B71" s="2">
        <v>322351610</v>
      </c>
      <c r="C71">
        <v>366733152</v>
      </c>
      <c r="D71" s="15">
        <f t="shared" si="9"/>
        <v>44381542</v>
      </c>
    </row>
    <row r="72" spans="1:4" x14ac:dyDescent="0.3">
      <c r="A72" s="2">
        <v>2351757056</v>
      </c>
      <c r="B72" s="2">
        <v>512748965</v>
      </c>
      <c r="C72">
        <v>625525248</v>
      </c>
      <c r="D72" s="15">
        <f t="shared" si="9"/>
        <v>112776283</v>
      </c>
    </row>
    <row r="73" spans="1:4" x14ac:dyDescent="0.3">
      <c r="A73" s="2">
        <v>2835691857</v>
      </c>
      <c r="B73" s="2">
        <v>664004657</v>
      </c>
      <c r="C73">
        <v>737449472</v>
      </c>
      <c r="D73" s="15">
        <f t="shared" si="9"/>
        <v>73444815</v>
      </c>
    </row>
    <row r="74" spans="1:4" x14ac:dyDescent="0.3">
      <c r="A74" s="2">
        <v>2842371140</v>
      </c>
      <c r="B74" s="2">
        <v>710205498</v>
      </c>
      <c r="C74">
        <v>738994240</v>
      </c>
      <c r="D74" s="15">
        <f t="shared" si="9"/>
        <v>28788742</v>
      </c>
    </row>
    <row r="75" spans="1:4" x14ac:dyDescent="0.3">
      <c r="A75" s="2">
        <v>2891200132</v>
      </c>
      <c r="B75" s="2">
        <v>767199702</v>
      </c>
      <c r="C75">
        <v>750287424</v>
      </c>
      <c r="D75" s="15">
        <f t="shared" si="9"/>
        <v>16912278</v>
      </c>
    </row>
    <row r="76" spans="1:4" x14ac:dyDescent="0.3">
      <c r="A76" s="2">
        <v>2962710000</v>
      </c>
      <c r="B76" s="2">
        <v>784200560</v>
      </c>
      <c r="C76">
        <v>766826176</v>
      </c>
      <c r="D76" s="15">
        <f t="shared" si="9"/>
        <v>17374384</v>
      </c>
    </row>
    <row r="77" spans="1:4" x14ac:dyDescent="0.3">
      <c r="A77" s="2">
        <v>1572821741</v>
      </c>
      <c r="B77" s="2">
        <v>513293180</v>
      </c>
      <c r="C77">
        <v>445373376</v>
      </c>
      <c r="D77" s="15">
        <f t="shared" si="9"/>
        <v>67919804</v>
      </c>
    </row>
    <row r="78" spans="1:4" x14ac:dyDescent="0.3">
      <c r="A78" s="2">
        <v>1320271703</v>
      </c>
      <c r="B78" s="2">
        <v>439692565</v>
      </c>
      <c r="C78">
        <v>386963712</v>
      </c>
      <c r="D78" s="15">
        <f t="shared" si="9"/>
        <v>52728853</v>
      </c>
    </row>
    <row r="79" spans="1:4" x14ac:dyDescent="0.3">
      <c r="A79" s="2">
        <v>2230551140</v>
      </c>
      <c r="B79" s="2">
        <v>665380576</v>
      </c>
      <c r="C79">
        <v>597492736</v>
      </c>
      <c r="D79" s="15">
        <f t="shared" si="9"/>
        <v>67887840</v>
      </c>
    </row>
    <row r="80" spans="1:4" x14ac:dyDescent="0.3">
      <c r="A80" s="2">
        <v>2619552477</v>
      </c>
      <c r="B80" s="2">
        <v>719594682</v>
      </c>
      <c r="C80">
        <v>687460864</v>
      </c>
      <c r="D80" s="15">
        <f t="shared" si="9"/>
        <v>32133818</v>
      </c>
    </row>
    <row r="81" spans="1:4" x14ac:dyDescent="0.3">
      <c r="A81" s="2">
        <v>2726972030</v>
      </c>
      <c r="B81" s="2">
        <v>766990458</v>
      </c>
      <c r="C81">
        <v>712304768</v>
      </c>
      <c r="D81" s="15">
        <f t="shared" si="9"/>
        <v>54685690</v>
      </c>
    </row>
    <row r="82" spans="1:4" x14ac:dyDescent="0.3">
      <c r="A82" s="2">
        <v>2818096536</v>
      </c>
      <c r="B82" s="2">
        <v>782687423</v>
      </c>
      <c r="C82">
        <v>733380096</v>
      </c>
      <c r="D82" s="15">
        <f t="shared" si="9"/>
        <v>49307327</v>
      </c>
    </row>
    <row r="83" spans="1:4" x14ac:dyDescent="0.3">
      <c r="A83" s="2">
        <v>2756556347</v>
      </c>
      <c r="B83" s="2">
        <v>746618115</v>
      </c>
      <c r="C83">
        <v>719147072</v>
      </c>
      <c r="D83" s="15">
        <f t="shared" si="9"/>
        <v>27471043</v>
      </c>
    </row>
    <row r="84" spans="1:4" x14ac:dyDescent="0.3">
      <c r="A84" s="2">
        <v>1609552591</v>
      </c>
      <c r="B84" s="2">
        <v>489105648</v>
      </c>
      <c r="C84">
        <v>453868480</v>
      </c>
      <c r="D84" s="15">
        <f t="shared" si="9"/>
        <v>35237168</v>
      </c>
    </row>
    <row r="85" spans="1:4" x14ac:dyDescent="0.3">
      <c r="A85" s="2">
        <v>1190800020</v>
      </c>
      <c r="B85" s="2">
        <v>377986520</v>
      </c>
      <c r="C85">
        <v>357019552</v>
      </c>
      <c r="D85" s="15">
        <f t="shared" si="9"/>
        <v>20966968</v>
      </c>
    </row>
    <row r="86" spans="1:4" x14ac:dyDescent="0.3">
      <c r="A86" s="2">
        <v>1984266852</v>
      </c>
      <c r="B86" s="2">
        <v>553120247</v>
      </c>
      <c r="C86">
        <v>540532224</v>
      </c>
      <c r="D86" s="15">
        <f t="shared" si="9"/>
        <v>12588023</v>
      </c>
    </row>
    <row r="87" spans="1:4" x14ac:dyDescent="0.3">
      <c r="A87" s="2">
        <v>2473280696</v>
      </c>
      <c r="B87" s="2">
        <v>694812050</v>
      </c>
      <c r="C87">
        <v>653631168</v>
      </c>
      <c r="D87" s="15">
        <f t="shared" si="9"/>
        <v>41180882</v>
      </c>
    </row>
    <row r="88" spans="1:4" x14ac:dyDescent="0.3">
      <c r="A88" s="2">
        <v>2678042951</v>
      </c>
      <c r="B88" s="2">
        <v>757908451</v>
      </c>
      <c r="C88">
        <v>700988480</v>
      </c>
      <c r="D88" s="15">
        <f t="shared" si="9"/>
        <v>56919971</v>
      </c>
    </row>
    <row r="89" spans="1:4" x14ac:dyDescent="0.3">
      <c r="A89" s="2">
        <v>2629147347</v>
      </c>
      <c r="B89" s="2">
        <v>724357169</v>
      </c>
      <c r="C89">
        <v>689679936</v>
      </c>
      <c r="D89" s="15">
        <f t="shared" si="9"/>
        <v>34677233</v>
      </c>
    </row>
    <row r="90" spans="1:4" x14ac:dyDescent="0.3">
      <c r="A90" s="2">
        <v>2652168698</v>
      </c>
      <c r="B90" s="2">
        <v>700122627</v>
      </c>
      <c r="C90">
        <v>695004352</v>
      </c>
      <c r="D90" s="15">
        <f t="shared" si="9"/>
        <v>5118275</v>
      </c>
    </row>
    <row r="91" spans="1:4" x14ac:dyDescent="0.3">
      <c r="A91" s="2">
        <v>1449167152</v>
      </c>
      <c r="B91" s="2">
        <v>436016120</v>
      </c>
      <c r="C91">
        <v>416774592</v>
      </c>
      <c r="D91" s="15">
        <f t="shared" si="9"/>
        <v>19241528</v>
      </c>
    </row>
    <row r="92" spans="1:4" x14ac:dyDescent="0.3">
      <c r="A92" s="2">
        <v>1238664152</v>
      </c>
      <c r="B92" s="2">
        <v>396370907</v>
      </c>
      <c r="C92">
        <v>368089536</v>
      </c>
      <c r="D92" s="15">
        <f t="shared" si="9"/>
        <v>28281371</v>
      </c>
    </row>
  </sheetData>
  <sortState ref="I5:I20">
    <sortCondition ref="I5"/>
  </sortState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opLeftCell="A7" workbookViewId="0">
      <selection sqref="A1:A92"/>
    </sheetView>
  </sheetViews>
  <sheetFormatPr defaultRowHeight="16.5" x14ac:dyDescent="0.3"/>
  <cols>
    <col min="1" max="1" width="16.875" style="3" bestFit="1" customWidth="1"/>
    <col min="3" max="3" width="19.375" style="4" customWidth="1"/>
    <col min="4" max="4" width="20" customWidth="1"/>
    <col min="6" max="6" width="11.375" bestFit="1" customWidth="1"/>
    <col min="10" max="10" width="11.375" bestFit="1" customWidth="1"/>
  </cols>
  <sheetData>
    <row r="1" spans="1:10" x14ac:dyDescent="0.3">
      <c r="A1" s="3" t="s">
        <v>3</v>
      </c>
      <c r="D1" t="s">
        <v>7</v>
      </c>
    </row>
    <row r="2" spans="1:10" ht="17.25" thickBot="1" x14ac:dyDescent="0.35">
      <c r="A2" s="6">
        <v>44556998</v>
      </c>
      <c r="D2" s="5">
        <v>50000000</v>
      </c>
      <c r="F2" s="5">
        <v>15000000</v>
      </c>
    </row>
    <row r="3" spans="1:10" x14ac:dyDescent="0.3">
      <c r="A3" s="6">
        <v>68678436</v>
      </c>
      <c r="F3" s="11" t="s">
        <v>5</v>
      </c>
      <c r="G3" s="11" t="s">
        <v>9</v>
      </c>
    </row>
    <row r="4" spans="1:10" x14ac:dyDescent="0.3">
      <c r="A4" s="6">
        <v>23620682</v>
      </c>
      <c r="C4" s="4" t="s">
        <v>6</v>
      </c>
      <c r="F4" s="8">
        <v>2000000</v>
      </c>
      <c r="G4" s="9">
        <v>0</v>
      </c>
    </row>
    <row r="5" spans="1:10" x14ac:dyDescent="0.3">
      <c r="A5" s="6">
        <v>7896648</v>
      </c>
      <c r="C5" s="4">
        <v>2000000</v>
      </c>
      <c r="F5" s="8">
        <v>17000000</v>
      </c>
      <c r="G5" s="9">
        <v>5</v>
      </c>
      <c r="J5" s="7"/>
    </row>
    <row r="6" spans="1:10" x14ac:dyDescent="0.3">
      <c r="A6" s="6">
        <v>45419024</v>
      </c>
      <c r="C6" s="4">
        <f>C5+$D$2</f>
        <v>52000000</v>
      </c>
      <c r="F6" s="8">
        <v>32000000</v>
      </c>
      <c r="G6" s="9">
        <v>6</v>
      </c>
      <c r="J6" s="7"/>
    </row>
    <row r="7" spans="1:10" x14ac:dyDescent="0.3">
      <c r="A7" s="6">
        <v>40747742</v>
      </c>
      <c r="C7" s="4">
        <f t="shared" ref="C7:C45" si="0">C6+$D$2</f>
        <v>102000000</v>
      </c>
      <c r="F7" s="8">
        <v>47000000</v>
      </c>
      <c r="G7" s="9">
        <v>4</v>
      </c>
      <c r="J7" s="7"/>
    </row>
    <row r="8" spans="1:10" x14ac:dyDescent="0.3">
      <c r="A8" s="6">
        <v>5239678</v>
      </c>
      <c r="C8" s="4">
        <f t="shared" si="0"/>
        <v>152000000</v>
      </c>
      <c r="F8" s="8">
        <v>62000000</v>
      </c>
      <c r="G8" s="9">
        <v>4</v>
      </c>
      <c r="J8" s="7"/>
    </row>
    <row r="9" spans="1:10" x14ac:dyDescent="0.3">
      <c r="A9" s="6">
        <v>4930242</v>
      </c>
      <c r="C9" s="4">
        <f t="shared" si="0"/>
        <v>202000000</v>
      </c>
      <c r="F9" s="8">
        <v>77000000</v>
      </c>
      <c r="G9" s="9">
        <v>4</v>
      </c>
      <c r="J9" s="7"/>
    </row>
    <row r="10" spans="1:10" x14ac:dyDescent="0.3">
      <c r="A10" s="6">
        <v>34259120</v>
      </c>
      <c r="C10" s="4">
        <f t="shared" si="0"/>
        <v>252000000</v>
      </c>
      <c r="F10" s="8">
        <v>92000000</v>
      </c>
      <c r="G10" s="9">
        <v>5</v>
      </c>
      <c r="J10" s="7"/>
    </row>
    <row r="11" spans="1:10" x14ac:dyDescent="0.3">
      <c r="A11" s="6">
        <v>3421948</v>
      </c>
      <c r="C11" s="4">
        <f t="shared" si="0"/>
        <v>302000000</v>
      </c>
      <c r="F11" s="8">
        <v>107000000</v>
      </c>
      <c r="G11" s="9">
        <v>11</v>
      </c>
      <c r="J11" s="7"/>
    </row>
    <row r="12" spans="1:10" x14ac:dyDescent="0.3">
      <c r="A12" s="6">
        <v>25727430</v>
      </c>
      <c r="C12" s="4">
        <f t="shared" si="0"/>
        <v>352000000</v>
      </c>
      <c r="F12" s="8">
        <v>122000000</v>
      </c>
      <c r="G12" s="9">
        <v>4</v>
      </c>
      <c r="J12" s="7"/>
    </row>
    <row r="13" spans="1:10" x14ac:dyDescent="0.3">
      <c r="A13" s="6">
        <v>35219980</v>
      </c>
      <c r="C13" s="4">
        <f t="shared" si="0"/>
        <v>402000000</v>
      </c>
      <c r="F13" s="8">
        <v>137000000</v>
      </c>
      <c r="G13" s="9">
        <v>3</v>
      </c>
      <c r="J13" s="7"/>
    </row>
    <row r="14" spans="1:10" x14ac:dyDescent="0.3">
      <c r="A14" s="6">
        <v>1196176</v>
      </c>
      <c r="C14" s="4">
        <f t="shared" si="0"/>
        <v>452000000</v>
      </c>
      <c r="F14" s="8">
        <v>152000000</v>
      </c>
      <c r="G14" s="9">
        <v>6</v>
      </c>
      <c r="J14" s="7"/>
    </row>
    <row r="15" spans="1:10" x14ac:dyDescent="0.3">
      <c r="A15" s="6">
        <v>15090320</v>
      </c>
      <c r="C15" s="4">
        <f t="shared" si="0"/>
        <v>502000000</v>
      </c>
      <c r="F15" s="8">
        <v>167000000</v>
      </c>
      <c r="G15" s="9">
        <v>7</v>
      </c>
      <c r="J15" s="7"/>
    </row>
    <row r="16" spans="1:10" x14ac:dyDescent="0.3">
      <c r="A16" s="6">
        <v>13922702</v>
      </c>
      <c r="C16" s="4">
        <f t="shared" si="0"/>
        <v>552000000</v>
      </c>
      <c r="F16" s="8">
        <v>182000000</v>
      </c>
      <c r="G16" s="9">
        <v>5</v>
      </c>
      <c r="J16" s="7"/>
    </row>
    <row r="17" spans="1:10" x14ac:dyDescent="0.3">
      <c r="A17" s="6">
        <v>73357192</v>
      </c>
      <c r="C17" s="4">
        <f t="shared" si="0"/>
        <v>602000000</v>
      </c>
      <c r="F17" s="8">
        <v>197000000</v>
      </c>
      <c r="G17" s="9">
        <v>6</v>
      </c>
      <c r="J17" s="7"/>
    </row>
    <row r="18" spans="1:10" x14ac:dyDescent="0.3">
      <c r="A18" s="6">
        <v>1741240</v>
      </c>
      <c r="C18" s="4">
        <f t="shared" si="0"/>
        <v>652000000</v>
      </c>
      <c r="F18" s="8">
        <v>212000000</v>
      </c>
      <c r="G18" s="9">
        <v>3</v>
      </c>
      <c r="J18" s="7"/>
    </row>
    <row r="19" spans="1:10" x14ac:dyDescent="0.3">
      <c r="A19" s="6">
        <v>39549896</v>
      </c>
      <c r="C19" s="4">
        <f t="shared" si="0"/>
        <v>702000000</v>
      </c>
      <c r="F19" s="8">
        <v>227000000</v>
      </c>
      <c r="G19" s="9">
        <v>3</v>
      </c>
      <c r="J19" s="7"/>
    </row>
    <row r="20" spans="1:10" x14ac:dyDescent="0.3">
      <c r="A20" s="6">
        <v>47878776</v>
      </c>
      <c r="C20" s="4">
        <f t="shared" si="0"/>
        <v>752000000</v>
      </c>
      <c r="F20" s="8">
        <v>242000000</v>
      </c>
      <c r="G20" s="9">
        <v>4</v>
      </c>
      <c r="J20" s="7"/>
    </row>
    <row r="21" spans="1:10" x14ac:dyDescent="0.3">
      <c r="A21" s="6">
        <v>32230134</v>
      </c>
      <c r="C21" s="4">
        <f t="shared" si="0"/>
        <v>802000000</v>
      </c>
      <c r="F21" s="8">
        <v>257000000</v>
      </c>
      <c r="G21" s="9">
        <v>4</v>
      </c>
      <c r="J21" s="7"/>
    </row>
    <row r="22" spans="1:10" x14ac:dyDescent="0.3">
      <c r="A22" s="6">
        <v>29442599</v>
      </c>
      <c r="C22" s="4">
        <f t="shared" si="0"/>
        <v>852000000</v>
      </c>
      <c r="F22" s="8">
        <v>272000000</v>
      </c>
      <c r="G22" s="9">
        <v>2</v>
      </c>
      <c r="J22" s="7"/>
    </row>
    <row r="23" spans="1:10" x14ac:dyDescent="0.3">
      <c r="A23" s="6">
        <v>38541436</v>
      </c>
      <c r="C23" s="4">
        <f t="shared" si="0"/>
        <v>902000000</v>
      </c>
      <c r="F23" s="8">
        <v>287000000</v>
      </c>
      <c r="G23" s="9">
        <v>2</v>
      </c>
      <c r="J23" s="7"/>
    </row>
    <row r="24" spans="1:10" x14ac:dyDescent="0.3">
      <c r="A24" s="6">
        <v>37211343</v>
      </c>
      <c r="C24" s="4">
        <f t="shared" si="0"/>
        <v>952000000</v>
      </c>
      <c r="F24" s="8">
        <v>302000000</v>
      </c>
      <c r="G24" s="9">
        <v>2</v>
      </c>
      <c r="J24" s="7"/>
    </row>
    <row r="25" spans="1:10" x14ac:dyDescent="0.3">
      <c r="A25" s="6">
        <v>25558614</v>
      </c>
      <c r="C25" s="4">
        <f t="shared" si="0"/>
        <v>1002000000</v>
      </c>
      <c r="F25" s="8">
        <v>317000000</v>
      </c>
      <c r="G25" s="9">
        <v>0</v>
      </c>
      <c r="J25" s="7"/>
    </row>
    <row r="26" spans="1:10" x14ac:dyDescent="0.3">
      <c r="A26" s="6">
        <v>1540896</v>
      </c>
      <c r="C26" s="4">
        <f t="shared" si="0"/>
        <v>1052000000</v>
      </c>
      <c r="F26" s="8">
        <v>332000000</v>
      </c>
      <c r="G26" s="9">
        <v>0</v>
      </c>
      <c r="J26" s="7"/>
    </row>
    <row r="27" spans="1:10" x14ac:dyDescent="0.3">
      <c r="A27" s="6">
        <v>16391022</v>
      </c>
      <c r="C27" s="4">
        <f t="shared" si="0"/>
        <v>1102000000</v>
      </c>
      <c r="F27" s="8">
        <v>347000000</v>
      </c>
      <c r="G27" s="9">
        <v>0</v>
      </c>
      <c r="J27" s="7"/>
    </row>
    <row r="28" spans="1:10" x14ac:dyDescent="0.3">
      <c r="A28" s="6">
        <v>21208262</v>
      </c>
      <c r="C28" s="4">
        <f t="shared" si="0"/>
        <v>1152000000</v>
      </c>
      <c r="F28" s="8">
        <v>362000000</v>
      </c>
      <c r="G28" s="9">
        <v>0</v>
      </c>
      <c r="J28" s="7"/>
    </row>
    <row r="29" spans="1:10" x14ac:dyDescent="0.3">
      <c r="A29" s="6">
        <v>32777194</v>
      </c>
      <c r="C29" s="4">
        <f t="shared" si="0"/>
        <v>1202000000</v>
      </c>
      <c r="F29" s="8">
        <v>377000000</v>
      </c>
      <c r="G29" s="9">
        <v>0</v>
      </c>
      <c r="J29" s="7"/>
    </row>
    <row r="30" spans="1:10" x14ac:dyDescent="0.3">
      <c r="A30" s="6">
        <v>40342752</v>
      </c>
      <c r="C30" s="4">
        <f t="shared" si="0"/>
        <v>1252000000</v>
      </c>
      <c r="F30" s="8">
        <v>392000000</v>
      </c>
      <c r="G30" s="9">
        <v>0</v>
      </c>
      <c r="J30" s="7"/>
    </row>
    <row r="31" spans="1:10" x14ac:dyDescent="0.3">
      <c r="A31" s="6">
        <v>127902580</v>
      </c>
      <c r="C31" s="4">
        <f t="shared" si="0"/>
        <v>1302000000</v>
      </c>
      <c r="F31" s="8">
        <v>407000000</v>
      </c>
      <c r="G31" s="9">
        <v>1</v>
      </c>
      <c r="J31" s="7"/>
    </row>
    <row r="32" spans="1:10" x14ac:dyDescent="0.3">
      <c r="A32" s="6">
        <v>95156316</v>
      </c>
      <c r="C32" s="4">
        <f t="shared" si="0"/>
        <v>1352000000</v>
      </c>
      <c r="F32" s="8">
        <v>422000000</v>
      </c>
      <c r="G32" s="9">
        <v>0</v>
      </c>
      <c r="J32" s="7"/>
    </row>
    <row r="33" spans="1:10" x14ac:dyDescent="0.3">
      <c r="A33" s="6">
        <v>94140733</v>
      </c>
      <c r="C33" s="4">
        <f t="shared" si="0"/>
        <v>1402000000</v>
      </c>
      <c r="F33" s="8">
        <v>437000000</v>
      </c>
      <c r="G33" s="9">
        <v>0</v>
      </c>
      <c r="J33" s="7"/>
    </row>
    <row r="34" spans="1:10" x14ac:dyDescent="0.3">
      <c r="A34" s="6">
        <v>118455774</v>
      </c>
      <c r="C34" s="4">
        <f t="shared" si="0"/>
        <v>1452000000</v>
      </c>
      <c r="F34" s="8">
        <v>452000000</v>
      </c>
      <c r="G34" s="9">
        <v>0</v>
      </c>
      <c r="J34" s="7"/>
    </row>
    <row r="35" spans="1:10" ht="17.25" thickBot="1" x14ac:dyDescent="0.35">
      <c r="A35" s="6">
        <v>3647340</v>
      </c>
      <c r="C35" s="4">
        <f t="shared" si="0"/>
        <v>1502000000</v>
      </c>
      <c r="F35" s="10" t="s">
        <v>8</v>
      </c>
      <c r="G35" s="10">
        <v>0</v>
      </c>
      <c r="J35" s="7"/>
    </row>
    <row r="36" spans="1:10" x14ac:dyDescent="0.3">
      <c r="A36" s="6">
        <v>33653072</v>
      </c>
      <c r="C36" s="4">
        <f t="shared" si="0"/>
        <v>1552000000</v>
      </c>
      <c r="F36" s="8"/>
      <c r="G36" s="9"/>
      <c r="J36" s="7"/>
    </row>
    <row r="37" spans="1:10" x14ac:dyDescent="0.3">
      <c r="A37" s="6">
        <v>75538106</v>
      </c>
      <c r="C37" s="4">
        <f t="shared" si="0"/>
        <v>1602000000</v>
      </c>
      <c r="F37" s="8"/>
      <c r="G37" s="9"/>
      <c r="J37" s="7"/>
    </row>
    <row r="38" spans="1:10" x14ac:dyDescent="0.3">
      <c r="A38" s="6">
        <v>94535063</v>
      </c>
      <c r="C38" s="4">
        <f t="shared" si="0"/>
        <v>1652000000</v>
      </c>
      <c r="F38" s="8"/>
      <c r="G38" s="9"/>
      <c r="J38" s="7"/>
    </row>
    <row r="39" spans="1:10" ht="17.25" thickBot="1" x14ac:dyDescent="0.35">
      <c r="A39" s="6">
        <v>65921526</v>
      </c>
      <c r="C39" s="4">
        <f t="shared" si="0"/>
        <v>1702000000</v>
      </c>
      <c r="F39" s="5">
        <v>10000000</v>
      </c>
      <c r="G39" s="9"/>
      <c r="J39" s="7"/>
    </row>
    <row r="40" spans="1:10" x14ac:dyDescent="0.3">
      <c r="A40" s="6">
        <v>2014013</v>
      </c>
      <c r="C40" s="4">
        <f t="shared" si="0"/>
        <v>1752000000</v>
      </c>
      <c r="F40" s="11" t="s">
        <v>5</v>
      </c>
      <c r="G40" s="11" t="s">
        <v>9</v>
      </c>
      <c r="J40" s="7"/>
    </row>
    <row r="41" spans="1:10" x14ac:dyDescent="0.3">
      <c r="A41" s="6">
        <v>73730158</v>
      </c>
      <c r="C41" s="4">
        <f t="shared" si="0"/>
        <v>1802000000</v>
      </c>
      <c r="F41" s="8">
        <v>2000000</v>
      </c>
      <c r="G41" s="9">
        <v>0</v>
      </c>
      <c r="J41" s="7"/>
    </row>
    <row r="42" spans="1:10" x14ac:dyDescent="0.3">
      <c r="A42" s="6">
        <v>30543541</v>
      </c>
      <c r="C42" s="4">
        <f t="shared" si="0"/>
        <v>1852000000</v>
      </c>
      <c r="F42" s="8">
        <v>12000000</v>
      </c>
      <c r="G42" s="9">
        <v>4</v>
      </c>
      <c r="J42" s="7"/>
    </row>
    <row r="43" spans="1:10" x14ac:dyDescent="0.3">
      <c r="A43" s="6">
        <v>16335241</v>
      </c>
      <c r="C43" s="4">
        <f t="shared" si="0"/>
        <v>1902000000</v>
      </c>
      <c r="F43" s="8">
        <v>22000000</v>
      </c>
      <c r="G43" s="9">
        <v>4</v>
      </c>
      <c r="J43" s="7"/>
    </row>
    <row r="44" spans="1:10" x14ac:dyDescent="0.3">
      <c r="A44" s="6">
        <v>93984878</v>
      </c>
      <c r="C44" s="4">
        <f t="shared" si="0"/>
        <v>1952000000</v>
      </c>
      <c r="F44" s="8">
        <v>32000000</v>
      </c>
      <c r="G44" s="9">
        <v>3</v>
      </c>
      <c r="J44" s="7"/>
    </row>
    <row r="45" spans="1:10" x14ac:dyDescent="0.3">
      <c r="A45" s="6">
        <v>66350734</v>
      </c>
      <c r="C45" s="4">
        <f t="shared" si="0"/>
        <v>2002000000</v>
      </c>
      <c r="F45" s="8">
        <v>42000000</v>
      </c>
      <c r="G45" s="9">
        <v>4</v>
      </c>
      <c r="J45" s="7"/>
    </row>
    <row r="46" spans="1:10" x14ac:dyDescent="0.3">
      <c r="A46" s="6">
        <v>19848898</v>
      </c>
      <c r="F46" s="8">
        <v>52000000</v>
      </c>
      <c r="G46" s="9">
        <v>0</v>
      </c>
    </row>
    <row r="47" spans="1:10" x14ac:dyDescent="0.3">
      <c r="A47" s="6">
        <v>5778733</v>
      </c>
      <c r="F47" s="8">
        <v>62000000</v>
      </c>
      <c r="G47" s="9">
        <v>4</v>
      </c>
    </row>
    <row r="48" spans="1:10" x14ac:dyDescent="0.3">
      <c r="A48" s="6">
        <v>3430396</v>
      </c>
      <c r="F48" s="8">
        <v>72000000</v>
      </c>
      <c r="G48" s="9">
        <v>3</v>
      </c>
    </row>
    <row r="49" spans="1:7" x14ac:dyDescent="0.3">
      <c r="A49" s="6">
        <v>4536618</v>
      </c>
      <c r="F49" s="8">
        <v>82000000</v>
      </c>
      <c r="G49" s="9">
        <v>4</v>
      </c>
    </row>
    <row r="50" spans="1:7" x14ac:dyDescent="0.3">
      <c r="A50" s="6">
        <v>7670208</v>
      </c>
      <c r="F50" s="8">
        <v>92000000</v>
      </c>
      <c r="G50" s="9">
        <v>2</v>
      </c>
    </row>
    <row r="51" spans="1:7" x14ac:dyDescent="0.3">
      <c r="A51" s="6">
        <v>35993374</v>
      </c>
      <c r="F51" s="8">
        <v>102000000</v>
      </c>
      <c r="G51" s="9">
        <v>7</v>
      </c>
    </row>
    <row r="52" spans="1:7" x14ac:dyDescent="0.3">
      <c r="A52" s="6">
        <v>70773646</v>
      </c>
      <c r="F52" s="8">
        <v>112000000</v>
      </c>
      <c r="G52" s="9">
        <v>5</v>
      </c>
    </row>
    <row r="53" spans="1:7" x14ac:dyDescent="0.3">
      <c r="A53" s="6">
        <v>81542880</v>
      </c>
      <c r="F53" s="8">
        <v>122000000</v>
      </c>
      <c r="G53" s="9">
        <v>3</v>
      </c>
    </row>
    <row r="54" spans="1:7" x14ac:dyDescent="0.3">
      <c r="A54" s="6">
        <v>15950488</v>
      </c>
      <c r="F54" s="8">
        <v>132000000</v>
      </c>
      <c r="G54" s="9">
        <v>2</v>
      </c>
    </row>
    <row r="55" spans="1:7" x14ac:dyDescent="0.3">
      <c r="A55" s="6">
        <v>20412411</v>
      </c>
      <c r="F55" s="8">
        <v>142000000</v>
      </c>
      <c r="G55" s="9">
        <v>1</v>
      </c>
    </row>
    <row r="56" spans="1:7" x14ac:dyDescent="0.3">
      <c r="A56" s="6">
        <v>3332304</v>
      </c>
      <c r="F56" s="8">
        <v>152000000</v>
      </c>
      <c r="G56" s="9">
        <v>6</v>
      </c>
    </row>
    <row r="57" spans="1:7" x14ac:dyDescent="0.3">
      <c r="A57" s="6">
        <v>26446660</v>
      </c>
      <c r="F57" s="8">
        <v>162000000</v>
      </c>
      <c r="G57" s="9">
        <v>3</v>
      </c>
    </row>
    <row r="58" spans="1:7" x14ac:dyDescent="0.3">
      <c r="A58" s="6">
        <v>49646446</v>
      </c>
      <c r="F58" s="8">
        <v>172000000</v>
      </c>
      <c r="G58" s="9">
        <v>4</v>
      </c>
    </row>
    <row r="59" spans="1:7" x14ac:dyDescent="0.3">
      <c r="A59" s="6">
        <v>10660033</v>
      </c>
      <c r="F59" s="8">
        <v>182000000</v>
      </c>
      <c r="G59" s="9">
        <v>5</v>
      </c>
    </row>
    <row r="60" spans="1:7" x14ac:dyDescent="0.3">
      <c r="A60" s="6">
        <v>30245164</v>
      </c>
      <c r="F60" s="8">
        <v>192000000</v>
      </c>
      <c r="G60" s="9">
        <v>4</v>
      </c>
    </row>
    <row r="61" spans="1:7" x14ac:dyDescent="0.3">
      <c r="A61" s="6">
        <v>31080872</v>
      </c>
      <c r="F61" s="8">
        <v>202000000</v>
      </c>
      <c r="G61" s="9">
        <v>3</v>
      </c>
    </row>
    <row r="62" spans="1:7" x14ac:dyDescent="0.3">
      <c r="A62" s="6">
        <v>1355986</v>
      </c>
      <c r="F62" s="8">
        <v>212000000</v>
      </c>
      <c r="G62" s="9">
        <v>2</v>
      </c>
    </row>
    <row r="63" spans="1:7" x14ac:dyDescent="0.3">
      <c r="A63" s="6">
        <v>7002382</v>
      </c>
      <c r="F63" s="8">
        <v>222000000</v>
      </c>
      <c r="G63" s="9">
        <v>1</v>
      </c>
    </row>
    <row r="64" spans="1:7" x14ac:dyDescent="0.3">
      <c r="A64" s="6">
        <v>47486710</v>
      </c>
      <c r="F64" s="8">
        <v>232000000</v>
      </c>
      <c r="G64" s="9">
        <v>3</v>
      </c>
    </row>
    <row r="65" spans="1:7" x14ac:dyDescent="0.3">
      <c r="A65" s="6">
        <v>10252220</v>
      </c>
      <c r="F65" s="8">
        <v>242000000</v>
      </c>
      <c r="G65" s="9">
        <v>3</v>
      </c>
    </row>
    <row r="66" spans="1:7" x14ac:dyDescent="0.3">
      <c r="A66" s="6">
        <v>10246737</v>
      </c>
      <c r="F66" s="8">
        <v>252000000</v>
      </c>
      <c r="G66" s="9">
        <v>4</v>
      </c>
    </row>
    <row r="67" spans="1:7" x14ac:dyDescent="0.3">
      <c r="A67" s="6">
        <v>7353583</v>
      </c>
      <c r="F67" s="8">
        <v>262000000</v>
      </c>
      <c r="G67" s="9">
        <v>0</v>
      </c>
    </row>
    <row r="68" spans="1:7" x14ac:dyDescent="0.3">
      <c r="A68" s="6">
        <v>20895431</v>
      </c>
      <c r="F68" s="8">
        <v>272000000</v>
      </c>
      <c r="G68" s="9">
        <v>2</v>
      </c>
    </row>
    <row r="69" spans="1:7" x14ac:dyDescent="0.3">
      <c r="A69" s="6">
        <v>60087414</v>
      </c>
      <c r="F69" s="8">
        <v>282000000</v>
      </c>
      <c r="G69" s="9">
        <v>1</v>
      </c>
    </row>
    <row r="70" spans="1:7" x14ac:dyDescent="0.3">
      <c r="A70" s="6">
        <v>14777293</v>
      </c>
      <c r="F70" s="8">
        <v>292000000</v>
      </c>
      <c r="G70" s="9">
        <v>2</v>
      </c>
    </row>
    <row r="71" spans="1:7" x14ac:dyDescent="0.3">
      <c r="A71" s="6">
        <v>44381542</v>
      </c>
      <c r="F71" s="8">
        <v>302000000</v>
      </c>
      <c r="G71" s="9">
        <v>1</v>
      </c>
    </row>
    <row r="72" spans="1:7" ht="17.25" thickBot="1" x14ac:dyDescent="0.35">
      <c r="A72" s="6">
        <v>112776283</v>
      </c>
      <c r="F72" s="10" t="s">
        <v>8</v>
      </c>
      <c r="G72" s="10">
        <v>1</v>
      </c>
    </row>
    <row r="73" spans="1:7" x14ac:dyDescent="0.3">
      <c r="A73" s="6">
        <v>73444815</v>
      </c>
    </row>
    <row r="74" spans="1:7" x14ac:dyDescent="0.3">
      <c r="A74" s="6">
        <v>28788742</v>
      </c>
    </row>
    <row r="75" spans="1:7" x14ac:dyDescent="0.3">
      <c r="A75" s="6">
        <v>16912278</v>
      </c>
    </row>
    <row r="76" spans="1:7" ht="17.25" thickBot="1" x14ac:dyDescent="0.35">
      <c r="A76" s="6">
        <v>17374384</v>
      </c>
      <c r="F76" s="5">
        <v>18000000</v>
      </c>
    </row>
    <row r="77" spans="1:7" x14ac:dyDescent="0.3">
      <c r="A77" s="6">
        <v>67919804</v>
      </c>
      <c r="F77" s="11" t="s">
        <v>5</v>
      </c>
      <c r="G77" s="11" t="s">
        <v>9</v>
      </c>
    </row>
    <row r="78" spans="1:7" x14ac:dyDescent="0.3">
      <c r="A78" s="6">
        <v>52728853</v>
      </c>
      <c r="F78" s="8">
        <v>2000000</v>
      </c>
      <c r="G78" s="9">
        <v>0</v>
      </c>
    </row>
    <row r="79" spans="1:7" x14ac:dyDescent="0.3">
      <c r="A79" s="6">
        <v>67887840</v>
      </c>
      <c r="F79" s="8">
        <v>20000000</v>
      </c>
      <c r="G79" s="9">
        <v>8</v>
      </c>
    </row>
    <row r="80" spans="1:7" x14ac:dyDescent="0.3">
      <c r="A80" s="6">
        <v>32133818</v>
      </c>
      <c r="F80" s="8">
        <v>38000000</v>
      </c>
      <c r="G80" s="9">
        <v>7</v>
      </c>
    </row>
    <row r="81" spans="1:7" x14ac:dyDescent="0.3">
      <c r="A81" s="6">
        <v>54685690</v>
      </c>
      <c r="F81" s="8">
        <v>56000000</v>
      </c>
      <c r="G81" s="9">
        <v>2</v>
      </c>
    </row>
    <row r="82" spans="1:7" x14ac:dyDescent="0.3">
      <c r="A82" s="6">
        <v>49307327</v>
      </c>
      <c r="F82" s="8">
        <v>74000000</v>
      </c>
      <c r="G82" s="9">
        <v>5</v>
      </c>
    </row>
    <row r="83" spans="1:7" x14ac:dyDescent="0.3">
      <c r="A83" s="6">
        <v>27471043</v>
      </c>
      <c r="F83" s="8">
        <v>92000000</v>
      </c>
      <c r="G83" s="9">
        <v>6</v>
      </c>
    </row>
    <row r="84" spans="1:7" x14ac:dyDescent="0.3">
      <c r="A84" s="6">
        <v>35237168</v>
      </c>
      <c r="F84" s="8">
        <v>110000000</v>
      </c>
      <c r="G84" s="9">
        <v>12</v>
      </c>
    </row>
    <row r="85" spans="1:7" x14ac:dyDescent="0.3">
      <c r="A85" s="6">
        <v>20966968</v>
      </c>
      <c r="F85" s="8">
        <v>128000000</v>
      </c>
      <c r="G85" s="9">
        <v>5</v>
      </c>
    </row>
    <row r="86" spans="1:7" x14ac:dyDescent="0.3">
      <c r="A86" s="6">
        <v>12588023</v>
      </c>
      <c r="F86" s="8">
        <v>146000000</v>
      </c>
      <c r="G86" s="9">
        <v>2</v>
      </c>
    </row>
    <row r="87" spans="1:7" x14ac:dyDescent="0.3">
      <c r="A87" s="6">
        <v>41180882</v>
      </c>
      <c r="F87" s="8">
        <v>164000000</v>
      </c>
      <c r="G87" s="9">
        <v>9</v>
      </c>
    </row>
    <row r="88" spans="1:7" x14ac:dyDescent="0.3">
      <c r="A88" s="6">
        <v>56919971</v>
      </c>
      <c r="F88" s="8">
        <v>182000000</v>
      </c>
      <c r="G88" s="9">
        <v>8</v>
      </c>
    </row>
    <row r="89" spans="1:7" x14ac:dyDescent="0.3">
      <c r="A89" s="6">
        <v>34677233</v>
      </c>
      <c r="F89" s="8">
        <v>200000000</v>
      </c>
      <c r="G89" s="9">
        <v>6</v>
      </c>
    </row>
    <row r="90" spans="1:7" x14ac:dyDescent="0.3">
      <c r="A90" s="6">
        <v>5118275</v>
      </c>
      <c r="F90" s="8">
        <v>218000000</v>
      </c>
      <c r="G90" s="9">
        <v>4</v>
      </c>
    </row>
    <row r="91" spans="1:7" x14ac:dyDescent="0.3">
      <c r="A91" s="6">
        <v>19241528</v>
      </c>
      <c r="F91" s="8">
        <v>236000000</v>
      </c>
      <c r="G91" s="9">
        <v>6</v>
      </c>
    </row>
    <row r="92" spans="1:7" x14ac:dyDescent="0.3">
      <c r="A92" s="6">
        <v>28281371</v>
      </c>
      <c r="F92" s="8">
        <v>254000000</v>
      </c>
      <c r="G92" s="9">
        <v>4</v>
      </c>
    </row>
    <row r="93" spans="1:7" x14ac:dyDescent="0.3">
      <c r="F93" s="8">
        <v>272000000</v>
      </c>
      <c r="G93" s="9">
        <v>2</v>
      </c>
    </row>
    <row r="94" spans="1:7" x14ac:dyDescent="0.3">
      <c r="F94" s="8">
        <v>290000000</v>
      </c>
      <c r="G94" s="9">
        <v>3</v>
      </c>
    </row>
    <row r="95" spans="1:7" x14ac:dyDescent="0.3">
      <c r="F95" s="8">
        <v>308000000</v>
      </c>
      <c r="G95" s="9">
        <v>1</v>
      </c>
    </row>
    <row r="96" spans="1:7" x14ac:dyDescent="0.3">
      <c r="F96" s="8">
        <v>326000000</v>
      </c>
      <c r="G96" s="9">
        <v>0</v>
      </c>
    </row>
    <row r="97" spans="6:7" x14ac:dyDescent="0.3">
      <c r="F97" s="8">
        <v>344000000</v>
      </c>
      <c r="G97" s="9">
        <v>0</v>
      </c>
    </row>
    <row r="98" spans="6:7" x14ac:dyDescent="0.3">
      <c r="F98" s="8">
        <v>362000000</v>
      </c>
      <c r="G98" s="9">
        <v>0</v>
      </c>
    </row>
    <row r="99" spans="6:7" x14ac:dyDescent="0.3">
      <c r="F99" s="8">
        <v>380000000</v>
      </c>
      <c r="G99" s="9">
        <v>0</v>
      </c>
    </row>
    <row r="100" spans="6:7" x14ac:dyDescent="0.3">
      <c r="F100" s="8">
        <v>398000000</v>
      </c>
      <c r="G100" s="9">
        <v>1</v>
      </c>
    </row>
    <row r="101" spans="6:7" x14ac:dyDescent="0.3">
      <c r="F101" s="8">
        <v>416000000</v>
      </c>
      <c r="G101" s="9">
        <v>0</v>
      </c>
    </row>
    <row r="102" spans="6:7" x14ac:dyDescent="0.3">
      <c r="F102" s="8">
        <v>434000000</v>
      </c>
      <c r="G102" s="9">
        <v>0</v>
      </c>
    </row>
    <row r="103" spans="6:7" x14ac:dyDescent="0.3">
      <c r="F103" s="8">
        <v>452000000</v>
      </c>
      <c r="G103" s="9">
        <v>0</v>
      </c>
    </row>
    <row r="104" spans="6:7" x14ac:dyDescent="0.3">
      <c r="F104" s="8">
        <v>470000000</v>
      </c>
      <c r="G104" s="9">
        <v>0</v>
      </c>
    </row>
    <row r="105" spans="6:7" x14ac:dyDescent="0.3">
      <c r="F105" s="8">
        <v>488000000</v>
      </c>
      <c r="G105" s="9">
        <v>0</v>
      </c>
    </row>
    <row r="106" spans="6:7" x14ac:dyDescent="0.3">
      <c r="F106" s="8">
        <v>506000000</v>
      </c>
      <c r="G106" s="9">
        <v>0</v>
      </c>
    </row>
    <row r="107" spans="6:7" x14ac:dyDescent="0.3">
      <c r="F107" s="8">
        <v>524000000</v>
      </c>
      <c r="G107" s="9">
        <v>0</v>
      </c>
    </row>
    <row r="108" spans="6:7" x14ac:dyDescent="0.3">
      <c r="F108" s="8">
        <v>542000000</v>
      </c>
      <c r="G108" s="9">
        <v>0</v>
      </c>
    </row>
    <row r="109" spans="6:7" ht="17.25" thickBot="1" x14ac:dyDescent="0.35">
      <c r="F109" s="10" t="s">
        <v>8</v>
      </c>
      <c r="G109" s="10">
        <v>0</v>
      </c>
    </row>
    <row r="113" spans="6:7" ht="17.25" thickBot="1" x14ac:dyDescent="0.35">
      <c r="F113" s="5">
        <v>30000000</v>
      </c>
    </row>
    <row r="114" spans="6:7" x14ac:dyDescent="0.3">
      <c r="F114" s="11" t="s">
        <v>5</v>
      </c>
      <c r="G114" s="11" t="s">
        <v>9</v>
      </c>
    </row>
    <row r="115" spans="6:7" x14ac:dyDescent="0.3">
      <c r="F115" s="8">
        <v>2000000</v>
      </c>
      <c r="G115" s="9">
        <v>0</v>
      </c>
    </row>
    <row r="116" spans="6:7" x14ac:dyDescent="0.3">
      <c r="F116" s="8">
        <v>32000000</v>
      </c>
      <c r="G116" s="9">
        <v>11</v>
      </c>
    </row>
    <row r="117" spans="6:7" x14ac:dyDescent="0.3">
      <c r="F117" s="8">
        <v>62000000</v>
      </c>
      <c r="G117" s="9">
        <v>8</v>
      </c>
    </row>
    <row r="118" spans="6:7" x14ac:dyDescent="0.3">
      <c r="F118" s="8">
        <v>92000000</v>
      </c>
      <c r="G118" s="9">
        <v>9</v>
      </c>
    </row>
    <row r="119" spans="6:7" x14ac:dyDescent="0.3">
      <c r="F119" s="8">
        <v>122000000</v>
      </c>
      <c r="G119" s="9">
        <v>15</v>
      </c>
    </row>
    <row r="120" spans="6:7" x14ac:dyDescent="0.3">
      <c r="F120" s="8">
        <v>152000000</v>
      </c>
      <c r="G120" s="9">
        <v>9</v>
      </c>
    </row>
    <row r="121" spans="6:7" x14ac:dyDescent="0.3">
      <c r="F121" s="8">
        <v>182000000</v>
      </c>
      <c r="G121" s="9">
        <v>12</v>
      </c>
    </row>
    <row r="122" spans="6:7" x14ac:dyDescent="0.3">
      <c r="F122" s="8">
        <v>212000000</v>
      </c>
      <c r="G122" s="9">
        <v>9</v>
      </c>
    </row>
    <row r="123" spans="6:7" x14ac:dyDescent="0.3">
      <c r="F123" s="8">
        <v>242000000</v>
      </c>
      <c r="G123" s="9">
        <v>7</v>
      </c>
    </row>
    <row r="124" spans="6:7" x14ac:dyDescent="0.3">
      <c r="F124" s="8">
        <v>272000000</v>
      </c>
      <c r="G124" s="9">
        <v>6</v>
      </c>
    </row>
    <row r="125" spans="6:7" x14ac:dyDescent="0.3">
      <c r="F125" s="8">
        <v>302000000</v>
      </c>
      <c r="G125" s="9">
        <v>4</v>
      </c>
    </row>
    <row r="126" spans="6:7" x14ac:dyDescent="0.3">
      <c r="F126" s="8">
        <v>332000000</v>
      </c>
      <c r="G126" s="9">
        <v>0</v>
      </c>
    </row>
    <row r="127" spans="6:7" x14ac:dyDescent="0.3">
      <c r="F127" s="8">
        <v>362000000</v>
      </c>
      <c r="G127" s="9">
        <v>0</v>
      </c>
    </row>
    <row r="128" spans="6:7" x14ac:dyDescent="0.3">
      <c r="F128" s="8">
        <v>392000000</v>
      </c>
      <c r="G128" s="9">
        <v>0</v>
      </c>
    </row>
    <row r="129" spans="6:7" x14ac:dyDescent="0.3">
      <c r="F129" s="8">
        <v>422000000</v>
      </c>
      <c r="G129" s="9">
        <v>1</v>
      </c>
    </row>
    <row r="130" spans="6:7" x14ac:dyDescent="0.3">
      <c r="F130" s="8">
        <v>452000000</v>
      </c>
      <c r="G130" s="9">
        <v>0</v>
      </c>
    </row>
    <row r="131" spans="6:7" ht="17.25" thickBot="1" x14ac:dyDescent="0.35">
      <c r="F131" s="10" t="s">
        <v>8</v>
      </c>
      <c r="G131" s="10">
        <v>0</v>
      </c>
    </row>
    <row r="142" spans="6:7" ht="17.25" thickBot="1" x14ac:dyDescent="0.35"/>
    <row r="143" spans="6:7" x14ac:dyDescent="0.3">
      <c r="F143" s="11" t="s">
        <v>5</v>
      </c>
      <c r="G143" s="11" t="s">
        <v>9</v>
      </c>
    </row>
    <row r="144" spans="6:7" x14ac:dyDescent="0.3">
      <c r="F144" s="8">
        <v>2000000</v>
      </c>
      <c r="G144" s="9">
        <v>0</v>
      </c>
    </row>
    <row r="145" spans="6:7" x14ac:dyDescent="0.3">
      <c r="F145" s="8">
        <v>52000000</v>
      </c>
      <c r="G145" s="9">
        <v>15</v>
      </c>
    </row>
    <row r="146" spans="6:7" x14ac:dyDescent="0.3">
      <c r="F146" s="8">
        <v>102000000</v>
      </c>
      <c r="G146" s="9">
        <v>20</v>
      </c>
    </row>
    <row r="147" spans="6:7" x14ac:dyDescent="0.3">
      <c r="F147" s="8">
        <v>152000000</v>
      </c>
      <c r="G147" s="9">
        <v>17</v>
      </c>
    </row>
    <row r="148" spans="6:7" x14ac:dyDescent="0.3">
      <c r="F148" s="8">
        <v>202000000</v>
      </c>
      <c r="G148" s="9">
        <v>19</v>
      </c>
    </row>
    <row r="149" spans="6:7" x14ac:dyDescent="0.3">
      <c r="F149" s="8">
        <v>252000000</v>
      </c>
      <c r="G149" s="9">
        <v>13</v>
      </c>
    </row>
    <row r="150" spans="6:7" x14ac:dyDescent="0.3">
      <c r="F150" s="8">
        <v>302000000</v>
      </c>
      <c r="G150" s="9">
        <v>6</v>
      </c>
    </row>
    <row r="151" spans="6:7" x14ac:dyDescent="0.3">
      <c r="F151" s="8">
        <v>352000000</v>
      </c>
      <c r="G151" s="9">
        <v>0</v>
      </c>
    </row>
    <row r="152" spans="6:7" x14ac:dyDescent="0.3">
      <c r="F152" s="8">
        <v>402000000</v>
      </c>
      <c r="G152" s="9">
        <v>1</v>
      </c>
    </row>
    <row r="153" spans="6:7" x14ac:dyDescent="0.3">
      <c r="F153" s="8">
        <v>452000000</v>
      </c>
      <c r="G153" s="9">
        <v>0</v>
      </c>
    </row>
    <row r="154" spans="6:7" ht="17.25" thickBot="1" x14ac:dyDescent="0.35">
      <c r="F154" s="10" t="s">
        <v>8</v>
      </c>
      <c r="G154" s="10">
        <v>0</v>
      </c>
    </row>
  </sheetData>
  <sortState ref="F144:F153">
    <sortCondition ref="F144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linear_least_square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문중현</dc:creator>
  <cp:lastModifiedBy>문중현</cp:lastModifiedBy>
  <dcterms:created xsi:type="dcterms:W3CDTF">2017-09-22T05:29:31Z</dcterms:created>
  <dcterms:modified xsi:type="dcterms:W3CDTF">2017-09-22T08:39:41Z</dcterms:modified>
</cp:coreProperties>
</file>