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<sst xmlns="http://schemas.openxmlformats.org/spreadsheetml/2006/main" count="61" uniqueCount="35">
  <si>
    <t>mBrewLab.com</t>
  </si>
  <si>
    <r>
      <t xml:space="preserve">Plato-</t>
    </r>
    <r>
      <rPr>
        <sz val="10"/>
        <rFont val="Droid Sans Fallback"/>
        <family val="2"/>
      </rPr>
      <t xml:space="preserve">比重转换器</t>
    </r>
  </si>
  <si>
    <r>
      <t xml:space="preserve">输入</t>
    </r>
    <r>
      <rPr>
        <sz val="10"/>
        <rFont val="Arial"/>
        <family val="2"/>
        <charset val="1"/>
      </rPr>
      <t xml:space="preserve">SG</t>
    </r>
  </si>
  <si>
    <t>Plato</t>
  </si>
  <si>
    <t>绿框中输入数值</t>
  </si>
  <si>
    <r>
      <t xml:space="preserve">输入</t>
    </r>
    <r>
      <rPr>
        <sz val="10"/>
        <rFont val="Arial"/>
        <family val="2"/>
        <charset val="1"/>
      </rPr>
      <t xml:space="preserve">Plato</t>
    </r>
  </si>
  <si>
    <t>SG</t>
  </si>
  <si>
    <t>蓝框显示转换结果</t>
  </si>
  <si>
    <t>培养液参数</t>
  </si>
  <si>
    <r>
      <t xml:space="preserve">输入</t>
    </r>
    <r>
      <rPr>
        <sz val="10"/>
        <rFont val="Arial"/>
        <family val="2"/>
        <charset val="1"/>
      </rPr>
      <t xml:space="preserve">Plato</t>
    </r>
    <r>
      <rPr>
        <sz val="10"/>
        <rFont val="Droid Sans Fallback"/>
        <family val="2"/>
        <charset val="1"/>
      </rPr>
      <t xml:space="preserve">：</t>
    </r>
  </si>
  <si>
    <t>输入培养液体积：</t>
  </si>
  <si>
    <t>L</t>
  </si>
  <si>
    <t>葡萄糖培养液</t>
  </si>
  <si>
    <t>麦精培养液</t>
  </si>
  <si>
    <t>培养液成分</t>
  </si>
  <si>
    <t>用量</t>
  </si>
  <si>
    <t>葡萄糖</t>
  </si>
  <si>
    <t>g</t>
  </si>
  <si>
    <r>
      <t xml:space="preserve">干麦精</t>
    </r>
    <r>
      <rPr>
        <sz val="10"/>
        <rFont val="Arial"/>
        <family val="2"/>
        <charset val="1"/>
      </rPr>
      <t xml:space="preserve">DME</t>
    </r>
  </si>
  <si>
    <r>
      <t xml:space="preserve">蛋白胨</t>
    </r>
    <r>
      <rPr>
        <sz val="10"/>
        <rFont val="Arial"/>
        <family val="2"/>
        <charset val="1"/>
      </rPr>
      <t xml:space="preserve">Peptone</t>
    </r>
  </si>
  <si>
    <r>
      <t xml:space="preserve">磷酸氢二铵</t>
    </r>
    <r>
      <rPr>
        <sz val="10"/>
        <rFont val="Arial"/>
        <family val="2"/>
        <charset val="1"/>
      </rPr>
      <t xml:space="preserve">DAP</t>
    </r>
  </si>
  <si>
    <t>ZnSO4 0.2% sol</t>
  </si>
  <si>
    <t>ml</t>
  </si>
  <si>
    <r>
      <t xml:space="preserve">尿素</t>
    </r>
    <r>
      <rPr>
        <sz val="10"/>
        <rFont val="Arial"/>
        <family val="2"/>
        <charset val="1"/>
      </rPr>
      <t xml:space="preserve">Urea</t>
    </r>
  </si>
  <si>
    <t>MgSO4 Hepta</t>
  </si>
  <si>
    <t>酒花</t>
  </si>
  <si>
    <t>CaCl2 (anhydrate)</t>
  </si>
  <si>
    <t>化料水</t>
  </si>
  <si>
    <t>煮花水</t>
  </si>
  <si>
    <t>注：</t>
  </si>
  <si>
    <r>
      <t xml:space="preserve">ZnSO4 </t>
    </r>
    <r>
      <rPr>
        <sz val="10"/>
        <rFont val="Droid Sans Fallback"/>
        <family val="2"/>
      </rPr>
      <t xml:space="preserve">为七水合物</t>
    </r>
  </si>
  <si>
    <t>酒花为可选项，添加可抗菌并给酵母提供维生素和抗氧化剂。</t>
  </si>
  <si>
    <t>http://www.mbrewlab.com</t>
  </si>
  <si>
    <t>Reference</t>
  </si>
  <si>
    <t>www.brewersfriend.com/plato-to-sg-conversion-chart/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</si>
</sst>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sz val="10"/>
      <name val="Droid Sans Fallback"/>
      <family val="2"/>
    </font>
    <font>
      <sz val="10"/>
      <name val="Droid Sans Fallback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  <fill>
      <patternFill patternType="solid">
        <fgColor rgb="FFFF33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brewla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5612244897959"/>
    <col collapsed="false" hidden="false" max="4" min="2" style="0" width="11.5204081632653"/>
    <col collapsed="false" hidden="false" max="5" min="5" style="0" width="14.5867346938776"/>
    <col collapsed="false" hidden="false" max="1025" min="6" style="0" width="11.5204081632653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2"/>
    </row>
    <row r="3" customFormat="false" ht="14.9" hidden="false" customHeight="false" outlineLevel="0" collapsed="false">
      <c r="A3" s="3" t="s">
        <v>1</v>
      </c>
      <c r="B3" s="3"/>
      <c r="C3" s="3"/>
      <c r="D3" s="3"/>
      <c r="E3" s="3"/>
      <c r="F3" s="3"/>
      <c r="G3" s="3"/>
    </row>
    <row r="4" s="4" customFormat="true" ht="14.9" hidden="false" customHeight="false" outlineLevel="0" collapsed="false">
      <c r="A4" s="4" t="s">
        <v>2</v>
      </c>
      <c r="B4" s="5" t="n">
        <v>1.05</v>
      </c>
      <c r="D4" s="6" t="n">
        <f aca="false">(-1 * 616.868) + (1111.14 * B4) - (630.272 * POWER(B4,2)) + (135.997 * POWER(B4,3))</f>
        <v>12.387647125</v>
      </c>
      <c r="E4" s="7" t="s">
        <v>3</v>
      </c>
      <c r="F4" s="8" t="s">
        <v>4</v>
      </c>
    </row>
    <row r="5" s="4" customFormat="true" ht="14.9" hidden="false" customHeight="false" outlineLevel="0" collapsed="false">
      <c r="A5" s="4" t="s">
        <v>5</v>
      </c>
      <c r="B5" s="5" t="n">
        <v>0</v>
      </c>
      <c r="C5" s="4" t="s">
        <v>3</v>
      </c>
      <c r="D5" s="6" t="n">
        <f aca="false">1+ (B5 / (258.6 - ( (B5/258.2) *227.1) ) )</f>
        <v>1</v>
      </c>
      <c r="E5" s="7" t="s">
        <v>6</v>
      </c>
      <c r="F5" s="4" t="s">
        <v>7</v>
      </c>
    </row>
    <row r="6" s="4" customFormat="true" ht="12.8" hidden="false" customHeight="false" outlineLevel="0" collapsed="false">
      <c r="B6" s="9"/>
      <c r="C6" s="10"/>
      <c r="D6" s="9"/>
      <c r="E6" s="7"/>
    </row>
    <row r="7" s="4" customFormat="true" ht="12.8" hidden="false" customHeight="false" outlineLevel="0" collapsed="false">
      <c r="B7" s="9"/>
      <c r="C7" s="10"/>
      <c r="D7" s="9"/>
      <c r="E7" s="7"/>
    </row>
    <row r="8" customFormat="false" ht="12.8" hidden="false" customHeight="false" outlineLevel="0" collapsed="false">
      <c r="A8" s="11" t="s">
        <v>8</v>
      </c>
      <c r="B8" s="11"/>
      <c r="C8" s="11"/>
    </row>
    <row r="9" customFormat="false" ht="14.9" hidden="false" customHeight="false" outlineLevel="0" collapsed="false">
      <c r="A9" s="4" t="s">
        <v>9</v>
      </c>
      <c r="B9" s="5" t="n">
        <v>12.5</v>
      </c>
      <c r="C9" s="0" t="s">
        <v>3</v>
      </c>
      <c r="D9" s="8" t="s">
        <v>4</v>
      </c>
    </row>
    <row r="10" customFormat="false" ht="12.8" hidden="false" customHeight="false" outlineLevel="0" collapsed="false">
      <c r="A10" s="4" t="s">
        <v>10</v>
      </c>
      <c r="B10" s="5" t="n">
        <v>2</v>
      </c>
      <c r="C10" s="0" t="s">
        <v>11</v>
      </c>
    </row>
    <row r="12" customFormat="false" ht="12.8" hidden="false" customHeight="false" outlineLevel="0" collapsed="false">
      <c r="A12" s="12" t="s">
        <v>12</v>
      </c>
      <c r="B12" s="12"/>
      <c r="C12" s="12"/>
      <c r="E12" s="12" t="s">
        <v>13</v>
      </c>
      <c r="F12" s="12"/>
      <c r="G12" s="12"/>
    </row>
    <row r="13" customFormat="false" ht="12.8" hidden="false" customHeight="false" outlineLevel="0" collapsed="false">
      <c r="A13" s="4" t="s">
        <v>14</v>
      </c>
      <c r="B13" s="4" t="s">
        <v>15</v>
      </c>
      <c r="E13" s="4" t="s">
        <v>14</v>
      </c>
      <c r="F13" s="4" t="s">
        <v>15</v>
      </c>
    </row>
    <row r="14" customFormat="false" ht="14.9" hidden="false" customHeight="false" outlineLevel="0" collapsed="false">
      <c r="A14" s="4" t="s">
        <v>16</v>
      </c>
      <c r="B14" s="0" t="n">
        <f aca="false">B10*B9/100*1000</f>
        <v>250</v>
      </c>
      <c r="C14" s="0" t="s">
        <v>17</v>
      </c>
      <c r="E14" s="8" t="s">
        <v>18</v>
      </c>
      <c r="F14" s="0" t="n">
        <f aca="false">B10*B9*10</f>
        <v>250</v>
      </c>
      <c r="G14" s="0" t="s">
        <v>17</v>
      </c>
    </row>
    <row r="15" customFormat="false" ht="14.9" hidden="false" customHeight="false" outlineLevel="0" collapsed="false">
      <c r="A15" s="8" t="s">
        <v>19</v>
      </c>
      <c r="B15" s="0" t="n">
        <f aca="false">5*B10*B9/10</f>
        <v>12.5</v>
      </c>
      <c r="C15" s="0" t="s">
        <v>17</v>
      </c>
      <c r="E15" s="8" t="s">
        <v>20</v>
      </c>
      <c r="F15" s="0" t="n">
        <f aca="false">F14*0.03</f>
        <v>7.5</v>
      </c>
      <c r="G15" s="0" t="s">
        <v>17</v>
      </c>
    </row>
    <row r="16" customFormat="false" ht="14.9" hidden="false" customHeight="false" outlineLevel="0" collapsed="false">
      <c r="A16" s="8" t="s">
        <v>20</v>
      </c>
      <c r="B16" s="0" t="n">
        <f aca="false">B14*0.03</f>
        <v>7.5</v>
      </c>
      <c r="C16" s="0" t="s">
        <v>17</v>
      </c>
      <c r="E16" s="0" t="s">
        <v>21</v>
      </c>
      <c r="F16" s="0" t="n">
        <f aca="false">B10</f>
        <v>2</v>
      </c>
      <c r="G16" s="0" t="s">
        <v>22</v>
      </c>
    </row>
    <row r="17" customFormat="false" ht="14.9" hidden="false" customHeight="false" outlineLevel="0" collapsed="false">
      <c r="A17" s="8" t="s">
        <v>23</v>
      </c>
      <c r="B17" s="0" t="n">
        <f aca="false">0.5*B10</f>
        <v>1</v>
      </c>
      <c r="C17" s="0" t="s">
        <v>17</v>
      </c>
      <c r="E17" s="0" t="s">
        <v>24</v>
      </c>
      <c r="F17" s="0" t="n">
        <f aca="false">B10/10</f>
        <v>0.2</v>
      </c>
      <c r="G17" s="0" t="s">
        <v>17</v>
      </c>
    </row>
    <row r="18" customFormat="false" ht="12.8" hidden="false" customHeight="false" outlineLevel="0" collapsed="false">
      <c r="A18" s="0" t="s">
        <v>21</v>
      </c>
      <c r="B18" s="0" t="n">
        <f aca="false">B10</f>
        <v>2</v>
      </c>
      <c r="C18" s="0" t="s">
        <v>22</v>
      </c>
      <c r="E18" s="8" t="s">
        <v>25</v>
      </c>
      <c r="F18" s="0" t="n">
        <f aca="false">B10/10</f>
        <v>0.2</v>
      </c>
      <c r="G18" s="0" t="s">
        <v>17</v>
      </c>
    </row>
    <row r="19" customFormat="false" ht="12.8" hidden="false" customHeight="false" outlineLevel="0" collapsed="false">
      <c r="A19" s="0" t="s">
        <v>26</v>
      </c>
      <c r="B19" s="0" t="n">
        <f aca="false">B10/10</f>
        <v>0.2</v>
      </c>
      <c r="C19" s="0" t="s">
        <v>17</v>
      </c>
      <c r="E19" s="4" t="s">
        <v>27</v>
      </c>
      <c r="F19" s="0" t="n">
        <f aca="false">B22</f>
        <v>1225</v>
      </c>
      <c r="G19" s="0" t="s">
        <v>17</v>
      </c>
    </row>
    <row r="20" customFormat="false" ht="12.8" hidden="false" customHeight="false" outlineLevel="0" collapsed="false">
      <c r="A20" s="0" t="s">
        <v>24</v>
      </c>
      <c r="B20" s="0" t="n">
        <f aca="false">B10/10</f>
        <v>0.2</v>
      </c>
      <c r="C20" s="0" t="s">
        <v>17</v>
      </c>
      <c r="E20" s="4" t="s">
        <v>28</v>
      </c>
      <c r="F20" s="0" t="n">
        <f aca="false">B23</f>
        <v>525</v>
      </c>
      <c r="G20" s="0" t="s">
        <v>17</v>
      </c>
    </row>
    <row r="21" customFormat="false" ht="12.8" hidden="false" customHeight="false" outlineLevel="0" collapsed="false">
      <c r="A21" s="8" t="s">
        <v>25</v>
      </c>
      <c r="B21" s="0" t="n">
        <f aca="false">B10</f>
        <v>2</v>
      </c>
      <c r="C21" s="0" t="s">
        <v>17</v>
      </c>
    </row>
    <row r="22" customFormat="false" ht="12.8" hidden="false" customHeight="false" outlineLevel="0" collapsed="false">
      <c r="A22" s="4" t="s">
        <v>27</v>
      </c>
      <c r="B22" s="0" t="n">
        <f aca="false">0.7*(B10*1000-B14)</f>
        <v>1225</v>
      </c>
      <c r="C22" s="0" t="s">
        <v>17</v>
      </c>
    </row>
    <row r="23" customFormat="false" ht="12.8" hidden="false" customHeight="false" outlineLevel="0" collapsed="false">
      <c r="A23" s="4" t="s">
        <v>28</v>
      </c>
      <c r="B23" s="0" t="n">
        <f aca="false">0.3*(B10*1000-B14)</f>
        <v>525</v>
      </c>
      <c r="C23" s="0" t="s">
        <v>17</v>
      </c>
    </row>
    <row r="26" customFormat="false" ht="12.8" hidden="false" customHeight="false" outlineLevel="0" collapsed="false">
      <c r="A26" s="8" t="s">
        <v>29</v>
      </c>
    </row>
    <row r="27" customFormat="false" ht="14.9" hidden="false" customHeight="false" outlineLevel="0" collapsed="false">
      <c r="A27" s="0" t="s">
        <v>30</v>
      </c>
    </row>
    <row r="28" customFormat="false" ht="12.8" hidden="false" customHeight="false" outlineLevel="0" collapsed="false">
      <c r="A28" s="8" t="s">
        <v>31</v>
      </c>
    </row>
    <row r="29" customFormat="false" ht="12.8" hidden="false" customHeight="false" outlineLevel="0" collapsed="false">
      <c r="A29" s="13" t="s">
        <v>32</v>
      </c>
    </row>
    <row r="30" customFormat="false" ht="12.8" hidden="false" customHeight="false" outlineLevel="0" collapsed="false">
      <c r="A30" s="0" t="s">
        <v>33</v>
      </c>
    </row>
    <row r="31" customFormat="false" ht="12.8" hidden="false" customHeight="false" outlineLevel="0" collapsed="false">
      <c r="A31" s="0" t="s">
        <v>34</v>
      </c>
    </row>
  </sheetData>
  <mergeCells count="5">
    <mergeCell ref="A1:G1"/>
    <mergeCell ref="A3:G3"/>
    <mergeCell ref="A8:C8"/>
    <mergeCell ref="A12:C12"/>
    <mergeCell ref="E12:G12"/>
  </mergeCells>
  <hyperlinks>
    <hyperlink ref="A29" r:id="rId1" display="http://www.mbrewlab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3251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2017-03-16T10:01:21Z</dcterms:created>
  <dc:language>en-US</dc:language>
  <dcterms:modified xsi:type="dcterms:W3CDTF">2017-03-16T13:01:56Z</dcterms:modified>
  <cp:revision>7</cp:revision>
</cp:coreProperties>
</file>