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filterPrivacy="1" codeName="ThisWorkbook"/>
  <xr:revisionPtr revIDLastSave="0" documentId="13_ncr:1_{794065B7-1B7F-4F73-9AF9-A1FB65FB00D0}" xr6:coauthVersionLast="36" xr6:coauthVersionMax="47" xr10:uidLastSave="{00000000-0000-0000-0000-000000000000}"/>
  <bookViews>
    <workbookView xWindow="0" yWindow="0" windowWidth="28800" windowHeight="12225" activeTab="1" xr2:uid="{00000000-000D-0000-FFFF-FFFF00000000}"/>
  </bookViews>
  <sheets>
    <sheet name="CronogramaDeProjeto" sheetId="11" r:id="rId1"/>
    <sheet name="Planilha1" sheetId="13" r:id="rId2"/>
  </sheets>
  <definedNames>
    <definedName name="Hoje" localSheetId="0">TODAY()</definedName>
    <definedName name="Início_da_tarefa" localSheetId="0">CronogramaDeProjeto!$E1</definedName>
    <definedName name="Início_da_tarefa" localSheetId="1">CronogramaDeProjeto!$E1</definedName>
    <definedName name="Início_do_projeto">CronogramaDeProjeto!$E$3</definedName>
    <definedName name="Progresso_da_tarefa" localSheetId="0">CronogramaDeProjeto!$D1</definedName>
    <definedName name="Progresso_da_tarefa" localSheetId="1">CronogramaDeProjeto!$D1</definedName>
    <definedName name="Semana_de_exibição">CronogramaDeProjeto!$E$4</definedName>
    <definedName name="Término_da_tarefa" localSheetId="0">CronogramaDeProjeto!$F1</definedName>
    <definedName name="Término_da_tarefa" localSheetId="1">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13" l="1"/>
  <c r="H58" i="13"/>
  <c r="H57" i="13"/>
  <c r="F57" i="13"/>
  <c r="E58" i="13" s="1"/>
  <c r="F58" i="13" s="1"/>
  <c r="E59" i="13" s="1"/>
  <c r="F59" i="13" s="1"/>
  <c r="E60" i="13" s="1"/>
  <c r="F60" i="13" s="1"/>
  <c r="H56" i="13"/>
  <c r="H55" i="13"/>
  <c r="H53" i="13"/>
  <c r="E53" i="13"/>
  <c r="F53" i="13" s="1"/>
  <c r="E54" i="13" s="1"/>
  <c r="F54" i="13" s="1"/>
  <c r="E55" i="13" s="1"/>
  <c r="F55" i="13" s="1"/>
  <c r="H52" i="13"/>
  <c r="F52" i="13"/>
  <c r="H51" i="13"/>
  <c r="H50" i="13"/>
  <c r="H48" i="13"/>
  <c r="E48" i="13"/>
  <c r="F48" i="13" s="1"/>
  <c r="E50" i="13" s="1"/>
  <c r="F50" i="13" s="1"/>
  <c r="H47" i="13"/>
  <c r="F47" i="13"/>
  <c r="H46" i="13"/>
  <c r="H45" i="13"/>
  <c r="H44" i="13"/>
  <c r="E44" i="13"/>
  <c r="F44" i="13" s="1"/>
  <c r="E45" i="13" s="1"/>
  <c r="F45" i="13" s="1"/>
  <c r="H43" i="13"/>
  <c r="F43" i="13"/>
  <c r="H42" i="13"/>
  <c r="H41" i="13"/>
  <c r="H40" i="13"/>
  <c r="E40" i="13"/>
  <c r="F40" i="13" s="1"/>
  <c r="E41" i="13" s="1"/>
  <c r="F41" i="13" s="1"/>
  <c r="H39" i="13"/>
  <c r="F39" i="13"/>
  <c r="H38" i="13"/>
  <c r="H37" i="13"/>
  <c r="H36" i="13"/>
  <c r="H35" i="13"/>
  <c r="E35" i="13"/>
  <c r="F35" i="13" s="1"/>
  <c r="E36" i="13" s="1"/>
  <c r="F36" i="13" s="1"/>
  <c r="E37" i="13" s="1"/>
  <c r="F37" i="13" s="1"/>
  <c r="H34" i="13"/>
  <c r="F34" i="13"/>
  <c r="H33" i="13"/>
  <c r="H32" i="13"/>
  <c r="H31" i="13"/>
  <c r="H30" i="13"/>
  <c r="H29" i="13"/>
  <c r="E29" i="13"/>
  <c r="F29" i="13" s="1"/>
  <c r="E30" i="13" s="1"/>
  <c r="F30" i="13" s="1"/>
  <c r="E31" i="13" s="1"/>
  <c r="F31" i="13" s="1"/>
  <c r="E32" i="13" s="1"/>
  <c r="F32" i="13" s="1"/>
  <c r="H28" i="13"/>
  <c r="F28" i="13"/>
  <c r="H27" i="13"/>
  <c r="H26" i="13"/>
  <c r="H25" i="13"/>
  <c r="H24" i="13"/>
  <c r="H23" i="13"/>
  <c r="F23" i="13"/>
  <c r="E24" i="13" s="1"/>
  <c r="F24" i="13" s="1"/>
  <c r="E25" i="13" s="1"/>
  <c r="F25" i="13" s="1"/>
  <c r="E26" i="13" s="1"/>
  <c r="F26" i="13" s="1"/>
  <c r="H22" i="13"/>
  <c r="H20" i="13"/>
  <c r="H19" i="13"/>
  <c r="H18" i="13"/>
  <c r="H17" i="13"/>
  <c r="E17" i="13"/>
  <c r="F17" i="13" s="1"/>
  <c r="E18" i="13" s="1"/>
  <c r="H16" i="13"/>
  <c r="F16" i="13"/>
  <c r="H15" i="13"/>
  <c r="H13" i="13"/>
  <c r="H12" i="13"/>
  <c r="H11" i="13"/>
  <c r="H10" i="13"/>
  <c r="H9" i="13"/>
  <c r="E9" i="13"/>
  <c r="F9" i="13" s="1"/>
  <c r="E10" i="13" s="1"/>
  <c r="H8" i="13"/>
  <c r="H7" i="13"/>
  <c r="I5" i="13"/>
  <c r="I4" i="13" s="1"/>
  <c r="F18" i="13" l="1"/>
  <c r="E19" i="13"/>
  <c r="F10" i="13"/>
  <c r="E11" i="13" s="1"/>
  <c r="E13" i="13"/>
  <c r="F13" i="13" s="1"/>
  <c r="I6" i="13"/>
  <c r="J5" i="13"/>
  <c r="F58" i="11"/>
  <c r="E58" i="11"/>
  <c r="F57" i="11"/>
  <c r="H57" i="11" s="1"/>
  <c r="H56" i="11"/>
  <c r="E55" i="11"/>
  <c r="E54" i="11"/>
  <c r="F53" i="11"/>
  <c r="E53" i="11"/>
  <c r="F52" i="11"/>
  <c r="H52" i="11" s="1"/>
  <c r="H51" i="11"/>
  <c r="E48" i="11"/>
  <c r="F47" i="11"/>
  <c r="H47" i="11" s="1"/>
  <c r="H46" i="11"/>
  <c r="E44" i="11"/>
  <c r="F43" i="11"/>
  <c r="H43" i="11" s="1"/>
  <c r="H42" i="11"/>
  <c r="F41" i="11"/>
  <c r="F40" i="11"/>
  <c r="E40" i="11"/>
  <c r="E41" i="11" s="1"/>
  <c r="F39" i="11"/>
  <c r="H39" i="11" s="1"/>
  <c r="H38" i="11"/>
  <c r="F34" i="11"/>
  <c r="H34" i="11" s="1"/>
  <c r="E35" i="11"/>
  <c r="F35" i="11" s="1"/>
  <c r="E36" i="11" s="1"/>
  <c r="F36" i="11" s="1"/>
  <c r="H33" i="11"/>
  <c r="E29" i="11"/>
  <c r="F29" i="11" s="1"/>
  <c r="E30" i="11" s="1"/>
  <c r="F30" i="11" s="1"/>
  <c r="E31" i="11" s="1"/>
  <c r="F31" i="11" s="1"/>
  <c r="E32" i="11" s="1"/>
  <c r="F32" i="11" s="1"/>
  <c r="F28" i="11"/>
  <c r="F23" i="11"/>
  <c r="E17" i="11"/>
  <c r="F17" i="11" s="1"/>
  <c r="F16" i="11"/>
  <c r="E20" i="13" l="1"/>
  <c r="F20" i="13" s="1"/>
  <c r="F19" i="13"/>
  <c r="F11" i="13"/>
  <c r="E12" i="13"/>
  <c r="F12" i="13" s="1"/>
  <c r="K5" i="13"/>
  <c r="J6" i="13"/>
  <c r="E59" i="11"/>
  <c r="F59" i="11" s="1"/>
  <c r="E60" i="11" s="1"/>
  <c r="F54" i="11"/>
  <c r="H53" i="11"/>
  <c r="F48" i="11"/>
  <c r="E50" i="11" s="1"/>
  <c r="F44" i="11"/>
  <c r="E45" i="11" s="1"/>
  <c r="H41" i="11"/>
  <c r="H40" i="11"/>
  <c r="E37" i="11"/>
  <c r="H7" i="11"/>
  <c r="L5" i="13" l="1"/>
  <c r="K6" i="13"/>
  <c r="H58" i="11"/>
  <c r="F60" i="11"/>
  <c r="H60" i="11" s="1"/>
  <c r="F55" i="11"/>
  <c r="H55" i="11" s="1"/>
  <c r="F50" i="11"/>
  <c r="H50" i="11"/>
  <c r="H48" i="11"/>
  <c r="F45" i="11"/>
  <c r="H45" i="11" s="1"/>
  <c r="H44" i="11"/>
  <c r="F37" i="11"/>
  <c r="H36" i="11"/>
  <c r="H35" i="11"/>
  <c r="E9" i="11"/>
  <c r="I5" i="11"/>
  <c r="H62" i="11"/>
  <c r="H61" i="11"/>
  <c r="H32" i="11"/>
  <c r="H31" i="11"/>
  <c r="H30" i="11"/>
  <c r="H29" i="11"/>
  <c r="H27" i="11"/>
  <c r="H22" i="11"/>
  <c r="H15" i="11"/>
  <c r="H8" i="11"/>
  <c r="M5" i="13" l="1"/>
  <c r="L6" i="13"/>
  <c r="H37" i="11"/>
  <c r="F9" i="11"/>
  <c r="E10" i="11" s="1"/>
  <c r="E24" i="11"/>
  <c r="F24" i="11" s="1"/>
  <c r="E25" i="11" s="1"/>
  <c r="F25" i="11" s="1"/>
  <c r="I6" i="11"/>
  <c r="N5" i="13" l="1"/>
  <c r="M6" i="13"/>
  <c r="E13" i="11"/>
  <c r="F10" i="11"/>
  <c r="E11" i="11" s="1"/>
  <c r="H23" i="11"/>
  <c r="H9" i="11"/>
  <c r="H24" i="11"/>
  <c r="H28" i="11"/>
  <c r="H16" i="11"/>
  <c r="J5" i="11"/>
  <c r="K5" i="11" s="1"/>
  <c r="L5" i="11" s="1"/>
  <c r="M5" i="11" s="1"/>
  <c r="N5" i="11" s="1"/>
  <c r="O5" i="11" s="1"/>
  <c r="P5" i="11" s="1"/>
  <c r="I4" i="11"/>
  <c r="N6" i="13" l="1"/>
  <c r="O5" i="13"/>
  <c r="E12" i="11"/>
  <c r="F12" i="11" s="1"/>
  <c r="F11" i="11"/>
  <c r="H11" i="11" s="1"/>
  <c r="F13" i="11"/>
  <c r="H13" i="11" s="1"/>
  <c r="H10" i="11"/>
  <c r="E26" i="11"/>
  <c r="H17" i="11"/>
  <c r="E18" i="11"/>
  <c r="P4" i="11"/>
  <c r="Q5" i="11"/>
  <c r="R5" i="11" s="1"/>
  <c r="S5" i="11" s="1"/>
  <c r="T5" i="11" s="1"/>
  <c r="U5" i="11" s="1"/>
  <c r="V5" i="11" s="1"/>
  <c r="W5" i="11" s="1"/>
  <c r="J6" i="11"/>
  <c r="O6" i="13" l="1"/>
  <c r="P5" i="13"/>
  <c r="F26" i="11"/>
  <c r="H26" i="11" s="1"/>
  <c r="E19" i="11"/>
  <c r="E20" i="11" s="1"/>
  <c r="F20" i="11" s="1"/>
  <c r="F18" i="11"/>
  <c r="H18" i="11" s="1"/>
  <c r="H12" i="11"/>
  <c r="H25" i="11"/>
  <c r="W4" i="11"/>
  <c r="X5" i="11"/>
  <c r="Y5" i="11" s="1"/>
  <c r="Z5" i="11" s="1"/>
  <c r="AA5" i="11" s="1"/>
  <c r="AB5" i="11" s="1"/>
  <c r="AC5" i="11" s="1"/>
  <c r="AD5" i="11" s="1"/>
  <c r="K6" i="11"/>
  <c r="P6" i="13" l="1"/>
  <c r="P4" i="13"/>
  <c r="Q5" i="13"/>
  <c r="F19" i="11"/>
  <c r="H19" i="11" s="1"/>
  <c r="H20" i="11"/>
  <c r="AE5" i="11"/>
  <c r="AF5" i="11" s="1"/>
  <c r="AG5" i="11" s="1"/>
  <c r="AH5" i="11" s="1"/>
  <c r="AI5" i="11" s="1"/>
  <c r="AJ5" i="11" s="1"/>
  <c r="AD4" i="11"/>
  <c r="L6" i="11"/>
  <c r="R5" i="13" l="1"/>
  <c r="Q6" i="13"/>
  <c r="AK5" i="11"/>
  <c r="AL5" i="11" s="1"/>
  <c r="AM5" i="11" s="1"/>
  <c r="AN5" i="11" s="1"/>
  <c r="AO5" i="11" s="1"/>
  <c r="AP5" i="11" s="1"/>
  <c r="AQ5" i="11" s="1"/>
  <c r="M6" i="11"/>
  <c r="S5" i="13" l="1"/>
  <c r="R6" i="13"/>
  <c r="AR5" i="11"/>
  <c r="AS5" i="11" s="1"/>
  <c r="AK4" i="11"/>
  <c r="N6" i="11"/>
  <c r="T5" i="13" l="1"/>
  <c r="S6" i="13"/>
  <c r="AT5" i="11"/>
  <c r="AS6" i="11"/>
  <c r="AR4" i="11"/>
  <c r="O6" i="11"/>
  <c r="U5" i="13" l="1"/>
  <c r="T6" i="13"/>
  <c r="AU5" i="11"/>
  <c r="AT6" i="11"/>
  <c r="V5" i="13" l="1"/>
  <c r="U6" i="13"/>
  <c r="AV5" i="11"/>
  <c r="AU6" i="11"/>
  <c r="P6" i="11"/>
  <c r="Q6" i="11"/>
  <c r="W5" i="13" l="1"/>
  <c r="V6" i="13"/>
  <c r="AW5" i="11"/>
  <c r="AV6" i="11"/>
  <c r="R6" i="11"/>
  <c r="X5" i="13" l="1"/>
  <c r="W4" i="13"/>
  <c r="W6" i="13"/>
  <c r="AX5" i="11"/>
  <c r="AY5" i="11" s="1"/>
  <c r="AW6" i="11"/>
  <c r="S6" i="11"/>
  <c r="Y5" i="13" l="1"/>
  <c r="X6" i="13"/>
  <c r="AY6" i="11"/>
  <c r="AZ5" i="11"/>
  <c r="AY4" i="11"/>
  <c r="AX6" i="11"/>
  <c r="T6" i="11"/>
  <c r="Z5" i="13" l="1"/>
  <c r="Y6" i="13"/>
  <c r="BA5" i="11"/>
  <c r="AZ6" i="11"/>
  <c r="U6" i="11"/>
  <c r="Z6" i="13" l="1"/>
  <c r="AA5" i="13"/>
  <c r="BA6" i="11"/>
  <c r="BB5" i="11"/>
  <c r="V6" i="11"/>
  <c r="AB5" i="13" l="1"/>
  <c r="AA6" i="13"/>
  <c r="BB6" i="11"/>
  <c r="BC5" i="11"/>
  <c r="W6" i="11"/>
  <c r="AB6" i="13" l="1"/>
  <c r="AC5" i="13"/>
  <c r="BC6" i="11"/>
  <c r="BD5" i="11"/>
  <c r="X6" i="11"/>
  <c r="AD5" i="13" l="1"/>
  <c r="AC6" i="13"/>
  <c r="BE5" i="11"/>
  <c r="BD6" i="11"/>
  <c r="Y6" i="11"/>
  <c r="AD4" i="13" l="1"/>
  <c r="AD6" i="13"/>
  <c r="AE5" i="13"/>
  <c r="BE6" i="11"/>
  <c r="BF5" i="11"/>
  <c r="Z6" i="11"/>
  <c r="AE6" i="13" l="1"/>
  <c r="AF5" i="13"/>
  <c r="BF6" i="11"/>
  <c r="BG5" i="11"/>
  <c r="BF4" i="11"/>
  <c r="AA6" i="11"/>
  <c r="AG5" i="13" l="1"/>
  <c r="AF6" i="13"/>
  <c r="BG6" i="11"/>
  <c r="BH5" i="11"/>
  <c r="AB6" i="11"/>
  <c r="AH5" i="13" l="1"/>
  <c r="AG6" i="13"/>
  <c r="BI5" i="11"/>
  <c r="BH6" i="11"/>
  <c r="AC6" i="11"/>
  <c r="AI5" i="13" l="1"/>
  <c r="AH6" i="13"/>
  <c r="BJ5" i="11"/>
  <c r="BI6" i="11"/>
  <c r="AD6" i="11"/>
  <c r="AJ5" i="13" l="1"/>
  <c r="AI6" i="13"/>
  <c r="BK5" i="11"/>
  <c r="BJ6" i="11"/>
  <c r="AE6" i="11"/>
  <c r="AK5" i="13" l="1"/>
  <c r="AJ6" i="13"/>
  <c r="BL5" i="11"/>
  <c r="BM5" i="11" s="1"/>
  <c r="BK6" i="11"/>
  <c r="AF6" i="11"/>
  <c r="AL5" i="13" l="1"/>
  <c r="AK6" i="13"/>
  <c r="AK4" i="13"/>
  <c r="BM6" i="11"/>
  <c r="BN5" i="11"/>
  <c r="BM4" i="11"/>
  <c r="BL6" i="11"/>
  <c r="AG6" i="11"/>
  <c r="AL6" i="13" l="1"/>
  <c r="AM5" i="13"/>
  <c r="BO5" i="11"/>
  <c r="BN6" i="11"/>
  <c r="AH6" i="11"/>
  <c r="AM6" i="13" l="1"/>
  <c r="AN5" i="13"/>
  <c r="BO6" i="11"/>
  <c r="BP5" i="11"/>
  <c r="AI6" i="11"/>
  <c r="AN6" i="13" l="1"/>
  <c r="AO5" i="13"/>
  <c r="BP6" i="11"/>
  <c r="BQ5" i="11"/>
  <c r="AJ6" i="11"/>
  <c r="AP5" i="13" l="1"/>
  <c r="AO6" i="13"/>
  <c r="BQ6" i="11"/>
  <c r="BR5" i="11"/>
  <c r="AK6" i="11"/>
  <c r="AP6" i="13" l="1"/>
  <c r="AQ5" i="13"/>
  <c r="BR6" i="11"/>
  <c r="BS5" i="11"/>
  <c r="AL6" i="11"/>
  <c r="AQ6" i="13" l="1"/>
  <c r="AR5" i="13"/>
  <c r="BS6" i="11"/>
  <c r="BT5" i="11"/>
  <c r="AM6" i="11"/>
  <c r="AS5" i="13" l="1"/>
  <c r="AR6" i="13"/>
  <c r="AR4" i="13"/>
  <c r="BT6" i="11"/>
  <c r="BT4" i="11"/>
  <c r="BU5" i="11"/>
  <c r="AN6" i="11"/>
  <c r="AT5" i="13" l="1"/>
  <c r="AS6" i="13"/>
  <c r="BU6" i="11"/>
  <c r="BV5" i="11"/>
  <c r="AO6" i="11"/>
  <c r="AU5" i="13" l="1"/>
  <c r="AT6" i="13"/>
  <c r="BW5" i="11"/>
  <c r="BV6" i="11"/>
  <c r="AP6" i="11"/>
  <c r="AV5" i="13" l="1"/>
  <c r="AU6" i="13"/>
  <c r="BW6" i="11"/>
  <c r="BX5" i="11"/>
  <c r="AQ6" i="11"/>
  <c r="AW5" i="13" l="1"/>
  <c r="AV6" i="13"/>
  <c r="BX6" i="11"/>
  <c r="BY5" i="11"/>
  <c r="AR6" i="11"/>
  <c r="AX5" i="13" l="1"/>
  <c r="AW6" i="13"/>
  <c r="BZ5" i="11"/>
  <c r="BZ6" i="11" s="1"/>
  <c r="BY6" i="11"/>
  <c r="AX6" i="13" l="1"/>
  <c r="AY5" i="13"/>
  <c r="AY4" i="13" l="1"/>
  <c r="AY6" i="13"/>
  <c r="AZ5" i="13"/>
  <c r="AZ6" i="13" l="1"/>
  <c r="BA5" i="13"/>
  <c r="BB5" i="13" l="1"/>
  <c r="BA6" i="13"/>
  <c r="BC5" i="13" l="1"/>
  <c r="BB6" i="13"/>
  <c r="BC6" i="13" l="1"/>
  <c r="BD5" i="13"/>
  <c r="BE5" i="13" l="1"/>
  <c r="BD6" i="13"/>
  <c r="BF5" i="13" l="1"/>
  <c r="BE6" i="13"/>
  <c r="BF4" i="13" l="1"/>
  <c r="BG5" i="13"/>
  <c r="BF6" i="13"/>
  <c r="BH5" i="13" l="1"/>
  <c r="BG6" i="13"/>
  <c r="BI5" i="13" l="1"/>
  <c r="BH6" i="13"/>
  <c r="BJ5" i="13" l="1"/>
  <c r="BI6" i="13"/>
  <c r="BJ6" i="13" l="1"/>
  <c r="BK5" i="13"/>
  <c r="BL5" i="13" l="1"/>
  <c r="BK6" i="13"/>
  <c r="BL6" i="13" l="1"/>
  <c r="BM5" i="13"/>
  <c r="BN5" i="13" l="1"/>
  <c r="BM6" i="13"/>
  <c r="BM4" i="13"/>
  <c r="BN6" i="13" l="1"/>
  <c r="BO5" i="13"/>
  <c r="BO6" i="13" l="1"/>
  <c r="BP5" i="13"/>
  <c r="BQ5" i="13" l="1"/>
  <c r="BP6" i="13"/>
  <c r="BR5" i="13" l="1"/>
  <c r="BQ6" i="13"/>
  <c r="BS5" i="13" l="1"/>
  <c r="BR6" i="13"/>
  <c r="BT5" i="13" l="1"/>
  <c r="BS6" i="13"/>
  <c r="BU5" i="13" l="1"/>
  <c r="BT6" i="13"/>
  <c r="BT4" i="13"/>
  <c r="BV5" i="13" l="1"/>
  <c r="BU6" i="13"/>
  <c r="BV6" i="13" l="1"/>
  <c r="BW5" i="13"/>
  <c r="BW6" i="13" l="1"/>
  <c r="BX5" i="13"/>
  <c r="BX6" i="13" l="1"/>
  <c r="BY5" i="13"/>
  <c r="BZ5" i="13" l="1"/>
  <c r="BZ6" i="13" s="1"/>
  <c r="BY6" i="13"/>
</calcChain>
</file>

<file path=xl/sharedStrings.xml><?xml version="1.0" encoding="utf-8"?>
<sst xmlns="http://schemas.openxmlformats.org/spreadsheetml/2006/main" count="251" uniqueCount="68">
  <si>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</si>
  <si>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</si>
  <si>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</si>
  <si>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</si>
  <si>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</si>
  <si>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</si>
  <si>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</si>
  <si>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</si>
  <si>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</si>
  <si>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</si>
  <si>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</si>
  <si>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</si>
  <si>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</si>
  <si>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</si>
  <si>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</si>
  <si>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Insira novas linhas ACIMA desta</t>
  </si>
  <si>
    <t>Início do projeto:</t>
  </si>
  <si>
    <t>Semana de exibição:</t>
  </si>
  <si>
    <t>ATRIBUÍDO
PARA</t>
  </si>
  <si>
    <t>PROGRESSO</t>
  </si>
  <si>
    <t>INÍCIO</t>
  </si>
  <si>
    <t>TÉRMINO</t>
  </si>
  <si>
    <t>DIAS</t>
  </si>
  <si>
    <t>A3 - Nice Stocks</t>
  </si>
  <si>
    <t xml:space="preserve">
Gabriel Alexandre Pagote de Oliveira
Gabriel Furlan Del Poente
Igor da Cruz Rodrigues da Silva</t>
  </si>
  <si>
    <t>Furlan</t>
  </si>
  <si>
    <t>Pagote</t>
  </si>
  <si>
    <t>Igor</t>
  </si>
  <si>
    <t xml:space="preserve">Sprint Inicial </t>
  </si>
  <si>
    <t>Brainstorming</t>
  </si>
  <si>
    <t>Furlan, Igor, Pagote</t>
  </si>
  <si>
    <t>Pesquisa de levantamento  exploratória</t>
  </si>
  <si>
    <t>Pesquisa de levantamento descritiva</t>
  </si>
  <si>
    <t>Pesquisa de levantamento casual</t>
  </si>
  <si>
    <t>Segundo Sprint</t>
  </si>
  <si>
    <t>Revisão do trabalho realizado e reunião de acompanhamento</t>
  </si>
  <si>
    <t>Reunião semanal de acompanhamento</t>
  </si>
  <si>
    <t>Levantamento de requisitos</t>
  </si>
  <si>
    <t>Análise de requisitos</t>
  </si>
  <si>
    <t>Definição das funções</t>
  </si>
  <si>
    <t>Definição das datas e prazos</t>
  </si>
  <si>
    <t>Definição das metas e objetivos</t>
  </si>
  <si>
    <t>Terceiro Sprint</t>
  </si>
  <si>
    <t>Definição da User Story</t>
  </si>
  <si>
    <t>Quarto Sprint</t>
  </si>
  <si>
    <t>Reunião de início do desenvolvimento</t>
  </si>
  <si>
    <t xml:space="preserve">Prototipo do design </t>
  </si>
  <si>
    <t>Reunião de início da implementação</t>
  </si>
  <si>
    <t>Desenvolvimento dos diagramas</t>
  </si>
  <si>
    <t xml:space="preserve">Desenvolvimento da classe principal </t>
  </si>
  <si>
    <t xml:space="preserve">Desenvolvimento da funcionalidades </t>
  </si>
  <si>
    <t>Implementações</t>
  </si>
  <si>
    <t>Desenvolvimento do Banco de Dados</t>
  </si>
  <si>
    <t>Desenvolvimento da interface gráfica</t>
  </si>
  <si>
    <t>Conecção com o Banco de Dados</t>
  </si>
  <si>
    <t>Revisão final do trabalho realizado e reunião de encerramento</t>
  </si>
  <si>
    <t xml:space="preserve">Testes </t>
  </si>
  <si>
    <t>Documentação</t>
  </si>
  <si>
    <t xml:space="preserve">   Quinto Sprint</t>
  </si>
  <si>
    <t xml:space="preserve">   Sexto Sprint</t>
  </si>
  <si>
    <t xml:space="preserve">   Sétimo Sprint</t>
  </si>
  <si>
    <t xml:space="preserve">   Oitavo Sprint</t>
  </si>
  <si>
    <t xml:space="preserve">   Nono Sprint</t>
  </si>
  <si>
    <t xml:space="preserve">   Sprint Final</t>
  </si>
  <si>
    <t xml:space="preserve"> Igor</t>
  </si>
  <si>
    <t>Igor, Pagote</t>
  </si>
  <si>
    <t>Furlan, Igor</t>
  </si>
  <si>
    <t>Furlan, Pagote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</si>
</sst>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8"/>
      <color theme="0"/>
      <name val="Calibri"/>
      <family val="2"/>
      <scheme val="minor"/>
    </font>
    <font>
      <b/>
      <sz val="9"/>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79998168889431442"/>
        <bgColor indexed="64"/>
      </patternFill>
    </fill>
  </fills>
  <borders count="3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bottom style="medium">
        <color theme="0" tint="-0.14996795556505021"/>
      </bottom>
      <diagonal/>
    </border>
    <border>
      <left style="medium">
        <color indexed="64"/>
      </left>
      <right/>
      <top style="medium">
        <color indexed="64"/>
      </top>
      <bottom/>
      <diagonal/>
    </border>
    <border>
      <left/>
      <right/>
      <top style="medium">
        <color indexed="64"/>
      </top>
      <bottom/>
      <diagonal/>
    </border>
    <border>
      <left/>
      <right style="thin">
        <color theme="0" tint="-0.34998626667073579"/>
      </right>
      <top style="medium">
        <color indexed="64"/>
      </top>
      <bottom/>
      <diagonal/>
    </border>
    <border>
      <left style="thin">
        <color theme="0" tint="-0.34998626667073579"/>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theme="0" tint="-0.14996795556505021"/>
      </bottom>
      <diagonal/>
    </border>
    <border>
      <left style="thin">
        <color theme="0" tint="-0.14993743705557422"/>
      </left>
      <right style="medium">
        <color indexed="64"/>
      </right>
      <top style="medium">
        <color theme="0" tint="-0.14996795556505021"/>
      </top>
      <bottom style="medium">
        <color theme="0" tint="-0.14996795556505021"/>
      </bottom>
      <diagonal/>
    </border>
    <border>
      <left style="medium">
        <color indexed="64"/>
      </left>
      <right/>
      <top style="medium">
        <color theme="0" tint="-0.14996795556505021"/>
      </top>
      <bottom style="medium">
        <color theme="0" tint="-0.14996795556505021"/>
      </bottom>
      <diagonal/>
    </border>
    <border>
      <left style="medium">
        <color indexed="64"/>
      </left>
      <right/>
      <top style="medium">
        <color theme="0" tint="-0.14996795556505021"/>
      </top>
      <bottom style="medium">
        <color indexed="64"/>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
      <left style="thin">
        <color theme="0" tint="-0.14993743705557422"/>
      </left>
      <right style="medium">
        <color indexed="64"/>
      </right>
      <top style="medium">
        <color theme="0" tint="-0.14996795556505021"/>
      </top>
      <bottom style="medium">
        <color indexed="64"/>
      </bottom>
      <diagonal/>
    </border>
    <border>
      <left style="thin">
        <color theme="0" tint="-0.14993743705557422"/>
      </left>
      <right style="medium">
        <color indexed="64"/>
      </right>
      <top/>
      <bottom style="medium">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2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0" borderId="0" xfId="8" applyAlignment="1"/>
    <xf numFmtId="0" fontId="3" fillId="0" borderId="0" xfId="1" applyProtection="1">
      <alignment vertical="top"/>
    </xf>
    <xf numFmtId="0" fontId="0" fillId="3" borderId="2" xfId="11" applyFont="1" applyFill="1" applyAlignment="1">
      <alignment horizontal="center" vertical="center" wrapText="1"/>
    </xf>
    <xf numFmtId="0" fontId="0" fillId="3" borderId="2" xfId="11" applyFont="1" applyFill="1">
      <alignment horizontal="center" vertical="center"/>
    </xf>
    <xf numFmtId="0" fontId="0" fillId="3" borderId="2" xfId="12" applyFont="1" applyFill="1" applyAlignment="1">
      <alignment horizontal="center" vertical="center" wrapText="1"/>
    </xf>
    <xf numFmtId="0" fontId="0" fillId="3" borderId="2" xfId="12" applyFont="1" applyFill="1" applyAlignment="1">
      <alignment horizontal="center" vertical="center"/>
    </xf>
    <xf numFmtId="0" fontId="0" fillId="4" borderId="2" xfId="12" applyFont="1" applyFill="1" applyAlignment="1">
      <alignment horizontal="center" vertical="center" wrapText="1"/>
    </xf>
    <xf numFmtId="0" fontId="0" fillId="4" borderId="2" xfId="11" applyFont="1" applyFill="1">
      <alignment horizontal="center" vertical="center"/>
    </xf>
    <xf numFmtId="0" fontId="12" fillId="45" borderId="8" xfId="0" applyFont="1" applyFill="1" applyBorder="1" applyAlignment="1">
      <alignment horizontal="center" vertical="center" shrinkToFit="1"/>
    </xf>
    <xf numFmtId="0" fontId="9" fillId="11" borderId="2" xfId="11" applyFill="1" applyAlignment="1">
      <alignment horizontal="center" vertical="center" wrapText="1"/>
    </xf>
    <xf numFmtId="0" fontId="0" fillId="11" borderId="2" xfId="11" applyFont="1" applyFill="1">
      <alignment horizontal="center" vertical="center"/>
    </xf>
    <xf numFmtId="0" fontId="0" fillId="11" borderId="2" xfId="11" applyFont="1" applyFill="1" applyAlignment="1">
      <alignment horizontal="center" vertical="center" wrapText="1"/>
    </xf>
    <xf numFmtId="0" fontId="0" fillId="10" borderId="2" xfId="12" applyFont="1" applyFill="1" applyAlignment="1">
      <alignment horizontal="center" vertical="center" wrapText="1"/>
    </xf>
    <xf numFmtId="0" fontId="0" fillId="10" borderId="2" xfId="11" applyFont="1" applyFill="1">
      <alignment horizontal="center" vertical="center"/>
    </xf>
    <xf numFmtId="0" fontId="9" fillId="46" borderId="2" xfId="11" applyFill="1">
      <alignment horizontal="center" vertical="center"/>
    </xf>
    <xf numFmtId="9" fontId="5" fillId="46" borderId="2" xfId="2" applyFont="1" applyFill="1" applyBorder="1" applyAlignment="1">
      <alignment horizontal="center" vertical="center"/>
    </xf>
    <xf numFmtId="165" fontId="0" fillId="46" borderId="2" xfId="0" applyNumberFormat="1" applyFill="1" applyBorder="1" applyAlignment="1">
      <alignment horizontal="center" vertical="center"/>
    </xf>
    <xf numFmtId="165" fontId="5" fillId="46" borderId="2" xfId="0" applyNumberFormat="1" applyFont="1" applyFill="1" applyBorder="1" applyAlignment="1">
      <alignment horizontal="center" vertical="center"/>
    </xf>
    <xf numFmtId="0" fontId="9" fillId="47" borderId="2" xfId="11" applyFill="1">
      <alignment horizontal="center" vertical="center"/>
    </xf>
    <xf numFmtId="9" fontId="5" fillId="47" borderId="2" xfId="2" applyFont="1" applyFill="1" applyBorder="1" applyAlignment="1">
      <alignment horizontal="center" vertical="center"/>
    </xf>
    <xf numFmtId="165" fontId="0" fillId="47" borderId="2" xfId="0" applyNumberFormat="1" applyFill="1" applyBorder="1" applyAlignment="1">
      <alignment horizontal="center" vertical="center"/>
    </xf>
    <xf numFmtId="165" fontId="5" fillId="47" borderId="2" xfId="0" applyNumberFormat="1" applyFont="1" applyFill="1" applyBorder="1" applyAlignment="1">
      <alignment horizontal="center" vertical="center"/>
    </xf>
    <xf numFmtId="0" fontId="0" fillId="48" borderId="2" xfId="12" applyFont="1" applyFill="1" applyAlignment="1">
      <alignment horizontal="center" vertical="center" wrapText="1"/>
    </xf>
    <xf numFmtId="0" fontId="0" fillId="48" borderId="2" xfId="11" applyFont="1" applyFill="1">
      <alignment horizontal="center" vertical="center"/>
    </xf>
    <xf numFmtId="9" fontId="5" fillId="48" borderId="2" xfId="2" applyFont="1" applyFill="1" applyBorder="1" applyAlignment="1">
      <alignment horizontal="center" vertical="center"/>
    </xf>
    <xf numFmtId="165" fontId="9" fillId="48" borderId="2" xfId="10" applyFill="1">
      <alignment horizontal="center" vertical="center"/>
    </xf>
    <xf numFmtId="0" fontId="6" fillId="47" borderId="2" xfId="0" applyFont="1" applyFill="1" applyBorder="1" applyAlignment="1">
      <alignment horizontal="left" vertical="center"/>
    </xf>
    <xf numFmtId="0" fontId="6" fillId="49" borderId="2" xfId="0" applyFont="1" applyFill="1" applyBorder="1" applyAlignment="1">
      <alignment horizontal="left" vertical="center"/>
    </xf>
    <xf numFmtId="0" fontId="9" fillId="49" borderId="2" xfId="11" applyFill="1">
      <alignment horizontal="center" vertical="center"/>
    </xf>
    <xf numFmtId="9" fontId="5" fillId="49" borderId="2" xfId="2" applyFont="1" applyFill="1" applyBorder="1" applyAlignment="1">
      <alignment horizontal="center" vertical="center"/>
    </xf>
    <xf numFmtId="165" fontId="0" fillId="49" borderId="2" xfId="0" applyNumberFormat="1" applyFill="1" applyBorder="1" applyAlignment="1">
      <alignment horizontal="center" vertical="center"/>
    </xf>
    <xf numFmtId="165" fontId="5" fillId="49" borderId="2" xfId="0" applyNumberFormat="1" applyFont="1" applyFill="1" applyBorder="1" applyAlignment="1">
      <alignment horizontal="center" vertical="center"/>
    </xf>
    <xf numFmtId="0" fontId="0" fillId="50" borderId="2" xfId="12" applyFont="1" applyFill="1" applyAlignment="1">
      <alignment horizontal="center" vertical="center" wrapText="1"/>
    </xf>
    <xf numFmtId="0" fontId="0" fillId="50" borderId="2" xfId="11" applyFont="1" applyFill="1">
      <alignment horizontal="center" vertical="center"/>
    </xf>
    <xf numFmtId="9" fontId="5" fillId="50" borderId="2" xfId="2" applyFont="1" applyFill="1" applyBorder="1" applyAlignment="1">
      <alignment horizontal="center" vertical="center"/>
    </xf>
    <xf numFmtId="165" fontId="9" fillId="50" borderId="2" xfId="10" applyFill="1">
      <alignment horizontal="center" vertical="center"/>
    </xf>
    <xf numFmtId="0" fontId="6" fillId="51" borderId="2" xfId="0" applyFont="1" applyFill="1" applyBorder="1" applyAlignment="1">
      <alignment horizontal="left" vertical="center"/>
    </xf>
    <xf numFmtId="0" fontId="9" fillId="51" borderId="2" xfId="11" applyFill="1">
      <alignment horizontal="center" vertical="center"/>
    </xf>
    <xf numFmtId="9" fontId="5" fillId="51" borderId="2" xfId="2" applyFont="1" applyFill="1" applyBorder="1" applyAlignment="1">
      <alignment horizontal="center" vertical="center"/>
    </xf>
    <xf numFmtId="165" fontId="0" fillId="51" borderId="2" xfId="0" applyNumberFormat="1" applyFill="1" applyBorder="1" applyAlignment="1">
      <alignment horizontal="center" vertical="center"/>
    </xf>
    <xf numFmtId="165" fontId="5" fillId="51" borderId="2" xfId="0" applyNumberFormat="1" applyFont="1" applyFill="1" applyBorder="1" applyAlignment="1">
      <alignment horizontal="center" vertical="center"/>
    </xf>
    <xf numFmtId="0" fontId="0" fillId="52" borderId="2" xfId="12" applyFont="1" applyFill="1" applyAlignment="1">
      <alignment horizontal="center" vertical="center" wrapText="1"/>
    </xf>
    <xf numFmtId="0" fontId="0" fillId="52" borderId="2" xfId="11" applyFont="1" applyFill="1">
      <alignment horizontal="center" vertical="center"/>
    </xf>
    <xf numFmtId="9" fontId="5" fillId="52" borderId="2" xfId="2" applyFont="1" applyFill="1" applyBorder="1" applyAlignment="1">
      <alignment horizontal="center" vertical="center"/>
    </xf>
    <xf numFmtId="165" fontId="9" fillId="52" borderId="2" xfId="10" applyFill="1">
      <alignment horizontal="center" vertical="center"/>
    </xf>
    <xf numFmtId="0" fontId="6" fillId="46" borderId="2" xfId="0" applyFont="1" applyFill="1" applyBorder="1" applyAlignment="1">
      <alignment horizontal="left" vertical="center"/>
    </xf>
    <xf numFmtId="0" fontId="0" fillId="53" borderId="2" xfId="12" applyFont="1" applyFill="1" applyAlignment="1">
      <alignment horizontal="center" vertical="center" wrapText="1"/>
    </xf>
    <xf numFmtId="0" fontId="0" fillId="53" borderId="2" xfId="11" applyFont="1" applyFill="1">
      <alignment horizontal="center" vertical="center"/>
    </xf>
    <xf numFmtId="9" fontId="5" fillId="53" borderId="2" xfId="2" applyFont="1" applyFill="1" applyBorder="1" applyAlignment="1">
      <alignment horizontal="center" vertical="center"/>
    </xf>
    <xf numFmtId="165" fontId="9" fillId="53" borderId="2" xfId="10" applyFill="1">
      <alignment horizontal="center" vertical="center"/>
    </xf>
    <xf numFmtId="0" fontId="6" fillId="9" borderId="2" xfId="0" applyFont="1" applyFill="1" applyBorder="1" applyAlignment="1">
      <alignment horizontal="left" vertical="center"/>
    </xf>
    <xf numFmtId="0" fontId="6" fillId="6" borderId="2" xfId="0" applyFont="1" applyFill="1" applyBorder="1" applyAlignment="1">
      <alignment horizontal="left" vertical="center"/>
    </xf>
    <xf numFmtId="0" fontId="0" fillId="11" borderId="2" xfId="12" applyFont="1" applyFill="1" applyAlignment="1">
      <alignment horizontal="center" vertical="center" wrapText="1"/>
    </xf>
    <xf numFmtId="0" fontId="0" fillId="0" borderId="17" xfId="0" applyBorder="1" applyAlignment="1">
      <alignment vertical="center"/>
    </xf>
    <xf numFmtId="168" fontId="9" fillId="0" borderId="0" xfId="9" applyBorder="1" applyAlignment="1">
      <alignment vertical="center"/>
    </xf>
    <xf numFmtId="0" fontId="0" fillId="0" borderId="0" xfId="0" applyBorder="1" applyAlignment="1">
      <alignment horizontal="center" vertical="center"/>
    </xf>
    <xf numFmtId="0" fontId="0" fillId="0" borderId="0" xfId="0" applyBorder="1"/>
    <xf numFmtId="0" fontId="9" fillId="0" borderId="0" xfId="8" applyBorder="1" applyAlignment="1"/>
    <xf numFmtId="0" fontId="9" fillId="0" borderId="25" xfId="12" applyBorder="1">
      <alignment horizontal="left" vertical="center" indent="2"/>
    </xf>
    <xf numFmtId="0" fontId="9" fillId="0" borderId="25" xfId="11" applyBorder="1">
      <alignment horizontal="center" vertical="center"/>
    </xf>
    <xf numFmtId="9" fontId="5" fillId="0" borderId="25" xfId="2" applyFont="1" applyBorder="1" applyAlignment="1">
      <alignment horizontal="center" vertical="center"/>
    </xf>
    <xf numFmtId="165" fontId="9" fillId="0" borderId="25" xfId="10" applyBorder="1">
      <alignment horizontal="center" vertical="center"/>
    </xf>
    <xf numFmtId="0" fontId="5" fillId="0" borderId="25" xfId="0" applyFont="1" applyBorder="1" applyAlignment="1">
      <alignment horizontal="center" vertical="center"/>
    </xf>
    <xf numFmtId="0" fontId="0" fillId="0" borderId="23" xfId="0" applyBorder="1"/>
    <xf numFmtId="0" fontId="0" fillId="0" borderId="0" xfId="0" applyBorder="1" applyAlignment="1">
      <alignment wrapText="1"/>
    </xf>
    <xf numFmtId="0" fontId="0" fillId="0" borderId="26" xfId="0" applyBorder="1" applyAlignment="1">
      <alignment vertical="center"/>
    </xf>
    <xf numFmtId="0" fontId="6" fillId="8" borderId="27" xfId="0" applyFont="1" applyFill="1" applyBorder="1" applyAlignment="1">
      <alignment horizontal="left" vertical="center" indent="1"/>
    </xf>
    <xf numFmtId="0" fontId="9" fillId="8" borderId="2" xfId="11" applyFill="1" applyBorder="1">
      <alignment horizontal="center" vertical="center"/>
    </xf>
    <xf numFmtId="0" fontId="0" fillId="3" borderId="27" xfId="12" applyFont="1" applyFill="1" applyBorder="1" applyAlignment="1">
      <alignment horizontal="center" vertical="center"/>
    </xf>
    <xf numFmtId="0" fontId="0" fillId="3" borderId="2" xfId="11" applyFont="1" applyFill="1" applyBorder="1" applyAlignment="1">
      <alignment horizontal="center" vertical="center" wrapText="1"/>
    </xf>
    <xf numFmtId="165" fontId="9" fillId="3" borderId="2" xfId="10" applyFill="1" applyBorder="1">
      <alignment horizontal="center" vertical="center"/>
    </xf>
    <xf numFmtId="0" fontId="0" fillId="3" borderId="27" xfId="12" applyFont="1" applyFill="1" applyBorder="1" applyAlignment="1">
      <alignment horizontal="center" vertical="center" wrapText="1"/>
    </xf>
    <xf numFmtId="0" fontId="0" fillId="3" borderId="2" xfId="11" applyFont="1" applyFill="1" applyBorder="1">
      <alignment horizontal="center" vertical="center"/>
    </xf>
    <xf numFmtId="0" fontId="9" fillId="3" borderId="2" xfId="11" applyFill="1" applyBorder="1">
      <alignment horizontal="center" vertical="center"/>
    </xf>
    <xf numFmtId="0" fontId="6" fillId="9" borderId="27" xfId="0" applyFont="1" applyFill="1" applyBorder="1" applyAlignment="1">
      <alignment horizontal="left" vertical="center" indent="1"/>
    </xf>
    <xf numFmtId="0" fontId="9" fillId="9" borderId="2" xfId="11" applyFill="1" applyBorder="1">
      <alignment horizontal="center" vertical="center"/>
    </xf>
    <xf numFmtId="0" fontId="0" fillId="4" borderId="27" xfId="12" applyFont="1" applyFill="1" applyBorder="1" applyAlignment="1">
      <alignment horizontal="center" vertical="center" wrapText="1"/>
    </xf>
    <xf numFmtId="0" fontId="0" fillId="4" borderId="2" xfId="11" applyFont="1" applyFill="1" applyBorder="1">
      <alignment horizontal="center" vertical="center"/>
    </xf>
    <xf numFmtId="165" fontId="9" fillId="4" borderId="2" xfId="10" applyFill="1" applyBorder="1">
      <alignment horizontal="center" vertical="center"/>
    </xf>
    <xf numFmtId="0" fontId="6" fillId="6" borderId="27" xfId="0" applyFont="1" applyFill="1" applyBorder="1" applyAlignment="1">
      <alignment horizontal="left" vertical="center" indent="1"/>
    </xf>
    <xf numFmtId="0" fontId="9" fillId="6" borderId="2" xfId="11" applyFill="1" applyBorder="1">
      <alignment horizontal="center" vertical="center"/>
    </xf>
    <xf numFmtId="0" fontId="9" fillId="11" borderId="27" xfId="11" applyFill="1" applyBorder="1" applyAlignment="1">
      <alignment horizontal="center" vertical="center" wrapText="1"/>
    </xf>
    <xf numFmtId="0" fontId="0" fillId="11" borderId="2" xfId="11" applyFont="1" applyFill="1" applyBorder="1">
      <alignment horizontal="center" vertical="center"/>
    </xf>
    <xf numFmtId="165" fontId="9" fillId="11" borderId="2" xfId="10" applyFill="1" applyBorder="1">
      <alignment horizontal="center" vertical="center"/>
    </xf>
    <xf numFmtId="0" fontId="0" fillId="11" borderId="27" xfId="11" applyFont="1" applyFill="1" applyBorder="1" applyAlignment="1">
      <alignment horizontal="center" vertical="center" wrapText="1"/>
    </xf>
    <xf numFmtId="0" fontId="6" fillId="5" borderId="27" xfId="0" applyFont="1" applyFill="1" applyBorder="1" applyAlignment="1">
      <alignment horizontal="left" vertical="center" indent="1"/>
    </xf>
    <xf numFmtId="0" fontId="9" fillId="5" borderId="2" xfId="11" applyFill="1" applyBorder="1">
      <alignment horizontal="center" vertical="center"/>
    </xf>
    <xf numFmtId="0" fontId="0" fillId="10" borderId="27" xfId="12" applyFont="1" applyFill="1" applyBorder="1" applyAlignment="1">
      <alignment horizontal="center" vertical="center" wrapText="1"/>
    </xf>
    <xf numFmtId="0" fontId="0" fillId="10" borderId="2" xfId="11" applyFont="1" applyFill="1" applyBorder="1">
      <alignment horizontal="center" vertical="center"/>
    </xf>
    <xf numFmtId="165" fontId="9" fillId="10" borderId="2" xfId="10" applyFill="1" applyBorder="1">
      <alignment horizontal="center" vertical="center"/>
    </xf>
    <xf numFmtId="0" fontId="6" fillId="47" borderId="27" xfId="0" applyFont="1" applyFill="1" applyBorder="1" applyAlignment="1">
      <alignment horizontal="left" vertical="center"/>
    </xf>
    <xf numFmtId="0" fontId="9" fillId="47" borderId="2" xfId="11" applyFill="1" applyBorder="1">
      <alignment horizontal="center" vertical="center"/>
    </xf>
    <xf numFmtId="0" fontId="0" fillId="48" borderId="27" xfId="12" applyFont="1" applyFill="1" applyBorder="1" applyAlignment="1">
      <alignment horizontal="center" vertical="center" wrapText="1"/>
    </xf>
    <xf numFmtId="0" fontId="0" fillId="48" borderId="2" xfId="11" applyFont="1" applyFill="1" applyBorder="1">
      <alignment horizontal="center" vertical="center"/>
    </xf>
    <xf numFmtId="165" fontId="9" fillId="48" borderId="2" xfId="10" applyFill="1" applyBorder="1">
      <alignment horizontal="center" vertical="center"/>
    </xf>
    <xf numFmtId="0" fontId="6" fillId="49" borderId="27" xfId="0" applyFont="1" applyFill="1" applyBorder="1" applyAlignment="1">
      <alignment horizontal="left" vertical="center"/>
    </xf>
    <xf numFmtId="0" fontId="9" fillId="49" borderId="2" xfId="11" applyFill="1" applyBorder="1">
      <alignment horizontal="center" vertical="center"/>
    </xf>
    <xf numFmtId="0" fontId="0" fillId="50" borderId="27" xfId="12" applyFont="1" applyFill="1" applyBorder="1" applyAlignment="1">
      <alignment horizontal="center" vertical="center" wrapText="1"/>
    </xf>
    <xf numFmtId="0" fontId="0" fillId="50" borderId="2" xfId="11" applyFont="1" applyFill="1" applyBorder="1">
      <alignment horizontal="center" vertical="center"/>
    </xf>
    <xf numFmtId="165" fontId="9" fillId="50" borderId="2" xfId="10" applyFill="1" applyBorder="1">
      <alignment horizontal="center" vertical="center"/>
    </xf>
    <xf numFmtId="0" fontId="6" fillId="51" borderId="27" xfId="0" applyFont="1" applyFill="1" applyBorder="1" applyAlignment="1">
      <alignment horizontal="left" vertical="center"/>
    </xf>
    <xf numFmtId="0" fontId="9" fillId="51" borderId="2" xfId="11" applyFill="1" applyBorder="1">
      <alignment horizontal="center" vertical="center"/>
    </xf>
    <xf numFmtId="0" fontId="0" fillId="52" borderId="27" xfId="12" applyFont="1" applyFill="1" applyBorder="1" applyAlignment="1">
      <alignment horizontal="center" vertical="center" wrapText="1"/>
    </xf>
    <xf numFmtId="0" fontId="0" fillId="52" borderId="2" xfId="11" applyFont="1" applyFill="1" applyBorder="1">
      <alignment horizontal="center" vertical="center"/>
    </xf>
    <xf numFmtId="165" fontId="9" fillId="52" borderId="2" xfId="10" applyFill="1" applyBorder="1">
      <alignment horizontal="center" vertical="center"/>
    </xf>
    <xf numFmtId="0" fontId="6" fillId="46" borderId="27" xfId="0" applyFont="1" applyFill="1" applyBorder="1" applyAlignment="1">
      <alignment horizontal="left" vertical="center"/>
    </xf>
    <xf numFmtId="0" fontId="9" fillId="46" borderId="2" xfId="11" applyFill="1" applyBorder="1">
      <alignment horizontal="center" vertical="center"/>
    </xf>
    <xf numFmtId="0" fontId="0" fillId="53" borderId="27" xfId="12" applyFont="1" applyFill="1" applyBorder="1" applyAlignment="1">
      <alignment horizontal="center" vertical="center" wrapText="1"/>
    </xf>
    <xf numFmtId="0" fontId="0" fillId="53" borderId="2" xfId="11" applyFont="1" applyFill="1" applyBorder="1">
      <alignment horizontal="center" vertical="center"/>
    </xf>
    <xf numFmtId="165" fontId="9" fillId="53" borderId="2" xfId="10" applyFill="1" applyBorder="1">
      <alignment horizontal="center" vertical="center"/>
    </xf>
    <xf numFmtId="0" fontId="6" fillId="9" borderId="27" xfId="0" applyFont="1" applyFill="1" applyBorder="1" applyAlignment="1">
      <alignment horizontal="left" vertical="center"/>
    </xf>
    <xf numFmtId="0" fontId="6" fillId="6" borderId="27" xfId="0" applyFont="1" applyFill="1" applyBorder="1" applyAlignment="1">
      <alignment horizontal="left" vertical="center"/>
    </xf>
    <xf numFmtId="0" fontId="0" fillId="11" borderId="27" xfId="12" applyFont="1" applyFill="1" applyBorder="1" applyAlignment="1">
      <alignment horizontal="center" vertical="center" wrapText="1"/>
    </xf>
    <xf numFmtId="0" fontId="0" fillId="11" borderId="28" xfId="12" applyFont="1" applyFill="1" applyBorder="1" applyAlignment="1">
      <alignment horizontal="center" vertical="center" wrapText="1"/>
    </xf>
    <xf numFmtId="0" fontId="0" fillId="11" borderId="29" xfId="11" applyFont="1" applyFill="1" applyBorder="1">
      <alignment horizontal="center" vertical="center"/>
    </xf>
    <xf numFmtId="9" fontId="5" fillId="11" borderId="29" xfId="2" applyFont="1" applyFill="1" applyBorder="1" applyAlignment="1">
      <alignment horizontal="center" vertical="center"/>
    </xf>
    <xf numFmtId="165" fontId="9" fillId="11" borderId="29" xfId="10" applyFill="1" applyBorder="1">
      <alignment horizontal="center" vertical="center"/>
    </xf>
    <xf numFmtId="0" fontId="5" fillId="0" borderId="29" xfId="0" applyFont="1" applyBorder="1" applyAlignment="1">
      <alignment horizontal="center"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7" fillId="13" borderId="33" xfId="0" applyFont="1" applyFill="1" applyBorder="1" applyAlignment="1">
      <alignment horizontal="left" vertical="center" indent="1"/>
    </xf>
    <xf numFmtId="0" fontId="7" fillId="13" borderId="34" xfId="0" applyFont="1" applyFill="1" applyBorder="1" applyAlignment="1">
      <alignment horizontal="center" vertical="center" wrapText="1"/>
    </xf>
    <xf numFmtId="0" fontId="30" fillId="12" borderId="35" xfId="0" applyFont="1" applyFill="1" applyBorder="1" applyAlignment="1">
      <alignment horizontal="center" vertical="center" shrinkToFit="1"/>
    </xf>
    <xf numFmtId="0" fontId="30" fillId="45" borderId="35" xfId="0" applyFont="1" applyFill="1" applyBorder="1" applyAlignment="1">
      <alignment horizontal="center" vertical="center" shrinkToFit="1"/>
    </xf>
    <xf numFmtId="0" fontId="30" fillId="45" borderId="36" xfId="0" applyFont="1" applyFill="1" applyBorder="1" applyAlignment="1">
      <alignment horizontal="center" vertical="center" shrinkToFit="1"/>
    </xf>
    <xf numFmtId="167" fontId="31" fillId="7" borderId="23" xfId="0" applyNumberFormat="1" applyFont="1" applyFill="1" applyBorder="1" applyAlignment="1">
      <alignment horizontal="center" vertical="center"/>
    </xf>
    <xf numFmtId="167" fontId="31" fillId="7" borderId="0" xfId="0" applyNumberFormat="1" applyFont="1" applyFill="1" applyBorder="1" applyAlignment="1">
      <alignment horizontal="center" vertical="center"/>
    </xf>
    <xf numFmtId="167" fontId="31" fillId="7" borderId="7" xfId="0" applyNumberFormat="1" applyFont="1" applyFill="1" applyBorder="1" applyAlignment="1">
      <alignment horizontal="center" vertical="center"/>
    </xf>
    <xf numFmtId="167" fontId="31" fillId="7" borderId="6" xfId="0" applyNumberFormat="1" applyFont="1" applyFill="1" applyBorder="1" applyAlignment="1">
      <alignment horizontal="center" vertical="center"/>
    </xf>
    <xf numFmtId="167" fontId="31" fillId="7" borderId="24" xfId="0" applyNumberFormat="1"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10" fillId="0" borderId="0" xfId="7" applyAlignment="1">
      <alignment horizontal="left" vertical="top" wrapText="1"/>
    </xf>
    <xf numFmtId="168" fontId="9" fillId="0" borderId="3" xfId="9">
      <alignment horizontal="center" vertical="center"/>
    </xf>
    <xf numFmtId="166" fontId="6" fillId="7" borderId="21" xfId="0" applyNumberFormat="1" applyFont="1" applyFill="1" applyBorder="1" applyAlignment="1">
      <alignment horizontal="left" vertical="center" wrapText="1" indent="1"/>
    </xf>
    <xf numFmtId="166" fontId="6" fillId="7" borderId="19" xfId="0" applyNumberFormat="1" applyFont="1" applyFill="1" applyBorder="1" applyAlignment="1">
      <alignment horizontal="left" vertical="center" wrapText="1" indent="1"/>
    </xf>
    <xf numFmtId="166" fontId="6" fillId="7" borderId="20" xfId="0" applyNumberFormat="1" applyFont="1" applyFill="1" applyBorder="1" applyAlignment="1">
      <alignment horizontal="left" vertical="center" wrapText="1" indent="1"/>
    </xf>
    <xf numFmtId="166" fontId="6" fillId="7" borderId="22" xfId="0" applyNumberFormat="1" applyFont="1" applyFill="1" applyBorder="1" applyAlignment="1">
      <alignment horizontal="left" vertical="center" wrapText="1" indent="1"/>
    </xf>
    <xf numFmtId="166" fontId="6" fillId="7" borderId="18" xfId="0" applyNumberFormat="1" applyFont="1" applyFill="1" applyBorder="1" applyAlignment="1">
      <alignment horizontal="left" vertical="center" wrapText="1"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3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34"/>
      <tableStyleElement type="headerRow" dxfId="133"/>
      <tableStyleElement type="totalRow" dxfId="132"/>
      <tableStyleElement type="firstColumn" dxfId="131"/>
      <tableStyleElement type="lastColumn" dxfId="130"/>
      <tableStyleElement type="firstRowStripe" dxfId="129"/>
      <tableStyleElement type="secondRowStripe" dxfId="128"/>
      <tableStyleElement type="firstColumnStripe" dxfId="127"/>
      <tableStyleElement type="secondColumnStripe" dxfId="12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65"/>
  <sheetViews>
    <sheetView showGridLines="0" showRuler="0" zoomScale="90" zoomScaleNormal="90" zoomScalePageLayoutView="70" workbookViewId="0">
      <pane ySplit="6" topLeftCell="A7" activePane="bottomLeft" state="frozen"/>
      <selection pane="bottomLeft" activeCell="AE16" sqref="AE16"/>
    </sheetView>
  </sheetViews>
  <sheetFormatPr defaultRowHeight="30" customHeight="1" x14ac:dyDescent="0.25"/>
  <cols>
    <col min="1" max="1" width="2.7109375" style="35" customWidth="1"/>
    <col min="2" max="2" width="22.140625" customWidth="1"/>
    <col min="3" max="3" width="30.7109375" customWidth="1"/>
    <col min="4" max="4" width="19.42578125" bestFit="1" customWidth="1"/>
    <col min="5" max="5" width="10.42578125" style="5" customWidth="1"/>
    <col min="6" max="6" width="10.42578125" customWidth="1"/>
    <col min="7" max="7" width="2.7109375" customWidth="1"/>
    <col min="8" max="8" width="6.140625" hidden="1" customWidth="1"/>
    <col min="9" max="78" width="2.5703125" customWidth="1"/>
  </cols>
  <sheetData>
    <row r="1" spans="1:78" ht="30" customHeight="1" x14ac:dyDescent="0.45">
      <c r="A1" s="36" t="s">
        <v>0</v>
      </c>
      <c r="B1" s="39" t="s">
        <v>23</v>
      </c>
      <c r="C1" s="1"/>
      <c r="D1" s="2"/>
      <c r="E1" s="4"/>
      <c r="F1" s="34"/>
      <c r="H1" s="2"/>
      <c r="I1" s="48"/>
    </row>
    <row r="2" spans="1:78" ht="30" customHeight="1" x14ac:dyDescent="0.25">
      <c r="A2" s="35" t="s">
        <v>1</v>
      </c>
      <c r="B2" s="201" t="s">
        <v>24</v>
      </c>
      <c r="C2" s="201"/>
      <c r="I2" s="68"/>
    </row>
    <row r="3" spans="1:78" ht="30" customHeight="1" x14ac:dyDescent="0.25">
      <c r="A3" s="35" t="s">
        <v>2</v>
      </c>
      <c r="B3" s="201"/>
      <c r="C3" s="201"/>
      <c r="D3" s="67" t="s">
        <v>16</v>
      </c>
      <c r="E3" s="202">
        <v>45019</v>
      </c>
      <c r="F3" s="202"/>
    </row>
    <row r="4" spans="1:78" ht="30" customHeight="1" x14ac:dyDescent="0.25">
      <c r="A4" s="36" t="s">
        <v>3</v>
      </c>
      <c r="B4" s="201"/>
      <c r="C4" s="201"/>
      <c r="D4" s="67" t="s">
        <v>17</v>
      </c>
      <c r="E4" s="7">
        <v>1</v>
      </c>
      <c r="I4" s="198">
        <f>I5</f>
        <v>45019</v>
      </c>
      <c r="J4" s="199"/>
      <c r="K4" s="199"/>
      <c r="L4" s="199"/>
      <c r="M4" s="199"/>
      <c r="N4" s="199"/>
      <c r="O4" s="200"/>
      <c r="P4" s="198">
        <f>P5</f>
        <v>45026</v>
      </c>
      <c r="Q4" s="199"/>
      <c r="R4" s="199"/>
      <c r="S4" s="199"/>
      <c r="T4" s="199"/>
      <c r="U4" s="199"/>
      <c r="V4" s="200"/>
      <c r="W4" s="198">
        <f>W5</f>
        <v>45033</v>
      </c>
      <c r="X4" s="199"/>
      <c r="Y4" s="199"/>
      <c r="Z4" s="199"/>
      <c r="AA4" s="199"/>
      <c r="AB4" s="199"/>
      <c r="AC4" s="200"/>
      <c r="AD4" s="198">
        <f>AD5</f>
        <v>45040</v>
      </c>
      <c r="AE4" s="199"/>
      <c r="AF4" s="199"/>
      <c r="AG4" s="199"/>
      <c r="AH4" s="199"/>
      <c r="AI4" s="199"/>
      <c r="AJ4" s="200"/>
      <c r="AK4" s="198">
        <f>AK5</f>
        <v>45047</v>
      </c>
      <c r="AL4" s="199"/>
      <c r="AM4" s="199"/>
      <c r="AN4" s="199"/>
      <c r="AO4" s="199"/>
      <c r="AP4" s="199"/>
      <c r="AQ4" s="200"/>
      <c r="AR4" s="198">
        <f>AR5</f>
        <v>45054</v>
      </c>
      <c r="AS4" s="199"/>
      <c r="AT4" s="199"/>
      <c r="AU4" s="199"/>
      <c r="AV4" s="199"/>
      <c r="AW4" s="199"/>
      <c r="AX4" s="200"/>
      <c r="AY4" s="198">
        <f>AY5</f>
        <v>45061</v>
      </c>
      <c r="AZ4" s="199"/>
      <c r="BA4" s="199"/>
      <c r="BB4" s="199"/>
      <c r="BC4" s="199"/>
      <c r="BD4" s="199"/>
      <c r="BE4" s="200"/>
      <c r="BF4" s="198">
        <f>BF5</f>
        <v>45068</v>
      </c>
      <c r="BG4" s="199"/>
      <c r="BH4" s="199"/>
      <c r="BI4" s="199"/>
      <c r="BJ4" s="199"/>
      <c r="BK4" s="199"/>
      <c r="BL4" s="200"/>
      <c r="BM4" s="198">
        <f>BM5</f>
        <v>45075</v>
      </c>
      <c r="BN4" s="199"/>
      <c r="BO4" s="199"/>
      <c r="BP4" s="199"/>
      <c r="BQ4" s="199"/>
      <c r="BR4" s="199"/>
      <c r="BS4" s="200"/>
      <c r="BT4" s="198">
        <f>BT5</f>
        <v>45082</v>
      </c>
      <c r="BU4" s="199"/>
      <c r="BV4" s="199"/>
      <c r="BW4" s="199"/>
      <c r="BX4" s="199"/>
      <c r="BY4" s="199"/>
      <c r="BZ4" s="200"/>
    </row>
    <row r="5" spans="1:78" ht="15" customHeight="1" x14ac:dyDescent="0.25">
      <c r="A5" s="36" t="s">
        <v>4</v>
      </c>
      <c r="B5" s="47"/>
      <c r="C5" s="47"/>
      <c r="D5" s="47"/>
      <c r="E5" s="47"/>
      <c r="F5" s="47"/>
      <c r="G5" s="47"/>
      <c r="I5" s="64">
        <f>Início_do_projeto-WEEKDAY(Início_do_projeto,1)+2+7*(Semana_de_exibição-1)</f>
        <v>45019</v>
      </c>
      <c r="J5" s="65">
        <f>I5+1</f>
        <v>45020</v>
      </c>
      <c r="K5" s="65">
        <f t="shared" ref="K5:AX5" si="0">J5+1</f>
        <v>45021</v>
      </c>
      <c r="L5" s="65">
        <f t="shared" si="0"/>
        <v>45022</v>
      </c>
      <c r="M5" s="65">
        <f t="shared" si="0"/>
        <v>45023</v>
      </c>
      <c r="N5" s="65">
        <f t="shared" si="0"/>
        <v>45024</v>
      </c>
      <c r="O5" s="66">
        <f t="shared" si="0"/>
        <v>45025</v>
      </c>
      <c r="P5" s="64">
        <f>O5+1</f>
        <v>45026</v>
      </c>
      <c r="Q5" s="65">
        <f>P5+1</f>
        <v>45027</v>
      </c>
      <c r="R5" s="65">
        <f t="shared" si="0"/>
        <v>45028</v>
      </c>
      <c r="S5" s="65">
        <f t="shared" si="0"/>
        <v>45029</v>
      </c>
      <c r="T5" s="65">
        <f t="shared" si="0"/>
        <v>45030</v>
      </c>
      <c r="U5" s="65">
        <f t="shared" si="0"/>
        <v>45031</v>
      </c>
      <c r="V5" s="66">
        <f t="shared" si="0"/>
        <v>45032</v>
      </c>
      <c r="W5" s="64">
        <f>V5+1</f>
        <v>45033</v>
      </c>
      <c r="X5" s="65">
        <f>W5+1</f>
        <v>45034</v>
      </c>
      <c r="Y5" s="65">
        <f t="shared" si="0"/>
        <v>45035</v>
      </c>
      <c r="Z5" s="65">
        <f t="shared" si="0"/>
        <v>45036</v>
      </c>
      <c r="AA5" s="65">
        <f t="shared" si="0"/>
        <v>45037</v>
      </c>
      <c r="AB5" s="65">
        <f t="shared" si="0"/>
        <v>45038</v>
      </c>
      <c r="AC5" s="66">
        <f t="shared" si="0"/>
        <v>45039</v>
      </c>
      <c r="AD5" s="64">
        <f>AC5+1</f>
        <v>45040</v>
      </c>
      <c r="AE5" s="65">
        <f>AD5+1</f>
        <v>45041</v>
      </c>
      <c r="AF5" s="65">
        <f t="shared" si="0"/>
        <v>45042</v>
      </c>
      <c r="AG5" s="65">
        <f t="shared" si="0"/>
        <v>45043</v>
      </c>
      <c r="AH5" s="65">
        <f t="shared" si="0"/>
        <v>45044</v>
      </c>
      <c r="AI5" s="65">
        <f t="shared" si="0"/>
        <v>45045</v>
      </c>
      <c r="AJ5" s="66">
        <f t="shared" si="0"/>
        <v>45046</v>
      </c>
      <c r="AK5" s="64">
        <f>AJ5+1</f>
        <v>45047</v>
      </c>
      <c r="AL5" s="65">
        <f>AK5+1</f>
        <v>45048</v>
      </c>
      <c r="AM5" s="65">
        <f t="shared" si="0"/>
        <v>45049</v>
      </c>
      <c r="AN5" s="65">
        <f t="shared" si="0"/>
        <v>45050</v>
      </c>
      <c r="AO5" s="65">
        <f t="shared" si="0"/>
        <v>45051</v>
      </c>
      <c r="AP5" s="65">
        <f t="shared" si="0"/>
        <v>45052</v>
      </c>
      <c r="AQ5" s="66">
        <f t="shared" si="0"/>
        <v>45053</v>
      </c>
      <c r="AR5" s="64">
        <f>AQ5+1</f>
        <v>45054</v>
      </c>
      <c r="AS5" s="65">
        <f>AR5+1</f>
        <v>45055</v>
      </c>
      <c r="AT5" s="65">
        <f t="shared" si="0"/>
        <v>45056</v>
      </c>
      <c r="AU5" s="65">
        <f t="shared" si="0"/>
        <v>45057</v>
      </c>
      <c r="AV5" s="65">
        <f t="shared" si="0"/>
        <v>45058</v>
      </c>
      <c r="AW5" s="65">
        <f t="shared" si="0"/>
        <v>45059</v>
      </c>
      <c r="AX5" s="66">
        <f t="shared" si="0"/>
        <v>45060</v>
      </c>
      <c r="AY5" s="64">
        <f>AX5+1</f>
        <v>45061</v>
      </c>
      <c r="AZ5" s="65">
        <f>AY5+1</f>
        <v>45062</v>
      </c>
      <c r="BA5" s="65">
        <f t="shared" ref="BA5:BE5" si="1">AZ5+1</f>
        <v>45063</v>
      </c>
      <c r="BB5" s="65">
        <f t="shared" si="1"/>
        <v>45064</v>
      </c>
      <c r="BC5" s="65">
        <f t="shared" si="1"/>
        <v>45065</v>
      </c>
      <c r="BD5" s="65">
        <f t="shared" si="1"/>
        <v>45066</v>
      </c>
      <c r="BE5" s="66">
        <f t="shared" si="1"/>
        <v>45067</v>
      </c>
      <c r="BF5" s="64">
        <f>BE5+1</f>
        <v>45068</v>
      </c>
      <c r="BG5" s="65">
        <f>BF5+1</f>
        <v>45069</v>
      </c>
      <c r="BH5" s="65">
        <f t="shared" ref="BH5:BL5" si="2">BG5+1</f>
        <v>45070</v>
      </c>
      <c r="BI5" s="65">
        <f t="shared" si="2"/>
        <v>45071</v>
      </c>
      <c r="BJ5" s="65">
        <f t="shared" si="2"/>
        <v>45072</v>
      </c>
      <c r="BK5" s="65">
        <f t="shared" si="2"/>
        <v>45073</v>
      </c>
      <c r="BL5" s="66">
        <f t="shared" si="2"/>
        <v>45074</v>
      </c>
      <c r="BM5" s="64">
        <f>BL5+1</f>
        <v>45075</v>
      </c>
      <c r="BN5" s="65">
        <f>BM5+1</f>
        <v>45076</v>
      </c>
      <c r="BO5" s="65">
        <f t="shared" ref="BO5" si="3">BN5+1</f>
        <v>45077</v>
      </c>
      <c r="BP5" s="65">
        <f t="shared" ref="BP5" si="4">BO5+1</f>
        <v>45078</v>
      </c>
      <c r="BQ5" s="65">
        <f t="shared" ref="BQ5" si="5">BP5+1</f>
        <v>45079</v>
      </c>
      <c r="BR5" s="65">
        <f t="shared" ref="BR5" si="6">BQ5+1</f>
        <v>45080</v>
      </c>
      <c r="BS5" s="66">
        <f t="shared" ref="BS5" si="7">BR5+1</f>
        <v>45081</v>
      </c>
      <c r="BT5" s="64">
        <f>BS5+1</f>
        <v>45082</v>
      </c>
      <c r="BU5" s="65">
        <f>BT5+1</f>
        <v>45083</v>
      </c>
      <c r="BV5" s="65">
        <f t="shared" ref="BV5" si="8">BU5+1</f>
        <v>45084</v>
      </c>
      <c r="BW5" s="65">
        <f t="shared" ref="BW5" si="9">BV5+1</f>
        <v>45085</v>
      </c>
      <c r="BX5" s="65">
        <f t="shared" ref="BX5" si="10">BW5+1</f>
        <v>45086</v>
      </c>
      <c r="BY5" s="65">
        <f t="shared" ref="BY5" si="11">BX5+1</f>
        <v>45087</v>
      </c>
      <c r="BZ5" s="66">
        <f t="shared" ref="BZ5" si="12">BY5+1</f>
        <v>45088</v>
      </c>
    </row>
    <row r="6" spans="1:78" ht="30" customHeight="1" thickBot="1" x14ac:dyDescent="0.3">
      <c r="A6" s="36" t="s">
        <v>5</v>
      </c>
      <c r="B6" s="8" t="s">
        <v>14</v>
      </c>
      <c r="C6" s="9" t="s">
        <v>18</v>
      </c>
      <c r="D6" s="9" t="s">
        <v>19</v>
      </c>
      <c r="E6" s="9" t="s">
        <v>20</v>
      </c>
      <c r="F6" s="9" t="s">
        <v>21</v>
      </c>
      <c r="G6" s="9"/>
      <c r="H6" s="9" t="s">
        <v>22</v>
      </c>
      <c r="I6" s="10" t="str">
        <f t="shared" ref="I6" si="13">LEFT(TEXT(I5,"ddd"),1)</f>
        <v>s</v>
      </c>
      <c r="J6" s="10" t="str">
        <f t="shared" ref="J6:AR6" si="14">LEFT(TEXT(J5,"ddd"),1)</f>
        <v>t</v>
      </c>
      <c r="K6" s="10" t="str">
        <f t="shared" si="14"/>
        <v>q</v>
      </c>
      <c r="L6" s="10" t="str">
        <f t="shared" si="14"/>
        <v>q</v>
      </c>
      <c r="M6" s="10" t="str">
        <f t="shared" si="14"/>
        <v>s</v>
      </c>
      <c r="N6" s="10" t="str">
        <f t="shared" si="14"/>
        <v>s</v>
      </c>
      <c r="O6" s="75" t="str">
        <f t="shared" si="14"/>
        <v>d</v>
      </c>
      <c r="P6" s="10" t="str">
        <f t="shared" si="14"/>
        <v>s</v>
      </c>
      <c r="Q6" s="10" t="str">
        <f t="shared" si="14"/>
        <v>t</v>
      </c>
      <c r="R6" s="10" t="str">
        <f t="shared" si="14"/>
        <v>q</v>
      </c>
      <c r="S6" s="10" t="str">
        <f t="shared" si="14"/>
        <v>q</v>
      </c>
      <c r="T6" s="10" t="str">
        <f t="shared" si="14"/>
        <v>s</v>
      </c>
      <c r="U6" s="10" t="str">
        <f t="shared" si="14"/>
        <v>s</v>
      </c>
      <c r="V6" s="75" t="str">
        <f t="shared" si="14"/>
        <v>d</v>
      </c>
      <c r="W6" s="10" t="str">
        <f t="shared" si="14"/>
        <v>s</v>
      </c>
      <c r="X6" s="10" t="str">
        <f t="shared" si="14"/>
        <v>t</v>
      </c>
      <c r="Y6" s="10" t="str">
        <f t="shared" si="14"/>
        <v>q</v>
      </c>
      <c r="Z6" s="10" t="str">
        <f t="shared" si="14"/>
        <v>q</v>
      </c>
      <c r="AA6" s="10" t="str">
        <f t="shared" si="14"/>
        <v>s</v>
      </c>
      <c r="AB6" s="10" t="str">
        <f t="shared" si="14"/>
        <v>s</v>
      </c>
      <c r="AC6" s="75" t="str">
        <f t="shared" si="14"/>
        <v>d</v>
      </c>
      <c r="AD6" s="10" t="str">
        <f t="shared" si="14"/>
        <v>s</v>
      </c>
      <c r="AE6" s="10" t="str">
        <f t="shared" si="14"/>
        <v>t</v>
      </c>
      <c r="AF6" s="10" t="str">
        <f t="shared" si="14"/>
        <v>q</v>
      </c>
      <c r="AG6" s="10" t="str">
        <f t="shared" si="14"/>
        <v>q</v>
      </c>
      <c r="AH6" s="10" t="str">
        <f t="shared" si="14"/>
        <v>s</v>
      </c>
      <c r="AI6" s="10" t="str">
        <f t="shared" si="14"/>
        <v>s</v>
      </c>
      <c r="AJ6" s="75" t="str">
        <f t="shared" si="14"/>
        <v>d</v>
      </c>
      <c r="AK6" s="10" t="str">
        <f t="shared" si="14"/>
        <v>s</v>
      </c>
      <c r="AL6" s="10" t="str">
        <f t="shared" si="14"/>
        <v>t</v>
      </c>
      <c r="AM6" s="10" t="str">
        <f t="shared" si="14"/>
        <v>q</v>
      </c>
      <c r="AN6" s="10" t="str">
        <f t="shared" si="14"/>
        <v>q</v>
      </c>
      <c r="AO6" s="10" t="str">
        <f t="shared" si="14"/>
        <v>s</v>
      </c>
      <c r="AP6" s="10" t="str">
        <f t="shared" si="14"/>
        <v>s</v>
      </c>
      <c r="AQ6" s="75" t="str">
        <f t="shared" si="14"/>
        <v>d</v>
      </c>
      <c r="AR6" s="10" t="str">
        <f t="shared" si="14"/>
        <v>s</v>
      </c>
      <c r="AS6" s="10" t="str">
        <f t="shared" ref="AS6:BL6" si="15">LEFT(TEXT(AS5,"ddd"),1)</f>
        <v>t</v>
      </c>
      <c r="AT6" s="10" t="str">
        <f t="shared" si="15"/>
        <v>q</v>
      </c>
      <c r="AU6" s="10" t="str">
        <f t="shared" si="15"/>
        <v>q</v>
      </c>
      <c r="AV6" s="10" t="str">
        <f t="shared" si="15"/>
        <v>s</v>
      </c>
      <c r="AW6" s="10" t="str">
        <f t="shared" si="15"/>
        <v>s</v>
      </c>
      <c r="AX6" s="75" t="str">
        <f t="shared" si="15"/>
        <v>d</v>
      </c>
      <c r="AY6" s="10" t="str">
        <f t="shared" si="15"/>
        <v>s</v>
      </c>
      <c r="AZ6" s="10" t="str">
        <f t="shared" si="15"/>
        <v>t</v>
      </c>
      <c r="BA6" s="10" t="str">
        <f t="shared" si="15"/>
        <v>q</v>
      </c>
      <c r="BB6" s="10" t="str">
        <f t="shared" si="15"/>
        <v>q</v>
      </c>
      <c r="BC6" s="10" t="str">
        <f t="shared" si="15"/>
        <v>s</v>
      </c>
      <c r="BD6" s="10" t="str">
        <f t="shared" si="15"/>
        <v>s</v>
      </c>
      <c r="BE6" s="75" t="str">
        <f t="shared" si="15"/>
        <v>d</v>
      </c>
      <c r="BF6" s="10" t="str">
        <f t="shared" si="15"/>
        <v>s</v>
      </c>
      <c r="BG6" s="10" t="str">
        <f t="shared" si="15"/>
        <v>t</v>
      </c>
      <c r="BH6" s="10" t="str">
        <f t="shared" si="15"/>
        <v>q</v>
      </c>
      <c r="BI6" s="10" t="str">
        <f t="shared" si="15"/>
        <v>q</v>
      </c>
      <c r="BJ6" s="10" t="str">
        <f t="shared" si="15"/>
        <v>s</v>
      </c>
      <c r="BK6" s="10" t="str">
        <f t="shared" si="15"/>
        <v>s</v>
      </c>
      <c r="BL6" s="75" t="str">
        <f t="shared" si="15"/>
        <v>d</v>
      </c>
      <c r="BM6" s="10" t="str">
        <f t="shared" ref="BM6:BS6" si="16">LEFT(TEXT(BM5,"ddd"),1)</f>
        <v>s</v>
      </c>
      <c r="BN6" s="10" t="str">
        <f t="shared" si="16"/>
        <v>t</v>
      </c>
      <c r="BO6" s="10" t="str">
        <f t="shared" si="16"/>
        <v>q</v>
      </c>
      <c r="BP6" s="10" t="str">
        <f t="shared" si="16"/>
        <v>q</v>
      </c>
      <c r="BQ6" s="10" t="str">
        <f t="shared" si="16"/>
        <v>s</v>
      </c>
      <c r="BR6" s="10" t="str">
        <f t="shared" si="16"/>
        <v>s</v>
      </c>
      <c r="BS6" s="75" t="str">
        <f t="shared" si="16"/>
        <v>d</v>
      </c>
      <c r="BT6" s="10" t="str">
        <f t="shared" ref="BT6:BZ6" si="17">LEFT(TEXT(BT5,"ddd"),1)</f>
        <v>s</v>
      </c>
      <c r="BU6" s="10" t="str">
        <f t="shared" si="17"/>
        <v>t</v>
      </c>
      <c r="BV6" s="10" t="str">
        <f t="shared" si="17"/>
        <v>q</v>
      </c>
      <c r="BW6" s="10" t="str">
        <f t="shared" si="17"/>
        <v>q</v>
      </c>
      <c r="BX6" s="10" t="str">
        <f t="shared" si="17"/>
        <v>s</v>
      </c>
      <c r="BY6" s="10" t="str">
        <f t="shared" si="17"/>
        <v>s</v>
      </c>
      <c r="BZ6" s="75" t="str">
        <f t="shared" si="17"/>
        <v>d</v>
      </c>
    </row>
    <row r="7" spans="1:78" ht="30" hidden="1" customHeight="1" thickBot="1" x14ac:dyDescent="0.3">
      <c r="A7" s="35" t="s">
        <v>6</v>
      </c>
      <c r="C7" s="3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row>
    <row r="8" spans="1:78" s="3" customFormat="1" ht="30" customHeight="1" thickBot="1" x14ac:dyDescent="0.3">
      <c r="A8" s="36" t="s">
        <v>7</v>
      </c>
      <c r="B8" s="15" t="s">
        <v>28</v>
      </c>
      <c r="C8" s="40"/>
      <c r="D8" s="16"/>
      <c r="E8" s="49"/>
      <c r="F8" s="50"/>
      <c r="G8" s="14"/>
      <c r="H8" s="14" t="str">
        <f t="shared" ref="H8:H62" si="18">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row>
    <row r="9" spans="1:78" s="3" customFormat="1" ht="30" customHeight="1" thickBot="1" x14ac:dyDescent="0.3">
      <c r="A9" s="36" t="s">
        <v>8</v>
      </c>
      <c r="B9" s="72" t="s">
        <v>29</v>
      </c>
      <c r="C9" s="69" t="s">
        <v>30</v>
      </c>
      <c r="D9" s="17">
        <v>1</v>
      </c>
      <c r="E9" s="51">
        <f>Início_do_projeto</f>
        <v>45019</v>
      </c>
      <c r="F9" s="51">
        <f>E9+1</f>
        <v>45020</v>
      </c>
      <c r="G9" s="14"/>
      <c r="H9" s="14">
        <f t="shared" si="18"/>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row>
    <row r="10" spans="1:78" s="3" customFormat="1" ht="50.25" customHeight="1" thickBot="1" x14ac:dyDescent="0.3">
      <c r="A10" s="36" t="s">
        <v>9</v>
      </c>
      <c r="B10" s="71" t="s">
        <v>38</v>
      </c>
      <c r="C10" s="70" t="s">
        <v>30</v>
      </c>
      <c r="D10" s="17">
        <v>1</v>
      </c>
      <c r="E10" s="51">
        <f>F9</f>
        <v>45020</v>
      </c>
      <c r="F10" s="51">
        <f>E10+1</f>
        <v>45021</v>
      </c>
      <c r="G10" s="14"/>
      <c r="H10" s="14">
        <f t="shared" si="18"/>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row>
    <row r="11" spans="1:78" s="3" customFormat="1" ht="45.75" customHeight="1" thickBot="1" x14ac:dyDescent="0.3">
      <c r="A11" s="35"/>
      <c r="B11" s="71" t="s">
        <v>31</v>
      </c>
      <c r="C11" s="41" t="s">
        <v>27</v>
      </c>
      <c r="D11" s="17">
        <v>1</v>
      </c>
      <c r="E11" s="51">
        <f>F10</f>
        <v>45021</v>
      </c>
      <c r="F11" s="51">
        <f>E11+2</f>
        <v>45023</v>
      </c>
      <c r="G11" s="14"/>
      <c r="H11" s="14">
        <f t="shared" si="18"/>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row>
    <row r="12" spans="1:78" s="3" customFormat="1" ht="43.5" customHeight="1" thickBot="1" x14ac:dyDescent="0.3">
      <c r="A12" s="35"/>
      <c r="B12" s="71" t="s">
        <v>32</v>
      </c>
      <c r="C12" s="70" t="s">
        <v>26</v>
      </c>
      <c r="D12" s="17">
        <v>1</v>
      </c>
      <c r="E12" s="51">
        <f>E11</f>
        <v>45021</v>
      </c>
      <c r="F12" s="51">
        <f>E12+2</f>
        <v>45023</v>
      </c>
      <c r="G12" s="14"/>
      <c r="H12" s="14">
        <f t="shared" si="18"/>
        <v>3</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row>
    <row r="13" spans="1:78" s="3" customFormat="1" ht="30.95" customHeight="1" thickBot="1" x14ac:dyDescent="0.3">
      <c r="A13" s="35"/>
      <c r="B13" s="71" t="s">
        <v>33</v>
      </c>
      <c r="C13" s="70" t="s">
        <v>25</v>
      </c>
      <c r="D13" s="17">
        <v>1</v>
      </c>
      <c r="E13" s="51">
        <f>E10+1</f>
        <v>45021</v>
      </c>
      <c r="F13" s="51">
        <f>E13+2</f>
        <v>45023</v>
      </c>
      <c r="G13" s="14"/>
      <c r="H13" s="14">
        <f t="shared" si="18"/>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row>
    <row r="14" spans="1:78" s="3" customFormat="1" ht="50.1" customHeight="1" thickBot="1" x14ac:dyDescent="0.3">
      <c r="A14" s="35"/>
      <c r="B14" s="71" t="s">
        <v>35</v>
      </c>
      <c r="C14" s="70" t="s">
        <v>30</v>
      </c>
      <c r="D14" s="17">
        <v>1</v>
      </c>
      <c r="E14" s="51">
        <v>45024</v>
      </c>
      <c r="F14" s="51">
        <v>45024</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row>
    <row r="15" spans="1:78" s="3" customFormat="1" ht="30" customHeight="1" thickBot="1" x14ac:dyDescent="0.3">
      <c r="A15" s="36" t="s">
        <v>10</v>
      </c>
      <c r="B15" s="18" t="s">
        <v>34</v>
      </c>
      <c r="C15" s="42"/>
      <c r="D15" s="19"/>
      <c r="E15" s="52"/>
      <c r="F15" s="53"/>
      <c r="G15" s="14"/>
      <c r="H15" s="14" t="str">
        <f t="shared" si="18"/>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row>
    <row r="16" spans="1:78" s="3" customFormat="1" ht="43.5" customHeight="1" thickBot="1" x14ac:dyDescent="0.3">
      <c r="A16" s="36"/>
      <c r="B16" s="73" t="s">
        <v>36</v>
      </c>
      <c r="C16" s="74" t="s">
        <v>30</v>
      </c>
      <c r="D16" s="20">
        <v>1</v>
      </c>
      <c r="E16" s="54">
        <v>45026</v>
      </c>
      <c r="F16" s="54">
        <f>E16</f>
        <v>45026</v>
      </c>
      <c r="G16" s="14"/>
      <c r="H16" s="14">
        <f t="shared" si="18"/>
        <v>1</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row>
    <row r="17" spans="1:78" s="3" customFormat="1" ht="30" customHeight="1" thickBot="1" x14ac:dyDescent="0.3">
      <c r="A17" s="35"/>
      <c r="B17" s="73" t="s">
        <v>37</v>
      </c>
      <c r="C17" s="74" t="s">
        <v>30</v>
      </c>
      <c r="D17" s="20">
        <v>1</v>
      </c>
      <c r="E17" s="54">
        <f>E16+1</f>
        <v>45027</v>
      </c>
      <c r="F17" s="54">
        <f>E17+1</f>
        <v>45028</v>
      </c>
      <c r="G17" s="14"/>
      <c r="H17" s="14">
        <f t="shared" si="18"/>
        <v>2</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row>
    <row r="18" spans="1:78" s="3" customFormat="1" ht="30" customHeight="1" thickBot="1" x14ac:dyDescent="0.3">
      <c r="A18" s="35"/>
      <c r="B18" s="73" t="s">
        <v>41</v>
      </c>
      <c r="C18" s="74" t="s">
        <v>27</v>
      </c>
      <c r="D18" s="20">
        <v>1</v>
      </c>
      <c r="E18" s="54">
        <f>F17</f>
        <v>45028</v>
      </c>
      <c r="F18" s="54">
        <f>E18+2</f>
        <v>45030</v>
      </c>
      <c r="G18" s="14"/>
      <c r="H18" s="14">
        <f t="shared" si="18"/>
        <v>3</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row>
    <row r="19" spans="1:78" s="3" customFormat="1" ht="30" customHeight="1" thickBot="1" x14ac:dyDescent="0.3">
      <c r="A19" s="35"/>
      <c r="B19" s="73" t="s">
        <v>40</v>
      </c>
      <c r="C19" s="74" t="s">
        <v>25</v>
      </c>
      <c r="D19" s="20">
        <v>1</v>
      </c>
      <c r="E19" s="54">
        <f>E18</f>
        <v>45028</v>
      </c>
      <c r="F19" s="54">
        <f>E19+2</f>
        <v>45030</v>
      </c>
      <c r="G19" s="14"/>
      <c r="H19" s="14">
        <f t="shared" si="18"/>
        <v>3</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row>
    <row r="20" spans="1:78" s="3" customFormat="1" ht="30" customHeight="1" thickBot="1" x14ac:dyDescent="0.3">
      <c r="A20" s="35"/>
      <c r="B20" s="73" t="s">
        <v>39</v>
      </c>
      <c r="C20" s="74" t="s">
        <v>26</v>
      </c>
      <c r="D20" s="20">
        <v>1</v>
      </c>
      <c r="E20" s="54">
        <f>E19</f>
        <v>45028</v>
      </c>
      <c r="F20" s="54">
        <f>E20+2</f>
        <v>45030</v>
      </c>
      <c r="G20" s="14"/>
      <c r="H20" s="14">
        <f t="shared" si="18"/>
        <v>3</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row>
    <row r="21" spans="1:78" s="3" customFormat="1" ht="50.1" customHeight="1" thickBot="1" x14ac:dyDescent="0.3">
      <c r="A21" s="35"/>
      <c r="B21" s="73" t="s">
        <v>35</v>
      </c>
      <c r="C21" s="74" t="s">
        <v>30</v>
      </c>
      <c r="D21" s="20">
        <v>1</v>
      </c>
      <c r="E21" s="54">
        <v>45031</v>
      </c>
      <c r="F21" s="54">
        <v>45031</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row>
    <row r="22" spans="1:78" s="3" customFormat="1" ht="30" customHeight="1" thickBot="1" x14ac:dyDescent="0.3">
      <c r="A22" s="35" t="s">
        <v>11</v>
      </c>
      <c r="B22" s="21" t="s">
        <v>42</v>
      </c>
      <c r="C22" s="43"/>
      <c r="D22" s="22"/>
      <c r="E22" s="55"/>
      <c r="F22" s="56"/>
      <c r="G22" s="14"/>
      <c r="H22" s="14" t="str">
        <f t="shared" si="18"/>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row>
    <row r="23" spans="1:78" s="3" customFormat="1" ht="30" customHeight="1" thickBot="1" x14ac:dyDescent="0.3">
      <c r="A23" s="35"/>
      <c r="B23" s="76" t="s">
        <v>36</v>
      </c>
      <c r="C23" s="77" t="s">
        <v>30</v>
      </c>
      <c r="D23" s="23">
        <v>1</v>
      </c>
      <c r="E23" s="57">
        <v>45033</v>
      </c>
      <c r="F23" s="57">
        <f>E23</f>
        <v>45033</v>
      </c>
      <c r="G23" s="14"/>
      <c r="H23" s="14">
        <f t="shared" si="18"/>
        <v>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row>
    <row r="24" spans="1:78" s="3" customFormat="1" ht="30" customHeight="1" thickBot="1" x14ac:dyDescent="0.3">
      <c r="A24" s="35"/>
      <c r="B24" s="78" t="s">
        <v>43</v>
      </c>
      <c r="C24" s="77" t="s">
        <v>30</v>
      </c>
      <c r="D24" s="23">
        <v>1</v>
      </c>
      <c r="E24" s="57">
        <f>F23+1</f>
        <v>45034</v>
      </c>
      <c r="F24" s="57">
        <f>E24</f>
        <v>45034</v>
      </c>
      <c r="G24" s="14"/>
      <c r="H24" s="14">
        <f t="shared" si="18"/>
        <v>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row>
    <row r="25" spans="1:78" s="3" customFormat="1" ht="30" customHeight="1" thickBot="1" x14ac:dyDescent="0.3">
      <c r="A25" s="35"/>
      <c r="B25" s="78" t="s">
        <v>29</v>
      </c>
      <c r="C25" s="77" t="s">
        <v>30</v>
      </c>
      <c r="D25" s="23">
        <v>1</v>
      </c>
      <c r="E25" s="57">
        <f>F24+1</f>
        <v>45035</v>
      </c>
      <c r="F25" s="57">
        <f>E25+1</f>
        <v>45036</v>
      </c>
      <c r="G25" s="14"/>
      <c r="H25" s="14">
        <f t="shared" si="18"/>
        <v>2</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row>
    <row r="26" spans="1:78" s="3" customFormat="1" ht="50.1" customHeight="1" thickBot="1" x14ac:dyDescent="0.3">
      <c r="A26" s="35"/>
      <c r="B26" s="78" t="s">
        <v>35</v>
      </c>
      <c r="C26" s="77" t="s">
        <v>30</v>
      </c>
      <c r="D26" s="23">
        <v>1</v>
      </c>
      <c r="E26" s="57">
        <f>F25+1</f>
        <v>45037</v>
      </c>
      <c r="F26" s="57">
        <f>E26</f>
        <v>45037</v>
      </c>
      <c r="G26" s="14"/>
      <c r="H26" s="14">
        <f t="shared" si="18"/>
        <v>1</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row>
    <row r="27" spans="1:78" s="3" customFormat="1" ht="30" customHeight="1" thickBot="1" x14ac:dyDescent="0.3">
      <c r="A27" s="35" t="s">
        <v>11</v>
      </c>
      <c r="B27" s="24" t="s">
        <v>44</v>
      </c>
      <c r="C27" s="44"/>
      <c r="D27" s="25"/>
      <c r="E27" s="58"/>
      <c r="F27" s="59"/>
      <c r="G27" s="14"/>
      <c r="H27" s="14" t="str">
        <f t="shared" si="18"/>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row>
    <row r="28" spans="1:78" s="3" customFormat="1" ht="30" customHeight="1" thickBot="1" x14ac:dyDescent="0.3">
      <c r="A28" s="35"/>
      <c r="B28" s="79" t="s">
        <v>36</v>
      </c>
      <c r="C28" s="80" t="s">
        <v>30</v>
      </c>
      <c r="D28" s="26">
        <v>1</v>
      </c>
      <c r="E28" s="60">
        <v>45040</v>
      </c>
      <c r="F28" s="60">
        <f>E28</f>
        <v>45040</v>
      </c>
      <c r="G28" s="14"/>
      <c r="H28" s="14">
        <f t="shared" si="18"/>
        <v>1</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row>
    <row r="29" spans="1:78" s="3" customFormat="1" ht="30" customHeight="1" thickBot="1" x14ac:dyDescent="0.3">
      <c r="A29" s="35"/>
      <c r="B29" s="79" t="s">
        <v>45</v>
      </c>
      <c r="C29" s="80" t="s">
        <v>30</v>
      </c>
      <c r="D29" s="26">
        <v>1</v>
      </c>
      <c r="E29" s="60">
        <f>E28+1</f>
        <v>45041</v>
      </c>
      <c r="F29" s="60">
        <f>E29</f>
        <v>45041</v>
      </c>
      <c r="G29" s="14"/>
      <c r="H29" s="14">
        <f t="shared" si="18"/>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row>
    <row r="30" spans="1:78" s="3" customFormat="1" ht="30" customHeight="1" thickBot="1" x14ac:dyDescent="0.3">
      <c r="A30" s="35"/>
      <c r="B30" s="79" t="s">
        <v>29</v>
      </c>
      <c r="C30" s="80" t="s">
        <v>30</v>
      </c>
      <c r="D30" s="26">
        <v>1</v>
      </c>
      <c r="E30" s="60">
        <f>F29+1</f>
        <v>45042</v>
      </c>
      <c r="F30" s="60">
        <f>E30</f>
        <v>45042</v>
      </c>
      <c r="G30" s="14"/>
      <c r="H30" s="14">
        <f t="shared" si="18"/>
        <v>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row>
    <row r="31" spans="1:78" s="3" customFormat="1" ht="30" customHeight="1" thickBot="1" x14ac:dyDescent="0.3">
      <c r="A31" s="35"/>
      <c r="B31" s="79" t="s">
        <v>46</v>
      </c>
      <c r="C31" s="80" t="s">
        <v>30</v>
      </c>
      <c r="D31" s="26">
        <v>1</v>
      </c>
      <c r="E31" s="60">
        <f>F30+1</f>
        <v>45043</v>
      </c>
      <c r="F31" s="60">
        <f>E31</f>
        <v>45043</v>
      </c>
      <c r="G31" s="14"/>
      <c r="H31" s="14">
        <f t="shared" si="18"/>
        <v>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row>
    <row r="32" spans="1:78" s="3" customFormat="1" ht="50.1" customHeight="1" thickBot="1" x14ac:dyDescent="0.3">
      <c r="A32" s="35"/>
      <c r="B32" s="79" t="s">
        <v>35</v>
      </c>
      <c r="C32" s="80" t="s">
        <v>30</v>
      </c>
      <c r="D32" s="26">
        <v>1</v>
      </c>
      <c r="E32" s="60">
        <f>F31+1</f>
        <v>45044</v>
      </c>
      <c r="F32" s="60">
        <f>E32</f>
        <v>45044</v>
      </c>
      <c r="G32" s="14"/>
      <c r="H32" s="14">
        <f t="shared" si="18"/>
        <v>1</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row>
    <row r="33" spans="1:78" s="3" customFormat="1" ht="30" customHeight="1" thickBot="1" x14ac:dyDescent="0.3">
      <c r="A33" s="35" t="s">
        <v>11</v>
      </c>
      <c r="B33" s="93" t="s">
        <v>58</v>
      </c>
      <c r="C33" s="85"/>
      <c r="D33" s="86"/>
      <c r="E33" s="87"/>
      <c r="F33" s="88"/>
      <c r="G33" s="14"/>
      <c r="H33" s="14" t="str">
        <f t="shared" si="18"/>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row>
    <row r="34" spans="1:78" s="3" customFormat="1" ht="30" customHeight="1" thickBot="1" x14ac:dyDescent="0.3">
      <c r="A34" s="35"/>
      <c r="B34" s="89" t="s">
        <v>36</v>
      </c>
      <c r="C34" s="90" t="s">
        <v>30</v>
      </c>
      <c r="D34" s="91">
        <v>1</v>
      </c>
      <c r="E34" s="92">
        <v>45047</v>
      </c>
      <c r="F34" s="92">
        <f>E34</f>
        <v>45047</v>
      </c>
      <c r="G34" s="14"/>
      <c r="H34" s="14">
        <f t="shared" si="18"/>
        <v>1</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row>
    <row r="35" spans="1:78" s="3" customFormat="1" ht="30" customHeight="1" thickBot="1" x14ac:dyDescent="0.3">
      <c r="A35" s="35"/>
      <c r="B35" s="89" t="s">
        <v>47</v>
      </c>
      <c r="C35" s="90" t="s">
        <v>30</v>
      </c>
      <c r="D35" s="91">
        <v>1</v>
      </c>
      <c r="E35" s="92">
        <f>E34+1</f>
        <v>45048</v>
      </c>
      <c r="F35" s="92">
        <f>E35</f>
        <v>45048</v>
      </c>
      <c r="G35" s="14"/>
      <c r="H35" s="14">
        <f t="shared" si="18"/>
        <v>1</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row>
    <row r="36" spans="1:78" s="3" customFormat="1" ht="30" customHeight="1" thickBot="1" x14ac:dyDescent="0.3">
      <c r="A36" s="35"/>
      <c r="B36" s="89" t="s">
        <v>48</v>
      </c>
      <c r="C36" s="90" t="s">
        <v>30</v>
      </c>
      <c r="D36" s="91">
        <v>1</v>
      </c>
      <c r="E36" s="92">
        <f>F35+1</f>
        <v>45049</v>
      </c>
      <c r="F36" s="92">
        <f>E36+2</f>
        <v>45051</v>
      </c>
      <c r="G36" s="14"/>
      <c r="H36" s="14">
        <f t="shared" si="18"/>
        <v>3</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row>
    <row r="37" spans="1:78" s="3" customFormat="1" ht="50.1" customHeight="1" thickBot="1" x14ac:dyDescent="0.3">
      <c r="A37" s="35"/>
      <c r="B37" s="89" t="s">
        <v>35</v>
      </c>
      <c r="C37" s="90" t="s">
        <v>30</v>
      </c>
      <c r="D37" s="91">
        <v>1</v>
      </c>
      <c r="E37" s="92">
        <f>F36+1</f>
        <v>45052</v>
      </c>
      <c r="F37" s="92">
        <f>E37</f>
        <v>45052</v>
      </c>
      <c r="G37" s="14"/>
      <c r="H37" s="14">
        <f t="shared" si="18"/>
        <v>1</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row>
    <row r="38" spans="1:78" s="3" customFormat="1" ht="30" customHeight="1" thickBot="1" x14ac:dyDescent="0.3">
      <c r="A38" s="35" t="s">
        <v>11</v>
      </c>
      <c r="B38" s="94" t="s">
        <v>59</v>
      </c>
      <c r="C38" s="95"/>
      <c r="D38" s="96"/>
      <c r="E38" s="97"/>
      <c r="F38" s="98"/>
      <c r="G38" s="14"/>
      <c r="H38" s="14" t="str">
        <f t="shared" si="18"/>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row>
    <row r="39" spans="1:78" s="3" customFormat="1" ht="30" customHeight="1" thickBot="1" x14ac:dyDescent="0.3">
      <c r="A39" s="35"/>
      <c r="B39" s="99" t="s">
        <v>36</v>
      </c>
      <c r="C39" s="100" t="s">
        <v>30</v>
      </c>
      <c r="D39" s="101">
        <v>1</v>
      </c>
      <c r="E39" s="102">
        <v>45054</v>
      </c>
      <c r="F39" s="102">
        <f>E39</f>
        <v>45054</v>
      </c>
      <c r="G39" s="14"/>
      <c r="H39" s="14">
        <f t="shared" si="18"/>
        <v>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row>
    <row r="40" spans="1:78" s="3" customFormat="1" ht="30" customHeight="1" thickBot="1" x14ac:dyDescent="0.3">
      <c r="A40" s="35"/>
      <c r="B40" s="99" t="s">
        <v>49</v>
      </c>
      <c r="C40" s="100" t="s">
        <v>30</v>
      </c>
      <c r="D40" s="101">
        <v>1</v>
      </c>
      <c r="E40" s="102">
        <f>E39+1</f>
        <v>45055</v>
      </c>
      <c r="F40" s="102">
        <f>E40+3</f>
        <v>45058</v>
      </c>
      <c r="G40" s="14"/>
      <c r="H40" s="14">
        <f t="shared" si="18"/>
        <v>4</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row>
    <row r="41" spans="1:78" s="3" customFormat="1" ht="50.1" customHeight="1" thickBot="1" x14ac:dyDescent="0.3">
      <c r="A41" s="35"/>
      <c r="B41" s="99" t="s">
        <v>35</v>
      </c>
      <c r="C41" s="100" t="s">
        <v>30</v>
      </c>
      <c r="D41" s="101">
        <v>1</v>
      </c>
      <c r="E41" s="102">
        <f>F40+1</f>
        <v>45059</v>
      </c>
      <c r="F41" s="102">
        <f>E41</f>
        <v>45059</v>
      </c>
      <c r="G41" s="14"/>
      <c r="H41" s="14">
        <f t="shared" si="18"/>
        <v>1</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row>
    <row r="42" spans="1:78" s="3" customFormat="1" ht="30" customHeight="1" thickBot="1" x14ac:dyDescent="0.3">
      <c r="A42" s="35" t="s">
        <v>11</v>
      </c>
      <c r="B42" s="103" t="s">
        <v>60</v>
      </c>
      <c r="C42" s="104"/>
      <c r="D42" s="105"/>
      <c r="E42" s="106"/>
      <c r="F42" s="107"/>
      <c r="G42" s="14"/>
      <c r="H42" s="14" t="str">
        <f t="shared" si="18"/>
        <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row>
    <row r="43" spans="1:78" s="3" customFormat="1" ht="30" customHeight="1" thickBot="1" x14ac:dyDescent="0.3">
      <c r="A43" s="35"/>
      <c r="B43" s="108" t="s">
        <v>36</v>
      </c>
      <c r="C43" s="109" t="s">
        <v>30</v>
      </c>
      <c r="D43" s="110">
        <v>1</v>
      </c>
      <c r="E43" s="111">
        <v>45061</v>
      </c>
      <c r="F43" s="111">
        <f>E43</f>
        <v>45061</v>
      </c>
      <c r="G43" s="14"/>
      <c r="H43" s="14">
        <f t="shared" si="18"/>
        <v>1</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row>
    <row r="44" spans="1:78" s="3" customFormat="1" ht="30" customHeight="1" thickBot="1" x14ac:dyDescent="0.3">
      <c r="A44" s="35"/>
      <c r="B44" s="108" t="s">
        <v>50</v>
      </c>
      <c r="C44" s="109" t="s">
        <v>30</v>
      </c>
      <c r="D44" s="110">
        <v>1</v>
      </c>
      <c r="E44" s="111">
        <f>E43+1</f>
        <v>45062</v>
      </c>
      <c r="F44" s="111">
        <f>E44+3</f>
        <v>45065</v>
      </c>
      <c r="G44" s="14"/>
      <c r="H44" s="14">
        <f t="shared" si="18"/>
        <v>4</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row>
    <row r="45" spans="1:78" s="3" customFormat="1" ht="50.1" customHeight="1" thickBot="1" x14ac:dyDescent="0.3">
      <c r="A45" s="35"/>
      <c r="B45" s="108" t="s">
        <v>35</v>
      </c>
      <c r="C45" s="109" t="s">
        <v>30</v>
      </c>
      <c r="D45" s="110">
        <v>1</v>
      </c>
      <c r="E45" s="111">
        <f>F44+1</f>
        <v>45066</v>
      </c>
      <c r="F45" s="111">
        <f>E45</f>
        <v>45066</v>
      </c>
      <c r="G45" s="14"/>
      <c r="H45" s="14">
        <f t="shared" si="18"/>
        <v>1</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row>
    <row r="46" spans="1:78" s="3" customFormat="1" ht="30" customHeight="1" thickBot="1" x14ac:dyDescent="0.3">
      <c r="A46" s="35" t="s">
        <v>11</v>
      </c>
      <c r="B46" s="112" t="s">
        <v>61</v>
      </c>
      <c r="C46" s="81"/>
      <c r="D46" s="82"/>
      <c r="E46" s="83"/>
      <c r="F46" s="84"/>
      <c r="G46" s="14"/>
      <c r="H46" s="14" t="str">
        <f t="shared" si="18"/>
        <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row>
    <row r="47" spans="1:78" s="3" customFormat="1" ht="30" customHeight="1" thickBot="1" x14ac:dyDescent="0.3">
      <c r="A47" s="35"/>
      <c r="B47" s="113" t="s">
        <v>36</v>
      </c>
      <c r="C47" s="114" t="s">
        <v>30</v>
      </c>
      <c r="D47" s="115">
        <v>1</v>
      </c>
      <c r="E47" s="116">
        <v>45068</v>
      </c>
      <c r="F47" s="116">
        <f>E47</f>
        <v>45068</v>
      </c>
      <c r="G47" s="14"/>
      <c r="H47" s="14">
        <f t="shared" si="18"/>
        <v>1</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row>
    <row r="48" spans="1:78" s="3" customFormat="1" ht="30" customHeight="1" thickBot="1" x14ac:dyDescent="0.3">
      <c r="A48" s="35"/>
      <c r="B48" s="113" t="s">
        <v>51</v>
      </c>
      <c r="C48" s="114" t="s">
        <v>30</v>
      </c>
      <c r="D48" s="115">
        <v>1</v>
      </c>
      <c r="E48" s="116">
        <f>E47+1</f>
        <v>45069</v>
      </c>
      <c r="F48" s="116">
        <f>E48+3</f>
        <v>45072</v>
      </c>
      <c r="G48" s="14"/>
      <c r="H48" s="14">
        <f t="shared" si="18"/>
        <v>4</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row>
    <row r="49" spans="1:78" s="3" customFormat="1" ht="30" customHeight="1" thickBot="1" x14ac:dyDescent="0.3">
      <c r="A49" s="35"/>
      <c r="B49" s="113" t="s">
        <v>53</v>
      </c>
      <c r="C49" s="114" t="s">
        <v>30</v>
      </c>
      <c r="D49" s="115">
        <v>1</v>
      </c>
      <c r="E49" s="116">
        <v>45069</v>
      </c>
      <c r="F49" s="116">
        <v>45072</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row>
    <row r="50" spans="1:78" s="3" customFormat="1" ht="50.1" customHeight="1" thickBot="1" x14ac:dyDescent="0.3">
      <c r="A50" s="35"/>
      <c r="B50" s="113" t="s">
        <v>35</v>
      </c>
      <c r="C50" s="114" t="s">
        <v>30</v>
      </c>
      <c r="D50" s="115">
        <v>1</v>
      </c>
      <c r="E50" s="116">
        <f>F48+1</f>
        <v>45073</v>
      </c>
      <c r="F50" s="116">
        <f>E50</f>
        <v>45073</v>
      </c>
      <c r="G50" s="14"/>
      <c r="H50" s="14">
        <f t="shared" si="18"/>
        <v>1</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row>
    <row r="51" spans="1:78" s="3" customFormat="1" ht="30" customHeight="1" thickBot="1" x14ac:dyDescent="0.3">
      <c r="A51" s="35" t="s">
        <v>11</v>
      </c>
      <c r="B51" s="117" t="s">
        <v>62</v>
      </c>
      <c r="C51" s="42"/>
      <c r="D51" s="19"/>
      <c r="E51" s="52"/>
      <c r="F51" s="53"/>
      <c r="G51" s="14"/>
      <c r="H51" s="14" t="str">
        <f t="shared" si="18"/>
        <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row>
    <row r="52" spans="1:78" s="3" customFormat="1" ht="30" customHeight="1" thickBot="1" x14ac:dyDescent="0.3">
      <c r="A52" s="35"/>
      <c r="B52" s="73" t="s">
        <v>36</v>
      </c>
      <c r="C52" s="74" t="s">
        <v>30</v>
      </c>
      <c r="D52" s="20">
        <v>1</v>
      </c>
      <c r="E52" s="54">
        <v>45075</v>
      </c>
      <c r="F52" s="54">
        <f>E52</f>
        <v>45075</v>
      </c>
      <c r="G52" s="14"/>
      <c r="H52" s="14">
        <f t="shared" si="18"/>
        <v>1</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row>
    <row r="53" spans="1:78" s="3" customFormat="1" ht="30" customHeight="1" thickBot="1" x14ac:dyDescent="0.3">
      <c r="A53" s="35"/>
      <c r="B53" s="73" t="s">
        <v>52</v>
      </c>
      <c r="C53" s="74" t="s">
        <v>30</v>
      </c>
      <c r="D53" s="20">
        <v>1</v>
      </c>
      <c r="E53" s="54">
        <f>E52+1</f>
        <v>45076</v>
      </c>
      <c r="F53" s="54">
        <f>E53+2</f>
        <v>45078</v>
      </c>
      <c r="G53" s="14"/>
      <c r="H53" s="14">
        <f t="shared" si="18"/>
        <v>3</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row>
    <row r="54" spans="1:78" s="3" customFormat="1" ht="30" customHeight="1" thickBot="1" x14ac:dyDescent="0.3">
      <c r="A54" s="35"/>
      <c r="B54" s="73" t="s">
        <v>54</v>
      </c>
      <c r="C54" s="74" t="s">
        <v>30</v>
      </c>
      <c r="D54" s="20">
        <v>1</v>
      </c>
      <c r="E54" s="54">
        <f>F53+1</f>
        <v>45079</v>
      </c>
      <c r="F54" s="54">
        <f>E54</f>
        <v>45079</v>
      </c>
      <c r="G54" s="14"/>
      <c r="H54" s="14"/>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row>
    <row r="55" spans="1:78" s="3" customFormat="1" ht="50.1" customHeight="1" thickBot="1" x14ac:dyDescent="0.3">
      <c r="A55" s="35"/>
      <c r="B55" s="73" t="s">
        <v>35</v>
      </c>
      <c r="C55" s="74" t="s">
        <v>30</v>
      </c>
      <c r="D55" s="20">
        <v>1</v>
      </c>
      <c r="E55" s="54">
        <f>F54+1</f>
        <v>45080</v>
      </c>
      <c r="F55" s="54">
        <f>E55</f>
        <v>45080</v>
      </c>
      <c r="G55" s="14"/>
      <c r="H55" s="14">
        <f t="shared" si="18"/>
        <v>1</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row>
    <row r="56" spans="1:78" s="3" customFormat="1" ht="30" customHeight="1" thickBot="1" x14ac:dyDescent="0.3">
      <c r="A56" s="35" t="s">
        <v>11</v>
      </c>
      <c r="B56" s="118" t="s">
        <v>63</v>
      </c>
      <c r="C56" s="43"/>
      <c r="D56" s="22"/>
      <c r="E56" s="55"/>
      <c r="F56" s="56"/>
      <c r="G56" s="14"/>
      <c r="H56" s="14" t="str">
        <f t="shared" si="18"/>
        <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row>
    <row r="57" spans="1:78" s="3" customFormat="1" ht="30" customHeight="1" thickBot="1" x14ac:dyDescent="0.3">
      <c r="A57" s="35"/>
      <c r="B57" s="119" t="s">
        <v>36</v>
      </c>
      <c r="C57" s="77" t="s">
        <v>30</v>
      </c>
      <c r="D57" s="23">
        <v>1</v>
      </c>
      <c r="E57" s="57">
        <v>45082</v>
      </c>
      <c r="F57" s="57">
        <f>E57</f>
        <v>45082</v>
      </c>
      <c r="G57" s="14"/>
      <c r="H57" s="14">
        <f t="shared" si="18"/>
        <v>1</v>
      </c>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row>
    <row r="58" spans="1:78" s="3" customFormat="1" ht="30" customHeight="1" thickBot="1" x14ac:dyDescent="0.3">
      <c r="A58" s="35"/>
      <c r="B58" s="119" t="s">
        <v>56</v>
      </c>
      <c r="C58" s="77" t="s">
        <v>30</v>
      </c>
      <c r="D58" s="23">
        <v>1</v>
      </c>
      <c r="E58" s="57">
        <f>F57</f>
        <v>45082</v>
      </c>
      <c r="F58" s="57">
        <f>E58+3</f>
        <v>45085</v>
      </c>
      <c r="G58" s="14"/>
      <c r="H58" s="14">
        <f t="shared" si="18"/>
        <v>4</v>
      </c>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row>
    <row r="59" spans="1:78" s="3" customFormat="1" ht="30" customHeight="1" thickBot="1" x14ac:dyDescent="0.3">
      <c r="A59" s="35"/>
      <c r="B59" s="119" t="s">
        <v>57</v>
      </c>
      <c r="C59" s="77" t="s">
        <v>30</v>
      </c>
      <c r="D59" s="23">
        <v>1</v>
      </c>
      <c r="E59" s="57">
        <f>F58+1</f>
        <v>45086</v>
      </c>
      <c r="F59" s="57">
        <f>E59</f>
        <v>45086</v>
      </c>
      <c r="G59" s="14"/>
      <c r="H59" s="14"/>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row>
    <row r="60" spans="1:78" s="3" customFormat="1" ht="61.5" customHeight="1" thickBot="1" x14ac:dyDescent="0.3">
      <c r="A60" s="35"/>
      <c r="B60" s="119" t="s">
        <v>55</v>
      </c>
      <c r="C60" s="77" t="s">
        <v>30</v>
      </c>
      <c r="D60" s="23">
        <v>1</v>
      </c>
      <c r="E60" s="57">
        <f>F59+1</f>
        <v>45087</v>
      </c>
      <c r="F60" s="57">
        <f>E60</f>
        <v>45087</v>
      </c>
      <c r="G60" s="14"/>
      <c r="H60" s="14">
        <f t="shared" si="18"/>
        <v>1</v>
      </c>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row>
    <row r="61" spans="1:78" s="3" customFormat="1" ht="30" hidden="1" customHeight="1" thickBot="1" x14ac:dyDescent="0.3">
      <c r="A61" s="35" t="s">
        <v>12</v>
      </c>
      <c r="B61" s="46"/>
      <c r="C61" s="45"/>
      <c r="D61" s="13"/>
      <c r="E61" s="61"/>
      <c r="F61" s="61"/>
      <c r="G61" s="14"/>
      <c r="H61" s="14" t="str">
        <f t="shared" si="18"/>
        <v/>
      </c>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row>
    <row r="62" spans="1:78" s="3" customFormat="1" ht="30" hidden="1" customHeight="1" thickBot="1" x14ac:dyDescent="0.3">
      <c r="A62" s="36" t="s">
        <v>13</v>
      </c>
      <c r="B62" s="27" t="s">
        <v>15</v>
      </c>
      <c r="C62" s="28"/>
      <c r="D62" s="29"/>
      <c r="E62" s="62"/>
      <c r="F62" s="63"/>
      <c r="G62" s="30"/>
      <c r="H62" s="30" t="str">
        <f t="shared" si="18"/>
        <v/>
      </c>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row>
    <row r="63" spans="1:78" ht="30" customHeight="1" x14ac:dyDescent="0.25">
      <c r="G63" s="6"/>
    </row>
    <row r="64" spans="1:78" ht="30" customHeight="1" x14ac:dyDescent="0.25">
      <c r="C64" s="11"/>
      <c r="F64" s="37"/>
    </row>
    <row r="65" spans="3:3" ht="30" customHeight="1" x14ac:dyDescent="0.25">
      <c r="C65" s="12"/>
    </row>
  </sheetData>
  <mergeCells count="12">
    <mergeCell ref="B2:C4"/>
    <mergeCell ref="BF4:BL4"/>
    <mergeCell ref="E3:F3"/>
    <mergeCell ref="I4:O4"/>
    <mergeCell ref="P4:V4"/>
    <mergeCell ref="W4:AC4"/>
    <mergeCell ref="AD4:AJ4"/>
    <mergeCell ref="BM4:BS4"/>
    <mergeCell ref="BT4:BZ4"/>
    <mergeCell ref="AK4:AQ4"/>
    <mergeCell ref="AR4:AX4"/>
    <mergeCell ref="AY4:BE4"/>
  </mergeCells>
  <conditionalFormatting sqref="D7:D11 D15:D20 D22:D32 D61:D62">
    <cfRule type="dataBar" priority="8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5:BZ20 I22:BZ32 I61:BZ62 I5:BL11">
    <cfRule type="expression" dxfId="125" priority="105">
      <formula>AND(TODAY()&gt;=I$5,TODAY()&lt;J$5)</formula>
    </cfRule>
  </conditionalFormatting>
  <conditionalFormatting sqref="I7:BL11 I15:BZ20 I22:BZ32 I61:BZ62">
    <cfRule type="expression" dxfId="124" priority="99">
      <formula>AND(Início_da_tarefa&lt;=I$5,ROUNDDOWN((Término_da_tarefa-Início_da_tarefa+1)*Progresso_da_tarefa,0)+Início_da_tarefa-1&gt;=I$5)</formula>
    </cfRule>
    <cfRule type="expression" dxfId="123" priority="100" stopIfTrue="1">
      <formula>AND(Término_da_tarefa&gt;=I$5,Início_da_tarefa&lt;J$5)</formula>
    </cfRule>
  </conditionalFormatting>
  <conditionalFormatting sqref="D12:D13">
    <cfRule type="dataBar" priority="69">
      <dataBar>
        <cfvo type="num" val="0"/>
        <cfvo type="num" val="1"/>
        <color theme="0" tint="-0.249977111117893"/>
      </dataBar>
      <extLst>
        <ext xmlns:x14="http://schemas.microsoft.com/office/spreadsheetml/2009/9/main" uri="{B025F937-C7B1-47D3-B67F-A62EFF666E3E}">
          <x14:id>{677868BA-A306-42B0-A795-28AC792DA5EF}</x14:id>
        </ext>
      </extLst>
    </cfRule>
  </conditionalFormatting>
  <conditionalFormatting sqref="I12:BL13">
    <cfRule type="expression" dxfId="122" priority="72">
      <formula>AND(TODAY()&gt;=I$5,TODAY()&lt;J$5)</formula>
    </cfRule>
  </conditionalFormatting>
  <conditionalFormatting sqref="I12:BL13">
    <cfRule type="expression" dxfId="121" priority="70">
      <formula>AND(Início_da_tarefa&lt;=I$5,ROUNDDOWN((Término_da_tarefa-Início_da_tarefa+1)*Progresso_da_tarefa,0)+Início_da_tarefa-1&gt;=I$5)</formula>
    </cfRule>
    <cfRule type="expression" dxfId="120" priority="71" stopIfTrue="1">
      <formula>AND(Término_da_tarefa&gt;=I$5,Início_da_tarefa&lt;J$5)</formula>
    </cfRule>
  </conditionalFormatting>
  <conditionalFormatting sqref="D14">
    <cfRule type="dataBar" priority="65">
      <dataBar>
        <cfvo type="num" val="0"/>
        <cfvo type="num" val="1"/>
        <color theme="0" tint="-0.249977111117893"/>
      </dataBar>
      <extLst>
        <ext xmlns:x14="http://schemas.microsoft.com/office/spreadsheetml/2009/9/main" uri="{B025F937-C7B1-47D3-B67F-A62EFF666E3E}">
          <x14:id>{00E36F96-8182-4CC5-89B6-9559F4AD7525}</x14:id>
        </ext>
      </extLst>
    </cfRule>
  </conditionalFormatting>
  <conditionalFormatting sqref="I14:BL14">
    <cfRule type="expression" dxfId="119" priority="68">
      <formula>AND(TODAY()&gt;=I$5,TODAY()&lt;J$5)</formula>
    </cfRule>
  </conditionalFormatting>
  <conditionalFormatting sqref="I14:BL14">
    <cfRule type="expression" dxfId="118" priority="66">
      <formula>AND(Início_da_tarefa&lt;=I$5,ROUNDDOWN((Término_da_tarefa-Início_da_tarefa+1)*Progresso_da_tarefa,0)+Início_da_tarefa-1&gt;=I$5)</formula>
    </cfRule>
    <cfRule type="expression" dxfId="117" priority="67" stopIfTrue="1">
      <formula>AND(Término_da_tarefa&gt;=I$5,Início_da_tarefa&lt;J$5)</formula>
    </cfRule>
  </conditionalFormatting>
  <conditionalFormatting sqref="BM5:BS11">
    <cfRule type="expression" dxfId="116" priority="64">
      <formula>AND(TODAY()&gt;=BM$5,TODAY()&lt;BN$5)</formula>
    </cfRule>
  </conditionalFormatting>
  <conditionalFormatting sqref="BM7:BS11">
    <cfRule type="expression" dxfId="115" priority="62">
      <formula>AND(Início_da_tarefa&lt;=BM$5,ROUNDDOWN((Término_da_tarefa-Início_da_tarefa+1)*Progresso_da_tarefa,0)+Início_da_tarefa-1&gt;=BM$5)</formula>
    </cfRule>
    <cfRule type="expression" dxfId="114" priority="63" stopIfTrue="1">
      <formula>AND(Término_da_tarefa&gt;=BM$5,Início_da_tarefa&lt;BN$5)</formula>
    </cfRule>
  </conditionalFormatting>
  <conditionalFormatting sqref="BM12:BS13">
    <cfRule type="expression" dxfId="113" priority="61">
      <formula>AND(TODAY()&gt;=BM$5,TODAY()&lt;BN$5)</formula>
    </cfRule>
  </conditionalFormatting>
  <conditionalFormatting sqref="BM12:BS13">
    <cfRule type="expression" dxfId="112" priority="59">
      <formula>AND(Início_da_tarefa&lt;=BM$5,ROUNDDOWN((Término_da_tarefa-Início_da_tarefa+1)*Progresso_da_tarefa,0)+Início_da_tarefa-1&gt;=BM$5)</formula>
    </cfRule>
    <cfRule type="expression" dxfId="111" priority="60" stopIfTrue="1">
      <formula>AND(Término_da_tarefa&gt;=BM$5,Início_da_tarefa&lt;BN$5)</formula>
    </cfRule>
  </conditionalFormatting>
  <conditionalFormatting sqref="BM14:BS14">
    <cfRule type="expression" dxfId="110" priority="58">
      <formula>AND(TODAY()&gt;=BM$5,TODAY()&lt;BN$5)</formula>
    </cfRule>
  </conditionalFormatting>
  <conditionalFormatting sqref="BM14:BS14">
    <cfRule type="expression" dxfId="109" priority="56">
      <formula>AND(Início_da_tarefa&lt;=BM$5,ROUNDDOWN((Término_da_tarefa-Início_da_tarefa+1)*Progresso_da_tarefa,0)+Início_da_tarefa-1&gt;=BM$5)</formula>
    </cfRule>
    <cfRule type="expression" dxfId="108" priority="57" stopIfTrue="1">
      <formula>AND(Término_da_tarefa&gt;=BM$5,Início_da_tarefa&lt;BN$5)</formula>
    </cfRule>
  </conditionalFormatting>
  <conditionalFormatting sqref="BT5:BZ11">
    <cfRule type="expression" dxfId="107" priority="55">
      <formula>AND(TODAY()&gt;=BT$5,TODAY()&lt;BU$5)</formula>
    </cfRule>
  </conditionalFormatting>
  <conditionalFormatting sqref="BT7:BZ11">
    <cfRule type="expression" dxfId="106" priority="53">
      <formula>AND(Início_da_tarefa&lt;=BT$5,ROUNDDOWN((Término_da_tarefa-Início_da_tarefa+1)*Progresso_da_tarefa,0)+Início_da_tarefa-1&gt;=BT$5)</formula>
    </cfRule>
    <cfRule type="expression" dxfId="105" priority="54" stopIfTrue="1">
      <formula>AND(Término_da_tarefa&gt;=BT$5,Início_da_tarefa&lt;BU$5)</formula>
    </cfRule>
  </conditionalFormatting>
  <conditionalFormatting sqref="BT12:BZ13">
    <cfRule type="expression" dxfId="104" priority="52">
      <formula>AND(TODAY()&gt;=BT$5,TODAY()&lt;BU$5)</formula>
    </cfRule>
  </conditionalFormatting>
  <conditionalFormatting sqref="BT12:BZ13">
    <cfRule type="expression" dxfId="103" priority="50">
      <formula>AND(Início_da_tarefa&lt;=BT$5,ROUNDDOWN((Término_da_tarefa-Início_da_tarefa+1)*Progresso_da_tarefa,0)+Início_da_tarefa-1&gt;=BT$5)</formula>
    </cfRule>
    <cfRule type="expression" dxfId="102" priority="51" stopIfTrue="1">
      <formula>AND(Término_da_tarefa&gt;=BT$5,Início_da_tarefa&lt;BU$5)</formula>
    </cfRule>
  </conditionalFormatting>
  <conditionalFormatting sqref="BT14:BZ14">
    <cfRule type="expression" dxfId="101" priority="49">
      <formula>AND(TODAY()&gt;=BT$5,TODAY()&lt;BU$5)</formula>
    </cfRule>
  </conditionalFormatting>
  <conditionalFormatting sqref="BT14:BZ14">
    <cfRule type="expression" dxfId="100" priority="47">
      <formula>AND(Início_da_tarefa&lt;=BT$5,ROUNDDOWN((Término_da_tarefa-Início_da_tarefa+1)*Progresso_da_tarefa,0)+Início_da_tarefa-1&gt;=BT$5)</formula>
    </cfRule>
    <cfRule type="expression" dxfId="99" priority="48" stopIfTrue="1">
      <formula>AND(Término_da_tarefa&gt;=BT$5,Início_da_tarefa&lt;BU$5)</formula>
    </cfRule>
  </conditionalFormatting>
  <conditionalFormatting sqref="D21">
    <cfRule type="dataBar" priority="43">
      <dataBar>
        <cfvo type="num" val="0"/>
        <cfvo type="num" val="1"/>
        <color theme="0" tint="-0.249977111117893"/>
      </dataBar>
      <extLst>
        <ext xmlns:x14="http://schemas.microsoft.com/office/spreadsheetml/2009/9/main" uri="{B025F937-C7B1-47D3-B67F-A62EFF666E3E}">
          <x14:id>{FA13CA67-9F8D-4A15-991E-AF407BD8EDBA}</x14:id>
        </ext>
      </extLst>
    </cfRule>
  </conditionalFormatting>
  <conditionalFormatting sqref="I21:BL21">
    <cfRule type="expression" dxfId="98" priority="46">
      <formula>AND(TODAY()&gt;=I$5,TODAY()&lt;J$5)</formula>
    </cfRule>
  </conditionalFormatting>
  <conditionalFormatting sqref="I21:BL21">
    <cfRule type="expression" dxfId="97" priority="44">
      <formula>AND(Início_da_tarefa&lt;=I$5,ROUNDDOWN((Término_da_tarefa-Início_da_tarefa+1)*Progresso_da_tarefa,0)+Início_da_tarefa-1&gt;=I$5)</formula>
    </cfRule>
    <cfRule type="expression" dxfId="96" priority="45" stopIfTrue="1">
      <formula>AND(Término_da_tarefa&gt;=I$5,Início_da_tarefa&lt;J$5)</formula>
    </cfRule>
  </conditionalFormatting>
  <conditionalFormatting sqref="BM21:BS21">
    <cfRule type="expression" dxfId="95" priority="42">
      <formula>AND(TODAY()&gt;=BM$5,TODAY()&lt;BN$5)</formula>
    </cfRule>
  </conditionalFormatting>
  <conditionalFormatting sqref="BM21:BS21">
    <cfRule type="expression" dxfId="94" priority="40">
      <formula>AND(Início_da_tarefa&lt;=BM$5,ROUNDDOWN((Término_da_tarefa-Início_da_tarefa+1)*Progresso_da_tarefa,0)+Início_da_tarefa-1&gt;=BM$5)</formula>
    </cfRule>
    <cfRule type="expression" dxfId="93" priority="41" stopIfTrue="1">
      <formula>AND(Término_da_tarefa&gt;=BM$5,Início_da_tarefa&lt;BN$5)</formula>
    </cfRule>
  </conditionalFormatting>
  <conditionalFormatting sqref="BT21:BZ21">
    <cfRule type="expression" dxfId="92" priority="39">
      <formula>AND(TODAY()&gt;=BT$5,TODAY()&lt;BU$5)</formula>
    </cfRule>
  </conditionalFormatting>
  <conditionalFormatting sqref="BT21:BZ21">
    <cfRule type="expression" dxfId="91" priority="37">
      <formula>AND(Início_da_tarefa&lt;=BT$5,ROUNDDOWN((Término_da_tarefa-Início_da_tarefa+1)*Progresso_da_tarefa,0)+Início_da_tarefa-1&gt;=BT$5)</formula>
    </cfRule>
    <cfRule type="expression" dxfId="90" priority="38" stopIfTrue="1">
      <formula>AND(Término_da_tarefa&gt;=BT$5,Início_da_tarefa&lt;BU$5)</formula>
    </cfRule>
  </conditionalFormatting>
  <conditionalFormatting sqref="D33:D37">
    <cfRule type="dataBar" priority="33">
      <dataBar>
        <cfvo type="num" val="0"/>
        <cfvo type="num" val="1"/>
        <color theme="0" tint="-0.249977111117893"/>
      </dataBar>
      <extLst>
        <ext xmlns:x14="http://schemas.microsoft.com/office/spreadsheetml/2009/9/main" uri="{B025F937-C7B1-47D3-B67F-A62EFF666E3E}">
          <x14:id>{83258A52-B6DA-4984-9E46-639C7B72D09B}</x14:id>
        </ext>
      </extLst>
    </cfRule>
  </conditionalFormatting>
  <conditionalFormatting sqref="I33:BZ37">
    <cfRule type="expression" dxfId="89" priority="36">
      <formula>AND(TODAY()&gt;=I$5,TODAY()&lt;J$5)</formula>
    </cfRule>
  </conditionalFormatting>
  <conditionalFormatting sqref="I33:BZ37">
    <cfRule type="expression" dxfId="88" priority="34">
      <formula>AND(Início_da_tarefa&lt;=I$5,ROUNDDOWN((Término_da_tarefa-Início_da_tarefa+1)*Progresso_da_tarefa,0)+Início_da_tarefa-1&gt;=I$5)</formula>
    </cfRule>
    <cfRule type="expression" dxfId="87" priority="35" stopIfTrue="1">
      <formula>AND(Término_da_tarefa&gt;=I$5,Início_da_tarefa&lt;J$5)</formula>
    </cfRule>
  </conditionalFormatting>
  <conditionalFormatting sqref="D38:D41">
    <cfRule type="dataBar" priority="29">
      <dataBar>
        <cfvo type="num" val="0"/>
        <cfvo type="num" val="1"/>
        <color theme="0" tint="-0.249977111117893"/>
      </dataBar>
      <extLst>
        <ext xmlns:x14="http://schemas.microsoft.com/office/spreadsheetml/2009/9/main" uri="{B025F937-C7B1-47D3-B67F-A62EFF666E3E}">
          <x14:id>{5BD8CF68-4B3B-428A-9E8F-B69481B1A2AF}</x14:id>
        </ext>
      </extLst>
    </cfRule>
  </conditionalFormatting>
  <conditionalFormatting sqref="I38:BZ41">
    <cfRule type="expression" dxfId="86" priority="32">
      <formula>AND(TODAY()&gt;=I$5,TODAY()&lt;J$5)</formula>
    </cfRule>
  </conditionalFormatting>
  <conditionalFormatting sqref="I38:BZ41">
    <cfRule type="expression" dxfId="85" priority="30">
      <formula>AND(Início_da_tarefa&lt;=I$5,ROUNDDOWN((Término_da_tarefa-Início_da_tarefa+1)*Progresso_da_tarefa,0)+Início_da_tarefa-1&gt;=I$5)</formula>
    </cfRule>
    <cfRule type="expression" dxfId="84" priority="31" stopIfTrue="1">
      <formula>AND(Término_da_tarefa&gt;=I$5,Início_da_tarefa&lt;J$5)</formula>
    </cfRule>
  </conditionalFormatting>
  <conditionalFormatting sqref="D42:D45">
    <cfRule type="dataBar" priority="25">
      <dataBar>
        <cfvo type="num" val="0"/>
        <cfvo type="num" val="1"/>
        <color theme="0" tint="-0.249977111117893"/>
      </dataBar>
      <extLst>
        <ext xmlns:x14="http://schemas.microsoft.com/office/spreadsheetml/2009/9/main" uri="{B025F937-C7B1-47D3-B67F-A62EFF666E3E}">
          <x14:id>{93683CE2-EE75-4E73-99B3-DE7B7EBBF27E}</x14:id>
        </ext>
      </extLst>
    </cfRule>
  </conditionalFormatting>
  <conditionalFormatting sqref="I42:BZ45">
    <cfRule type="expression" dxfId="83" priority="28">
      <formula>AND(TODAY()&gt;=I$5,TODAY()&lt;J$5)</formula>
    </cfRule>
  </conditionalFormatting>
  <conditionalFormatting sqref="I42:BZ45">
    <cfRule type="expression" dxfId="82" priority="26">
      <formula>AND(Início_da_tarefa&lt;=I$5,ROUNDDOWN((Término_da_tarefa-Início_da_tarefa+1)*Progresso_da_tarefa,0)+Início_da_tarefa-1&gt;=I$5)</formula>
    </cfRule>
    <cfRule type="expression" dxfId="81" priority="27" stopIfTrue="1">
      <formula>AND(Término_da_tarefa&gt;=I$5,Início_da_tarefa&lt;J$5)</formula>
    </cfRule>
  </conditionalFormatting>
  <conditionalFormatting sqref="D46:D48 D50">
    <cfRule type="dataBar" priority="21">
      <dataBar>
        <cfvo type="num" val="0"/>
        <cfvo type="num" val="1"/>
        <color theme="0" tint="-0.249977111117893"/>
      </dataBar>
      <extLst>
        <ext xmlns:x14="http://schemas.microsoft.com/office/spreadsheetml/2009/9/main" uri="{B025F937-C7B1-47D3-B67F-A62EFF666E3E}">
          <x14:id>{D2E42E80-9E1D-4E25-BBFE-213653CE967D}</x14:id>
        </ext>
      </extLst>
    </cfRule>
  </conditionalFormatting>
  <conditionalFormatting sqref="I46:BZ48 I50:BZ50">
    <cfRule type="expression" dxfId="80" priority="24">
      <formula>AND(TODAY()&gt;=I$5,TODAY()&lt;J$5)</formula>
    </cfRule>
  </conditionalFormatting>
  <conditionalFormatting sqref="I46:BZ48 I50:BZ50">
    <cfRule type="expression" dxfId="79" priority="22">
      <formula>AND(Início_da_tarefa&lt;=I$5,ROUNDDOWN((Término_da_tarefa-Início_da_tarefa+1)*Progresso_da_tarefa,0)+Início_da_tarefa-1&gt;=I$5)</formula>
    </cfRule>
    <cfRule type="expression" dxfId="78" priority="23" stopIfTrue="1">
      <formula>AND(Término_da_tarefa&gt;=I$5,Início_da_tarefa&lt;J$5)</formula>
    </cfRule>
  </conditionalFormatting>
  <conditionalFormatting sqref="D49">
    <cfRule type="dataBar" priority="17">
      <dataBar>
        <cfvo type="num" val="0"/>
        <cfvo type="num" val="1"/>
        <color theme="0" tint="-0.249977111117893"/>
      </dataBar>
      <extLst>
        <ext xmlns:x14="http://schemas.microsoft.com/office/spreadsheetml/2009/9/main" uri="{B025F937-C7B1-47D3-B67F-A62EFF666E3E}">
          <x14:id>{EE4B6E2F-A82B-44EF-A69A-3937BFDD35B8}</x14:id>
        </ext>
      </extLst>
    </cfRule>
  </conditionalFormatting>
  <conditionalFormatting sqref="I49:BZ49">
    <cfRule type="expression" dxfId="77" priority="20">
      <formula>AND(TODAY()&gt;=I$5,TODAY()&lt;J$5)</formula>
    </cfRule>
  </conditionalFormatting>
  <conditionalFormatting sqref="I49:BZ49">
    <cfRule type="expression" dxfId="76" priority="18">
      <formula>AND(Início_da_tarefa&lt;=I$5,ROUNDDOWN((Término_da_tarefa-Início_da_tarefa+1)*Progresso_da_tarefa,0)+Início_da_tarefa-1&gt;=I$5)</formula>
    </cfRule>
    <cfRule type="expression" dxfId="75" priority="19" stopIfTrue="1">
      <formula>AND(Término_da_tarefa&gt;=I$5,Início_da_tarefa&lt;J$5)</formula>
    </cfRule>
  </conditionalFormatting>
  <conditionalFormatting sqref="D51:D53 D55">
    <cfRule type="dataBar" priority="13">
      <dataBar>
        <cfvo type="num" val="0"/>
        <cfvo type="num" val="1"/>
        <color theme="0" tint="-0.249977111117893"/>
      </dataBar>
      <extLst>
        <ext xmlns:x14="http://schemas.microsoft.com/office/spreadsheetml/2009/9/main" uri="{B025F937-C7B1-47D3-B67F-A62EFF666E3E}">
          <x14:id>{43F9FB7B-0C45-4789-A3E8-444C8CA090C0}</x14:id>
        </ext>
      </extLst>
    </cfRule>
  </conditionalFormatting>
  <conditionalFormatting sqref="I51:BZ53 I55:BZ55">
    <cfRule type="expression" dxfId="74" priority="16">
      <formula>AND(TODAY()&gt;=I$5,TODAY()&lt;J$5)</formula>
    </cfRule>
  </conditionalFormatting>
  <conditionalFormatting sqref="I51:BZ53 I55:BZ55">
    <cfRule type="expression" dxfId="73" priority="14">
      <formula>AND(Início_da_tarefa&lt;=I$5,ROUNDDOWN((Término_da_tarefa-Início_da_tarefa+1)*Progresso_da_tarefa,0)+Início_da_tarefa-1&gt;=I$5)</formula>
    </cfRule>
    <cfRule type="expression" dxfId="72" priority="15" stopIfTrue="1">
      <formula>AND(Término_da_tarefa&gt;=I$5,Início_da_tarefa&lt;J$5)</formula>
    </cfRule>
  </conditionalFormatting>
  <conditionalFormatting sqref="D54">
    <cfRule type="dataBar" priority="9">
      <dataBar>
        <cfvo type="num" val="0"/>
        <cfvo type="num" val="1"/>
        <color theme="0" tint="-0.249977111117893"/>
      </dataBar>
      <extLst>
        <ext xmlns:x14="http://schemas.microsoft.com/office/spreadsheetml/2009/9/main" uri="{B025F937-C7B1-47D3-B67F-A62EFF666E3E}">
          <x14:id>{38B41387-B147-43BC-8A80-488B039D69AC}</x14:id>
        </ext>
      </extLst>
    </cfRule>
  </conditionalFormatting>
  <conditionalFormatting sqref="I54:BZ54">
    <cfRule type="expression" dxfId="71" priority="12">
      <formula>AND(TODAY()&gt;=I$5,TODAY()&lt;J$5)</formula>
    </cfRule>
  </conditionalFormatting>
  <conditionalFormatting sqref="I54:BZ54">
    <cfRule type="expression" dxfId="70" priority="10">
      <formula>AND(Início_da_tarefa&lt;=I$5,ROUNDDOWN((Término_da_tarefa-Início_da_tarefa+1)*Progresso_da_tarefa,0)+Início_da_tarefa-1&gt;=I$5)</formula>
    </cfRule>
    <cfRule type="expression" dxfId="69" priority="11" stopIfTrue="1">
      <formula>AND(Término_da_tarefa&gt;=I$5,Início_da_tarefa&lt;J$5)</formula>
    </cfRule>
  </conditionalFormatting>
  <conditionalFormatting sqref="D56:D58 D60">
    <cfRule type="dataBar" priority="5">
      <dataBar>
        <cfvo type="num" val="0"/>
        <cfvo type="num" val="1"/>
        <color theme="0" tint="-0.249977111117893"/>
      </dataBar>
      <extLst>
        <ext xmlns:x14="http://schemas.microsoft.com/office/spreadsheetml/2009/9/main" uri="{B025F937-C7B1-47D3-B67F-A62EFF666E3E}">
          <x14:id>{B8729BA7-614A-4BD8-B98B-6A708729877D}</x14:id>
        </ext>
      </extLst>
    </cfRule>
  </conditionalFormatting>
  <conditionalFormatting sqref="I56:BZ58 I60:BZ60">
    <cfRule type="expression" dxfId="68" priority="8">
      <formula>AND(TODAY()&gt;=I$5,TODAY()&lt;J$5)</formula>
    </cfRule>
  </conditionalFormatting>
  <conditionalFormatting sqref="I56:BZ58 I60:BZ60">
    <cfRule type="expression" dxfId="67" priority="6">
      <formula>AND(Início_da_tarefa&lt;=I$5,ROUNDDOWN((Término_da_tarefa-Início_da_tarefa+1)*Progresso_da_tarefa,0)+Início_da_tarefa-1&gt;=I$5)</formula>
    </cfRule>
    <cfRule type="expression" dxfId="66" priority="7" stopIfTrue="1">
      <formula>AND(Término_da_tarefa&gt;=I$5,Início_da_tarefa&lt;J$5)</formula>
    </cfRule>
  </conditionalFormatting>
  <conditionalFormatting sqref="D59">
    <cfRule type="dataBar" priority="1">
      <dataBar>
        <cfvo type="num" val="0"/>
        <cfvo type="num" val="1"/>
        <color theme="0" tint="-0.249977111117893"/>
      </dataBar>
      <extLst>
        <ext xmlns:x14="http://schemas.microsoft.com/office/spreadsheetml/2009/9/main" uri="{B025F937-C7B1-47D3-B67F-A62EFF666E3E}">
          <x14:id>{04DFA536-0720-467D-816B-867788A18586}</x14:id>
        </ext>
      </extLst>
    </cfRule>
  </conditionalFormatting>
  <conditionalFormatting sqref="I59:BZ59">
    <cfRule type="expression" dxfId="65" priority="4">
      <formula>AND(TODAY()&gt;=I$5,TODAY()&lt;J$5)</formula>
    </cfRule>
  </conditionalFormatting>
  <conditionalFormatting sqref="I59:BZ59">
    <cfRule type="expression" dxfId="64" priority="2">
      <formula>AND(Início_da_tarefa&lt;=I$5,ROUNDDOWN((Término_da_tarefa-Início_da_tarefa+1)*Progresso_da_tarefa,0)+Início_da_tarefa-1&gt;=I$5)</formula>
    </cfRule>
    <cfRule type="expression" dxfId="63"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rowBreaks count="1" manualBreakCount="1">
    <brk id="32" max="16383" man="1"/>
  </rowBreaks>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D15:D20 D22:D32 D61:D62</xm:sqref>
        </x14:conditionalFormatting>
        <x14:conditionalFormatting xmlns:xm="http://schemas.microsoft.com/office/excel/2006/main">
          <x14:cfRule type="dataBar" id="{677868BA-A306-42B0-A795-28AC792DA5EF}">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00E36F96-8182-4CC5-89B6-9559F4AD7525}">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FA13CA67-9F8D-4A15-991E-AF407BD8EDBA}">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83258A52-B6DA-4984-9E46-639C7B72D09B}">
            <x14:dataBar minLength="0" maxLength="100" gradient="0">
              <x14:cfvo type="num">
                <xm:f>0</xm:f>
              </x14:cfvo>
              <x14:cfvo type="num">
                <xm:f>1</xm:f>
              </x14:cfvo>
              <x14:negativeFillColor rgb="FFFF0000"/>
              <x14:axisColor rgb="FF000000"/>
            </x14:dataBar>
          </x14:cfRule>
          <xm:sqref>D33:D37</xm:sqref>
        </x14:conditionalFormatting>
        <x14:conditionalFormatting xmlns:xm="http://schemas.microsoft.com/office/excel/2006/main">
          <x14:cfRule type="dataBar" id="{5BD8CF68-4B3B-428A-9E8F-B69481B1A2AF}">
            <x14:dataBar minLength="0" maxLength="100" gradient="0">
              <x14:cfvo type="num">
                <xm:f>0</xm:f>
              </x14:cfvo>
              <x14:cfvo type="num">
                <xm:f>1</xm:f>
              </x14:cfvo>
              <x14:negativeFillColor rgb="FFFF0000"/>
              <x14:axisColor rgb="FF000000"/>
            </x14:dataBar>
          </x14:cfRule>
          <xm:sqref>D38:D41</xm:sqref>
        </x14:conditionalFormatting>
        <x14:conditionalFormatting xmlns:xm="http://schemas.microsoft.com/office/excel/2006/main">
          <x14:cfRule type="dataBar" id="{93683CE2-EE75-4E73-99B3-DE7B7EBBF27E}">
            <x14:dataBar minLength="0" maxLength="100" gradient="0">
              <x14:cfvo type="num">
                <xm:f>0</xm:f>
              </x14:cfvo>
              <x14:cfvo type="num">
                <xm:f>1</xm:f>
              </x14:cfvo>
              <x14:negativeFillColor rgb="FFFF0000"/>
              <x14:axisColor rgb="FF000000"/>
            </x14:dataBar>
          </x14:cfRule>
          <xm:sqref>D42:D45</xm:sqref>
        </x14:conditionalFormatting>
        <x14:conditionalFormatting xmlns:xm="http://schemas.microsoft.com/office/excel/2006/main">
          <x14:cfRule type="dataBar" id="{D2E42E80-9E1D-4E25-BBFE-213653CE967D}">
            <x14:dataBar minLength="0" maxLength="100" gradient="0">
              <x14:cfvo type="num">
                <xm:f>0</xm:f>
              </x14:cfvo>
              <x14:cfvo type="num">
                <xm:f>1</xm:f>
              </x14:cfvo>
              <x14:negativeFillColor rgb="FFFF0000"/>
              <x14:axisColor rgb="FF000000"/>
            </x14:dataBar>
          </x14:cfRule>
          <xm:sqref>D46:D48 D50</xm:sqref>
        </x14:conditionalFormatting>
        <x14:conditionalFormatting xmlns:xm="http://schemas.microsoft.com/office/excel/2006/main">
          <x14:cfRule type="dataBar" id="{EE4B6E2F-A82B-44EF-A69A-3937BFDD35B8}">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43F9FB7B-0C45-4789-A3E8-444C8CA090C0}">
            <x14:dataBar minLength="0" maxLength="100" gradient="0">
              <x14:cfvo type="num">
                <xm:f>0</xm:f>
              </x14:cfvo>
              <x14:cfvo type="num">
                <xm:f>1</xm:f>
              </x14:cfvo>
              <x14:negativeFillColor rgb="FFFF0000"/>
              <x14:axisColor rgb="FF000000"/>
            </x14:dataBar>
          </x14:cfRule>
          <xm:sqref>D51:D53 D55</xm:sqref>
        </x14:conditionalFormatting>
        <x14:conditionalFormatting xmlns:xm="http://schemas.microsoft.com/office/excel/2006/main">
          <x14:cfRule type="dataBar" id="{38B41387-B147-43BC-8A80-488B039D69AC}">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B8729BA7-614A-4BD8-B98B-6A708729877D}">
            <x14:dataBar minLength="0" maxLength="100" gradient="0">
              <x14:cfvo type="num">
                <xm:f>0</xm:f>
              </x14:cfvo>
              <x14:cfvo type="num">
                <xm:f>1</xm:f>
              </x14:cfvo>
              <x14:negativeFillColor rgb="FFFF0000"/>
              <x14:axisColor rgb="FF000000"/>
            </x14:dataBar>
          </x14:cfRule>
          <xm:sqref>D56:D58 D60</xm:sqref>
        </x14:conditionalFormatting>
        <x14:conditionalFormatting xmlns:xm="http://schemas.microsoft.com/office/excel/2006/main">
          <x14:cfRule type="dataBar" id="{04DFA536-0720-467D-816B-867788A18586}">
            <x14:dataBar minLength="0" maxLength="100" gradient="0">
              <x14:cfvo type="num">
                <xm:f>0</xm:f>
              </x14:cfvo>
              <x14:cfvo type="num">
                <xm:f>1</xm:f>
              </x14:cfvo>
              <x14:negativeFillColor rgb="FFFF0000"/>
              <x14:axisColor rgb="FF000000"/>
            </x14:dataBar>
          </x14:cfRule>
          <xm:sqref>D59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85807-492C-42A9-82AE-39F8EECE47C1}">
  <dimension ref="A1:BZ65"/>
  <sheetViews>
    <sheetView tabSelected="1" zoomScale="90" zoomScaleNormal="90" workbookViewId="0">
      <selection activeCell="C58" sqref="C58"/>
    </sheetView>
  </sheetViews>
  <sheetFormatPr defaultRowHeight="15" x14ac:dyDescent="0.25"/>
  <cols>
    <col min="1" max="1" width="2.7109375" style="35" customWidth="1"/>
    <col min="2" max="2" width="22.140625" customWidth="1"/>
    <col min="3" max="3" width="30.7109375" customWidth="1"/>
    <col min="4" max="4" width="19.42578125" bestFit="1" customWidth="1"/>
    <col min="5" max="5" width="10.42578125" style="5" customWidth="1"/>
    <col min="6" max="6" width="10.42578125" customWidth="1"/>
    <col min="7" max="7" width="2.7109375" customWidth="1"/>
    <col min="8" max="8" width="6.140625" hidden="1" customWidth="1"/>
    <col min="9" max="78" width="2.5703125" customWidth="1"/>
  </cols>
  <sheetData>
    <row r="1" spans="1:78" ht="30" customHeight="1" x14ac:dyDescent="0.45">
      <c r="A1" s="36" t="s">
        <v>0</v>
      </c>
      <c r="B1" s="39" t="s">
        <v>23</v>
      </c>
      <c r="C1" s="1"/>
      <c r="D1" s="2"/>
      <c r="E1" s="4"/>
      <c r="F1" s="34"/>
      <c r="H1" s="2"/>
      <c r="I1" s="48"/>
    </row>
    <row r="2" spans="1:78" ht="30" customHeight="1" x14ac:dyDescent="0.25">
      <c r="A2" s="35" t="s">
        <v>1</v>
      </c>
      <c r="B2" s="201" t="s">
        <v>24</v>
      </c>
      <c r="C2" s="201"/>
      <c r="I2" s="68"/>
    </row>
    <row r="3" spans="1:78" ht="30" customHeight="1" thickBot="1" x14ac:dyDescent="0.3">
      <c r="A3" s="35" t="s">
        <v>2</v>
      </c>
      <c r="B3" s="201"/>
      <c r="C3" s="201"/>
      <c r="D3" s="124"/>
      <c r="E3" s="121"/>
      <c r="F3" s="121"/>
    </row>
    <row r="4" spans="1:78" ht="30" customHeight="1" x14ac:dyDescent="0.25">
      <c r="A4" s="36" t="s">
        <v>3</v>
      </c>
      <c r="B4" s="201"/>
      <c r="C4" s="201"/>
      <c r="D4" s="124"/>
      <c r="E4" s="122"/>
      <c r="F4" s="123"/>
      <c r="I4" s="207">
        <f>I5</f>
        <v>45019</v>
      </c>
      <c r="J4" s="204"/>
      <c r="K4" s="204"/>
      <c r="L4" s="204"/>
      <c r="M4" s="204"/>
      <c r="N4" s="204"/>
      <c r="O4" s="205"/>
      <c r="P4" s="203">
        <f>P5</f>
        <v>45026</v>
      </c>
      <c r="Q4" s="204"/>
      <c r="R4" s="204"/>
      <c r="S4" s="204"/>
      <c r="T4" s="204"/>
      <c r="U4" s="204"/>
      <c r="V4" s="205"/>
      <c r="W4" s="203">
        <f>W5</f>
        <v>45033</v>
      </c>
      <c r="X4" s="204"/>
      <c r="Y4" s="204"/>
      <c r="Z4" s="204"/>
      <c r="AA4" s="204"/>
      <c r="AB4" s="204"/>
      <c r="AC4" s="205"/>
      <c r="AD4" s="203">
        <f>AD5</f>
        <v>45040</v>
      </c>
      <c r="AE4" s="204"/>
      <c r="AF4" s="204"/>
      <c r="AG4" s="204"/>
      <c r="AH4" s="204"/>
      <c r="AI4" s="204"/>
      <c r="AJ4" s="205"/>
      <c r="AK4" s="203">
        <f>AK5</f>
        <v>45047</v>
      </c>
      <c r="AL4" s="204"/>
      <c r="AM4" s="204"/>
      <c r="AN4" s="204"/>
      <c r="AO4" s="204"/>
      <c r="AP4" s="204"/>
      <c r="AQ4" s="205"/>
      <c r="AR4" s="203">
        <f>AR5</f>
        <v>45054</v>
      </c>
      <c r="AS4" s="204"/>
      <c r="AT4" s="204"/>
      <c r="AU4" s="204"/>
      <c r="AV4" s="204"/>
      <c r="AW4" s="204"/>
      <c r="AX4" s="205"/>
      <c r="AY4" s="203">
        <f>AY5</f>
        <v>45061</v>
      </c>
      <c r="AZ4" s="204"/>
      <c r="BA4" s="204"/>
      <c r="BB4" s="204"/>
      <c r="BC4" s="204"/>
      <c r="BD4" s="204"/>
      <c r="BE4" s="205"/>
      <c r="BF4" s="203">
        <f>BF5</f>
        <v>45068</v>
      </c>
      <c r="BG4" s="204"/>
      <c r="BH4" s="204"/>
      <c r="BI4" s="204"/>
      <c r="BJ4" s="204"/>
      <c r="BK4" s="204"/>
      <c r="BL4" s="205"/>
      <c r="BM4" s="203">
        <f>BM5</f>
        <v>45075</v>
      </c>
      <c r="BN4" s="204"/>
      <c r="BO4" s="204"/>
      <c r="BP4" s="204"/>
      <c r="BQ4" s="204"/>
      <c r="BR4" s="204"/>
      <c r="BS4" s="205"/>
      <c r="BT4" s="203">
        <f>BT5</f>
        <v>45082</v>
      </c>
      <c r="BU4" s="204"/>
      <c r="BV4" s="204"/>
      <c r="BW4" s="204"/>
      <c r="BX4" s="204"/>
      <c r="BY4" s="204"/>
      <c r="BZ4" s="206"/>
    </row>
    <row r="5" spans="1:78" ht="15" customHeight="1" thickBot="1" x14ac:dyDescent="0.3">
      <c r="A5" s="36" t="s">
        <v>4</v>
      </c>
      <c r="B5" s="123"/>
      <c r="C5" s="123"/>
      <c r="D5" s="123"/>
      <c r="E5" s="123"/>
      <c r="F5" s="123"/>
      <c r="G5" s="123"/>
      <c r="I5" s="193">
        <f>Início_do_projeto-WEEKDAY(Início_do_projeto,1)+2+7*(Semana_de_exibição-1)</f>
        <v>45019</v>
      </c>
      <c r="J5" s="194">
        <f>I5+1</f>
        <v>45020</v>
      </c>
      <c r="K5" s="194">
        <f t="shared" ref="K5:AX5" si="0">J5+1</f>
        <v>45021</v>
      </c>
      <c r="L5" s="194">
        <f t="shared" si="0"/>
        <v>45022</v>
      </c>
      <c r="M5" s="194">
        <f t="shared" si="0"/>
        <v>45023</v>
      </c>
      <c r="N5" s="194">
        <f t="shared" si="0"/>
        <v>45024</v>
      </c>
      <c r="O5" s="195">
        <f t="shared" si="0"/>
        <v>45025</v>
      </c>
      <c r="P5" s="196">
        <f>O5+1</f>
        <v>45026</v>
      </c>
      <c r="Q5" s="194">
        <f>P5+1</f>
        <v>45027</v>
      </c>
      <c r="R5" s="194">
        <f t="shared" si="0"/>
        <v>45028</v>
      </c>
      <c r="S5" s="194">
        <f t="shared" si="0"/>
        <v>45029</v>
      </c>
      <c r="T5" s="194">
        <f t="shared" si="0"/>
        <v>45030</v>
      </c>
      <c r="U5" s="194">
        <f t="shared" si="0"/>
        <v>45031</v>
      </c>
      <c r="V5" s="195">
        <f t="shared" si="0"/>
        <v>45032</v>
      </c>
      <c r="W5" s="196">
        <f>V5+1</f>
        <v>45033</v>
      </c>
      <c r="X5" s="194">
        <f>W5+1</f>
        <v>45034</v>
      </c>
      <c r="Y5" s="194">
        <f t="shared" si="0"/>
        <v>45035</v>
      </c>
      <c r="Z5" s="194">
        <f t="shared" si="0"/>
        <v>45036</v>
      </c>
      <c r="AA5" s="194">
        <f t="shared" si="0"/>
        <v>45037</v>
      </c>
      <c r="AB5" s="194">
        <f t="shared" si="0"/>
        <v>45038</v>
      </c>
      <c r="AC5" s="195">
        <f t="shared" si="0"/>
        <v>45039</v>
      </c>
      <c r="AD5" s="196">
        <f>AC5+1</f>
        <v>45040</v>
      </c>
      <c r="AE5" s="194">
        <f>AD5+1</f>
        <v>45041</v>
      </c>
      <c r="AF5" s="194">
        <f t="shared" si="0"/>
        <v>45042</v>
      </c>
      <c r="AG5" s="194">
        <f t="shared" si="0"/>
        <v>45043</v>
      </c>
      <c r="AH5" s="194">
        <f t="shared" si="0"/>
        <v>45044</v>
      </c>
      <c r="AI5" s="194">
        <f t="shared" si="0"/>
        <v>45045</v>
      </c>
      <c r="AJ5" s="195">
        <f t="shared" si="0"/>
        <v>45046</v>
      </c>
      <c r="AK5" s="196">
        <f>AJ5+1</f>
        <v>45047</v>
      </c>
      <c r="AL5" s="194">
        <f>AK5+1</f>
        <v>45048</v>
      </c>
      <c r="AM5" s="194">
        <f t="shared" si="0"/>
        <v>45049</v>
      </c>
      <c r="AN5" s="194">
        <f t="shared" si="0"/>
        <v>45050</v>
      </c>
      <c r="AO5" s="194">
        <f t="shared" si="0"/>
        <v>45051</v>
      </c>
      <c r="AP5" s="194">
        <f t="shared" si="0"/>
        <v>45052</v>
      </c>
      <c r="AQ5" s="195">
        <f t="shared" si="0"/>
        <v>45053</v>
      </c>
      <c r="AR5" s="196">
        <f>AQ5+1</f>
        <v>45054</v>
      </c>
      <c r="AS5" s="194">
        <f>AR5+1</f>
        <v>45055</v>
      </c>
      <c r="AT5" s="194">
        <f t="shared" si="0"/>
        <v>45056</v>
      </c>
      <c r="AU5" s="194">
        <f t="shared" si="0"/>
        <v>45057</v>
      </c>
      <c r="AV5" s="194">
        <f t="shared" si="0"/>
        <v>45058</v>
      </c>
      <c r="AW5" s="194">
        <f t="shared" si="0"/>
        <v>45059</v>
      </c>
      <c r="AX5" s="195">
        <f t="shared" si="0"/>
        <v>45060</v>
      </c>
      <c r="AY5" s="196">
        <f>AX5+1</f>
        <v>45061</v>
      </c>
      <c r="AZ5" s="194">
        <f>AY5+1</f>
        <v>45062</v>
      </c>
      <c r="BA5" s="194">
        <f t="shared" ref="BA5:BE5" si="1">AZ5+1</f>
        <v>45063</v>
      </c>
      <c r="BB5" s="194">
        <f t="shared" si="1"/>
        <v>45064</v>
      </c>
      <c r="BC5" s="194">
        <f t="shared" si="1"/>
        <v>45065</v>
      </c>
      <c r="BD5" s="194">
        <f t="shared" si="1"/>
        <v>45066</v>
      </c>
      <c r="BE5" s="195">
        <f t="shared" si="1"/>
        <v>45067</v>
      </c>
      <c r="BF5" s="196">
        <f>BE5+1</f>
        <v>45068</v>
      </c>
      <c r="BG5" s="194">
        <f>BF5+1</f>
        <v>45069</v>
      </c>
      <c r="BH5" s="194">
        <f t="shared" ref="BH5:BL5" si="2">BG5+1</f>
        <v>45070</v>
      </c>
      <c r="BI5" s="194">
        <f t="shared" si="2"/>
        <v>45071</v>
      </c>
      <c r="BJ5" s="194">
        <f t="shared" si="2"/>
        <v>45072</v>
      </c>
      <c r="BK5" s="194">
        <f t="shared" si="2"/>
        <v>45073</v>
      </c>
      <c r="BL5" s="195">
        <f t="shared" si="2"/>
        <v>45074</v>
      </c>
      <c r="BM5" s="196">
        <f>BL5+1</f>
        <v>45075</v>
      </c>
      <c r="BN5" s="194">
        <f>BM5+1</f>
        <v>45076</v>
      </c>
      <c r="BO5" s="194">
        <f t="shared" ref="BO5:BS5" si="3">BN5+1</f>
        <v>45077</v>
      </c>
      <c r="BP5" s="194">
        <f t="shared" si="3"/>
        <v>45078</v>
      </c>
      <c r="BQ5" s="194">
        <f t="shared" si="3"/>
        <v>45079</v>
      </c>
      <c r="BR5" s="194">
        <f t="shared" si="3"/>
        <v>45080</v>
      </c>
      <c r="BS5" s="195">
        <f t="shared" si="3"/>
        <v>45081</v>
      </c>
      <c r="BT5" s="196">
        <f>BS5+1</f>
        <v>45082</v>
      </c>
      <c r="BU5" s="194">
        <f>BT5+1</f>
        <v>45083</v>
      </c>
      <c r="BV5" s="194">
        <f t="shared" ref="BV5:BZ5" si="4">BU5+1</f>
        <v>45084</v>
      </c>
      <c r="BW5" s="194">
        <f t="shared" si="4"/>
        <v>45085</v>
      </c>
      <c r="BX5" s="194">
        <f t="shared" si="4"/>
        <v>45086</v>
      </c>
      <c r="BY5" s="194">
        <f t="shared" si="4"/>
        <v>45087</v>
      </c>
      <c r="BZ5" s="197">
        <f t="shared" si="4"/>
        <v>45088</v>
      </c>
    </row>
    <row r="6" spans="1:78" ht="30" customHeight="1" thickBot="1" x14ac:dyDescent="0.3">
      <c r="A6" s="36" t="s">
        <v>5</v>
      </c>
      <c r="B6" s="188" t="s">
        <v>14</v>
      </c>
      <c r="C6" s="189" t="s">
        <v>18</v>
      </c>
      <c r="D6" s="189" t="s">
        <v>19</v>
      </c>
      <c r="E6" s="189" t="s">
        <v>20</v>
      </c>
      <c r="F6" s="189" t="s">
        <v>21</v>
      </c>
      <c r="G6" s="189"/>
      <c r="H6" s="189" t="s">
        <v>22</v>
      </c>
      <c r="I6" s="190" t="str">
        <f t="shared" ref="I6:BT6" si="5">LEFT(TEXT(I5,"ddd"),1)</f>
        <v>s</v>
      </c>
      <c r="J6" s="190" t="str">
        <f t="shared" si="5"/>
        <v>t</v>
      </c>
      <c r="K6" s="190" t="str">
        <f t="shared" si="5"/>
        <v>q</v>
      </c>
      <c r="L6" s="190" t="str">
        <f t="shared" si="5"/>
        <v>q</v>
      </c>
      <c r="M6" s="190" t="str">
        <f t="shared" si="5"/>
        <v>s</v>
      </c>
      <c r="N6" s="190" t="str">
        <f t="shared" si="5"/>
        <v>s</v>
      </c>
      <c r="O6" s="191" t="str">
        <f t="shared" si="5"/>
        <v>d</v>
      </c>
      <c r="P6" s="190" t="str">
        <f t="shared" si="5"/>
        <v>s</v>
      </c>
      <c r="Q6" s="190" t="str">
        <f t="shared" si="5"/>
        <v>t</v>
      </c>
      <c r="R6" s="190" t="str">
        <f t="shared" si="5"/>
        <v>q</v>
      </c>
      <c r="S6" s="190" t="str">
        <f t="shared" si="5"/>
        <v>q</v>
      </c>
      <c r="T6" s="190" t="str">
        <f t="shared" si="5"/>
        <v>s</v>
      </c>
      <c r="U6" s="190" t="str">
        <f t="shared" si="5"/>
        <v>s</v>
      </c>
      <c r="V6" s="191" t="str">
        <f t="shared" si="5"/>
        <v>d</v>
      </c>
      <c r="W6" s="190" t="str">
        <f t="shared" si="5"/>
        <v>s</v>
      </c>
      <c r="X6" s="190" t="str">
        <f t="shared" si="5"/>
        <v>t</v>
      </c>
      <c r="Y6" s="190" t="str">
        <f t="shared" si="5"/>
        <v>q</v>
      </c>
      <c r="Z6" s="190" t="str">
        <f t="shared" si="5"/>
        <v>q</v>
      </c>
      <c r="AA6" s="190" t="str">
        <f t="shared" si="5"/>
        <v>s</v>
      </c>
      <c r="AB6" s="190" t="str">
        <f t="shared" si="5"/>
        <v>s</v>
      </c>
      <c r="AC6" s="191" t="str">
        <f t="shared" si="5"/>
        <v>d</v>
      </c>
      <c r="AD6" s="190" t="str">
        <f t="shared" si="5"/>
        <v>s</v>
      </c>
      <c r="AE6" s="190" t="str">
        <f t="shared" si="5"/>
        <v>t</v>
      </c>
      <c r="AF6" s="190" t="str">
        <f t="shared" si="5"/>
        <v>q</v>
      </c>
      <c r="AG6" s="190" t="str">
        <f t="shared" si="5"/>
        <v>q</v>
      </c>
      <c r="AH6" s="190" t="str">
        <f t="shared" si="5"/>
        <v>s</v>
      </c>
      <c r="AI6" s="190" t="str">
        <f t="shared" si="5"/>
        <v>s</v>
      </c>
      <c r="AJ6" s="191" t="str">
        <f t="shared" si="5"/>
        <v>d</v>
      </c>
      <c r="AK6" s="190" t="str">
        <f t="shared" si="5"/>
        <v>s</v>
      </c>
      <c r="AL6" s="190" t="str">
        <f t="shared" si="5"/>
        <v>t</v>
      </c>
      <c r="AM6" s="190" t="str">
        <f t="shared" si="5"/>
        <v>q</v>
      </c>
      <c r="AN6" s="190" t="str">
        <f t="shared" si="5"/>
        <v>q</v>
      </c>
      <c r="AO6" s="190" t="str">
        <f t="shared" si="5"/>
        <v>s</v>
      </c>
      <c r="AP6" s="190" t="str">
        <f t="shared" si="5"/>
        <v>s</v>
      </c>
      <c r="AQ6" s="191" t="str">
        <f t="shared" si="5"/>
        <v>d</v>
      </c>
      <c r="AR6" s="190" t="str">
        <f t="shared" si="5"/>
        <v>s</v>
      </c>
      <c r="AS6" s="190" t="str">
        <f t="shared" si="5"/>
        <v>t</v>
      </c>
      <c r="AT6" s="190" t="str">
        <f t="shared" si="5"/>
        <v>q</v>
      </c>
      <c r="AU6" s="190" t="str">
        <f t="shared" si="5"/>
        <v>q</v>
      </c>
      <c r="AV6" s="190" t="str">
        <f t="shared" si="5"/>
        <v>s</v>
      </c>
      <c r="AW6" s="190" t="str">
        <f t="shared" si="5"/>
        <v>s</v>
      </c>
      <c r="AX6" s="191" t="str">
        <f t="shared" si="5"/>
        <v>d</v>
      </c>
      <c r="AY6" s="190" t="str">
        <f t="shared" si="5"/>
        <v>s</v>
      </c>
      <c r="AZ6" s="190" t="str">
        <f t="shared" si="5"/>
        <v>t</v>
      </c>
      <c r="BA6" s="190" t="str">
        <f t="shared" si="5"/>
        <v>q</v>
      </c>
      <c r="BB6" s="190" t="str">
        <f t="shared" si="5"/>
        <v>q</v>
      </c>
      <c r="BC6" s="190" t="str">
        <f t="shared" si="5"/>
        <v>s</v>
      </c>
      <c r="BD6" s="190" t="str">
        <f t="shared" si="5"/>
        <v>s</v>
      </c>
      <c r="BE6" s="191" t="str">
        <f t="shared" si="5"/>
        <v>d</v>
      </c>
      <c r="BF6" s="190" t="str">
        <f t="shared" si="5"/>
        <v>s</v>
      </c>
      <c r="BG6" s="190" t="str">
        <f t="shared" si="5"/>
        <v>t</v>
      </c>
      <c r="BH6" s="190" t="str">
        <f t="shared" si="5"/>
        <v>q</v>
      </c>
      <c r="BI6" s="190" t="str">
        <f t="shared" si="5"/>
        <v>q</v>
      </c>
      <c r="BJ6" s="190" t="str">
        <f t="shared" si="5"/>
        <v>s</v>
      </c>
      <c r="BK6" s="190" t="str">
        <f t="shared" si="5"/>
        <v>s</v>
      </c>
      <c r="BL6" s="191" t="str">
        <f t="shared" si="5"/>
        <v>d</v>
      </c>
      <c r="BM6" s="190" t="str">
        <f t="shared" si="5"/>
        <v>s</v>
      </c>
      <c r="BN6" s="190" t="str">
        <f t="shared" si="5"/>
        <v>t</v>
      </c>
      <c r="BO6" s="190" t="str">
        <f t="shared" si="5"/>
        <v>q</v>
      </c>
      <c r="BP6" s="190" t="str">
        <f t="shared" si="5"/>
        <v>q</v>
      </c>
      <c r="BQ6" s="190" t="str">
        <f t="shared" si="5"/>
        <v>s</v>
      </c>
      <c r="BR6" s="190" t="str">
        <f t="shared" si="5"/>
        <v>s</v>
      </c>
      <c r="BS6" s="191" t="str">
        <f t="shared" si="5"/>
        <v>d</v>
      </c>
      <c r="BT6" s="190" t="str">
        <f t="shared" si="5"/>
        <v>s</v>
      </c>
      <c r="BU6" s="190" t="str">
        <f t="shared" ref="BU6:BZ6" si="6">LEFT(TEXT(BU5,"ddd"),1)</f>
        <v>t</v>
      </c>
      <c r="BV6" s="190" t="str">
        <f t="shared" si="6"/>
        <v>q</v>
      </c>
      <c r="BW6" s="190" t="str">
        <f t="shared" si="6"/>
        <v>q</v>
      </c>
      <c r="BX6" s="190" t="str">
        <f t="shared" si="6"/>
        <v>s</v>
      </c>
      <c r="BY6" s="190" t="str">
        <f t="shared" si="6"/>
        <v>s</v>
      </c>
      <c r="BZ6" s="192" t="str">
        <f t="shared" si="6"/>
        <v>d</v>
      </c>
    </row>
    <row r="7" spans="1:78" ht="30" hidden="1" customHeight="1" x14ac:dyDescent="0.3">
      <c r="A7" s="35" t="s">
        <v>6</v>
      </c>
      <c r="B7" s="130"/>
      <c r="C7" s="131"/>
      <c r="D7" s="123"/>
      <c r="E7" s="123"/>
      <c r="F7" s="123"/>
      <c r="G7" s="123"/>
      <c r="H7" s="123" t="str">
        <f>IF(OR(ISBLANK(Início_da_tarefa),ISBLANK(Término_da_tarefa)),"",Término_da_tarefa-Início_da_tarefa+1)</f>
        <v/>
      </c>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87"/>
    </row>
    <row r="8" spans="1:78" s="3" customFormat="1" ht="30" customHeight="1" thickBot="1" x14ac:dyDescent="0.3">
      <c r="A8" s="36" t="s">
        <v>7</v>
      </c>
      <c r="B8" s="133" t="s">
        <v>28</v>
      </c>
      <c r="C8" s="134"/>
      <c r="D8" s="16"/>
      <c r="E8" s="49"/>
      <c r="F8" s="50"/>
      <c r="G8" s="14"/>
      <c r="H8" s="14" t="str">
        <f t="shared" ref="H8:H60" si="7">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132"/>
    </row>
    <row r="9" spans="1:78" s="3" customFormat="1" ht="30" customHeight="1" thickBot="1" x14ac:dyDescent="0.3">
      <c r="A9" s="36" t="s">
        <v>8</v>
      </c>
      <c r="B9" s="135" t="s">
        <v>29</v>
      </c>
      <c r="C9" s="136" t="s">
        <v>30</v>
      </c>
      <c r="D9" s="17">
        <v>1</v>
      </c>
      <c r="E9" s="137">
        <f>Início_do_projeto</f>
        <v>45019</v>
      </c>
      <c r="F9" s="137">
        <f>E9+1</f>
        <v>45020</v>
      </c>
      <c r="G9" s="14"/>
      <c r="H9" s="14">
        <f t="shared" si="7"/>
        <v>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132"/>
    </row>
    <row r="10" spans="1:78" s="3" customFormat="1" ht="50.25" customHeight="1" thickBot="1" x14ac:dyDescent="0.3">
      <c r="A10" s="36" t="s">
        <v>9</v>
      </c>
      <c r="B10" s="138" t="s">
        <v>38</v>
      </c>
      <c r="C10" s="139" t="s">
        <v>30</v>
      </c>
      <c r="D10" s="17">
        <v>1</v>
      </c>
      <c r="E10" s="137">
        <f>F9</f>
        <v>45020</v>
      </c>
      <c r="F10" s="137">
        <f>E10+1</f>
        <v>45021</v>
      </c>
      <c r="G10" s="14"/>
      <c r="H10" s="14">
        <f t="shared" si="7"/>
        <v>2</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132"/>
    </row>
    <row r="11" spans="1:78" s="3" customFormat="1" ht="45.75" customHeight="1" thickBot="1" x14ac:dyDescent="0.3">
      <c r="A11" s="35"/>
      <c r="B11" s="138" t="s">
        <v>31</v>
      </c>
      <c r="C11" s="140" t="s">
        <v>27</v>
      </c>
      <c r="D11" s="17">
        <v>1</v>
      </c>
      <c r="E11" s="137">
        <f>F10</f>
        <v>45021</v>
      </c>
      <c r="F11" s="137">
        <f>E11+2</f>
        <v>45023</v>
      </c>
      <c r="G11" s="14"/>
      <c r="H11" s="14">
        <f t="shared" si="7"/>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132"/>
    </row>
    <row r="12" spans="1:78" s="3" customFormat="1" ht="43.5" customHeight="1" thickBot="1" x14ac:dyDescent="0.3">
      <c r="A12" s="35"/>
      <c r="B12" s="138" t="s">
        <v>32</v>
      </c>
      <c r="C12" s="139" t="s">
        <v>26</v>
      </c>
      <c r="D12" s="17">
        <v>1</v>
      </c>
      <c r="E12" s="137">
        <f>E11</f>
        <v>45021</v>
      </c>
      <c r="F12" s="137">
        <f>E12+2</f>
        <v>45023</v>
      </c>
      <c r="G12" s="14"/>
      <c r="H12" s="14">
        <f t="shared" si="7"/>
        <v>3</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132"/>
    </row>
    <row r="13" spans="1:78" s="3" customFormat="1" ht="30.95" customHeight="1" thickBot="1" x14ac:dyDescent="0.3">
      <c r="A13" s="35"/>
      <c r="B13" s="138" t="s">
        <v>33</v>
      </c>
      <c r="C13" s="139" t="s">
        <v>25</v>
      </c>
      <c r="D13" s="17">
        <v>1</v>
      </c>
      <c r="E13" s="137">
        <f>E10+1</f>
        <v>45021</v>
      </c>
      <c r="F13" s="137">
        <f>E13+2</f>
        <v>45023</v>
      </c>
      <c r="G13" s="14"/>
      <c r="H13" s="14">
        <f t="shared" si="7"/>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132"/>
    </row>
    <row r="14" spans="1:78" s="3" customFormat="1" ht="50.1" customHeight="1" thickBot="1" x14ac:dyDescent="0.3">
      <c r="A14" s="35"/>
      <c r="B14" s="138" t="s">
        <v>35</v>
      </c>
      <c r="C14" s="139" t="s">
        <v>30</v>
      </c>
      <c r="D14" s="17">
        <v>1</v>
      </c>
      <c r="E14" s="137">
        <v>45024</v>
      </c>
      <c r="F14" s="137">
        <v>45024</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132"/>
    </row>
    <row r="15" spans="1:78" s="3" customFormat="1" ht="30" customHeight="1" thickBot="1" x14ac:dyDescent="0.3">
      <c r="A15" s="36" t="s">
        <v>10</v>
      </c>
      <c r="B15" s="141" t="s">
        <v>34</v>
      </c>
      <c r="C15" s="142"/>
      <c r="D15" s="19"/>
      <c r="E15" s="52"/>
      <c r="F15" s="53"/>
      <c r="G15" s="14"/>
      <c r="H15" s="14" t="str">
        <f t="shared" si="7"/>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132"/>
    </row>
    <row r="16" spans="1:78" s="3" customFormat="1" ht="43.5" customHeight="1" thickBot="1" x14ac:dyDescent="0.3">
      <c r="A16" s="36"/>
      <c r="B16" s="143" t="s">
        <v>36</v>
      </c>
      <c r="C16" s="144" t="s">
        <v>30</v>
      </c>
      <c r="D16" s="20">
        <v>1</v>
      </c>
      <c r="E16" s="145">
        <v>45026</v>
      </c>
      <c r="F16" s="145">
        <f>E16</f>
        <v>45026</v>
      </c>
      <c r="G16" s="14"/>
      <c r="H16" s="14">
        <f t="shared" si="7"/>
        <v>1</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132"/>
    </row>
    <row r="17" spans="1:78" s="3" customFormat="1" ht="30" customHeight="1" thickBot="1" x14ac:dyDescent="0.3">
      <c r="A17" s="35"/>
      <c r="B17" s="143" t="s">
        <v>37</v>
      </c>
      <c r="C17" s="144" t="s">
        <v>30</v>
      </c>
      <c r="D17" s="20">
        <v>1</v>
      </c>
      <c r="E17" s="145">
        <f>E16+1</f>
        <v>45027</v>
      </c>
      <c r="F17" s="145">
        <f>E17+1</f>
        <v>45028</v>
      </c>
      <c r="G17" s="14"/>
      <c r="H17" s="14">
        <f t="shared" si="7"/>
        <v>2</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132"/>
    </row>
    <row r="18" spans="1:78" s="3" customFormat="1" ht="30" customHeight="1" thickBot="1" x14ac:dyDescent="0.3">
      <c r="A18" s="35"/>
      <c r="B18" s="143" t="s">
        <v>41</v>
      </c>
      <c r="C18" s="144" t="s">
        <v>27</v>
      </c>
      <c r="D18" s="20">
        <v>1</v>
      </c>
      <c r="E18" s="145">
        <f>F17</f>
        <v>45028</v>
      </c>
      <c r="F18" s="145">
        <f>E18+2</f>
        <v>45030</v>
      </c>
      <c r="G18" s="14"/>
      <c r="H18" s="14">
        <f t="shared" si="7"/>
        <v>3</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132"/>
    </row>
    <row r="19" spans="1:78" s="3" customFormat="1" ht="30" customHeight="1" thickBot="1" x14ac:dyDescent="0.3">
      <c r="A19" s="35"/>
      <c r="B19" s="143" t="s">
        <v>40</v>
      </c>
      <c r="C19" s="144" t="s">
        <v>25</v>
      </c>
      <c r="D19" s="20">
        <v>1</v>
      </c>
      <c r="E19" s="145">
        <f>E18</f>
        <v>45028</v>
      </c>
      <c r="F19" s="145">
        <f>E19+2</f>
        <v>45030</v>
      </c>
      <c r="G19" s="14"/>
      <c r="H19" s="14">
        <f t="shared" si="7"/>
        <v>3</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132"/>
    </row>
    <row r="20" spans="1:78" s="3" customFormat="1" ht="30" customHeight="1" thickBot="1" x14ac:dyDescent="0.3">
      <c r="A20" s="35"/>
      <c r="B20" s="143" t="s">
        <v>39</v>
      </c>
      <c r="C20" s="144" t="s">
        <v>26</v>
      </c>
      <c r="D20" s="20">
        <v>1</v>
      </c>
      <c r="E20" s="145">
        <f>E19</f>
        <v>45028</v>
      </c>
      <c r="F20" s="145">
        <f>E20+2</f>
        <v>45030</v>
      </c>
      <c r="G20" s="14"/>
      <c r="H20" s="14">
        <f t="shared" si="7"/>
        <v>3</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132"/>
    </row>
    <row r="21" spans="1:78" s="3" customFormat="1" ht="50.1" customHeight="1" thickBot="1" x14ac:dyDescent="0.3">
      <c r="A21" s="35"/>
      <c r="B21" s="143" t="s">
        <v>35</v>
      </c>
      <c r="C21" s="144" t="s">
        <v>30</v>
      </c>
      <c r="D21" s="20">
        <v>1</v>
      </c>
      <c r="E21" s="145">
        <v>45031</v>
      </c>
      <c r="F21" s="145">
        <v>45031</v>
      </c>
      <c r="G21" s="14"/>
      <c r="H21" s="14"/>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132"/>
    </row>
    <row r="22" spans="1:78" s="3" customFormat="1" ht="30" customHeight="1" thickBot="1" x14ac:dyDescent="0.3">
      <c r="A22" s="35" t="s">
        <v>11</v>
      </c>
      <c r="B22" s="146" t="s">
        <v>42</v>
      </c>
      <c r="C22" s="147"/>
      <c r="D22" s="22"/>
      <c r="E22" s="55"/>
      <c r="F22" s="56"/>
      <c r="G22" s="14"/>
      <c r="H22" s="14" t="str">
        <f t="shared" si="7"/>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132"/>
    </row>
    <row r="23" spans="1:78" s="3" customFormat="1" ht="30" customHeight="1" thickBot="1" x14ac:dyDescent="0.3">
      <c r="A23" s="35"/>
      <c r="B23" s="148" t="s">
        <v>36</v>
      </c>
      <c r="C23" s="149" t="s">
        <v>30</v>
      </c>
      <c r="D23" s="23">
        <v>1</v>
      </c>
      <c r="E23" s="150">
        <v>45033</v>
      </c>
      <c r="F23" s="150">
        <f>E23</f>
        <v>45033</v>
      </c>
      <c r="G23" s="14"/>
      <c r="H23" s="14">
        <f t="shared" si="7"/>
        <v>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132"/>
    </row>
    <row r="24" spans="1:78" s="3" customFormat="1" ht="30" customHeight="1" thickBot="1" x14ac:dyDescent="0.3">
      <c r="A24" s="35"/>
      <c r="B24" s="151" t="s">
        <v>43</v>
      </c>
      <c r="C24" s="149" t="s">
        <v>25</v>
      </c>
      <c r="D24" s="23">
        <v>1</v>
      </c>
      <c r="E24" s="150">
        <f>F23+1</f>
        <v>45034</v>
      </c>
      <c r="F24" s="150">
        <f>E24</f>
        <v>45034</v>
      </c>
      <c r="G24" s="14"/>
      <c r="H24" s="14">
        <f t="shared" si="7"/>
        <v>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132"/>
    </row>
    <row r="25" spans="1:78" s="3" customFormat="1" ht="30" customHeight="1" thickBot="1" x14ac:dyDescent="0.3">
      <c r="A25" s="35"/>
      <c r="B25" s="151" t="s">
        <v>29</v>
      </c>
      <c r="C25" s="149" t="s">
        <v>30</v>
      </c>
      <c r="D25" s="23">
        <v>1</v>
      </c>
      <c r="E25" s="150">
        <f>F24+1</f>
        <v>45035</v>
      </c>
      <c r="F25" s="150">
        <f>E25+1</f>
        <v>45036</v>
      </c>
      <c r="G25" s="14"/>
      <c r="H25" s="14">
        <f t="shared" si="7"/>
        <v>2</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132"/>
    </row>
    <row r="26" spans="1:78" s="3" customFormat="1" ht="50.1" customHeight="1" thickBot="1" x14ac:dyDescent="0.3">
      <c r="A26" s="35"/>
      <c r="B26" s="151" t="s">
        <v>35</v>
      </c>
      <c r="C26" s="149" t="s">
        <v>30</v>
      </c>
      <c r="D26" s="23">
        <v>1</v>
      </c>
      <c r="E26" s="150">
        <f>F25+1</f>
        <v>45037</v>
      </c>
      <c r="F26" s="150">
        <f>E26</f>
        <v>45037</v>
      </c>
      <c r="G26" s="14"/>
      <c r="H26" s="14">
        <f t="shared" si="7"/>
        <v>1</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132"/>
    </row>
    <row r="27" spans="1:78" s="3" customFormat="1" ht="30" customHeight="1" thickBot="1" x14ac:dyDescent="0.3">
      <c r="A27" s="35" t="s">
        <v>11</v>
      </c>
      <c r="B27" s="152" t="s">
        <v>44</v>
      </c>
      <c r="C27" s="153"/>
      <c r="D27" s="25"/>
      <c r="E27" s="58"/>
      <c r="F27" s="59"/>
      <c r="G27" s="14"/>
      <c r="H27" s="14" t="str">
        <f t="shared" si="7"/>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132"/>
    </row>
    <row r="28" spans="1:78" s="3" customFormat="1" ht="30" customHeight="1" thickBot="1" x14ac:dyDescent="0.3">
      <c r="A28" s="35"/>
      <c r="B28" s="154" t="s">
        <v>36</v>
      </c>
      <c r="C28" s="155" t="s">
        <v>30</v>
      </c>
      <c r="D28" s="26">
        <v>1</v>
      </c>
      <c r="E28" s="156">
        <v>45040</v>
      </c>
      <c r="F28" s="156">
        <f>E28</f>
        <v>45040</v>
      </c>
      <c r="G28" s="14"/>
      <c r="H28" s="14">
        <f t="shared" si="7"/>
        <v>1</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132"/>
    </row>
    <row r="29" spans="1:78" s="3" customFormat="1" ht="30" customHeight="1" thickBot="1" x14ac:dyDescent="0.3">
      <c r="A29" s="35"/>
      <c r="B29" s="154" t="s">
        <v>45</v>
      </c>
      <c r="C29" s="155" t="s">
        <v>30</v>
      </c>
      <c r="D29" s="26">
        <v>1</v>
      </c>
      <c r="E29" s="156">
        <f>E28+1</f>
        <v>45041</v>
      </c>
      <c r="F29" s="156">
        <f>E29</f>
        <v>45041</v>
      </c>
      <c r="G29" s="14"/>
      <c r="H29" s="14">
        <f t="shared" si="7"/>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132"/>
    </row>
    <row r="30" spans="1:78" s="3" customFormat="1" ht="30" customHeight="1" thickBot="1" x14ac:dyDescent="0.3">
      <c r="A30" s="35"/>
      <c r="B30" s="154" t="s">
        <v>29</v>
      </c>
      <c r="C30" s="155" t="s">
        <v>30</v>
      </c>
      <c r="D30" s="26">
        <v>1</v>
      </c>
      <c r="E30" s="156">
        <f>F29+1</f>
        <v>45042</v>
      </c>
      <c r="F30" s="156">
        <f>E30</f>
        <v>45042</v>
      </c>
      <c r="G30" s="14"/>
      <c r="H30" s="14">
        <f t="shared" si="7"/>
        <v>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132"/>
    </row>
    <row r="31" spans="1:78" s="3" customFormat="1" ht="30" customHeight="1" thickBot="1" x14ac:dyDescent="0.3">
      <c r="A31" s="35"/>
      <c r="B31" s="154" t="s">
        <v>46</v>
      </c>
      <c r="C31" s="155" t="s">
        <v>64</v>
      </c>
      <c r="D31" s="26">
        <v>1</v>
      </c>
      <c r="E31" s="156">
        <f>F30+1</f>
        <v>45043</v>
      </c>
      <c r="F31" s="156">
        <f>E31</f>
        <v>45043</v>
      </c>
      <c r="G31" s="14"/>
      <c r="H31" s="14">
        <f t="shared" si="7"/>
        <v>1</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132"/>
    </row>
    <row r="32" spans="1:78" s="3" customFormat="1" ht="50.1" customHeight="1" thickBot="1" x14ac:dyDescent="0.3">
      <c r="A32" s="35"/>
      <c r="B32" s="154" t="s">
        <v>35</v>
      </c>
      <c r="C32" s="155" t="s">
        <v>30</v>
      </c>
      <c r="D32" s="26">
        <v>1</v>
      </c>
      <c r="E32" s="156">
        <f>F31+1</f>
        <v>45044</v>
      </c>
      <c r="F32" s="156">
        <f>E32</f>
        <v>45044</v>
      </c>
      <c r="G32" s="14"/>
      <c r="H32" s="14">
        <f t="shared" si="7"/>
        <v>1</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132"/>
    </row>
    <row r="33" spans="1:78" s="3" customFormat="1" ht="30" customHeight="1" thickBot="1" x14ac:dyDescent="0.3">
      <c r="A33" s="35" t="s">
        <v>11</v>
      </c>
      <c r="B33" s="157" t="s">
        <v>58</v>
      </c>
      <c r="C33" s="158"/>
      <c r="D33" s="86"/>
      <c r="E33" s="87"/>
      <c r="F33" s="88"/>
      <c r="G33" s="14"/>
      <c r="H33" s="14" t="str">
        <f t="shared" si="7"/>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132"/>
    </row>
    <row r="34" spans="1:78" s="3" customFormat="1" ht="30" customHeight="1" thickBot="1" x14ac:dyDescent="0.3">
      <c r="A34" s="35"/>
      <c r="B34" s="159" t="s">
        <v>36</v>
      </c>
      <c r="C34" s="160" t="s">
        <v>30</v>
      </c>
      <c r="D34" s="91">
        <v>1</v>
      </c>
      <c r="E34" s="161">
        <v>45047</v>
      </c>
      <c r="F34" s="161">
        <f>E34</f>
        <v>45047</v>
      </c>
      <c r="G34" s="14"/>
      <c r="H34" s="14">
        <f t="shared" si="7"/>
        <v>1</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132"/>
    </row>
    <row r="35" spans="1:78" s="3" customFormat="1" ht="30" customHeight="1" thickBot="1" x14ac:dyDescent="0.3">
      <c r="A35" s="35"/>
      <c r="B35" s="159" t="s">
        <v>47</v>
      </c>
      <c r="C35" s="160" t="s">
        <v>30</v>
      </c>
      <c r="D35" s="91">
        <v>1</v>
      </c>
      <c r="E35" s="161">
        <f>E34+1</f>
        <v>45048</v>
      </c>
      <c r="F35" s="161">
        <f>E35</f>
        <v>45048</v>
      </c>
      <c r="G35" s="14"/>
      <c r="H35" s="14">
        <f t="shared" si="7"/>
        <v>1</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132"/>
    </row>
    <row r="36" spans="1:78" s="3" customFormat="1" ht="30" customHeight="1" thickBot="1" x14ac:dyDescent="0.3">
      <c r="A36" s="35"/>
      <c r="B36" s="159" t="s">
        <v>48</v>
      </c>
      <c r="C36" s="160" t="s">
        <v>26</v>
      </c>
      <c r="D36" s="91">
        <v>1</v>
      </c>
      <c r="E36" s="161">
        <f>F35+1</f>
        <v>45049</v>
      </c>
      <c r="F36" s="161">
        <f>E36+2</f>
        <v>45051</v>
      </c>
      <c r="G36" s="14"/>
      <c r="H36" s="14">
        <f t="shared" si="7"/>
        <v>3</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132"/>
    </row>
    <row r="37" spans="1:78" s="3" customFormat="1" ht="50.1" customHeight="1" thickBot="1" x14ac:dyDescent="0.3">
      <c r="A37" s="35"/>
      <c r="B37" s="159" t="s">
        <v>35</v>
      </c>
      <c r="C37" s="160" t="s">
        <v>30</v>
      </c>
      <c r="D37" s="91">
        <v>1</v>
      </c>
      <c r="E37" s="161">
        <f>F36+1</f>
        <v>45052</v>
      </c>
      <c r="F37" s="161">
        <f>E37</f>
        <v>45052</v>
      </c>
      <c r="G37" s="14"/>
      <c r="H37" s="14">
        <f t="shared" si="7"/>
        <v>1</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132"/>
    </row>
    <row r="38" spans="1:78" s="3" customFormat="1" ht="30" customHeight="1" thickBot="1" x14ac:dyDescent="0.3">
      <c r="A38" s="35" t="s">
        <v>11</v>
      </c>
      <c r="B38" s="162" t="s">
        <v>59</v>
      </c>
      <c r="C38" s="163"/>
      <c r="D38" s="96"/>
      <c r="E38" s="97"/>
      <c r="F38" s="98"/>
      <c r="G38" s="14"/>
      <c r="H38" s="14" t="str">
        <f t="shared" si="7"/>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132"/>
    </row>
    <row r="39" spans="1:78" s="3" customFormat="1" ht="30" customHeight="1" thickBot="1" x14ac:dyDescent="0.3">
      <c r="A39" s="35"/>
      <c r="B39" s="164" t="s">
        <v>36</v>
      </c>
      <c r="C39" s="165" t="s">
        <v>30</v>
      </c>
      <c r="D39" s="101">
        <v>1</v>
      </c>
      <c r="E39" s="166">
        <v>45054</v>
      </c>
      <c r="F39" s="166">
        <f>E39</f>
        <v>45054</v>
      </c>
      <c r="G39" s="14"/>
      <c r="H39" s="14">
        <f t="shared" si="7"/>
        <v>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132"/>
    </row>
    <row r="40" spans="1:78" s="3" customFormat="1" ht="30" customHeight="1" thickBot="1" x14ac:dyDescent="0.3">
      <c r="A40" s="35"/>
      <c r="B40" s="164" t="s">
        <v>49</v>
      </c>
      <c r="C40" s="165" t="s">
        <v>27</v>
      </c>
      <c r="D40" s="101">
        <v>1</v>
      </c>
      <c r="E40" s="166">
        <f>E39+1</f>
        <v>45055</v>
      </c>
      <c r="F40" s="166">
        <f>E40+3</f>
        <v>45058</v>
      </c>
      <c r="G40" s="14"/>
      <c r="H40" s="14">
        <f t="shared" si="7"/>
        <v>4</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132"/>
    </row>
    <row r="41" spans="1:78" s="3" customFormat="1" ht="50.1" customHeight="1" thickBot="1" x14ac:dyDescent="0.3">
      <c r="A41" s="35"/>
      <c r="B41" s="164" t="s">
        <v>35</v>
      </c>
      <c r="C41" s="165" t="s">
        <v>30</v>
      </c>
      <c r="D41" s="101">
        <v>1</v>
      </c>
      <c r="E41" s="166">
        <f>F40+1</f>
        <v>45059</v>
      </c>
      <c r="F41" s="166">
        <f>E41</f>
        <v>45059</v>
      </c>
      <c r="G41" s="14"/>
      <c r="H41" s="14">
        <f t="shared" si="7"/>
        <v>1</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132"/>
    </row>
    <row r="42" spans="1:78" s="3" customFormat="1" ht="30" customHeight="1" thickBot="1" x14ac:dyDescent="0.3">
      <c r="A42" s="35" t="s">
        <v>11</v>
      </c>
      <c r="B42" s="167" t="s">
        <v>60</v>
      </c>
      <c r="C42" s="168"/>
      <c r="D42" s="105"/>
      <c r="E42" s="106"/>
      <c r="F42" s="107"/>
      <c r="G42" s="14"/>
      <c r="H42" s="14" t="str">
        <f t="shared" si="7"/>
        <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132"/>
    </row>
    <row r="43" spans="1:78" s="3" customFormat="1" ht="30" customHeight="1" thickBot="1" x14ac:dyDescent="0.3">
      <c r="A43" s="35"/>
      <c r="B43" s="169" t="s">
        <v>36</v>
      </c>
      <c r="C43" s="170" t="s">
        <v>30</v>
      </c>
      <c r="D43" s="110">
        <v>1</v>
      </c>
      <c r="E43" s="171">
        <v>45061</v>
      </c>
      <c r="F43" s="171">
        <f>E43</f>
        <v>45061</v>
      </c>
      <c r="G43" s="14"/>
      <c r="H43" s="14">
        <f t="shared" si="7"/>
        <v>1</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132"/>
    </row>
    <row r="44" spans="1:78" s="3" customFormat="1" ht="30" customHeight="1" thickBot="1" x14ac:dyDescent="0.3">
      <c r="A44" s="35"/>
      <c r="B44" s="169" t="s">
        <v>50</v>
      </c>
      <c r="C44" s="170" t="s">
        <v>26</v>
      </c>
      <c r="D44" s="110">
        <v>1</v>
      </c>
      <c r="E44" s="171">
        <f>E43+1</f>
        <v>45062</v>
      </c>
      <c r="F44" s="171">
        <f>E44+3</f>
        <v>45065</v>
      </c>
      <c r="G44" s="14"/>
      <c r="H44" s="14">
        <f t="shared" si="7"/>
        <v>4</v>
      </c>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132"/>
    </row>
    <row r="45" spans="1:78" s="3" customFormat="1" ht="50.1" customHeight="1" thickBot="1" x14ac:dyDescent="0.3">
      <c r="A45" s="35"/>
      <c r="B45" s="169" t="s">
        <v>35</v>
      </c>
      <c r="C45" s="170" t="s">
        <v>30</v>
      </c>
      <c r="D45" s="110">
        <v>1</v>
      </c>
      <c r="E45" s="171">
        <f>F44+1</f>
        <v>45066</v>
      </c>
      <c r="F45" s="171">
        <f>E45</f>
        <v>45066</v>
      </c>
      <c r="G45" s="14"/>
      <c r="H45" s="14">
        <f t="shared" si="7"/>
        <v>1</v>
      </c>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132"/>
    </row>
    <row r="46" spans="1:78" s="3" customFormat="1" ht="30" customHeight="1" thickBot="1" x14ac:dyDescent="0.3">
      <c r="A46" s="35" t="s">
        <v>11</v>
      </c>
      <c r="B46" s="172" t="s">
        <v>61</v>
      </c>
      <c r="C46" s="173"/>
      <c r="D46" s="82"/>
      <c r="E46" s="83"/>
      <c r="F46" s="84"/>
      <c r="G46" s="14"/>
      <c r="H46" s="14" t="str">
        <f t="shared" si="7"/>
        <v/>
      </c>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132"/>
    </row>
    <row r="47" spans="1:78" s="3" customFormat="1" ht="30" customHeight="1" thickBot="1" x14ac:dyDescent="0.3">
      <c r="A47" s="35"/>
      <c r="B47" s="174" t="s">
        <v>36</v>
      </c>
      <c r="C47" s="175" t="s">
        <v>30</v>
      </c>
      <c r="D47" s="115">
        <v>1</v>
      </c>
      <c r="E47" s="176">
        <v>45068</v>
      </c>
      <c r="F47" s="176">
        <f>E47</f>
        <v>45068</v>
      </c>
      <c r="G47" s="14"/>
      <c r="H47" s="14">
        <f t="shared" si="7"/>
        <v>1</v>
      </c>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132"/>
    </row>
    <row r="48" spans="1:78" s="3" customFormat="1" ht="30" customHeight="1" thickBot="1" x14ac:dyDescent="0.3">
      <c r="A48" s="35"/>
      <c r="B48" s="174" t="s">
        <v>51</v>
      </c>
      <c r="C48" s="175" t="s">
        <v>65</v>
      </c>
      <c r="D48" s="115">
        <v>1</v>
      </c>
      <c r="E48" s="176">
        <f>E47+1</f>
        <v>45069</v>
      </c>
      <c r="F48" s="176">
        <f>E48+3</f>
        <v>45072</v>
      </c>
      <c r="G48" s="14"/>
      <c r="H48" s="14">
        <f t="shared" si="7"/>
        <v>4</v>
      </c>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132"/>
    </row>
    <row r="49" spans="1:78" s="3" customFormat="1" ht="30" customHeight="1" thickBot="1" x14ac:dyDescent="0.3">
      <c r="A49" s="35"/>
      <c r="B49" s="174" t="s">
        <v>53</v>
      </c>
      <c r="C49" s="175" t="s">
        <v>66</v>
      </c>
      <c r="D49" s="115">
        <v>1</v>
      </c>
      <c r="E49" s="176">
        <v>45069</v>
      </c>
      <c r="F49" s="176">
        <v>45072</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132"/>
    </row>
    <row r="50" spans="1:78" s="3" customFormat="1" ht="50.1" customHeight="1" thickBot="1" x14ac:dyDescent="0.3">
      <c r="A50" s="35"/>
      <c r="B50" s="174" t="s">
        <v>35</v>
      </c>
      <c r="C50" s="175" t="s">
        <v>30</v>
      </c>
      <c r="D50" s="115">
        <v>1</v>
      </c>
      <c r="E50" s="176">
        <f>F48+1</f>
        <v>45073</v>
      </c>
      <c r="F50" s="176">
        <f>E50</f>
        <v>45073</v>
      </c>
      <c r="G50" s="14"/>
      <c r="H50" s="14">
        <f t="shared" si="7"/>
        <v>1</v>
      </c>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132"/>
    </row>
    <row r="51" spans="1:78" s="3" customFormat="1" ht="30" customHeight="1" thickBot="1" x14ac:dyDescent="0.3">
      <c r="A51" s="35" t="s">
        <v>11</v>
      </c>
      <c r="B51" s="177" t="s">
        <v>62</v>
      </c>
      <c r="C51" s="142"/>
      <c r="D51" s="19"/>
      <c r="E51" s="52"/>
      <c r="F51" s="53"/>
      <c r="G51" s="14"/>
      <c r="H51" s="14" t="str">
        <f t="shared" si="7"/>
        <v/>
      </c>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132"/>
    </row>
    <row r="52" spans="1:78" s="3" customFormat="1" ht="30" customHeight="1" thickBot="1" x14ac:dyDescent="0.3">
      <c r="A52" s="35"/>
      <c r="B52" s="143" t="s">
        <v>36</v>
      </c>
      <c r="C52" s="144" t="s">
        <v>30</v>
      </c>
      <c r="D52" s="20">
        <v>1</v>
      </c>
      <c r="E52" s="145">
        <v>45075</v>
      </c>
      <c r="F52" s="145">
        <f>E52</f>
        <v>45075</v>
      </c>
      <c r="G52" s="14"/>
      <c r="H52" s="14">
        <f t="shared" si="7"/>
        <v>1</v>
      </c>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132"/>
    </row>
    <row r="53" spans="1:78" s="3" customFormat="1" ht="30" customHeight="1" thickBot="1" x14ac:dyDescent="0.3">
      <c r="A53" s="35"/>
      <c r="B53" s="143" t="s">
        <v>52</v>
      </c>
      <c r="C53" s="144" t="s">
        <v>67</v>
      </c>
      <c r="D53" s="20">
        <v>1</v>
      </c>
      <c r="E53" s="145">
        <f>E52+1</f>
        <v>45076</v>
      </c>
      <c r="F53" s="145">
        <f>E53+2</f>
        <v>45078</v>
      </c>
      <c r="G53" s="14"/>
      <c r="H53" s="14">
        <f t="shared" si="7"/>
        <v>3</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132"/>
    </row>
    <row r="54" spans="1:78" s="3" customFormat="1" ht="30" customHeight="1" thickBot="1" x14ac:dyDescent="0.3">
      <c r="A54" s="35"/>
      <c r="B54" s="143" t="s">
        <v>54</v>
      </c>
      <c r="C54" s="144" t="s">
        <v>27</v>
      </c>
      <c r="D54" s="20">
        <v>1</v>
      </c>
      <c r="E54" s="145">
        <f>F53+1</f>
        <v>45079</v>
      </c>
      <c r="F54" s="145">
        <f>E54</f>
        <v>45079</v>
      </c>
      <c r="G54" s="14"/>
      <c r="H54" s="14"/>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132"/>
    </row>
    <row r="55" spans="1:78" s="3" customFormat="1" ht="50.1" customHeight="1" thickBot="1" x14ac:dyDescent="0.3">
      <c r="A55" s="35"/>
      <c r="B55" s="143" t="s">
        <v>35</v>
      </c>
      <c r="C55" s="144" t="s">
        <v>30</v>
      </c>
      <c r="D55" s="20">
        <v>1</v>
      </c>
      <c r="E55" s="145">
        <f>F54+1</f>
        <v>45080</v>
      </c>
      <c r="F55" s="145">
        <f>E55</f>
        <v>45080</v>
      </c>
      <c r="G55" s="14"/>
      <c r="H55" s="14">
        <f t="shared" si="7"/>
        <v>1</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132"/>
    </row>
    <row r="56" spans="1:78" s="3" customFormat="1" ht="30" customHeight="1" thickBot="1" x14ac:dyDescent="0.3">
      <c r="A56" s="35" t="s">
        <v>11</v>
      </c>
      <c r="B56" s="178" t="s">
        <v>63</v>
      </c>
      <c r="C56" s="147"/>
      <c r="D56" s="22"/>
      <c r="E56" s="55"/>
      <c r="F56" s="56"/>
      <c r="G56" s="14"/>
      <c r="H56" s="14" t="str">
        <f t="shared" si="7"/>
        <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132"/>
    </row>
    <row r="57" spans="1:78" s="3" customFormat="1" ht="30" customHeight="1" thickBot="1" x14ac:dyDescent="0.3">
      <c r="A57" s="35"/>
      <c r="B57" s="179" t="s">
        <v>36</v>
      </c>
      <c r="C57" s="149" t="s">
        <v>30</v>
      </c>
      <c r="D57" s="23">
        <v>1</v>
      </c>
      <c r="E57" s="150">
        <v>45082</v>
      </c>
      <c r="F57" s="150">
        <f>E57</f>
        <v>45082</v>
      </c>
      <c r="G57" s="14"/>
      <c r="H57" s="14">
        <f t="shared" si="7"/>
        <v>1</v>
      </c>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132"/>
    </row>
    <row r="58" spans="1:78" s="3" customFormat="1" ht="30" customHeight="1" thickBot="1" x14ac:dyDescent="0.3">
      <c r="A58" s="35"/>
      <c r="B58" s="179" t="s">
        <v>56</v>
      </c>
      <c r="C58" s="149" t="s">
        <v>30</v>
      </c>
      <c r="D58" s="23">
        <v>1</v>
      </c>
      <c r="E58" s="150">
        <f>F57</f>
        <v>45082</v>
      </c>
      <c r="F58" s="150">
        <f>E58+3</f>
        <v>45085</v>
      </c>
      <c r="G58" s="14"/>
      <c r="H58" s="14">
        <f t="shared" si="7"/>
        <v>4</v>
      </c>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132"/>
    </row>
    <row r="59" spans="1:78" s="3" customFormat="1" ht="30" customHeight="1" thickBot="1" x14ac:dyDescent="0.3">
      <c r="A59" s="35"/>
      <c r="B59" s="179" t="s">
        <v>57</v>
      </c>
      <c r="C59" s="149" t="s">
        <v>30</v>
      </c>
      <c r="D59" s="23">
        <v>1</v>
      </c>
      <c r="E59" s="150">
        <f>F58+1</f>
        <v>45086</v>
      </c>
      <c r="F59" s="150">
        <f>E59</f>
        <v>45086</v>
      </c>
      <c r="G59" s="14"/>
      <c r="H59" s="14"/>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132"/>
    </row>
    <row r="60" spans="1:78" s="3" customFormat="1" ht="61.5" customHeight="1" thickBot="1" x14ac:dyDescent="0.3">
      <c r="A60" s="35"/>
      <c r="B60" s="180" t="s">
        <v>55</v>
      </c>
      <c r="C60" s="181" t="s">
        <v>30</v>
      </c>
      <c r="D60" s="182">
        <v>1</v>
      </c>
      <c r="E60" s="183">
        <f>F59+1</f>
        <v>45087</v>
      </c>
      <c r="F60" s="183">
        <f>E60</f>
        <v>45087</v>
      </c>
      <c r="G60" s="184"/>
      <c r="H60" s="184">
        <f t="shared" si="7"/>
        <v>1</v>
      </c>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185"/>
      <c r="BK60" s="185"/>
      <c r="BL60" s="185"/>
      <c r="BM60" s="185"/>
      <c r="BN60" s="185"/>
      <c r="BO60" s="185"/>
      <c r="BP60" s="185"/>
      <c r="BQ60" s="185"/>
      <c r="BR60" s="185"/>
      <c r="BS60" s="185"/>
      <c r="BT60" s="185"/>
      <c r="BU60" s="185"/>
      <c r="BV60" s="185"/>
      <c r="BW60" s="185"/>
      <c r="BX60" s="185"/>
      <c r="BY60" s="185"/>
      <c r="BZ60" s="186"/>
    </row>
    <row r="61" spans="1:78" s="3" customFormat="1" ht="30" hidden="1" customHeight="1" thickBot="1" x14ac:dyDescent="0.3">
      <c r="A61" s="35"/>
      <c r="B61" s="125"/>
      <c r="C61" s="126"/>
      <c r="D61" s="127"/>
      <c r="E61" s="128"/>
      <c r="F61" s="128"/>
      <c r="G61" s="129"/>
      <c r="H61" s="129"/>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20"/>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row>
    <row r="62" spans="1:78" s="3" customFormat="1" ht="30" hidden="1" customHeight="1" thickBot="1" x14ac:dyDescent="0.3">
      <c r="A62" s="36"/>
      <c r="B62" s="27"/>
      <c r="C62" s="28"/>
      <c r="D62" s="29"/>
      <c r="E62" s="62"/>
      <c r="F62" s="63"/>
      <c r="G62" s="30"/>
      <c r="H62" s="30"/>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row>
    <row r="63" spans="1:78" ht="30" customHeight="1" x14ac:dyDescent="0.25">
      <c r="G63" s="6"/>
    </row>
    <row r="64" spans="1:78" ht="30" customHeight="1" x14ac:dyDescent="0.25">
      <c r="C64" s="11"/>
      <c r="F64" s="37"/>
    </row>
    <row r="65" spans="3:3" ht="30" customHeight="1" x14ac:dyDescent="0.25">
      <c r="C65" s="12"/>
    </row>
  </sheetData>
  <mergeCells count="11">
    <mergeCell ref="BT4:BZ4"/>
    <mergeCell ref="B2:C4"/>
    <mergeCell ref="I4:O4"/>
    <mergeCell ref="P4:V4"/>
    <mergeCell ref="W4:AC4"/>
    <mergeCell ref="AD4:AJ4"/>
    <mergeCell ref="AK4:AQ4"/>
    <mergeCell ref="AR4:AX4"/>
    <mergeCell ref="AY4:BE4"/>
    <mergeCell ref="BF4:BL4"/>
    <mergeCell ref="BM4:BS4"/>
  </mergeCells>
  <conditionalFormatting sqref="D7:D11 D15:D20 D22:D32 D61:D62">
    <cfRule type="dataBar" priority="73">
      <dataBar>
        <cfvo type="num" val="0"/>
        <cfvo type="num" val="1"/>
        <color theme="0" tint="-0.249977111117893"/>
      </dataBar>
      <extLst>
        <ext xmlns:x14="http://schemas.microsoft.com/office/spreadsheetml/2009/9/main" uri="{B025F937-C7B1-47D3-B67F-A62EFF666E3E}">
          <x14:id>{7392BE0A-05F3-4EDF-B262-4B044C494D46}</x14:id>
        </ext>
      </extLst>
    </cfRule>
  </conditionalFormatting>
  <conditionalFormatting sqref="I15:BZ20 I22:BZ32 I61:BZ62 I5:BL11">
    <cfRule type="expression" dxfId="62" priority="76">
      <formula>AND(TODAY()&gt;=I$5,TODAY()&lt;J$5)</formula>
    </cfRule>
  </conditionalFormatting>
  <conditionalFormatting sqref="I7:BL11 I15:BZ20 I22:BZ32 I61:BZ62">
    <cfRule type="expression" dxfId="61" priority="74">
      <formula>AND(Início_da_tarefa&lt;=I$5,ROUNDDOWN((Término_da_tarefa-Início_da_tarefa+1)*Progresso_da_tarefa,0)+Início_da_tarefa-1&gt;=I$5)</formula>
    </cfRule>
    <cfRule type="expression" dxfId="60" priority="75" stopIfTrue="1">
      <formula>AND(Término_da_tarefa&gt;=I$5,Início_da_tarefa&lt;J$5)</formula>
    </cfRule>
  </conditionalFormatting>
  <conditionalFormatting sqref="D12:D13">
    <cfRule type="dataBar" priority="69">
      <dataBar>
        <cfvo type="num" val="0"/>
        <cfvo type="num" val="1"/>
        <color theme="0" tint="-0.249977111117893"/>
      </dataBar>
      <extLst>
        <ext xmlns:x14="http://schemas.microsoft.com/office/spreadsheetml/2009/9/main" uri="{B025F937-C7B1-47D3-B67F-A62EFF666E3E}">
          <x14:id>{2236D3B9-FF18-4FED-B516-22CC92D39DF2}</x14:id>
        </ext>
      </extLst>
    </cfRule>
  </conditionalFormatting>
  <conditionalFormatting sqref="I12:BL13">
    <cfRule type="expression" dxfId="59" priority="72">
      <formula>AND(TODAY()&gt;=I$5,TODAY()&lt;J$5)</formula>
    </cfRule>
  </conditionalFormatting>
  <conditionalFormatting sqref="I12:BL13">
    <cfRule type="expression" dxfId="58" priority="70">
      <formula>AND(Início_da_tarefa&lt;=I$5,ROUNDDOWN((Término_da_tarefa-Início_da_tarefa+1)*Progresso_da_tarefa,0)+Início_da_tarefa-1&gt;=I$5)</formula>
    </cfRule>
    <cfRule type="expression" dxfId="57" priority="71" stopIfTrue="1">
      <formula>AND(Término_da_tarefa&gt;=I$5,Início_da_tarefa&lt;J$5)</formula>
    </cfRule>
  </conditionalFormatting>
  <conditionalFormatting sqref="D14">
    <cfRule type="dataBar" priority="65">
      <dataBar>
        <cfvo type="num" val="0"/>
        <cfvo type="num" val="1"/>
        <color theme="0" tint="-0.249977111117893"/>
      </dataBar>
      <extLst>
        <ext xmlns:x14="http://schemas.microsoft.com/office/spreadsheetml/2009/9/main" uri="{B025F937-C7B1-47D3-B67F-A62EFF666E3E}">
          <x14:id>{01D4826E-6FB8-4432-B111-A6C2EE083BFF}</x14:id>
        </ext>
      </extLst>
    </cfRule>
  </conditionalFormatting>
  <conditionalFormatting sqref="I14:BL14">
    <cfRule type="expression" dxfId="56" priority="68">
      <formula>AND(TODAY()&gt;=I$5,TODAY()&lt;J$5)</formula>
    </cfRule>
  </conditionalFormatting>
  <conditionalFormatting sqref="I14:BL14">
    <cfRule type="expression" dxfId="55" priority="66">
      <formula>AND(Início_da_tarefa&lt;=I$5,ROUNDDOWN((Término_da_tarefa-Início_da_tarefa+1)*Progresso_da_tarefa,0)+Início_da_tarefa-1&gt;=I$5)</formula>
    </cfRule>
    <cfRule type="expression" dxfId="54" priority="67" stopIfTrue="1">
      <formula>AND(Término_da_tarefa&gt;=I$5,Início_da_tarefa&lt;J$5)</formula>
    </cfRule>
  </conditionalFormatting>
  <conditionalFormatting sqref="BM5:BS11">
    <cfRule type="expression" dxfId="53" priority="64">
      <formula>AND(TODAY()&gt;=BM$5,TODAY()&lt;BN$5)</formula>
    </cfRule>
  </conditionalFormatting>
  <conditionalFormatting sqref="BM7:BS11">
    <cfRule type="expression" dxfId="52" priority="62">
      <formula>AND(Início_da_tarefa&lt;=BM$5,ROUNDDOWN((Término_da_tarefa-Início_da_tarefa+1)*Progresso_da_tarefa,0)+Início_da_tarefa-1&gt;=BM$5)</formula>
    </cfRule>
    <cfRule type="expression" dxfId="51" priority="63" stopIfTrue="1">
      <formula>AND(Término_da_tarefa&gt;=BM$5,Início_da_tarefa&lt;BN$5)</formula>
    </cfRule>
  </conditionalFormatting>
  <conditionalFormatting sqref="BM12:BS13">
    <cfRule type="expression" dxfId="50" priority="61">
      <formula>AND(TODAY()&gt;=BM$5,TODAY()&lt;BN$5)</formula>
    </cfRule>
  </conditionalFormatting>
  <conditionalFormatting sqref="BM12:BS13">
    <cfRule type="expression" dxfId="49" priority="59">
      <formula>AND(Início_da_tarefa&lt;=BM$5,ROUNDDOWN((Término_da_tarefa-Início_da_tarefa+1)*Progresso_da_tarefa,0)+Início_da_tarefa-1&gt;=BM$5)</formula>
    </cfRule>
    <cfRule type="expression" dxfId="48" priority="60" stopIfTrue="1">
      <formula>AND(Término_da_tarefa&gt;=BM$5,Início_da_tarefa&lt;BN$5)</formula>
    </cfRule>
  </conditionalFormatting>
  <conditionalFormatting sqref="BM14:BS14">
    <cfRule type="expression" dxfId="47" priority="58">
      <formula>AND(TODAY()&gt;=BM$5,TODAY()&lt;BN$5)</formula>
    </cfRule>
  </conditionalFormatting>
  <conditionalFormatting sqref="BM14:BS14">
    <cfRule type="expression" dxfId="46" priority="56">
      <formula>AND(Início_da_tarefa&lt;=BM$5,ROUNDDOWN((Término_da_tarefa-Início_da_tarefa+1)*Progresso_da_tarefa,0)+Início_da_tarefa-1&gt;=BM$5)</formula>
    </cfRule>
    <cfRule type="expression" dxfId="45" priority="57" stopIfTrue="1">
      <formula>AND(Término_da_tarefa&gt;=BM$5,Início_da_tarefa&lt;BN$5)</formula>
    </cfRule>
  </conditionalFormatting>
  <conditionalFormatting sqref="BT5:BZ11">
    <cfRule type="expression" dxfId="44" priority="55">
      <formula>AND(TODAY()&gt;=BT$5,TODAY()&lt;BU$5)</formula>
    </cfRule>
  </conditionalFormatting>
  <conditionalFormatting sqref="BT7:BZ11">
    <cfRule type="expression" dxfId="43" priority="53">
      <formula>AND(Início_da_tarefa&lt;=BT$5,ROUNDDOWN((Término_da_tarefa-Início_da_tarefa+1)*Progresso_da_tarefa,0)+Início_da_tarefa-1&gt;=BT$5)</formula>
    </cfRule>
    <cfRule type="expression" dxfId="42" priority="54" stopIfTrue="1">
      <formula>AND(Término_da_tarefa&gt;=BT$5,Início_da_tarefa&lt;BU$5)</formula>
    </cfRule>
  </conditionalFormatting>
  <conditionalFormatting sqref="BT12:BZ13">
    <cfRule type="expression" dxfId="41" priority="52">
      <formula>AND(TODAY()&gt;=BT$5,TODAY()&lt;BU$5)</formula>
    </cfRule>
  </conditionalFormatting>
  <conditionalFormatting sqref="BT12:BZ13">
    <cfRule type="expression" dxfId="40" priority="50">
      <formula>AND(Início_da_tarefa&lt;=BT$5,ROUNDDOWN((Término_da_tarefa-Início_da_tarefa+1)*Progresso_da_tarefa,0)+Início_da_tarefa-1&gt;=BT$5)</formula>
    </cfRule>
    <cfRule type="expression" dxfId="39" priority="51" stopIfTrue="1">
      <formula>AND(Término_da_tarefa&gt;=BT$5,Início_da_tarefa&lt;BU$5)</formula>
    </cfRule>
  </conditionalFormatting>
  <conditionalFormatting sqref="BT14:BZ14">
    <cfRule type="expression" dxfId="38" priority="49">
      <formula>AND(TODAY()&gt;=BT$5,TODAY()&lt;BU$5)</formula>
    </cfRule>
  </conditionalFormatting>
  <conditionalFormatting sqref="BT14:BZ14">
    <cfRule type="expression" dxfId="37" priority="47">
      <formula>AND(Início_da_tarefa&lt;=BT$5,ROUNDDOWN((Término_da_tarefa-Início_da_tarefa+1)*Progresso_da_tarefa,0)+Início_da_tarefa-1&gt;=BT$5)</formula>
    </cfRule>
    <cfRule type="expression" dxfId="36" priority="48" stopIfTrue="1">
      <formula>AND(Término_da_tarefa&gt;=BT$5,Início_da_tarefa&lt;BU$5)</formula>
    </cfRule>
  </conditionalFormatting>
  <conditionalFormatting sqref="D21">
    <cfRule type="dataBar" priority="43">
      <dataBar>
        <cfvo type="num" val="0"/>
        <cfvo type="num" val="1"/>
        <color theme="0" tint="-0.249977111117893"/>
      </dataBar>
      <extLst>
        <ext xmlns:x14="http://schemas.microsoft.com/office/spreadsheetml/2009/9/main" uri="{B025F937-C7B1-47D3-B67F-A62EFF666E3E}">
          <x14:id>{AB718B4E-C45A-4167-BBBE-A924E08BE378}</x14:id>
        </ext>
      </extLst>
    </cfRule>
  </conditionalFormatting>
  <conditionalFormatting sqref="I21:BL21">
    <cfRule type="expression" dxfId="35" priority="46">
      <formula>AND(TODAY()&gt;=I$5,TODAY()&lt;J$5)</formula>
    </cfRule>
  </conditionalFormatting>
  <conditionalFormatting sqref="I21:BL21">
    <cfRule type="expression" dxfId="34" priority="44">
      <formula>AND(Início_da_tarefa&lt;=I$5,ROUNDDOWN((Término_da_tarefa-Início_da_tarefa+1)*Progresso_da_tarefa,0)+Início_da_tarefa-1&gt;=I$5)</formula>
    </cfRule>
    <cfRule type="expression" dxfId="33" priority="45" stopIfTrue="1">
      <formula>AND(Término_da_tarefa&gt;=I$5,Início_da_tarefa&lt;J$5)</formula>
    </cfRule>
  </conditionalFormatting>
  <conditionalFormatting sqref="BM21:BS21">
    <cfRule type="expression" dxfId="32" priority="42">
      <formula>AND(TODAY()&gt;=BM$5,TODAY()&lt;BN$5)</formula>
    </cfRule>
  </conditionalFormatting>
  <conditionalFormatting sqref="BM21:BS21">
    <cfRule type="expression" dxfId="31" priority="40">
      <formula>AND(Início_da_tarefa&lt;=BM$5,ROUNDDOWN((Término_da_tarefa-Início_da_tarefa+1)*Progresso_da_tarefa,0)+Início_da_tarefa-1&gt;=BM$5)</formula>
    </cfRule>
    <cfRule type="expression" dxfId="30" priority="41" stopIfTrue="1">
      <formula>AND(Término_da_tarefa&gt;=BM$5,Início_da_tarefa&lt;BN$5)</formula>
    </cfRule>
  </conditionalFormatting>
  <conditionalFormatting sqref="BT21:BZ21">
    <cfRule type="expression" dxfId="29" priority="39">
      <formula>AND(TODAY()&gt;=BT$5,TODAY()&lt;BU$5)</formula>
    </cfRule>
  </conditionalFormatting>
  <conditionalFormatting sqref="BT21:BZ21">
    <cfRule type="expression" dxfId="28" priority="37">
      <formula>AND(Início_da_tarefa&lt;=BT$5,ROUNDDOWN((Término_da_tarefa-Início_da_tarefa+1)*Progresso_da_tarefa,0)+Início_da_tarefa-1&gt;=BT$5)</formula>
    </cfRule>
    <cfRule type="expression" dxfId="27" priority="38" stopIfTrue="1">
      <formula>AND(Término_da_tarefa&gt;=BT$5,Início_da_tarefa&lt;BU$5)</formula>
    </cfRule>
  </conditionalFormatting>
  <conditionalFormatting sqref="D33:D37">
    <cfRule type="dataBar" priority="33">
      <dataBar>
        <cfvo type="num" val="0"/>
        <cfvo type="num" val="1"/>
        <color theme="0" tint="-0.249977111117893"/>
      </dataBar>
      <extLst>
        <ext xmlns:x14="http://schemas.microsoft.com/office/spreadsheetml/2009/9/main" uri="{B025F937-C7B1-47D3-B67F-A62EFF666E3E}">
          <x14:id>{9EEC18B6-0845-484C-8C31-900C64D1E9DE}</x14:id>
        </ext>
      </extLst>
    </cfRule>
  </conditionalFormatting>
  <conditionalFormatting sqref="I33:BZ37">
    <cfRule type="expression" dxfId="26" priority="36">
      <formula>AND(TODAY()&gt;=I$5,TODAY()&lt;J$5)</formula>
    </cfRule>
  </conditionalFormatting>
  <conditionalFormatting sqref="I33:BZ37">
    <cfRule type="expression" dxfId="25" priority="34">
      <formula>AND(Início_da_tarefa&lt;=I$5,ROUNDDOWN((Término_da_tarefa-Início_da_tarefa+1)*Progresso_da_tarefa,0)+Início_da_tarefa-1&gt;=I$5)</formula>
    </cfRule>
    <cfRule type="expression" dxfId="24" priority="35" stopIfTrue="1">
      <formula>AND(Término_da_tarefa&gt;=I$5,Início_da_tarefa&lt;J$5)</formula>
    </cfRule>
  </conditionalFormatting>
  <conditionalFormatting sqref="D38:D41">
    <cfRule type="dataBar" priority="29">
      <dataBar>
        <cfvo type="num" val="0"/>
        <cfvo type="num" val="1"/>
        <color theme="0" tint="-0.249977111117893"/>
      </dataBar>
      <extLst>
        <ext xmlns:x14="http://schemas.microsoft.com/office/spreadsheetml/2009/9/main" uri="{B025F937-C7B1-47D3-B67F-A62EFF666E3E}">
          <x14:id>{228CD790-53CD-4C9E-AA5A-3766E3C19A75}</x14:id>
        </ext>
      </extLst>
    </cfRule>
  </conditionalFormatting>
  <conditionalFormatting sqref="I38:BZ41">
    <cfRule type="expression" dxfId="23" priority="32">
      <formula>AND(TODAY()&gt;=I$5,TODAY()&lt;J$5)</formula>
    </cfRule>
  </conditionalFormatting>
  <conditionalFormatting sqref="I38:BZ41">
    <cfRule type="expression" dxfId="22" priority="30">
      <formula>AND(Início_da_tarefa&lt;=I$5,ROUNDDOWN((Término_da_tarefa-Início_da_tarefa+1)*Progresso_da_tarefa,0)+Início_da_tarefa-1&gt;=I$5)</formula>
    </cfRule>
    <cfRule type="expression" dxfId="21" priority="31" stopIfTrue="1">
      <formula>AND(Término_da_tarefa&gt;=I$5,Início_da_tarefa&lt;J$5)</formula>
    </cfRule>
  </conditionalFormatting>
  <conditionalFormatting sqref="D42:D45">
    <cfRule type="dataBar" priority="25">
      <dataBar>
        <cfvo type="num" val="0"/>
        <cfvo type="num" val="1"/>
        <color theme="0" tint="-0.249977111117893"/>
      </dataBar>
      <extLst>
        <ext xmlns:x14="http://schemas.microsoft.com/office/spreadsheetml/2009/9/main" uri="{B025F937-C7B1-47D3-B67F-A62EFF666E3E}">
          <x14:id>{F09701D7-D726-4ED5-9926-83B94F7CAC79}</x14:id>
        </ext>
      </extLst>
    </cfRule>
  </conditionalFormatting>
  <conditionalFormatting sqref="I42:BZ45">
    <cfRule type="expression" dxfId="20" priority="28">
      <formula>AND(TODAY()&gt;=I$5,TODAY()&lt;J$5)</formula>
    </cfRule>
  </conditionalFormatting>
  <conditionalFormatting sqref="I42:BZ45">
    <cfRule type="expression" dxfId="19" priority="26">
      <formula>AND(Início_da_tarefa&lt;=I$5,ROUNDDOWN((Término_da_tarefa-Início_da_tarefa+1)*Progresso_da_tarefa,0)+Início_da_tarefa-1&gt;=I$5)</formula>
    </cfRule>
    <cfRule type="expression" dxfId="18" priority="27" stopIfTrue="1">
      <formula>AND(Término_da_tarefa&gt;=I$5,Início_da_tarefa&lt;J$5)</formula>
    </cfRule>
  </conditionalFormatting>
  <conditionalFormatting sqref="D46:D48 D50">
    <cfRule type="dataBar" priority="21">
      <dataBar>
        <cfvo type="num" val="0"/>
        <cfvo type="num" val="1"/>
        <color theme="0" tint="-0.249977111117893"/>
      </dataBar>
      <extLst>
        <ext xmlns:x14="http://schemas.microsoft.com/office/spreadsheetml/2009/9/main" uri="{B025F937-C7B1-47D3-B67F-A62EFF666E3E}">
          <x14:id>{AF77CBD5-FD0B-4224-88D6-5D7A0C4F77C0}</x14:id>
        </ext>
      </extLst>
    </cfRule>
  </conditionalFormatting>
  <conditionalFormatting sqref="I46:BZ48 I50:BZ50">
    <cfRule type="expression" dxfId="17" priority="24">
      <formula>AND(TODAY()&gt;=I$5,TODAY()&lt;J$5)</formula>
    </cfRule>
  </conditionalFormatting>
  <conditionalFormatting sqref="I46:BZ48 I50:BZ50">
    <cfRule type="expression" dxfId="16" priority="22">
      <formula>AND(Início_da_tarefa&lt;=I$5,ROUNDDOWN((Término_da_tarefa-Início_da_tarefa+1)*Progresso_da_tarefa,0)+Início_da_tarefa-1&gt;=I$5)</formula>
    </cfRule>
    <cfRule type="expression" dxfId="15" priority="23" stopIfTrue="1">
      <formula>AND(Término_da_tarefa&gt;=I$5,Início_da_tarefa&lt;J$5)</formula>
    </cfRule>
  </conditionalFormatting>
  <conditionalFormatting sqref="D49">
    <cfRule type="dataBar" priority="17">
      <dataBar>
        <cfvo type="num" val="0"/>
        <cfvo type="num" val="1"/>
        <color theme="0" tint="-0.249977111117893"/>
      </dataBar>
      <extLst>
        <ext xmlns:x14="http://schemas.microsoft.com/office/spreadsheetml/2009/9/main" uri="{B025F937-C7B1-47D3-B67F-A62EFF666E3E}">
          <x14:id>{995802DB-AC61-4054-A500-63D7E0F747C8}</x14:id>
        </ext>
      </extLst>
    </cfRule>
  </conditionalFormatting>
  <conditionalFormatting sqref="I49:BZ49">
    <cfRule type="expression" dxfId="14" priority="20">
      <formula>AND(TODAY()&gt;=I$5,TODAY()&lt;J$5)</formula>
    </cfRule>
  </conditionalFormatting>
  <conditionalFormatting sqref="I49:BZ49">
    <cfRule type="expression" dxfId="13" priority="18">
      <formula>AND(Início_da_tarefa&lt;=I$5,ROUNDDOWN((Término_da_tarefa-Início_da_tarefa+1)*Progresso_da_tarefa,0)+Início_da_tarefa-1&gt;=I$5)</formula>
    </cfRule>
    <cfRule type="expression" dxfId="12" priority="19" stopIfTrue="1">
      <formula>AND(Término_da_tarefa&gt;=I$5,Início_da_tarefa&lt;J$5)</formula>
    </cfRule>
  </conditionalFormatting>
  <conditionalFormatting sqref="D51:D53 D55">
    <cfRule type="dataBar" priority="13">
      <dataBar>
        <cfvo type="num" val="0"/>
        <cfvo type="num" val="1"/>
        <color theme="0" tint="-0.249977111117893"/>
      </dataBar>
      <extLst>
        <ext xmlns:x14="http://schemas.microsoft.com/office/spreadsheetml/2009/9/main" uri="{B025F937-C7B1-47D3-B67F-A62EFF666E3E}">
          <x14:id>{CD3DF3E1-B8CE-4673-AA06-DDACB32AFF86}</x14:id>
        </ext>
      </extLst>
    </cfRule>
  </conditionalFormatting>
  <conditionalFormatting sqref="I51:BZ53 I55:BZ55">
    <cfRule type="expression" dxfId="11" priority="16">
      <formula>AND(TODAY()&gt;=I$5,TODAY()&lt;J$5)</formula>
    </cfRule>
  </conditionalFormatting>
  <conditionalFormatting sqref="I51:BZ53 I55:BZ55">
    <cfRule type="expression" dxfId="10" priority="14">
      <formula>AND(Início_da_tarefa&lt;=I$5,ROUNDDOWN((Término_da_tarefa-Início_da_tarefa+1)*Progresso_da_tarefa,0)+Início_da_tarefa-1&gt;=I$5)</formula>
    </cfRule>
    <cfRule type="expression" dxfId="9" priority="15" stopIfTrue="1">
      <formula>AND(Término_da_tarefa&gt;=I$5,Início_da_tarefa&lt;J$5)</formula>
    </cfRule>
  </conditionalFormatting>
  <conditionalFormatting sqref="D54">
    <cfRule type="dataBar" priority="9">
      <dataBar>
        <cfvo type="num" val="0"/>
        <cfvo type="num" val="1"/>
        <color theme="0" tint="-0.249977111117893"/>
      </dataBar>
      <extLst>
        <ext xmlns:x14="http://schemas.microsoft.com/office/spreadsheetml/2009/9/main" uri="{B025F937-C7B1-47D3-B67F-A62EFF666E3E}">
          <x14:id>{4C85A149-7E40-4476-B691-C9520A08B017}</x14:id>
        </ext>
      </extLst>
    </cfRule>
  </conditionalFormatting>
  <conditionalFormatting sqref="I54:BZ54">
    <cfRule type="expression" dxfId="8" priority="12">
      <formula>AND(TODAY()&gt;=I$5,TODAY()&lt;J$5)</formula>
    </cfRule>
  </conditionalFormatting>
  <conditionalFormatting sqref="I54:BZ54">
    <cfRule type="expression" dxfId="7" priority="10">
      <formula>AND(Início_da_tarefa&lt;=I$5,ROUNDDOWN((Término_da_tarefa-Início_da_tarefa+1)*Progresso_da_tarefa,0)+Início_da_tarefa-1&gt;=I$5)</formula>
    </cfRule>
    <cfRule type="expression" dxfId="6" priority="11" stopIfTrue="1">
      <formula>AND(Término_da_tarefa&gt;=I$5,Início_da_tarefa&lt;J$5)</formula>
    </cfRule>
  </conditionalFormatting>
  <conditionalFormatting sqref="D56:D58 D60">
    <cfRule type="dataBar" priority="5">
      <dataBar>
        <cfvo type="num" val="0"/>
        <cfvo type="num" val="1"/>
        <color theme="0" tint="-0.249977111117893"/>
      </dataBar>
      <extLst>
        <ext xmlns:x14="http://schemas.microsoft.com/office/spreadsheetml/2009/9/main" uri="{B025F937-C7B1-47D3-B67F-A62EFF666E3E}">
          <x14:id>{13D1AFB8-637F-4EA6-BB2C-F056BB42243A}</x14:id>
        </ext>
      </extLst>
    </cfRule>
  </conditionalFormatting>
  <conditionalFormatting sqref="I56:BZ58 I60:BZ60">
    <cfRule type="expression" dxfId="5" priority="8">
      <formula>AND(TODAY()&gt;=I$5,TODAY()&lt;J$5)</formula>
    </cfRule>
  </conditionalFormatting>
  <conditionalFormatting sqref="I56:BZ58 I60:BZ60">
    <cfRule type="expression" dxfId="4" priority="6">
      <formula>AND(Início_da_tarefa&lt;=I$5,ROUNDDOWN((Término_da_tarefa-Início_da_tarefa+1)*Progresso_da_tarefa,0)+Início_da_tarefa-1&gt;=I$5)</formula>
    </cfRule>
    <cfRule type="expression" dxfId="3" priority="7" stopIfTrue="1">
      <formula>AND(Término_da_tarefa&gt;=I$5,Início_da_tarefa&lt;J$5)</formula>
    </cfRule>
  </conditionalFormatting>
  <conditionalFormatting sqref="D59">
    <cfRule type="dataBar" priority="1">
      <dataBar>
        <cfvo type="num" val="0"/>
        <cfvo type="num" val="1"/>
        <color theme="0" tint="-0.249977111117893"/>
      </dataBar>
      <extLst>
        <ext xmlns:x14="http://schemas.microsoft.com/office/spreadsheetml/2009/9/main" uri="{B025F937-C7B1-47D3-B67F-A62EFF666E3E}">
          <x14:id>{F672F157-B9AF-445A-9C89-539A2C5E4A91}</x14:id>
        </ext>
      </extLst>
    </cfRule>
  </conditionalFormatting>
  <conditionalFormatting sqref="I59:BZ59">
    <cfRule type="expression" dxfId="2" priority="4">
      <formula>AND(TODAY()&gt;=I$5,TODAY()&lt;J$5)</formula>
    </cfRule>
  </conditionalFormatting>
  <conditionalFormatting sqref="I59:BZ59">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D3435A49-8E11-4CFE-AD01-975C58A944FF}">
      <formula1>1</formula1>
    </dataValidation>
  </dataValidations>
  <pageMargins left="0" right="0" top="0" bottom="0" header="0" footer="0"/>
  <pageSetup paperSize="9" scale="51" orientation="landscape" verticalDpi="0" r:id="rId1"/>
  <rowBreaks count="1" manualBreakCount="1">
    <brk id="32" max="16383" man="1"/>
  </rowBreaks>
  <extLst>
    <ext xmlns:x14="http://schemas.microsoft.com/office/spreadsheetml/2009/9/main" uri="{78C0D931-6437-407d-A8EE-F0AAD7539E65}">
      <x14:conditionalFormattings>
        <x14:conditionalFormatting xmlns:xm="http://schemas.microsoft.com/office/excel/2006/main">
          <x14:cfRule type="dataBar" id="{7392BE0A-05F3-4EDF-B262-4B044C494D46}">
            <x14:dataBar minLength="0" maxLength="100" gradient="0">
              <x14:cfvo type="num">
                <xm:f>0</xm:f>
              </x14:cfvo>
              <x14:cfvo type="num">
                <xm:f>1</xm:f>
              </x14:cfvo>
              <x14:negativeFillColor rgb="FFFF0000"/>
              <x14:axisColor rgb="FF000000"/>
            </x14:dataBar>
          </x14:cfRule>
          <xm:sqref>D7:D11 D15:D20 D22:D32 D61:D62</xm:sqref>
        </x14:conditionalFormatting>
        <x14:conditionalFormatting xmlns:xm="http://schemas.microsoft.com/office/excel/2006/main">
          <x14:cfRule type="dataBar" id="{2236D3B9-FF18-4FED-B516-22CC92D39DF2}">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01D4826E-6FB8-4432-B111-A6C2EE083BFF}">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AB718B4E-C45A-4167-BBBE-A924E08BE378}">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EEC18B6-0845-484C-8C31-900C64D1E9DE}">
            <x14:dataBar minLength="0" maxLength="100" gradient="0">
              <x14:cfvo type="num">
                <xm:f>0</xm:f>
              </x14:cfvo>
              <x14:cfvo type="num">
                <xm:f>1</xm:f>
              </x14:cfvo>
              <x14:negativeFillColor rgb="FFFF0000"/>
              <x14:axisColor rgb="FF000000"/>
            </x14:dataBar>
          </x14:cfRule>
          <xm:sqref>D33:D37</xm:sqref>
        </x14:conditionalFormatting>
        <x14:conditionalFormatting xmlns:xm="http://schemas.microsoft.com/office/excel/2006/main">
          <x14:cfRule type="dataBar" id="{228CD790-53CD-4C9E-AA5A-3766E3C19A75}">
            <x14:dataBar minLength="0" maxLength="100" gradient="0">
              <x14:cfvo type="num">
                <xm:f>0</xm:f>
              </x14:cfvo>
              <x14:cfvo type="num">
                <xm:f>1</xm:f>
              </x14:cfvo>
              <x14:negativeFillColor rgb="FFFF0000"/>
              <x14:axisColor rgb="FF000000"/>
            </x14:dataBar>
          </x14:cfRule>
          <xm:sqref>D38:D41</xm:sqref>
        </x14:conditionalFormatting>
        <x14:conditionalFormatting xmlns:xm="http://schemas.microsoft.com/office/excel/2006/main">
          <x14:cfRule type="dataBar" id="{F09701D7-D726-4ED5-9926-83B94F7CAC79}">
            <x14:dataBar minLength="0" maxLength="100" gradient="0">
              <x14:cfvo type="num">
                <xm:f>0</xm:f>
              </x14:cfvo>
              <x14:cfvo type="num">
                <xm:f>1</xm:f>
              </x14:cfvo>
              <x14:negativeFillColor rgb="FFFF0000"/>
              <x14:axisColor rgb="FF000000"/>
            </x14:dataBar>
          </x14:cfRule>
          <xm:sqref>D42:D45</xm:sqref>
        </x14:conditionalFormatting>
        <x14:conditionalFormatting xmlns:xm="http://schemas.microsoft.com/office/excel/2006/main">
          <x14:cfRule type="dataBar" id="{AF77CBD5-FD0B-4224-88D6-5D7A0C4F77C0}">
            <x14:dataBar minLength="0" maxLength="100" gradient="0">
              <x14:cfvo type="num">
                <xm:f>0</xm:f>
              </x14:cfvo>
              <x14:cfvo type="num">
                <xm:f>1</xm:f>
              </x14:cfvo>
              <x14:negativeFillColor rgb="FFFF0000"/>
              <x14:axisColor rgb="FF000000"/>
            </x14:dataBar>
          </x14:cfRule>
          <xm:sqref>D46:D48 D50</xm:sqref>
        </x14:conditionalFormatting>
        <x14:conditionalFormatting xmlns:xm="http://schemas.microsoft.com/office/excel/2006/main">
          <x14:cfRule type="dataBar" id="{995802DB-AC61-4054-A500-63D7E0F747C8}">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CD3DF3E1-B8CE-4673-AA06-DDACB32AFF86}">
            <x14:dataBar minLength="0" maxLength="100" gradient="0">
              <x14:cfvo type="num">
                <xm:f>0</xm:f>
              </x14:cfvo>
              <x14:cfvo type="num">
                <xm:f>1</xm:f>
              </x14:cfvo>
              <x14:negativeFillColor rgb="FFFF0000"/>
              <x14:axisColor rgb="FF000000"/>
            </x14:dataBar>
          </x14:cfRule>
          <xm:sqref>D51:D53 D55</xm:sqref>
        </x14:conditionalFormatting>
        <x14:conditionalFormatting xmlns:xm="http://schemas.microsoft.com/office/excel/2006/main">
          <x14:cfRule type="dataBar" id="{4C85A149-7E40-4476-B691-C9520A08B017}">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13D1AFB8-637F-4EA6-BB2C-F056BB42243A}">
            <x14:dataBar minLength="0" maxLength="100" gradient="0">
              <x14:cfvo type="num">
                <xm:f>0</xm:f>
              </x14:cfvo>
              <x14:cfvo type="num">
                <xm:f>1</xm:f>
              </x14:cfvo>
              <x14:negativeFillColor rgb="FFFF0000"/>
              <x14:axisColor rgb="FF000000"/>
            </x14:dataBar>
          </x14:cfRule>
          <xm:sqref>D56:D58 D60</xm:sqref>
        </x14:conditionalFormatting>
        <x14:conditionalFormatting xmlns:xm="http://schemas.microsoft.com/office/excel/2006/main">
          <x14:cfRule type="dataBar" id="{F672F157-B9AF-445A-9C89-539A2C5E4A91}">
            <x14:dataBar minLength="0" maxLength="100" gradient="0">
              <x14:cfvo type="num">
                <xm:f>0</xm:f>
              </x14:cfvo>
              <x14:cfvo type="num">
                <xm:f>1</xm:f>
              </x14:cfvo>
              <x14:negativeFillColor rgb="FFFF0000"/>
              <x14:axisColor rgb="FF000000"/>
            </x14:dataBar>
          </x14:cfRule>
          <xm:sqref>D59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sharepoint/v3"/>
    <ds:schemaRef ds:uri="http://schemas.microsoft.com/office/2006/documentManagement/types"/>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230e9df3-be65-4c73-a93b-d1236ebd677e"/>
    <ds:schemaRef ds:uri="71af3243-3dd4-4a8d-8c0d-dd76da1f02a5"/>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9</vt:i4>
      </vt:variant>
    </vt:vector>
  </HeadingPairs>
  <TitlesOfParts>
    <vt:vector size="11" baseType="lpstr">
      <vt:lpstr>CronogramaDeProjeto</vt:lpstr>
      <vt:lpstr>Planilha1</vt:lpstr>
      <vt:lpstr>CronogramaDeProjeto!Início_da_tarefa</vt:lpstr>
      <vt:lpstr>Planilha1!Início_da_tarefa</vt:lpstr>
      <vt:lpstr>Início_do_projeto</vt:lpstr>
      <vt:lpstr>CronogramaDeProjeto!Progresso_da_tarefa</vt:lpstr>
      <vt:lpstr>Planilha1!Progresso_da_tarefa</vt:lpstr>
      <vt:lpstr>Semana_de_exibição</vt:lpstr>
      <vt:lpstr>CronogramaDeProjeto!Término_da_tarefa</vt:lpstr>
      <vt:lpstr>Planilha1!Término_da_tarefa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2023-06-14T13:25:54Z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