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PycharmProjects\MQP_Stat\Plot\"/>
    </mc:Choice>
  </mc:AlternateContent>
  <xr:revisionPtr revIDLastSave="0" documentId="13_ncr:1_{85597FF3-65E3-46DB-933E-A18E8BEA1AAC}" xr6:coauthVersionLast="36" xr6:coauthVersionMax="40" xr10:uidLastSave="{00000000-0000-0000-0000-000000000000}"/>
  <bookViews>
    <workbookView xWindow="240" yWindow="12" windowWidth="16092" windowHeight="9660" tabRatio="881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Clustered Normalized Metrics" sheetId="16" r:id="rId4"/>
    <sheet name="All Metrics vs DraftPos" sheetId="2" r:id="rId5"/>
    <sheet name="Data 1-60" sheetId="1" r:id="rId6"/>
    <sheet name="Clustered Data" sheetId="11" r:id="rId7"/>
    <sheet name="Trendline Data" sheetId="18" r:id="rId8"/>
    <sheet name="Normalizing Trendlines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1" i="21" l="1"/>
  <c r="Y22" i="21"/>
  <c r="Y23" i="21"/>
  <c r="Y24" i="21"/>
  <c r="Y25" i="21"/>
  <c r="Y26" i="21"/>
  <c r="Y27" i="21"/>
  <c r="Y20" i="21"/>
  <c r="R61" i="19" l="1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Q18" i="19"/>
  <c r="Q34" i="19"/>
  <c r="Q50" i="19"/>
  <c r="P5" i="19"/>
  <c r="P21" i="19"/>
  <c r="P37" i="19"/>
  <c r="P53" i="19"/>
  <c r="N14" i="19"/>
  <c r="N30" i="19"/>
  <c r="N38" i="19"/>
  <c r="N46" i="19"/>
  <c r="N54" i="19"/>
  <c r="N2" i="19"/>
  <c r="M10" i="19"/>
  <c r="M18" i="19"/>
  <c r="M26" i="19"/>
  <c r="M34" i="19"/>
  <c r="M42" i="19"/>
  <c r="M54" i="19"/>
  <c r="M59" i="19"/>
  <c r="L9" i="19"/>
  <c r="L14" i="19"/>
  <c r="L25" i="19"/>
  <c r="L30" i="19"/>
  <c r="L41" i="19"/>
  <c r="L45" i="19"/>
  <c r="L49" i="19"/>
  <c r="L53" i="19"/>
  <c r="L57" i="19"/>
  <c r="L2" i="19"/>
  <c r="H61" i="19"/>
  <c r="Q61" i="19" s="1"/>
  <c r="G61" i="19"/>
  <c r="P61" i="19" s="1"/>
  <c r="F61" i="19"/>
  <c r="O61" i="19" s="1"/>
  <c r="E61" i="19"/>
  <c r="N61" i="19" s="1"/>
  <c r="D61" i="19"/>
  <c r="M61" i="19" s="1"/>
  <c r="C61" i="19"/>
  <c r="L61" i="19" s="1"/>
  <c r="B61" i="19"/>
  <c r="K61" i="19" s="1"/>
  <c r="H60" i="19"/>
  <c r="Q60" i="19" s="1"/>
  <c r="G60" i="19"/>
  <c r="P60" i="19" s="1"/>
  <c r="F60" i="19"/>
  <c r="O60" i="19" s="1"/>
  <c r="E60" i="19"/>
  <c r="N60" i="19" s="1"/>
  <c r="D60" i="19"/>
  <c r="M60" i="19" s="1"/>
  <c r="C60" i="19"/>
  <c r="L60" i="19" s="1"/>
  <c r="B60" i="19"/>
  <c r="K60" i="19" s="1"/>
  <c r="H59" i="19"/>
  <c r="Q59" i="19" s="1"/>
  <c r="G59" i="19"/>
  <c r="P59" i="19" s="1"/>
  <c r="F59" i="19"/>
  <c r="O59" i="19" s="1"/>
  <c r="E59" i="19"/>
  <c r="N59" i="19" s="1"/>
  <c r="D59" i="19"/>
  <c r="C59" i="19"/>
  <c r="L59" i="19" s="1"/>
  <c r="B59" i="19"/>
  <c r="K59" i="19" s="1"/>
  <c r="H58" i="19"/>
  <c r="Q58" i="19" s="1"/>
  <c r="G58" i="19"/>
  <c r="P58" i="19" s="1"/>
  <c r="F58" i="19"/>
  <c r="O58" i="19" s="1"/>
  <c r="E58" i="19"/>
  <c r="N58" i="19" s="1"/>
  <c r="D58" i="19"/>
  <c r="M58" i="19" s="1"/>
  <c r="C58" i="19"/>
  <c r="L58" i="19" s="1"/>
  <c r="B58" i="19"/>
  <c r="K58" i="19" s="1"/>
  <c r="H57" i="19"/>
  <c r="Q57" i="19" s="1"/>
  <c r="G57" i="19"/>
  <c r="P57" i="19" s="1"/>
  <c r="F57" i="19"/>
  <c r="O57" i="19" s="1"/>
  <c r="E57" i="19"/>
  <c r="N57" i="19" s="1"/>
  <c r="D57" i="19"/>
  <c r="M57" i="19" s="1"/>
  <c r="C57" i="19"/>
  <c r="B57" i="19"/>
  <c r="K57" i="19" s="1"/>
  <c r="H56" i="19"/>
  <c r="Q56" i="19" s="1"/>
  <c r="G56" i="19"/>
  <c r="P56" i="19" s="1"/>
  <c r="F56" i="19"/>
  <c r="O56" i="19" s="1"/>
  <c r="E56" i="19"/>
  <c r="N56" i="19" s="1"/>
  <c r="D56" i="19"/>
  <c r="M56" i="19" s="1"/>
  <c r="C56" i="19"/>
  <c r="L56" i="19" s="1"/>
  <c r="B56" i="19"/>
  <c r="K56" i="19" s="1"/>
  <c r="H55" i="19"/>
  <c r="Q55" i="19" s="1"/>
  <c r="G55" i="19"/>
  <c r="P55" i="19" s="1"/>
  <c r="F55" i="19"/>
  <c r="O55" i="19" s="1"/>
  <c r="E55" i="19"/>
  <c r="N55" i="19" s="1"/>
  <c r="D55" i="19"/>
  <c r="M55" i="19" s="1"/>
  <c r="C55" i="19"/>
  <c r="L55" i="19" s="1"/>
  <c r="B55" i="19"/>
  <c r="K55" i="19" s="1"/>
  <c r="H54" i="19"/>
  <c r="Q54" i="19" s="1"/>
  <c r="G54" i="19"/>
  <c r="P54" i="19" s="1"/>
  <c r="F54" i="19"/>
  <c r="O54" i="19" s="1"/>
  <c r="E54" i="19"/>
  <c r="D54" i="19"/>
  <c r="C54" i="19"/>
  <c r="L54" i="19" s="1"/>
  <c r="B54" i="19"/>
  <c r="K54" i="19" s="1"/>
  <c r="H53" i="19"/>
  <c r="Q53" i="19" s="1"/>
  <c r="G53" i="19"/>
  <c r="F53" i="19"/>
  <c r="O53" i="19" s="1"/>
  <c r="E53" i="19"/>
  <c r="N53" i="19" s="1"/>
  <c r="D53" i="19"/>
  <c r="M53" i="19" s="1"/>
  <c r="C53" i="19"/>
  <c r="B53" i="19"/>
  <c r="K53" i="19" s="1"/>
  <c r="H52" i="19"/>
  <c r="Q52" i="19" s="1"/>
  <c r="G52" i="19"/>
  <c r="P52" i="19" s="1"/>
  <c r="F52" i="19"/>
  <c r="O52" i="19" s="1"/>
  <c r="E52" i="19"/>
  <c r="N52" i="19" s="1"/>
  <c r="D52" i="19"/>
  <c r="M52" i="19" s="1"/>
  <c r="C52" i="19"/>
  <c r="L52" i="19" s="1"/>
  <c r="B52" i="19"/>
  <c r="K52" i="19" s="1"/>
  <c r="H51" i="19"/>
  <c r="Q51" i="19" s="1"/>
  <c r="G51" i="19"/>
  <c r="P51" i="19" s="1"/>
  <c r="F51" i="19"/>
  <c r="O51" i="19" s="1"/>
  <c r="E51" i="19"/>
  <c r="N51" i="19" s="1"/>
  <c r="D51" i="19"/>
  <c r="M51" i="19" s="1"/>
  <c r="C51" i="19"/>
  <c r="L51" i="19" s="1"/>
  <c r="B51" i="19"/>
  <c r="K51" i="19" s="1"/>
  <c r="H50" i="19"/>
  <c r="G50" i="19"/>
  <c r="P50" i="19" s="1"/>
  <c r="F50" i="19"/>
  <c r="O50" i="19" s="1"/>
  <c r="E50" i="19"/>
  <c r="N50" i="19" s="1"/>
  <c r="D50" i="19"/>
  <c r="M50" i="19" s="1"/>
  <c r="C50" i="19"/>
  <c r="L50" i="19" s="1"/>
  <c r="B50" i="19"/>
  <c r="K50" i="19" s="1"/>
  <c r="H49" i="19"/>
  <c r="Q49" i="19" s="1"/>
  <c r="G49" i="19"/>
  <c r="P49" i="19" s="1"/>
  <c r="F49" i="19"/>
  <c r="O49" i="19" s="1"/>
  <c r="E49" i="19"/>
  <c r="N49" i="19" s="1"/>
  <c r="D49" i="19"/>
  <c r="M49" i="19" s="1"/>
  <c r="C49" i="19"/>
  <c r="B49" i="19"/>
  <c r="K49" i="19" s="1"/>
  <c r="H48" i="19"/>
  <c r="Q48" i="19" s="1"/>
  <c r="G48" i="19"/>
  <c r="P48" i="19" s="1"/>
  <c r="F48" i="19"/>
  <c r="O48" i="19" s="1"/>
  <c r="E48" i="19"/>
  <c r="N48" i="19" s="1"/>
  <c r="D48" i="19"/>
  <c r="M48" i="19" s="1"/>
  <c r="C48" i="19"/>
  <c r="L48" i="19" s="1"/>
  <c r="B48" i="19"/>
  <c r="K48" i="19" s="1"/>
  <c r="H47" i="19"/>
  <c r="Q47" i="19" s="1"/>
  <c r="G47" i="19"/>
  <c r="P47" i="19" s="1"/>
  <c r="F47" i="19"/>
  <c r="O47" i="19" s="1"/>
  <c r="E47" i="19"/>
  <c r="N47" i="19" s="1"/>
  <c r="D47" i="19"/>
  <c r="M47" i="19" s="1"/>
  <c r="C47" i="19"/>
  <c r="L47" i="19" s="1"/>
  <c r="B47" i="19"/>
  <c r="K47" i="19" s="1"/>
  <c r="H46" i="19"/>
  <c r="Q46" i="19" s="1"/>
  <c r="G46" i="19"/>
  <c r="P46" i="19" s="1"/>
  <c r="F46" i="19"/>
  <c r="O46" i="19" s="1"/>
  <c r="E46" i="19"/>
  <c r="D46" i="19"/>
  <c r="M46" i="19" s="1"/>
  <c r="C46" i="19"/>
  <c r="L46" i="19" s="1"/>
  <c r="B46" i="19"/>
  <c r="K46" i="19" s="1"/>
  <c r="H45" i="19"/>
  <c r="Q45" i="19" s="1"/>
  <c r="G45" i="19"/>
  <c r="P45" i="19" s="1"/>
  <c r="F45" i="19"/>
  <c r="O45" i="19" s="1"/>
  <c r="E45" i="19"/>
  <c r="N45" i="19" s="1"/>
  <c r="D45" i="19"/>
  <c r="M45" i="19" s="1"/>
  <c r="C45" i="19"/>
  <c r="B45" i="19"/>
  <c r="K45" i="19" s="1"/>
  <c r="H44" i="19"/>
  <c r="Q44" i="19" s="1"/>
  <c r="G44" i="19"/>
  <c r="P44" i="19" s="1"/>
  <c r="F44" i="19"/>
  <c r="O44" i="19" s="1"/>
  <c r="E44" i="19"/>
  <c r="N44" i="19" s="1"/>
  <c r="D44" i="19"/>
  <c r="M44" i="19" s="1"/>
  <c r="C44" i="19"/>
  <c r="L44" i="19" s="1"/>
  <c r="B44" i="19"/>
  <c r="K44" i="19" s="1"/>
  <c r="H43" i="19"/>
  <c r="Q43" i="19" s="1"/>
  <c r="G43" i="19"/>
  <c r="P43" i="19" s="1"/>
  <c r="F43" i="19"/>
  <c r="O43" i="19" s="1"/>
  <c r="E43" i="19"/>
  <c r="N43" i="19" s="1"/>
  <c r="D43" i="19"/>
  <c r="M43" i="19" s="1"/>
  <c r="C43" i="19"/>
  <c r="L43" i="19" s="1"/>
  <c r="B43" i="19"/>
  <c r="K43" i="19" s="1"/>
  <c r="H42" i="19"/>
  <c r="Q42" i="19" s="1"/>
  <c r="G42" i="19"/>
  <c r="P42" i="19" s="1"/>
  <c r="F42" i="19"/>
  <c r="O42" i="19" s="1"/>
  <c r="E42" i="19"/>
  <c r="N42" i="19" s="1"/>
  <c r="D42" i="19"/>
  <c r="C42" i="19"/>
  <c r="L42" i="19" s="1"/>
  <c r="B42" i="19"/>
  <c r="K42" i="19" s="1"/>
  <c r="H41" i="19"/>
  <c r="Q41" i="19" s="1"/>
  <c r="G41" i="19"/>
  <c r="P41" i="19" s="1"/>
  <c r="F41" i="19"/>
  <c r="O41" i="19" s="1"/>
  <c r="E41" i="19"/>
  <c r="N41" i="19" s="1"/>
  <c r="D41" i="19"/>
  <c r="M41" i="19" s="1"/>
  <c r="C41" i="19"/>
  <c r="B41" i="19"/>
  <c r="K41" i="19" s="1"/>
  <c r="H40" i="19"/>
  <c r="Q40" i="19" s="1"/>
  <c r="G40" i="19"/>
  <c r="P40" i="19" s="1"/>
  <c r="F40" i="19"/>
  <c r="O40" i="19" s="1"/>
  <c r="E40" i="19"/>
  <c r="N40" i="19" s="1"/>
  <c r="D40" i="19"/>
  <c r="M40" i="19" s="1"/>
  <c r="C40" i="19"/>
  <c r="L40" i="19" s="1"/>
  <c r="B40" i="19"/>
  <c r="K40" i="19" s="1"/>
  <c r="H39" i="19"/>
  <c r="Q39" i="19" s="1"/>
  <c r="G39" i="19"/>
  <c r="P39" i="19" s="1"/>
  <c r="F39" i="19"/>
  <c r="O39" i="19" s="1"/>
  <c r="E39" i="19"/>
  <c r="N39" i="19" s="1"/>
  <c r="D39" i="19"/>
  <c r="M39" i="19" s="1"/>
  <c r="C39" i="19"/>
  <c r="L39" i="19" s="1"/>
  <c r="B39" i="19"/>
  <c r="K39" i="19" s="1"/>
  <c r="H38" i="19"/>
  <c r="Q38" i="19" s="1"/>
  <c r="G38" i="19"/>
  <c r="P38" i="19" s="1"/>
  <c r="F38" i="19"/>
  <c r="O38" i="19" s="1"/>
  <c r="E38" i="19"/>
  <c r="D38" i="19"/>
  <c r="M38" i="19" s="1"/>
  <c r="C38" i="19"/>
  <c r="L38" i="19" s="1"/>
  <c r="B38" i="19"/>
  <c r="K38" i="19" s="1"/>
  <c r="H37" i="19"/>
  <c r="Q37" i="19" s="1"/>
  <c r="G37" i="19"/>
  <c r="F37" i="19"/>
  <c r="O37" i="19" s="1"/>
  <c r="E37" i="19"/>
  <c r="N37" i="19" s="1"/>
  <c r="D37" i="19"/>
  <c r="M37" i="19" s="1"/>
  <c r="C37" i="19"/>
  <c r="L37" i="19" s="1"/>
  <c r="B37" i="19"/>
  <c r="K37" i="19" s="1"/>
  <c r="H36" i="19"/>
  <c r="Q36" i="19" s="1"/>
  <c r="G36" i="19"/>
  <c r="P36" i="19" s="1"/>
  <c r="F36" i="19"/>
  <c r="O36" i="19" s="1"/>
  <c r="E36" i="19"/>
  <c r="N36" i="19" s="1"/>
  <c r="D36" i="19"/>
  <c r="M36" i="19" s="1"/>
  <c r="C36" i="19"/>
  <c r="L36" i="19" s="1"/>
  <c r="B36" i="19"/>
  <c r="K36" i="19" s="1"/>
  <c r="H35" i="19"/>
  <c r="Q35" i="19" s="1"/>
  <c r="G35" i="19"/>
  <c r="P35" i="19" s="1"/>
  <c r="F35" i="19"/>
  <c r="O35" i="19" s="1"/>
  <c r="E35" i="19"/>
  <c r="N35" i="19" s="1"/>
  <c r="D35" i="19"/>
  <c r="M35" i="19" s="1"/>
  <c r="C35" i="19"/>
  <c r="L35" i="19" s="1"/>
  <c r="B35" i="19"/>
  <c r="K35" i="19" s="1"/>
  <c r="H34" i="19"/>
  <c r="G34" i="19"/>
  <c r="P34" i="19" s="1"/>
  <c r="F34" i="19"/>
  <c r="O34" i="19" s="1"/>
  <c r="E34" i="19"/>
  <c r="N34" i="19" s="1"/>
  <c r="D34" i="19"/>
  <c r="C34" i="19"/>
  <c r="L34" i="19" s="1"/>
  <c r="B34" i="19"/>
  <c r="K34" i="19" s="1"/>
  <c r="H33" i="19"/>
  <c r="Q33" i="19" s="1"/>
  <c r="G33" i="19"/>
  <c r="P33" i="19" s="1"/>
  <c r="F33" i="19"/>
  <c r="O33" i="19" s="1"/>
  <c r="E33" i="19"/>
  <c r="N33" i="19" s="1"/>
  <c r="D33" i="19"/>
  <c r="M33" i="19" s="1"/>
  <c r="C33" i="19"/>
  <c r="L33" i="19" s="1"/>
  <c r="B33" i="19"/>
  <c r="K33" i="19" s="1"/>
  <c r="H32" i="19"/>
  <c r="Q32" i="19" s="1"/>
  <c r="G32" i="19"/>
  <c r="P32" i="19" s="1"/>
  <c r="F32" i="19"/>
  <c r="O32" i="19" s="1"/>
  <c r="E32" i="19"/>
  <c r="N32" i="19" s="1"/>
  <c r="D32" i="19"/>
  <c r="M32" i="19" s="1"/>
  <c r="C32" i="19"/>
  <c r="L32" i="19" s="1"/>
  <c r="B32" i="19"/>
  <c r="K32" i="19" s="1"/>
  <c r="H31" i="19"/>
  <c r="Q31" i="19" s="1"/>
  <c r="G31" i="19"/>
  <c r="P31" i="19" s="1"/>
  <c r="F31" i="19"/>
  <c r="O31" i="19" s="1"/>
  <c r="E31" i="19"/>
  <c r="N31" i="19" s="1"/>
  <c r="D31" i="19"/>
  <c r="M31" i="19" s="1"/>
  <c r="C31" i="19"/>
  <c r="L31" i="19" s="1"/>
  <c r="B31" i="19"/>
  <c r="K31" i="19" s="1"/>
  <c r="H30" i="19"/>
  <c r="Q30" i="19" s="1"/>
  <c r="G30" i="19"/>
  <c r="P30" i="19" s="1"/>
  <c r="F30" i="19"/>
  <c r="O30" i="19" s="1"/>
  <c r="E30" i="19"/>
  <c r="D30" i="19"/>
  <c r="M30" i="19" s="1"/>
  <c r="C30" i="19"/>
  <c r="B30" i="19"/>
  <c r="K30" i="19" s="1"/>
  <c r="H29" i="19"/>
  <c r="Q29" i="19" s="1"/>
  <c r="G29" i="19"/>
  <c r="P29" i="19" s="1"/>
  <c r="F29" i="19"/>
  <c r="O29" i="19" s="1"/>
  <c r="E29" i="19"/>
  <c r="N29" i="19" s="1"/>
  <c r="D29" i="19"/>
  <c r="M29" i="19" s="1"/>
  <c r="C29" i="19"/>
  <c r="L29" i="19" s="1"/>
  <c r="B29" i="19"/>
  <c r="K29" i="19" s="1"/>
  <c r="H28" i="19"/>
  <c r="Q28" i="19" s="1"/>
  <c r="G28" i="19"/>
  <c r="P28" i="19" s="1"/>
  <c r="F28" i="19"/>
  <c r="O28" i="19" s="1"/>
  <c r="E28" i="19"/>
  <c r="N28" i="19" s="1"/>
  <c r="D28" i="19"/>
  <c r="M28" i="19" s="1"/>
  <c r="C28" i="19"/>
  <c r="L28" i="19" s="1"/>
  <c r="B28" i="19"/>
  <c r="K28" i="19" s="1"/>
  <c r="H27" i="19"/>
  <c r="Q27" i="19" s="1"/>
  <c r="G27" i="19"/>
  <c r="P27" i="19" s="1"/>
  <c r="F27" i="19"/>
  <c r="O27" i="19" s="1"/>
  <c r="E27" i="19"/>
  <c r="N27" i="19" s="1"/>
  <c r="D27" i="19"/>
  <c r="M27" i="19" s="1"/>
  <c r="C27" i="19"/>
  <c r="L27" i="19" s="1"/>
  <c r="B27" i="19"/>
  <c r="K27" i="19" s="1"/>
  <c r="H26" i="19"/>
  <c r="Q26" i="19" s="1"/>
  <c r="G26" i="19"/>
  <c r="P26" i="19" s="1"/>
  <c r="F26" i="19"/>
  <c r="O26" i="19" s="1"/>
  <c r="E26" i="19"/>
  <c r="N26" i="19" s="1"/>
  <c r="D26" i="19"/>
  <c r="C26" i="19"/>
  <c r="L26" i="19" s="1"/>
  <c r="B26" i="19"/>
  <c r="K26" i="19" s="1"/>
  <c r="H25" i="19"/>
  <c r="Q25" i="19" s="1"/>
  <c r="G25" i="19"/>
  <c r="P25" i="19" s="1"/>
  <c r="F25" i="19"/>
  <c r="O25" i="19" s="1"/>
  <c r="E25" i="19"/>
  <c r="N25" i="19" s="1"/>
  <c r="D25" i="19"/>
  <c r="M25" i="19" s="1"/>
  <c r="C25" i="19"/>
  <c r="B25" i="19"/>
  <c r="K25" i="19" s="1"/>
  <c r="H24" i="19"/>
  <c r="Q24" i="19" s="1"/>
  <c r="G24" i="19"/>
  <c r="P24" i="19" s="1"/>
  <c r="F24" i="19"/>
  <c r="O24" i="19" s="1"/>
  <c r="E24" i="19"/>
  <c r="N24" i="19" s="1"/>
  <c r="D24" i="19"/>
  <c r="M24" i="19" s="1"/>
  <c r="C24" i="19"/>
  <c r="L24" i="19" s="1"/>
  <c r="B24" i="19"/>
  <c r="K24" i="19" s="1"/>
  <c r="H23" i="19"/>
  <c r="Q23" i="19" s="1"/>
  <c r="G23" i="19"/>
  <c r="P23" i="19" s="1"/>
  <c r="F23" i="19"/>
  <c r="O23" i="19" s="1"/>
  <c r="E23" i="19"/>
  <c r="N23" i="19" s="1"/>
  <c r="D23" i="19"/>
  <c r="M23" i="19" s="1"/>
  <c r="C23" i="19"/>
  <c r="L23" i="19" s="1"/>
  <c r="B23" i="19"/>
  <c r="K23" i="19" s="1"/>
  <c r="H22" i="19"/>
  <c r="Q22" i="19" s="1"/>
  <c r="G22" i="19"/>
  <c r="P22" i="19" s="1"/>
  <c r="F22" i="19"/>
  <c r="O22" i="19" s="1"/>
  <c r="E22" i="19"/>
  <c r="N22" i="19" s="1"/>
  <c r="D22" i="19"/>
  <c r="M22" i="19" s="1"/>
  <c r="C22" i="19"/>
  <c r="L22" i="19" s="1"/>
  <c r="B22" i="19"/>
  <c r="K22" i="19" s="1"/>
  <c r="H21" i="19"/>
  <c r="Q21" i="19" s="1"/>
  <c r="G21" i="19"/>
  <c r="F21" i="19"/>
  <c r="O21" i="19" s="1"/>
  <c r="E21" i="19"/>
  <c r="N21" i="19" s="1"/>
  <c r="D21" i="19"/>
  <c r="M21" i="19" s="1"/>
  <c r="C21" i="19"/>
  <c r="L21" i="19" s="1"/>
  <c r="B21" i="19"/>
  <c r="K21" i="19" s="1"/>
  <c r="H20" i="19"/>
  <c r="Q20" i="19" s="1"/>
  <c r="G20" i="19"/>
  <c r="P20" i="19" s="1"/>
  <c r="F20" i="19"/>
  <c r="O20" i="19" s="1"/>
  <c r="E20" i="19"/>
  <c r="N20" i="19" s="1"/>
  <c r="D20" i="19"/>
  <c r="M20" i="19" s="1"/>
  <c r="C20" i="19"/>
  <c r="L20" i="19" s="1"/>
  <c r="B20" i="19"/>
  <c r="K20" i="19" s="1"/>
  <c r="H19" i="19"/>
  <c r="Q19" i="19" s="1"/>
  <c r="G19" i="19"/>
  <c r="P19" i="19" s="1"/>
  <c r="F19" i="19"/>
  <c r="O19" i="19" s="1"/>
  <c r="E19" i="19"/>
  <c r="N19" i="19" s="1"/>
  <c r="D19" i="19"/>
  <c r="M19" i="19" s="1"/>
  <c r="C19" i="19"/>
  <c r="L19" i="19" s="1"/>
  <c r="B19" i="19"/>
  <c r="K19" i="19" s="1"/>
  <c r="H18" i="19"/>
  <c r="G18" i="19"/>
  <c r="P18" i="19" s="1"/>
  <c r="F18" i="19"/>
  <c r="O18" i="19" s="1"/>
  <c r="E18" i="19"/>
  <c r="N18" i="19" s="1"/>
  <c r="D18" i="19"/>
  <c r="C18" i="19"/>
  <c r="L18" i="19" s="1"/>
  <c r="B18" i="19"/>
  <c r="K18" i="19" s="1"/>
  <c r="H17" i="19"/>
  <c r="Q17" i="19" s="1"/>
  <c r="G17" i="19"/>
  <c r="P17" i="19" s="1"/>
  <c r="F17" i="19"/>
  <c r="O17" i="19" s="1"/>
  <c r="E17" i="19"/>
  <c r="N17" i="19" s="1"/>
  <c r="D17" i="19"/>
  <c r="M17" i="19" s="1"/>
  <c r="C17" i="19"/>
  <c r="L17" i="19" s="1"/>
  <c r="B17" i="19"/>
  <c r="K17" i="19" s="1"/>
  <c r="H16" i="19"/>
  <c r="Q16" i="19" s="1"/>
  <c r="G16" i="19"/>
  <c r="P16" i="19" s="1"/>
  <c r="F16" i="19"/>
  <c r="O16" i="19" s="1"/>
  <c r="E16" i="19"/>
  <c r="N16" i="19" s="1"/>
  <c r="D16" i="19"/>
  <c r="M16" i="19" s="1"/>
  <c r="C16" i="19"/>
  <c r="L16" i="19" s="1"/>
  <c r="B16" i="19"/>
  <c r="K16" i="19" s="1"/>
  <c r="H15" i="19"/>
  <c r="Q15" i="19" s="1"/>
  <c r="G15" i="19"/>
  <c r="P15" i="19" s="1"/>
  <c r="F15" i="19"/>
  <c r="O15" i="19" s="1"/>
  <c r="E15" i="19"/>
  <c r="N15" i="19" s="1"/>
  <c r="D15" i="19"/>
  <c r="M15" i="19" s="1"/>
  <c r="C15" i="19"/>
  <c r="L15" i="19" s="1"/>
  <c r="B15" i="19"/>
  <c r="K15" i="19" s="1"/>
  <c r="H14" i="19"/>
  <c r="Q14" i="19" s="1"/>
  <c r="G14" i="19"/>
  <c r="P14" i="19" s="1"/>
  <c r="F14" i="19"/>
  <c r="O14" i="19" s="1"/>
  <c r="E14" i="19"/>
  <c r="D14" i="19"/>
  <c r="M14" i="19" s="1"/>
  <c r="C14" i="19"/>
  <c r="B14" i="19"/>
  <c r="K14" i="19" s="1"/>
  <c r="H13" i="19"/>
  <c r="Q13" i="19" s="1"/>
  <c r="G13" i="19"/>
  <c r="P13" i="19" s="1"/>
  <c r="F13" i="19"/>
  <c r="O13" i="19" s="1"/>
  <c r="E13" i="19"/>
  <c r="N13" i="19" s="1"/>
  <c r="D13" i="19"/>
  <c r="M13" i="19" s="1"/>
  <c r="C13" i="19"/>
  <c r="L13" i="19" s="1"/>
  <c r="B13" i="19"/>
  <c r="K13" i="19" s="1"/>
  <c r="H12" i="19"/>
  <c r="Q12" i="19" s="1"/>
  <c r="G12" i="19"/>
  <c r="P12" i="19" s="1"/>
  <c r="F12" i="19"/>
  <c r="O12" i="19" s="1"/>
  <c r="E12" i="19"/>
  <c r="N12" i="19" s="1"/>
  <c r="D12" i="19"/>
  <c r="M12" i="19" s="1"/>
  <c r="C12" i="19"/>
  <c r="L12" i="19" s="1"/>
  <c r="B12" i="19"/>
  <c r="K12" i="19" s="1"/>
  <c r="H11" i="19"/>
  <c r="Q11" i="19" s="1"/>
  <c r="G11" i="19"/>
  <c r="P11" i="19" s="1"/>
  <c r="F11" i="19"/>
  <c r="O11" i="19" s="1"/>
  <c r="E11" i="19"/>
  <c r="N11" i="19" s="1"/>
  <c r="D11" i="19"/>
  <c r="M11" i="19" s="1"/>
  <c r="C11" i="19"/>
  <c r="L11" i="19" s="1"/>
  <c r="B11" i="19"/>
  <c r="K11" i="19" s="1"/>
  <c r="H10" i="19"/>
  <c r="Q10" i="19" s="1"/>
  <c r="G10" i="19"/>
  <c r="P10" i="19" s="1"/>
  <c r="F10" i="19"/>
  <c r="O10" i="19" s="1"/>
  <c r="E10" i="19"/>
  <c r="N10" i="19" s="1"/>
  <c r="D10" i="19"/>
  <c r="C10" i="19"/>
  <c r="L10" i="19" s="1"/>
  <c r="B10" i="19"/>
  <c r="K10" i="19" s="1"/>
  <c r="H9" i="19"/>
  <c r="Q9" i="19" s="1"/>
  <c r="G9" i="19"/>
  <c r="P9" i="19" s="1"/>
  <c r="F9" i="19"/>
  <c r="O9" i="19" s="1"/>
  <c r="E9" i="19"/>
  <c r="N9" i="19" s="1"/>
  <c r="D9" i="19"/>
  <c r="M9" i="19" s="1"/>
  <c r="C9" i="19"/>
  <c r="B9" i="19"/>
  <c r="K9" i="19" s="1"/>
  <c r="H8" i="19"/>
  <c r="Q8" i="19" s="1"/>
  <c r="G8" i="19"/>
  <c r="P8" i="19" s="1"/>
  <c r="F8" i="19"/>
  <c r="O8" i="19" s="1"/>
  <c r="E8" i="19"/>
  <c r="N8" i="19" s="1"/>
  <c r="D8" i="19"/>
  <c r="M8" i="19" s="1"/>
  <c r="C8" i="19"/>
  <c r="L8" i="19" s="1"/>
  <c r="B8" i="19"/>
  <c r="K8" i="19" s="1"/>
  <c r="H7" i="19"/>
  <c r="Q7" i="19" s="1"/>
  <c r="G7" i="19"/>
  <c r="P7" i="19" s="1"/>
  <c r="F7" i="19"/>
  <c r="O7" i="19" s="1"/>
  <c r="E7" i="19"/>
  <c r="N7" i="19" s="1"/>
  <c r="D7" i="19"/>
  <c r="M7" i="19" s="1"/>
  <c r="C7" i="19"/>
  <c r="L7" i="19" s="1"/>
  <c r="B7" i="19"/>
  <c r="K7" i="19" s="1"/>
  <c r="H6" i="19"/>
  <c r="Q6" i="19" s="1"/>
  <c r="G6" i="19"/>
  <c r="P6" i="19" s="1"/>
  <c r="F6" i="19"/>
  <c r="O6" i="19" s="1"/>
  <c r="E6" i="19"/>
  <c r="N6" i="19" s="1"/>
  <c r="D6" i="19"/>
  <c r="M6" i="19" s="1"/>
  <c r="C6" i="19"/>
  <c r="L6" i="19" s="1"/>
  <c r="B6" i="19"/>
  <c r="K6" i="19" s="1"/>
  <c r="H5" i="19"/>
  <c r="Q5" i="19" s="1"/>
  <c r="G5" i="19"/>
  <c r="F5" i="19"/>
  <c r="O5" i="19" s="1"/>
  <c r="E5" i="19"/>
  <c r="N5" i="19" s="1"/>
  <c r="D5" i="19"/>
  <c r="M5" i="19" s="1"/>
  <c r="C5" i="19"/>
  <c r="L5" i="19" s="1"/>
  <c r="B5" i="19"/>
  <c r="K5" i="19" s="1"/>
  <c r="H4" i="19"/>
  <c r="Q4" i="19" s="1"/>
  <c r="G4" i="19"/>
  <c r="P4" i="19" s="1"/>
  <c r="F4" i="19"/>
  <c r="O4" i="19" s="1"/>
  <c r="E4" i="19"/>
  <c r="N4" i="19" s="1"/>
  <c r="D4" i="19"/>
  <c r="M4" i="19" s="1"/>
  <c r="C4" i="19"/>
  <c r="L4" i="19" s="1"/>
  <c r="B4" i="19"/>
  <c r="K4" i="19" s="1"/>
  <c r="H3" i="19"/>
  <c r="Q3" i="19" s="1"/>
  <c r="G3" i="19"/>
  <c r="P3" i="19" s="1"/>
  <c r="F3" i="19"/>
  <c r="O3" i="19" s="1"/>
  <c r="E3" i="19"/>
  <c r="N3" i="19" s="1"/>
  <c r="D3" i="19"/>
  <c r="M3" i="19" s="1"/>
  <c r="C3" i="19"/>
  <c r="L3" i="19" s="1"/>
  <c r="B3" i="19"/>
  <c r="K3" i="19" s="1"/>
  <c r="H2" i="19"/>
  <c r="Q2" i="19" s="1"/>
  <c r="G2" i="19"/>
  <c r="P2" i="19" s="1"/>
  <c r="F2" i="19"/>
  <c r="O2" i="19" s="1"/>
  <c r="E2" i="19"/>
  <c r="D2" i="19"/>
  <c r="M2" i="19" s="1"/>
  <c r="C2" i="19"/>
  <c r="B2" i="19"/>
  <c r="K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8" i="21"/>
  <c r="Q12" i="21"/>
  <c r="Q11" i="21"/>
  <c r="Q10" i="21"/>
  <c r="Q9" i="21"/>
  <c r="Q7" i="21"/>
  <c r="Q6" i="21"/>
  <c r="Q13" i="21"/>
  <c r="I7" i="11" l="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<sst xmlns="http://schemas.openxmlformats.org/spreadsheetml/2006/main" count="156" uniqueCount="89">
  <si>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</si>
  <si>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</si>
  <si>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</si>
  <si>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</si>
  <si>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</si>
  <si>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</si>
  <si>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</si>
  <si>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</si>
  <si>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</si>
  <si>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</si>
  <si>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</si>
  <si>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</si>
  <si>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</si>
  <si>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</si>
  <si>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</si>
  <si>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</si>
  <si>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</si>
  <si>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</si>
  <si>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</si>
  <si>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</si>
  <si>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</si>
  <si>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</si>
  <si>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</si>
  <si>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</si>
  <si>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</si>
  <si>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</si>
  <si>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</si>
  <si>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</si>
  <si>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</si>
  <si>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</si>
  <si>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</si>
  <si>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</si>
  <si>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</si>
  <si>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</si>
  <si>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</si>
  <si>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</si>
  <si>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</si>
  <si>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</si>
  <si>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</si>
  <si>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</si>
  <si>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</si>
  <si>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</si>
  <si>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</si>
  <si>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</si>
  <si>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</si>
  <si>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</si>
  <si>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</si>
  <si>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</si>
  <si>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</si>
  <si>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</si>
  <si>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</si>
  <si>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</si>
  <si>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</si>
  <si>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</si>
  <si>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</si>
  <si>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</si>
  <si>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</si>
  <si>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</si>
  <si>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</si>
  <si>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</si>
  <si>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</si>
  <si>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</si>
  <si>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</si>
  <si>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</si>
  <si>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</si>
  <si>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</si>
  <si>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</si>
  <si>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</si>
  <si>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</si>
  <si>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</si>
  <si>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</si>
  <si>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</si>
  <si>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</si>
  <si>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</si>
  <si>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POSITIVE: SIDE 1 WINS</t>
  </si>
  <si>
    <t>NEGATIVE: SIDE 2 WINS</t>
  </si>
  <si>
    <t>I</t>
  </si>
  <si>
    <t>Trades</t>
  </si>
  <si>
    <t>9 - 14, 21</t>
  </si>
  <si>
    <t>10 - 15, 20</t>
  </si>
  <si>
    <t>28 - 30,42</t>
  </si>
  <si>
    <t>33 - 39,40</t>
  </si>
  <si>
    <t>35 - 38,54</t>
  </si>
  <si>
    <t>23 56 - 30, 35</t>
  </si>
  <si>
    <t>24 - 27,31</t>
  </si>
  <si>
    <t>22 - 27, 35</t>
  </si>
  <si>
    <t>29 - 32,46</t>
  </si>
  <si>
    <t>54 - 56, 60</t>
  </si>
  <si>
    <t>54 - 58,60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</si>
</sst>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of NBA Draft Picks relative to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Z62"/>
  <sheetViews>
    <sheetView tabSelected="1" topLeftCell="R4" workbookViewId="0">
      <selection activeCell="Z19" sqref="Z19"/>
    </sheetView>
  </sheetViews>
  <sheetFormatPr defaultRowHeight="14.4" x14ac:dyDescent="0.55000000000000004"/>
  <cols>
    <col min="12" max="12" width="10.3125" customWidth="1"/>
    <col min="13" max="13" width="11.68359375" customWidth="1"/>
    <col min="17" max="17" width="13" customWidth="1"/>
    <col min="21" max="21" width="12.578125" customWidth="1"/>
  </cols>
  <sheetData>
    <row r="1" spans="1:17" x14ac:dyDescent="0.55000000000000004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55000000000000004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55000000000000004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55000000000000004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55000000000000004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55000000000000004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54</v>
      </c>
      <c r="M6" s="6">
        <v>58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5.989132618275083E-2</v>
      </c>
    </row>
    <row r="7" spans="1:17" x14ac:dyDescent="0.55000000000000004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62</v>
      </c>
      <c r="M7" s="6">
        <v>60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2.0262447580083134E-2</v>
      </c>
    </row>
    <row r="8" spans="1:17" x14ac:dyDescent="0.55000000000000004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-1.2433483748086869E-2</v>
      </c>
    </row>
    <row r="9" spans="1:17" x14ac:dyDescent="0.55000000000000004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-0.10111030285964551</v>
      </c>
    </row>
    <row r="10" spans="1:17" x14ac:dyDescent="0.55000000000000004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-0.10681174272108007</v>
      </c>
    </row>
    <row r="11" spans="1:17" x14ac:dyDescent="0.55000000000000004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4.0280257324320362E-4</v>
      </c>
    </row>
    <row r="12" spans="1:17" x14ac:dyDescent="0.55000000000000004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76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-1.8366442392827191E-2</v>
      </c>
    </row>
    <row r="13" spans="1:17" x14ac:dyDescent="0.55000000000000004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-2.2595056483651801E-2</v>
      </c>
    </row>
    <row r="14" spans="1:17" x14ac:dyDescent="0.55000000000000004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74</v>
      </c>
      <c r="Q14" s="6"/>
    </row>
    <row r="15" spans="1:17" x14ac:dyDescent="0.55000000000000004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75</v>
      </c>
      <c r="Q15" s="6"/>
    </row>
    <row r="16" spans="1:17" x14ac:dyDescent="0.55000000000000004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26" x14ac:dyDescent="0.55000000000000004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26" x14ac:dyDescent="0.55000000000000004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  <c r="N18" t="s">
        <v>77</v>
      </c>
    </row>
    <row r="19" spans="1:26" x14ac:dyDescent="0.55000000000000004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  <c r="N19" t="s">
        <v>78</v>
      </c>
      <c r="O19" t="s">
        <v>79</v>
      </c>
      <c r="P19" t="s">
        <v>80</v>
      </c>
      <c r="Q19" t="s">
        <v>81</v>
      </c>
      <c r="R19" t="s">
        <v>82</v>
      </c>
      <c r="S19" t="s">
        <v>83</v>
      </c>
      <c r="T19" t="s">
        <v>84</v>
      </c>
      <c r="U19" t="s">
        <v>85</v>
      </c>
      <c r="V19" t="s">
        <v>86</v>
      </c>
      <c r="W19" t="s">
        <v>87</v>
      </c>
      <c r="X19" t="s">
        <v>88</v>
      </c>
    </row>
    <row r="20" spans="1:26" x14ac:dyDescent="0.55000000000000004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  <c r="M20" s="6" t="s">
        <v>42</v>
      </c>
      <c r="N20">
        <v>-0.28821519434524068</v>
      </c>
      <c r="O20">
        <v>-0.31372909919083436</v>
      </c>
      <c r="P20">
        <v>-0.15420658316733421</v>
      </c>
      <c r="Q20">
        <v>-0.138785232156446</v>
      </c>
      <c r="R20">
        <v>-3.7625167359855854E-2</v>
      </c>
      <c r="S20">
        <v>-0.10045450632182384</v>
      </c>
      <c r="T20">
        <v>-0.24159094035210615</v>
      </c>
      <c r="U20">
        <v>-0.16489386441204612</v>
      </c>
      <c r="V20">
        <v>-0.10911318325619712</v>
      </c>
      <c r="W20">
        <v>3.4303204106291188E-2</v>
      </c>
      <c r="X20">
        <v>5.989132618275083E-2</v>
      </c>
      <c r="Y20">
        <f>SUM(N20:X20)</f>
        <v>-1.4544192402728424</v>
      </c>
      <c r="Z20">
        <v>7</v>
      </c>
    </row>
    <row r="21" spans="1:26" x14ac:dyDescent="0.55000000000000004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  <c r="M21" s="6" t="s">
        <v>43</v>
      </c>
      <c r="N21">
        <v>-0.1442109548140984</v>
      </c>
      <c r="O21">
        <v>-0.16755691149508284</v>
      </c>
      <c r="P21">
        <v>-6.953039473692621E-2</v>
      </c>
      <c r="Q21">
        <v>-5.7145325751564724E-2</v>
      </c>
      <c r="R21">
        <v>-3.2012951929989708E-3</v>
      </c>
      <c r="S21">
        <v>-5.0325894244425184E-2</v>
      </c>
      <c r="T21">
        <v>-0.13374857622133329</v>
      </c>
      <c r="U21">
        <v>-8.0616389683198175E-2</v>
      </c>
      <c r="V21">
        <v>-3.9191642515022301E-2</v>
      </c>
      <c r="W21">
        <v>1.1481914487998224E-2</v>
      </c>
      <c r="X21">
        <v>2.0262447580083134E-2</v>
      </c>
      <c r="Y21">
        <f t="shared" ref="Y21:Y27" si="1">SUM(N21:X21)</f>
        <v>-0.71378302258656867</v>
      </c>
      <c r="Z21">
        <v>2</v>
      </c>
    </row>
    <row r="22" spans="1:26" x14ac:dyDescent="0.55000000000000004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  <c r="M22" s="6" t="s">
        <v>44</v>
      </c>
      <c r="N22">
        <v>-9.5654216032531769E-2</v>
      </c>
      <c r="O22">
        <v>-0.12675678011361802</v>
      </c>
      <c r="P22">
        <v>-4.4172297185029019E-2</v>
      </c>
      <c r="Q22">
        <v>-3.4772917119035129E-2</v>
      </c>
      <c r="R22">
        <v>-9.5624380165017231E-3</v>
      </c>
      <c r="S22">
        <v>1.0208526066898149E-2</v>
      </c>
      <c r="T22">
        <v>-9.7837274310697386E-2</v>
      </c>
      <c r="U22">
        <v>-3.2056267090288415E-2</v>
      </c>
      <c r="V22">
        <v>-2.0761704604279396E-2</v>
      </c>
      <c r="W22">
        <v>-1.566653194181045E-2</v>
      </c>
      <c r="X22">
        <v>-1.2433483748086869E-2</v>
      </c>
      <c r="Y22">
        <f t="shared" si="1"/>
        <v>-0.47946538409498007</v>
      </c>
      <c r="Z22">
        <v>1</v>
      </c>
    </row>
    <row r="23" spans="1:26" x14ac:dyDescent="0.55000000000000004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  <c r="M23" s="6" t="s">
        <v>45</v>
      </c>
      <c r="N23">
        <v>-0.29020790313497269</v>
      </c>
      <c r="O23">
        <v>-0.31568151242099995</v>
      </c>
      <c r="P23">
        <v>-0.1738803109943059</v>
      </c>
      <c r="Q23">
        <v>-0.16129896439521973</v>
      </c>
      <c r="R23">
        <v>-0.11983761967336265</v>
      </c>
      <c r="S23">
        <v>-1.2771024967148326E-2</v>
      </c>
      <c r="T23">
        <v>-0.24315789062011151</v>
      </c>
      <c r="U23">
        <v>-0.16922830235905123</v>
      </c>
      <c r="V23">
        <v>-0.14354741568112156</v>
      </c>
      <c r="W23">
        <v>-0.10968884925849437</v>
      </c>
      <c r="X23">
        <v>-0.10111030285964551</v>
      </c>
      <c r="Y23">
        <f t="shared" si="1"/>
        <v>-1.8404100963644336</v>
      </c>
      <c r="Z23">
        <v>6</v>
      </c>
    </row>
    <row r="24" spans="1:26" x14ac:dyDescent="0.55000000000000004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  <c r="M24" s="6" t="s">
        <v>46</v>
      </c>
      <c r="N24">
        <v>-0.40683585508469478</v>
      </c>
      <c r="O24">
        <v>-0.42959792633672933</v>
      </c>
      <c r="P24">
        <v>-0.1841280366507928</v>
      </c>
      <c r="Q24">
        <v>-0.16057628549038516</v>
      </c>
      <c r="R24">
        <v>-9.6226415094339712E-2</v>
      </c>
      <c r="S24">
        <v>-4.865272168304291E-2</v>
      </c>
      <c r="T24">
        <v>-0.30042196636325269</v>
      </c>
      <c r="U24">
        <v>-0.20535294472240639</v>
      </c>
      <c r="V24">
        <v>-0.13477002833202717</v>
      </c>
      <c r="W24">
        <v>-0.11180903008017332</v>
      </c>
      <c r="X24">
        <v>-0.10681174272108007</v>
      </c>
      <c r="Y24">
        <f t="shared" si="1"/>
        <v>-2.1851829525589244</v>
      </c>
      <c r="Z24">
        <v>8</v>
      </c>
    </row>
    <row r="25" spans="1:26" x14ac:dyDescent="0.55000000000000004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  <c r="M25" s="6" t="s">
        <v>47</v>
      </c>
      <c r="N25">
        <v>-0.16086908692358221</v>
      </c>
      <c r="O25">
        <v>-0.18376060914691444</v>
      </c>
      <c r="P25">
        <v>-8.7642201256913438E-2</v>
      </c>
      <c r="Q25">
        <v>-7.5498210509820807E-2</v>
      </c>
      <c r="R25">
        <v>-2.2604213008604379E-2</v>
      </c>
      <c r="S25">
        <v>-4.9346289049000625E-2</v>
      </c>
      <c r="T25">
        <v>-0.15061036095497504</v>
      </c>
      <c r="U25">
        <v>-9.8512404742171711E-2</v>
      </c>
      <c r="V25">
        <v>-5.7893999878575936E-2</v>
      </c>
      <c r="W25">
        <v>-8.2068154071532756E-3</v>
      </c>
      <c r="X25">
        <v>4.0280257324320362E-4</v>
      </c>
      <c r="Y25">
        <f t="shared" si="1"/>
        <v>-0.89454138830446872</v>
      </c>
      <c r="Z25">
        <v>3</v>
      </c>
    </row>
    <row r="26" spans="1:26" x14ac:dyDescent="0.55000000000000004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  <c r="M26" s="6" t="s">
        <v>49</v>
      </c>
      <c r="N26">
        <v>-0.17661259906251447</v>
      </c>
      <c r="O26">
        <v>-0.19907463769468625</v>
      </c>
      <c r="P26">
        <v>-0.10475957335669842</v>
      </c>
      <c r="Q26">
        <v>-9.2843424371555544E-2</v>
      </c>
      <c r="R26">
        <v>-4.0941807533189462E-2</v>
      </c>
      <c r="S26">
        <v>-4.8420469384216902E-2</v>
      </c>
      <c r="T26">
        <v>-0.16654634410683256</v>
      </c>
      <c r="U26">
        <v>-0.11542583347882224</v>
      </c>
      <c r="V26">
        <v>-7.5569498442554756E-2</v>
      </c>
      <c r="W26">
        <v>-2.6814529409373268E-2</v>
      </c>
      <c r="X26">
        <v>-1.8366442392827191E-2</v>
      </c>
      <c r="Y26">
        <f t="shared" si="1"/>
        <v>-1.065375159233271</v>
      </c>
      <c r="Z26">
        <v>4</v>
      </c>
    </row>
    <row r="27" spans="1:26" x14ac:dyDescent="0.55000000000000004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  <c r="M27" s="6" t="s">
        <v>33</v>
      </c>
      <c r="N27">
        <v>-0.22322940134251934</v>
      </c>
      <c r="O27">
        <v>-0.24802249662840925</v>
      </c>
      <c r="P27">
        <v>-0.1169027710497143</v>
      </c>
      <c r="Q27">
        <v>-0.10298862282771812</v>
      </c>
      <c r="R27">
        <v>-4.7142707982693238E-2</v>
      </c>
      <c r="S27">
        <v>-4.2823197083251441E-2</v>
      </c>
      <c r="T27">
        <v>-0.19055905041847271</v>
      </c>
      <c r="U27">
        <v>-0.12372657235542639</v>
      </c>
      <c r="V27">
        <v>-8.2978210387111173E-2</v>
      </c>
      <c r="W27">
        <v>-3.2342948214673622E-2</v>
      </c>
      <c r="X27">
        <v>-2.2595056483651801E-2</v>
      </c>
      <c r="Y27">
        <f t="shared" si="1"/>
        <v>-1.2333110347736416</v>
      </c>
      <c r="Z27">
        <v>5</v>
      </c>
    </row>
    <row r="28" spans="1:26" x14ac:dyDescent="0.55000000000000004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</row>
    <row r="29" spans="1:26" x14ac:dyDescent="0.55000000000000004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</row>
    <row r="30" spans="1:26" x14ac:dyDescent="0.55000000000000004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</row>
    <row r="31" spans="1:26" x14ac:dyDescent="0.55000000000000004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</row>
    <row r="32" spans="1:26" x14ac:dyDescent="0.55000000000000004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</row>
    <row r="33" spans="1:9" x14ac:dyDescent="0.55000000000000004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</row>
    <row r="34" spans="1:9" x14ac:dyDescent="0.55000000000000004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</row>
    <row r="35" spans="1:9" x14ac:dyDescent="0.55000000000000004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</row>
    <row r="36" spans="1:9" x14ac:dyDescent="0.55000000000000004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</row>
    <row r="37" spans="1:9" x14ac:dyDescent="0.55000000000000004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9" x14ac:dyDescent="0.55000000000000004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9" x14ac:dyDescent="0.55000000000000004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9" x14ac:dyDescent="0.55000000000000004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9" x14ac:dyDescent="0.55000000000000004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9" x14ac:dyDescent="0.55000000000000004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9" x14ac:dyDescent="0.55000000000000004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9" x14ac:dyDescent="0.55000000000000004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9" x14ac:dyDescent="0.55000000000000004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9" x14ac:dyDescent="0.55000000000000004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9" x14ac:dyDescent="0.55000000000000004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9" x14ac:dyDescent="0.55000000000000004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55000000000000004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55000000000000004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55000000000000004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55000000000000004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55000000000000004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55000000000000004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55000000000000004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55000000000000004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55000000000000004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55000000000000004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55000000000000004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55000000000000004">
      <c r="A60">
        <v>59</v>
      </c>
      <c r="B60">
        <v>-1.089212080190251E-2</v>
      </c>
      <c r="C60">
        <v>-2.3761034234569666E-3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4.2211474763059698E-2</v>
      </c>
    </row>
    <row r="61" spans="1:9" x14ac:dyDescent="0.55000000000000004">
      <c r="A61">
        <v>60</v>
      </c>
      <c r="B61">
        <v>-2.5985926433901688E-2</v>
      </c>
      <c r="C61">
        <v>-6.507777013096204E-3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3.7326072763972151E-2</v>
      </c>
    </row>
    <row r="62" spans="1:9" x14ac:dyDescent="0.55000000000000004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:Z27">
    <cfRule type="colorScale" priority="1">
      <colorScale>
        <cfvo type="min"/>
        <cfvo type="max"/>
        <color rgb="FF00B050"/>
        <color theme="5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55000000000000004"/>
  <cols>
    <col min="1" max="1" width="14.7890625" customWidth="1"/>
    <col min="2" max="2" width="36.68359375" customWidth="1"/>
    <col min="3" max="4" width="24.5234375" customWidth="1"/>
    <col min="5" max="6" width="29.7890625" customWidth="1"/>
    <col min="7" max="8" width="27.5234375" customWidth="1"/>
    <col min="9" max="10" width="34.41796875" customWidth="1"/>
    <col min="11" max="12" width="40.89453125" customWidth="1"/>
    <col min="13" max="13" width="35.3125" customWidth="1"/>
    <col min="14" max="14" width="33.5234375" customWidth="1"/>
    <col min="15" max="15" width="12.89453125" customWidth="1"/>
  </cols>
  <sheetData>
    <row r="1" spans="1:15" x14ac:dyDescent="0.55000000000000004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55000000000000004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55000000000000004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55000000000000004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55000000000000004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55000000000000004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55000000000000004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55000000000000004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55000000000000004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55000000000000004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55000000000000004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55000000000000004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55000000000000004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55000000000000004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55000000000000004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55000000000000004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55000000000000004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55000000000000004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55000000000000004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55000000000000004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55000000000000004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55000000000000004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55000000000000004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55000000000000004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55000000000000004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55000000000000004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55000000000000004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55000000000000004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55000000000000004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55000000000000004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55000000000000004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55000000000000004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55000000000000004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55000000000000004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55000000000000004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55000000000000004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55000000000000004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55000000000000004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55000000000000004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55000000000000004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55000000000000004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55000000000000004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55000000000000004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55000000000000004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55000000000000004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55000000000000004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55000000000000004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55000000000000004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55000000000000004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55000000000000004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55000000000000004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55000000000000004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55000000000000004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55000000000000004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55000000000000004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55000000000000004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55000000000000004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55000000000000004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55000000000000004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55000000000000004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55000000000000004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I38"/>
  <sheetViews>
    <sheetView topLeftCell="D1" workbookViewId="0">
      <selection activeCell="A17" sqref="A17:I23"/>
    </sheetView>
  </sheetViews>
  <sheetFormatPr defaultRowHeight="14.4" x14ac:dyDescent="0.55000000000000004"/>
  <cols>
    <col min="1" max="1" width="19.41796875" customWidth="1"/>
    <col min="2" max="2" width="29.5234375" customWidth="1"/>
    <col min="3" max="3" width="19.7890625" customWidth="1"/>
    <col min="4" max="4" width="20.20703125" customWidth="1"/>
    <col min="5" max="5" width="20.7890625" customWidth="1"/>
    <col min="6" max="6" width="28.1015625" customWidth="1"/>
    <col min="7" max="7" width="33.68359375" customWidth="1"/>
    <col min="8" max="8" width="35.3125" customWidth="1"/>
    <col min="9" max="9" width="18.3125" customWidth="1"/>
  </cols>
  <sheetData>
    <row r="1" spans="1:9" x14ac:dyDescent="0.55000000000000004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9" x14ac:dyDescent="0.55000000000000004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9" x14ac:dyDescent="0.55000000000000004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9" x14ac:dyDescent="0.55000000000000004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9" x14ac:dyDescent="0.55000000000000004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9" x14ac:dyDescent="0.55000000000000004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9" x14ac:dyDescent="0.55000000000000004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9" x14ac:dyDescent="0.55000000000000004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9" x14ac:dyDescent="0.55000000000000004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</row>
    <row r="11" spans="1:9" x14ac:dyDescent="0.55000000000000004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</row>
    <row r="12" spans="1:9" x14ac:dyDescent="0.55000000000000004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</row>
    <row r="13" spans="1:9" x14ac:dyDescent="0.55000000000000004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</row>
    <row r="14" spans="1:9" x14ac:dyDescent="0.55000000000000004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</row>
    <row r="15" spans="1:9" x14ac:dyDescent="0.55000000000000004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</row>
    <row r="17" spans="1:9" x14ac:dyDescent="0.55000000000000004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9" x14ac:dyDescent="0.55000000000000004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</row>
    <row r="19" spans="1:9" x14ac:dyDescent="0.55000000000000004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</row>
    <row r="20" spans="1:9" x14ac:dyDescent="0.55000000000000004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</row>
    <row r="21" spans="1:9" x14ac:dyDescent="0.55000000000000004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</row>
    <row r="22" spans="1:9" x14ac:dyDescent="0.55000000000000004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</row>
    <row r="23" spans="1:9" x14ac:dyDescent="0.55000000000000004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</row>
    <row r="25" spans="1:9" x14ac:dyDescent="0.55000000000000004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9" x14ac:dyDescent="0.55000000000000004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9" x14ac:dyDescent="0.55000000000000004">
      <c r="C27">
        <f t="shared" ref="C27:C30" si="11">C11/I11</f>
        <v>1.079136690647482E-3</v>
      </c>
      <c r="D27">
        <f t="shared" ref="D27:D31" si="12">D11/I11</f>
        <v>2.9527500824854086E-4</v>
      </c>
      <c r="E27">
        <f t="shared" ref="E27:E31" si="13">E11/I11</f>
        <v>8.9419871588232826E-5</v>
      </c>
      <c r="F27">
        <f t="shared" ref="F27:F31" si="14">F11/I11</f>
        <v>4.5001857189689593E-3</v>
      </c>
      <c r="G27">
        <f t="shared" ref="G27:G31" si="15">G11/I11</f>
        <v>3.8937558774832688E-3</v>
      </c>
      <c r="H27">
        <f t="shared" ref="H27:H31" si="16">H11/I11</f>
        <v>0.11909999829340531</v>
      </c>
    </row>
    <row r="28" spans="1:9" x14ac:dyDescent="0.55000000000000004">
      <c r="C28">
        <f t="shared" si="11"/>
        <v>1.3586353819159676E-3</v>
      </c>
      <c r="D28">
        <f t="shared" si="12"/>
        <v>3.4040627481220329E-4</v>
      </c>
      <c r="E28">
        <f t="shared" si="13"/>
        <v>8.7035082617489357E-5</v>
      </c>
      <c r="F28">
        <f t="shared" si="14"/>
        <v>5.5067655993778766E-3</v>
      </c>
      <c r="G28">
        <f t="shared" si="15"/>
        <v>5.1346352923860557E-3</v>
      </c>
      <c r="H28">
        <f t="shared" si="16"/>
        <v>0.13394798659691748</v>
      </c>
    </row>
    <row r="29" spans="1:9" x14ac:dyDescent="0.55000000000000004">
      <c r="C29">
        <f t="shared" si="11"/>
        <v>1.4756402361284177E-3</v>
      </c>
      <c r="D29">
        <f t="shared" si="12"/>
        <v>2.9565125353013912E-4</v>
      </c>
      <c r="E29">
        <f t="shared" si="13"/>
        <v>5.9172828874252473E-5</v>
      </c>
      <c r="F29">
        <f t="shared" si="14"/>
        <v>5.7744076223959538E-3</v>
      </c>
      <c r="G29">
        <f t="shared" si="15"/>
        <v>5.8100307925137663E-3</v>
      </c>
      <c r="H29">
        <f t="shared" si="16"/>
        <v>0.12544675371536618</v>
      </c>
    </row>
    <row r="30" spans="1:9" x14ac:dyDescent="0.55000000000000004">
      <c r="C30">
        <f t="shared" si="11"/>
        <v>1.4629166481796736E-3</v>
      </c>
      <c r="D30">
        <f t="shared" si="12"/>
        <v>2.3298281993979855E-4</v>
      </c>
      <c r="E30">
        <f t="shared" si="13"/>
        <v>3.67871707271888E-5</v>
      </c>
      <c r="F30">
        <f t="shared" si="14"/>
        <v>5.4834261273419786E-3</v>
      </c>
      <c r="G30">
        <f t="shared" si="15"/>
        <v>6.0870485054592164E-3</v>
      </c>
      <c r="H30">
        <f t="shared" si="16"/>
        <v>0.10234940183873581</v>
      </c>
    </row>
    <row r="31" spans="1:9" x14ac:dyDescent="0.55000000000000004">
      <c r="C31">
        <f>C15/I15</f>
        <v>7.5479085567145934E-4</v>
      </c>
      <c r="D31">
        <f t="shared" si="12"/>
        <v>1.2484753095501084E-4</v>
      </c>
      <c r="E31">
        <f t="shared" si="13"/>
        <v>2.5290206875293351E-5</v>
      </c>
      <c r="F31">
        <f t="shared" si="14"/>
        <v>2.7545725314588989E-3</v>
      </c>
      <c r="G31">
        <f t="shared" si="15"/>
        <v>3.1228518782293576E-3</v>
      </c>
      <c r="H31">
        <f t="shared" si="16"/>
        <v>5.0692237097440862E-2</v>
      </c>
    </row>
    <row r="32" spans="1:9" x14ac:dyDescent="0.55000000000000004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55000000000000004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55000000000000004">
      <c r="B34" s="2">
        <v>5.5</v>
      </c>
      <c r="C34">
        <f t="shared" ref="C34:C38" si="17">C27/0.00096635*100</f>
        <v>111.67141208128338</v>
      </c>
      <c r="D34">
        <f t="shared" ref="D34:D38" si="18">D27/0.000308423*100</f>
        <v>95.737026177859903</v>
      </c>
      <c r="E34">
        <f t="shared" ref="E34:E38" si="19">E27/0.000106004*100</f>
        <v>84.355186208287265</v>
      </c>
      <c r="F34">
        <f t="shared" ref="F34:F38" si="20">F27/0.003861136*100</f>
        <v>116.55082128598838</v>
      </c>
      <c r="G34">
        <f t="shared" ref="G34:G38" si="21">G27/0.003292028*100</f>
        <v>118.27833412969966</v>
      </c>
      <c r="H34">
        <f t="shared" ref="H34:H38" si="22">H27/0.114091936*100</f>
        <v>104.38949716253856</v>
      </c>
    </row>
    <row r="35" spans="2:8" x14ac:dyDescent="0.55000000000000004">
      <c r="B35" s="2">
        <v>11</v>
      </c>
      <c r="C35">
        <f t="shared" si="17"/>
        <v>140.5945446179922</v>
      </c>
      <c r="D35">
        <f t="shared" si="18"/>
        <v>110.36993830298107</v>
      </c>
      <c r="E35">
        <f t="shared" si="19"/>
        <v>82.105470187435714</v>
      </c>
      <c r="F35">
        <f t="shared" si="20"/>
        <v>142.62034798509757</v>
      </c>
      <c r="G35">
        <f t="shared" si="21"/>
        <v>155.97179891501699</v>
      </c>
      <c r="H35">
        <f t="shared" si="22"/>
        <v>117.40355304069648</v>
      </c>
    </row>
    <row r="36" spans="2:8" x14ac:dyDescent="0.55000000000000004">
      <c r="B36" s="3">
        <v>22.5</v>
      </c>
      <c r="C36">
        <f t="shared" si="17"/>
        <v>152.70246144030813</v>
      </c>
      <c r="D36">
        <f t="shared" si="18"/>
        <v>95.859016198577635</v>
      </c>
      <c r="E36">
        <f t="shared" si="19"/>
        <v>55.821317001483408</v>
      </c>
      <c r="F36">
        <f t="shared" si="20"/>
        <v>149.55203915106731</v>
      </c>
      <c r="G36">
        <f t="shared" si="21"/>
        <v>176.48789112710361</v>
      </c>
      <c r="H36">
        <f t="shared" si="22"/>
        <v>109.9523402910493</v>
      </c>
    </row>
    <row r="37" spans="2:8" x14ac:dyDescent="0.55000000000000004">
      <c r="B37" s="3">
        <v>38</v>
      </c>
      <c r="C37">
        <f t="shared" si="17"/>
        <v>151.38579688308312</v>
      </c>
      <c r="D37">
        <f t="shared" si="18"/>
        <v>75.540027799417857</v>
      </c>
      <c r="E37">
        <f t="shared" si="19"/>
        <v>34.703568475896006</v>
      </c>
      <c r="F37">
        <f t="shared" si="20"/>
        <v>142.01587634680516</v>
      </c>
      <c r="G37">
        <f t="shared" si="21"/>
        <v>184.90269540414653</v>
      </c>
      <c r="H37">
        <f t="shared" si="22"/>
        <v>89.707831619875222</v>
      </c>
    </row>
    <row r="38" spans="2:8" x14ac:dyDescent="0.55000000000000004">
      <c r="B38" s="3">
        <v>53</v>
      </c>
      <c r="C38">
        <f t="shared" si="17"/>
        <v>78.107399562421406</v>
      </c>
      <c r="D38">
        <f t="shared" si="18"/>
        <v>40.479319296878266</v>
      </c>
      <c r="E38">
        <f t="shared" si="19"/>
        <v>23.857785437618723</v>
      </c>
      <c r="F38">
        <f t="shared" si="20"/>
        <v>71.340986990846716</v>
      </c>
      <c r="G38">
        <f t="shared" si="21"/>
        <v>94.861036365102535</v>
      </c>
      <c r="H38">
        <f t="shared" si="22"/>
        <v>44.431042959461095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C24" workbookViewId="0">
      <selection activeCell="B11" sqref="B11"/>
    </sheetView>
  </sheetViews>
  <sheetFormatPr defaultRowHeight="14.4" x14ac:dyDescent="0.55000000000000004"/>
  <cols>
    <col min="1" max="1" width="9.3125" customWidth="1"/>
    <col min="2" max="2" width="34.68359375" customWidth="1"/>
    <col min="3" max="3" width="20.3125" customWidth="1"/>
    <col min="4" max="4" width="14.3125" customWidth="1"/>
    <col min="5" max="5" width="30.5234375" customWidth="1"/>
    <col min="6" max="6" width="22.1015625" customWidth="1"/>
    <col min="7" max="7" width="19.41796875" customWidth="1"/>
    <col min="8" max="8" width="20.20703125" customWidth="1"/>
  </cols>
  <sheetData>
    <row r="1" spans="1:8" x14ac:dyDescent="0.55000000000000004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55000000000000004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55000000000000004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55000000000000004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55000000000000004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55000000000000004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55000000000000004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55000000000000004">
      <c r="B8" s="5" t="s">
        <v>58</v>
      </c>
    </row>
    <row r="9" spans="1:8" ht="16.5" x14ac:dyDescent="0.55000000000000004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55000000000000004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55000000000000004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55000000000000004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55000000000000004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55000000000000004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55000000000000004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55000000000000004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55000000000000004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55000000000000004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55000000000000004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55000000000000004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55000000000000004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55000000000000004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55000000000000004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55000000000000004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55000000000000004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55000000000000004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55000000000000004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55000000000000004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55000000000000004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55000000000000004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55000000000000004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55000000000000004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55000000000000004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55000000000000004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55000000000000004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55000000000000004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55000000000000004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55000000000000004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55000000000000004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55000000000000004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55000000000000004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55000000000000004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55000000000000004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55000000000000004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55000000000000004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55000000000000004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55000000000000004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55000000000000004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55000000000000004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55000000000000004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55000000000000004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55000000000000004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55000000000000004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55000000000000004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55000000000000004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55000000000000004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55000000000000004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55000000000000004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55000000000000004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55000000000000004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55000000000000004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55000000000000004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55000000000000004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55000000000000004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55000000000000004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55000000000000004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55000000000000004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55000000000000004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55000000000000004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55000000000000004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R61"/>
  <sheetViews>
    <sheetView topLeftCell="C1" workbookViewId="0">
      <selection activeCell="R2" sqref="R2:R61"/>
    </sheetView>
  </sheetViews>
  <sheetFormatPr defaultRowHeight="14.4" x14ac:dyDescent="0.55000000000000004"/>
  <sheetData>
    <row r="1" spans="1:18" x14ac:dyDescent="0.55000000000000004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</row>
    <row r="2" spans="1:18" x14ac:dyDescent="0.55000000000000004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</row>
    <row r="3" spans="1:18" x14ac:dyDescent="0.55000000000000004">
      <c r="A3">
        <v>2</v>
      </c>
      <c r="B3" s="5">
        <f t="shared" ref="B3:B61" si="0">-0.0007*POWER(A3,3)+(0.088*POWER(A3,2))-(4.5626*A3)+105.53</f>
        <v>96.751199999999997</v>
      </c>
      <c r="C3">
        <f t="shared" ref="C3:C61" si="1">-29.32*LN(A3) + 119.27</f>
        <v>98.946924665982408</v>
      </c>
      <c r="D3">
        <f t="shared" ref="D3:D61" si="2">86.572*EXP(-0.068*A3)</f>
        <v>75.563732379813416</v>
      </c>
      <c r="E3">
        <f t="shared" ref="E3:E61" si="3">(-0.0005*POWER(A3,3))+(0.0779*POWER(A3,2))-(4.459*A3)+106.66</f>
        <v>98.049599999999998</v>
      </c>
      <c r="F3">
        <f t="shared" ref="F3:F61" si="4">0.0243*POWER(A3,2) - 2.9703*A3 + 102.48</f>
        <v>96.636600000000001</v>
      </c>
      <c r="G3">
        <f t="shared" ref="G3:G61" si="5">-29.47*LN(A3) + 122.26</f>
        <v>101.83295258889842</v>
      </c>
      <c r="H3">
        <f t="shared" ref="H3:H61" si="6">-27.55*LN(A3)+116.48</f>
        <v>97.383795175573511</v>
      </c>
      <c r="J3">
        <v>2</v>
      </c>
      <c r="K3">
        <f t="shared" ref="K3:K61" si="7">B3/101.0547</f>
        <v>0.95741415292905718</v>
      </c>
      <c r="L3">
        <f t="shared" ref="L3:L60" si="8">C3/119.27</f>
        <v>0.82960446605166771</v>
      </c>
      <c r="M3">
        <f t="shared" ref="M3:M61" si="9">D3/80.8808</f>
        <v>0.93426044722373447</v>
      </c>
      <c r="N3">
        <f t="shared" ref="N3:N61" si="10">E3/102.2784</f>
        <v>0.95865402665665467</v>
      </c>
      <c r="O3">
        <f t="shared" ref="O3:O61" si="11">F3/99.534</f>
        <v>0.97089034902646332</v>
      </c>
      <c r="P3">
        <f t="shared" ref="P3:P60" si="12">G3/122.26</f>
        <v>0.83292125461228872</v>
      </c>
      <c r="Q3">
        <f t="shared" ref="Q3:Q61" si="13">H3/116.48</f>
        <v>0.83605593385622856</v>
      </c>
      <c r="R3">
        <f t="shared" ref="R3:R61" si="14">AVERAGE(K3:Q3)</f>
        <v>0.90282866147944207</v>
      </c>
    </row>
    <row r="4" spans="1:18" x14ac:dyDescent="0.55000000000000004">
      <c r="A4">
        <v>3</v>
      </c>
      <c r="B4" s="5">
        <f t="shared" si="0"/>
        <v>92.615300000000005</v>
      </c>
      <c r="C4">
        <f t="shared" si="1"/>
        <v>87.058687696251013</v>
      </c>
      <c r="D4">
        <f t="shared" si="2"/>
        <v>70.596208398426299</v>
      </c>
      <c r="E4">
        <f t="shared" si="3"/>
        <v>93.97059999999999</v>
      </c>
      <c r="F4">
        <f t="shared" si="4"/>
        <v>93.787800000000004</v>
      </c>
      <c r="G4">
        <f t="shared" si="5"/>
        <v>89.883895852950815</v>
      </c>
      <c r="H4">
        <f t="shared" si="6"/>
        <v>86.213231447193579</v>
      </c>
      <c r="J4">
        <v>3</v>
      </c>
      <c r="K4">
        <f t="shared" si="7"/>
        <v>0.9164868135772013</v>
      </c>
      <c r="L4">
        <f t="shared" si="8"/>
        <v>0.7299294684015345</v>
      </c>
      <c r="M4">
        <f t="shared" si="9"/>
        <v>0.8728426078677054</v>
      </c>
      <c r="N4">
        <f t="shared" si="10"/>
        <v>0.91877268318628358</v>
      </c>
      <c r="O4">
        <f t="shared" si="11"/>
        <v>0.94226897341611915</v>
      </c>
      <c r="P4">
        <f t="shared" si="12"/>
        <v>0.73518645389293968</v>
      </c>
      <c r="Q4">
        <f t="shared" si="13"/>
        <v>0.74015480294637337</v>
      </c>
      <c r="R4">
        <f t="shared" si="14"/>
        <v>0.83652025761259374</v>
      </c>
    </row>
    <row r="5" spans="1:18" x14ac:dyDescent="0.55000000000000004">
      <c r="A5">
        <v>4</v>
      </c>
      <c r="B5" s="5">
        <f t="shared" si="0"/>
        <v>88.642799999999994</v>
      </c>
      <c r="C5">
        <f t="shared" si="1"/>
        <v>78.623849331964806</v>
      </c>
      <c r="D5">
        <f t="shared" si="2"/>
        <v>65.955247091069424</v>
      </c>
      <c r="E5">
        <f t="shared" si="3"/>
        <v>90.038399999999996</v>
      </c>
      <c r="F5">
        <f t="shared" si="4"/>
        <v>90.9876</v>
      </c>
      <c r="G5">
        <f t="shared" si="5"/>
        <v>81.405905177796825</v>
      </c>
      <c r="H5">
        <f t="shared" si="6"/>
        <v>78.287590351147017</v>
      </c>
      <c r="J5">
        <v>4</v>
      </c>
      <c r="K5">
        <f t="shared" si="7"/>
        <v>0.87717642029514709</v>
      </c>
      <c r="L5">
        <f t="shared" si="8"/>
        <v>0.65920893210333531</v>
      </c>
      <c r="M5">
        <f t="shared" si="9"/>
        <v>0.81546234818485264</v>
      </c>
      <c r="N5">
        <f t="shared" si="10"/>
        <v>0.88032663788248533</v>
      </c>
      <c r="O5">
        <f t="shared" si="11"/>
        <v>0.91413587316896738</v>
      </c>
      <c r="P5">
        <f t="shared" si="12"/>
        <v>0.66584250922457733</v>
      </c>
      <c r="Q5">
        <f t="shared" si="13"/>
        <v>0.67211186771245723</v>
      </c>
      <c r="R5">
        <f t="shared" si="14"/>
        <v>0.78346636979597473</v>
      </c>
    </row>
    <row r="6" spans="1:18" x14ac:dyDescent="0.55000000000000004">
      <c r="A6">
        <v>5</v>
      </c>
      <c r="B6" s="5">
        <f t="shared" si="0"/>
        <v>84.829499999999996</v>
      </c>
      <c r="C6">
        <f t="shared" si="1"/>
        <v>72.081280407432175</v>
      </c>
      <c r="D6">
        <f t="shared" si="2"/>
        <v>61.619380382204646</v>
      </c>
      <c r="E6">
        <f t="shared" si="3"/>
        <v>86.25</v>
      </c>
      <c r="F6">
        <f t="shared" si="4"/>
        <v>88.236000000000004</v>
      </c>
      <c r="G6">
        <f t="shared" si="5"/>
        <v>74.829864720567073</v>
      </c>
      <c r="H6">
        <f t="shared" si="6"/>
        <v>72.139985512440546</v>
      </c>
      <c r="J6">
        <v>5</v>
      </c>
      <c r="K6">
        <f t="shared" si="7"/>
        <v>0.83944141143360973</v>
      </c>
      <c r="L6">
        <f t="shared" si="8"/>
        <v>0.60435382248203384</v>
      </c>
      <c r="M6">
        <f t="shared" si="9"/>
        <v>0.76185423959956688</v>
      </c>
      <c r="N6">
        <f t="shared" si="10"/>
        <v>0.84328655903885863</v>
      </c>
      <c r="O6">
        <f t="shared" si="11"/>
        <v>0.88649104828500813</v>
      </c>
      <c r="P6">
        <f t="shared" si="12"/>
        <v>0.61205516702574081</v>
      </c>
      <c r="Q6">
        <f t="shared" si="13"/>
        <v>0.61933366683070523</v>
      </c>
      <c r="R6">
        <f t="shared" si="14"/>
        <v>0.73811655924221764</v>
      </c>
    </row>
    <row r="7" spans="1:18" x14ac:dyDescent="0.55000000000000004">
      <c r="A7">
        <v>6</v>
      </c>
      <c r="B7" s="5">
        <f t="shared" si="0"/>
        <v>81.171199999999999</v>
      </c>
      <c r="C7">
        <f t="shared" si="1"/>
        <v>66.735612362233425</v>
      </c>
      <c r="D7">
        <f t="shared" si="2"/>
        <v>57.568551497412983</v>
      </c>
      <c r="E7">
        <f t="shared" si="3"/>
        <v>82.602400000000003</v>
      </c>
      <c r="F7">
        <f t="shared" si="4"/>
        <v>85.533000000000001</v>
      </c>
      <c r="G7">
        <f t="shared" si="5"/>
        <v>69.456848441849218</v>
      </c>
      <c r="H7">
        <f t="shared" si="6"/>
        <v>67.117026622767085</v>
      </c>
      <c r="J7">
        <v>6</v>
      </c>
      <c r="K7">
        <f t="shared" si="7"/>
        <v>0.80324022534330419</v>
      </c>
      <c r="L7">
        <f t="shared" si="8"/>
        <v>0.55953393445320221</v>
      </c>
      <c r="M7">
        <f t="shared" si="9"/>
        <v>0.71177030268509944</v>
      </c>
      <c r="N7">
        <f t="shared" si="10"/>
        <v>0.80762311494900196</v>
      </c>
      <c r="O7">
        <f t="shared" si="11"/>
        <v>0.85933449876424128</v>
      </c>
      <c r="P7">
        <f t="shared" si="12"/>
        <v>0.56810770850522829</v>
      </c>
      <c r="Q7">
        <f t="shared" si="13"/>
        <v>0.57621073680260204</v>
      </c>
      <c r="R7">
        <f t="shared" si="14"/>
        <v>0.69797436021466841</v>
      </c>
    </row>
    <row r="8" spans="1:18" x14ac:dyDescent="0.55000000000000004">
      <c r="A8">
        <v>7</v>
      </c>
      <c r="B8" s="5">
        <f t="shared" si="0"/>
        <v>77.663700000000006</v>
      </c>
      <c r="C8">
        <f t="shared" si="1"/>
        <v>62.215914429698209</v>
      </c>
      <c r="D8">
        <f t="shared" si="2"/>
        <v>53.784022185127249</v>
      </c>
      <c r="E8">
        <f t="shared" si="3"/>
        <v>79.092600000000004</v>
      </c>
      <c r="F8">
        <f t="shared" si="4"/>
        <v>82.878600000000006</v>
      </c>
      <c r="G8">
        <f t="shared" si="5"/>
        <v>64.914027907339928</v>
      </c>
      <c r="H8">
        <f t="shared" si="6"/>
        <v>62.870175393526125</v>
      </c>
      <c r="J8">
        <v>7</v>
      </c>
      <c r="K8">
        <f t="shared" si="7"/>
        <v>0.76853130037494555</v>
      </c>
      <c r="L8">
        <f t="shared" si="8"/>
        <v>0.5216392590735156</v>
      </c>
      <c r="M8">
        <f t="shared" si="9"/>
        <v>0.66497886006477747</v>
      </c>
      <c r="N8">
        <f t="shared" si="10"/>
        <v>0.77330697390651404</v>
      </c>
      <c r="O8">
        <f t="shared" si="11"/>
        <v>0.83266622460666706</v>
      </c>
      <c r="P8">
        <f t="shared" si="12"/>
        <v>0.53095066176459937</v>
      </c>
      <c r="Q8">
        <f t="shared" si="13"/>
        <v>0.53975081896914601</v>
      </c>
      <c r="R8">
        <f t="shared" si="14"/>
        <v>0.66168915696573805</v>
      </c>
    </row>
    <row r="9" spans="1:18" x14ac:dyDescent="0.55000000000000004">
      <c r="A9">
        <v>8</v>
      </c>
      <c r="B9" s="5">
        <f t="shared" si="0"/>
        <v>74.302800000000005</v>
      </c>
      <c r="C9">
        <f t="shared" si="1"/>
        <v>58.300773997947211</v>
      </c>
      <c r="D9">
        <f t="shared" si="2"/>
        <v>50.248286037564348</v>
      </c>
      <c r="E9">
        <f t="shared" si="3"/>
        <v>75.717600000000004</v>
      </c>
      <c r="F9">
        <f t="shared" si="4"/>
        <v>80.272800000000004</v>
      </c>
      <c r="G9">
        <f t="shared" si="5"/>
        <v>60.978857766695249</v>
      </c>
      <c r="H9">
        <f t="shared" si="6"/>
        <v>59.191385526720531</v>
      </c>
      <c r="J9">
        <v>8</v>
      </c>
      <c r="K9">
        <f t="shared" si="7"/>
        <v>0.73527307487924864</v>
      </c>
      <c r="L9">
        <f t="shared" si="8"/>
        <v>0.48881339815500302</v>
      </c>
      <c r="M9">
        <f t="shared" si="9"/>
        <v>0.62126346472295468</v>
      </c>
      <c r="N9">
        <f t="shared" si="10"/>
        <v>0.74030880420499345</v>
      </c>
      <c r="O9">
        <f t="shared" si="11"/>
        <v>0.80648622581228524</v>
      </c>
      <c r="P9">
        <f t="shared" si="12"/>
        <v>0.4987637638368661</v>
      </c>
      <c r="Q9">
        <f t="shared" si="13"/>
        <v>0.50816780156868591</v>
      </c>
      <c r="R9">
        <f t="shared" si="14"/>
        <v>0.62843950474000532</v>
      </c>
    </row>
    <row r="10" spans="1:18" x14ac:dyDescent="0.55000000000000004">
      <c r="A10">
        <v>9</v>
      </c>
      <c r="B10" s="5">
        <f t="shared" si="0"/>
        <v>71.084299999999999</v>
      </c>
      <c r="C10">
        <f t="shared" si="1"/>
        <v>54.847375392502045</v>
      </c>
      <c r="D10">
        <f t="shared" si="2"/>
        <v>46.944987509898148</v>
      </c>
      <c r="E10">
        <f t="shared" si="3"/>
        <v>72.474400000000003</v>
      </c>
      <c r="F10">
        <f t="shared" si="4"/>
        <v>77.715599999999995</v>
      </c>
      <c r="G10">
        <f t="shared" si="5"/>
        <v>57.50779170590161</v>
      </c>
      <c r="H10">
        <f t="shared" si="6"/>
        <v>55.946462894387153</v>
      </c>
      <c r="J10">
        <v>9</v>
      </c>
      <c r="K10">
        <f t="shared" si="7"/>
        <v>0.70342398720692856</v>
      </c>
      <c r="L10">
        <f t="shared" si="8"/>
        <v>0.45985893680306905</v>
      </c>
      <c r="M10">
        <f t="shared" si="9"/>
        <v>0.58042189876828809</v>
      </c>
      <c r="N10">
        <f t="shared" si="10"/>
        <v>0.70859927413803891</v>
      </c>
      <c r="O10">
        <f t="shared" si="11"/>
        <v>0.78079450238109582</v>
      </c>
      <c r="P10">
        <f t="shared" si="12"/>
        <v>0.47037290778587931</v>
      </c>
      <c r="Q10">
        <f t="shared" si="13"/>
        <v>0.48030960589274685</v>
      </c>
      <c r="R10">
        <f t="shared" si="14"/>
        <v>0.59768301613943531</v>
      </c>
    </row>
    <row r="11" spans="1:18" x14ac:dyDescent="0.55000000000000004">
      <c r="A11">
        <v>10</v>
      </c>
      <c r="B11" s="5">
        <f t="shared" si="0"/>
        <v>68.004000000000005</v>
      </c>
      <c r="C11">
        <f t="shared" si="1"/>
        <v>51.758205073414572</v>
      </c>
      <c r="D11">
        <f t="shared" si="2"/>
        <v>43.858846263073822</v>
      </c>
      <c r="E11">
        <f t="shared" si="3"/>
        <v>69.36</v>
      </c>
      <c r="F11">
        <f t="shared" si="4"/>
        <v>75.207000000000008</v>
      </c>
      <c r="G11">
        <f t="shared" si="5"/>
        <v>54.402817309465476</v>
      </c>
      <c r="H11">
        <f t="shared" si="6"/>
        <v>53.043780688014039</v>
      </c>
      <c r="J11">
        <v>10</v>
      </c>
      <c r="K11">
        <f t="shared" si="7"/>
        <v>0.67294247570870036</v>
      </c>
      <c r="L11">
        <f t="shared" si="8"/>
        <v>0.43395828853370144</v>
      </c>
      <c r="M11">
        <f t="shared" si="9"/>
        <v>0.54226523801784632</v>
      </c>
      <c r="N11">
        <f t="shared" si="10"/>
        <v>0.67814905199924902</v>
      </c>
      <c r="O11">
        <f t="shared" si="11"/>
        <v>0.75559105431309903</v>
      </c>
      <c r="P11">
        <f t="shared" si="12"/>
        <v>0.44497642163802942</v>
      </c>
      <c r="Q11">
        <f t="shared" si="13"/>
        <v>0.45538960068693368</v>
      </c>
      <c r="R11">
        <f t="shared" si="14"/>
        <v>0.56903887584250845</v>
      </c>
    </row>
    <row r="12" spans="1:18" x14ac:dyDescent="0.55000000000000004">
      <c r="A12">
        <v>11</v>
      </c>
      <c r="B12" s="5">
        <f t="shared" si="0"/>
        <v>65.057700000000011</v>
      </c>
      <c r="C12">
        <f t="shared" si="1"/>
        <v>48.963710601551767</v>
      </c>
      <c r="D12">
        <f t="shared" si="2"/>
        <v>40.97558648028955</v>
      </c>
      <c r="E12">
        <f t="shared" si="3"/>
        <v>66.371400000000008</v>
      </c>
      <c r="F12">
        <f t="shared" si="4"/>
        <v>72.747000000000014</v>
      </c>
      <c r="G12">
        <f t="shared" si="5"/>
        <v>51.594026310632017</v>
      </c>
      <c r="H12">
        <f t="shared" si="6"/>
        <v>50.417985234404895</v>
      </c>
      <c r="J12">
        <v>11</v>
      </c>
      <c r="K12">
        <f t="shared" si="7"/>
        <v>0.64378697873527913</v>
      </c>
      <c r="L12">
        <f t="shared" si="8"/>
        <v>0.41052830218455411</v>
      </c>
      <c r="M12">
        <f t="shared" si="9"/>
        <v>0.50661697807501349</v>
      </c>
      <c r="N12">
        <f t="shared" si="10"/>
        <v>0.6489288060822227</v>
      </c>
      <c r="O12">
        <f t="shared" si="11"/>
        <v>0.73087588160829475</v>
      </c>
      <c r="P12">
        <f t="shared" si="12"/>
        <v>0.42200250540350087</v>
      </c>
      <c r="Q12">
        <f t="shared" si="13"/>
        <v>0.43284671389427276</v>
      </c>
      <c r="R12">
        <f t="shared" si="14"/>
        <v>0.54222659514044824</v>
      </c>
    </row>
    <row r="13" spans="1:18" x14ac:dyDescent="0.55000000000000004">
      <c r="A13">
        <v>12</v>
      </c>
      <c r="B13" s="5">
        <f t="shared" si="0"/>
        <v>62.241200000000006</v>
      </c>
      <c r="C13">
        <f t="shared" si="1"/>
        <v>46.412537028215823</v>
      </c>
      <c r="D13">
        <f t="shared" si="2"/>
        <v>38.281870830179386</v>
      </c>
      <c r="E13">
        <f t="shared" si="3"/>
        <v>63.505600000000001</v>
      </c>
      <c r="F13">
        <f t="shared" si="4"/>
        <v>70.335599999999999</v>
      </c>
      <c r="G13">
        <f t="shared" si="5"/>
        <v>49.029801030747635</v>
      </c>
      <c r="H13">
        <f t="shared" si="6"/>
        <v>48.020821798340592</v>
      </c>
      <c r="J13">
        <v>12</v>
      </c>
      <c r="K13">
        <f t="shared" si="7"/>
        <v>0.61591593463737959</v>
      </c>
      <c r="L13">
        <f t="shared" si="8"/>
        <v>0.38913840050486981</v>
      </c>
      <c r="M13">
        <f t="shared" si="9"/>
        <v>0.47331221785861899</v>
      </c>
      <c r="N13">
        <f t="shared" si="10"/>
        <v>0.6209092046805581</v>
      </c>
      <c r="O13">
        <f t="shared" si="11"/>
        <v>0.70664898426668266</v>
      </c>
      <c r="P13">
        <f t="shared" si="12"/>
        <v>0.40102896311751701</v>
      </c>
      <c r="Q13">
        <f t="shared" si="13"/>
        <v>0.4122666706588306</v>
      </c>
      <c r="R13">
        <f t="shared" si="14"/>
        <v>0.51703148224635098</v>
      </c>
    </row>
    <row r="14" spans="1:18" x14ac:dyDescent="0.55000000000000004">
      <c r="A14">
        <v>13</v>
      </c>
      <c r="B14" s="5">
        <f t="shared" si="0"/>
        <v>59.5503</v>
      </c>
      <c r="C14">
        <f t="shared" si="1"/>
        <v>44.065684839227742</v>
      </c>
      <c r="D14">
        <f t="shared" si="2"/>
        <v>35.765238771225107</v>
      </c>
      <c r="E14">
        <f t="shared" si="3"/>
        <v>60.759599999999999</v>
      </c>
      <c r="F14">
        <f t="shared" si="4"/>
        <v>67.972800000000007</v>
      </c>
      <c r="G14">
        <f t="shared" si="5"/>
        <v>46.670942435608524</v>
      </c>
      <c r="H14">
        <f t="shared" si="6"/>
        <v>45.815645201934672</v>
      </c>
      <c r="J14">
        <v>13</v>
      </c>
      <c r="K14">
        <f t="shared" si="7"/>
        <v>0.58928778176571706</v>
      </c>
      <c r="L14">
        <f t="shared" si="8"/>
        <v>0.36946159838373221</v>
      </c>
      <c r="M14">
        <f t="shared" si="9"/>
        <v>0.44219689680647456</v>
      </c>
      <c r="N14">
        <f t="shared" si="10"/>
        <v>0.59406091608785427</v>
      </c>
      <c r="O14">
        <f t="shared" si="11"/>
        <v>0.6829103622882633</v>
      </c>
      <c r="P14">
        <f t="shared" si="12"/>
        <v>0.38173517451013023</v>
      </c>
      <c r="Q14">
        <f t="shared" si="13"/>
        <v>0.39333486608803803</v>
      </c>
      <c r="R14">
        <f t="shared" si="14"/>
        <v>0.49328394227574429</v>
      </c>
    </row>
    <row r="15" spans="1:18" x14ac:dyDescent="0.55000000000000004">
      <c r="A15">
        <v>14</v>
      </c>
      <c r="B15" s="5">
        <f t="shared" si="0"/>
        <v>56.980800000000002</v>
      </c>
      <c r="C15">
        <f t="shared" si="1"/>
        <v>41.892839095680614</v>
      </c>
      <c r="D15">
        <f t="shared" si="2"/>
        <v>33.414048912006891</v>
      </c>
      <c r="E15">
        <f t="shared" si="3"/>
        <v>58.130400000000002</v>
      </c>
      <c r="F15">
        <f t="shared" si="4"/>
        <v>65.658600000000007</v>
      </c>
      <c r="G15">
        <f t="shared" si="5"/>
        <v>44.486980496238345</v>
      </c>
      <c r="H15">
        <f t="shared" si="6"/>
        <v>43.773970569099632</v>
      </c>
      <c r="J15">
        <v>14</v>
      </c>
      <c r="K15">
        <f t="shared" si="7"/>
        <v>0.56386095847100637</v>
      </c>
      <c r="L15">
        <f t="shared" si="8"/>
        <v>0.35124372512518331</v>
      </c>
      <c r="M15">
        <f t="shared" si="9"/>
        <v>0.41312708222479122</v>
      </c>
      <c r="N15">
        <f t="shared" si="10"/>
        <v>0.56835460859770981</v>
      </c>
      <c r="O15">
        <f t="shared" si="11"/>
        <v>0.65966001567303634</v>
      </c>
      <c r="P15">
        <f t="shared" si="12"/>
        <v>0.36387191637688815</v>
      </c>
      <c r="Q15">
        <f t="shared" si="13"/>
        <v>0.37580675282537457</v>
      </c>
      <c r="R15">
        <f t="shared" si="14"/>
        <v>0.47084643704199852</v>
      </c>
    </row>
    <row r="16" spans="1:18" x14ac:dyDescent="0.55000000000000004">
      <c r="A16">
        <v>15</v>
      </c>
      <c r="B16" s="5">
        <f t="shared" si="0"/>
        <v>54.528500000000008</v>
      </c>
      <c r="C16">
        <f t="shared" si="1"/>
        <v>39.869968103683192</v>
      </c>
      <c r="D16">
        <f t="shared" si="2"/>
        <v>31.217425160663737</v>
      </c>
      <c r="E16">
        <f t="shared" si="3"/>
        <v>55.615000000000009</v>
      </c>
      <c r="F16">
        <f t="shared" si="4"/>
        <v>63.393000000000008</v>
      </c>
      <c r="G16">
        <f t="shared" si="5"/>
        <v>42.453760573517883</v>
      </c>
      <c r="H16">
        <f t="shared" si="6"/>
        <v>41.873216959634121</v>
      </c>
      <c r="J16">
        <v>15</v>
      </c>
      <c r="K16">
        <f t="shared" si="7"/>
        <v>0.5395939031039626</v>
      </c>
      <c r="L16">
        <f t="shared" si="8"/>
        <v>0.33428329088356834</v>
      </c>
      <c r="M16">
        <f t="shared" si="9"/>
        <v>0.38596830348690592</v>
      </c>
      <c r="N16">
        <f t="shared" si="10"/>
        <v>0.54376095050372319</v>
      </c>
      <c r="O16">
        <f t="shared" si="11"/>
        <v>0.63689794442100189</v>
      </c>
      <c r="P16">
        <f t="shared" si="12"/>
        <v>0.34724162091868055</v>
      </c>
      <c r="Q16">
        <f t="shared" si="13"/>
        <v>0.35948846977707866</v>
      </c>
      <c r="R16">
        <f t="shared" si="14"/>
        <v>0.44960492615641728</v>
      </c>
    </row>
    <row r="17" spans="1:18" x14ac:dyDescent="0.55000000000000004">
      <c r="A17">
        <v>16</v>
      </c>
      <c r="B17" s="5">
        <f t="shared" si="0"/>
        <v>52.1892</v>
      </c>
      <c r="C17">
        <f t="shared" si="1"/>
        <v>37.977698663929615</v>
      </c>
      <c r="D17">
        <f t="shared" si="2"/>
        <v>29.165206414462919</v>
      </c>
      <c r="E17">
        <f t="shared" si="3"/>
        <v>53.2104</v>
      </c>
      <c r="F17">
        <f t="shared" si="4"/>
        <v>61.176000000000002</v>
      </c>
      <c r="G17">
        <f t="shared" si="5"/>
        <v>40.551810355593659</v>
      </c>
      <c r="H17">
        <f t="shared" si="6"/>
        <v>40.09518070229403</v>
      </c>
      <c r="J17">
        <v>16</v>
      </c>
      <c r="K17">
        <f t="shared" si="7"/>
        <v>0.51644505401530061</v>
      </c>
      <c r="L17">
        <f t="shared" si="8"/>
        <v>0.31841786420667073</v>
      </c>
      <c r="M17">
        <f t="shared" si="9"/>
        <v>0.3605949300014703</v>
      </c>
      <c r="N17">
        <f t="shared" si="10"/>
        <v>0.52025061009949314</v>
      </c>
      <c r="O17">
        <f t="shared" si="11"/>
        <v>0.61462414853215985</v>
      </c>
      <c r="P17">
        <f t="shared" si="12"/>
        <v>0.33168501844915471</v>
      </c>
      <c r="Q17">
        <f t="shared" si="13"/>
        <v>0.34422373542491441</v>
      </c>
      <c r="R17">
        <f t="shared" si="14"/>
        <v>0.42946305153273773</v>
      </c>
    </row>
    <row r="18" spans="1:18" x14ac:dyDescent="0.55000000000000004">
      <c r="A18">
        <v>17</v>
      </c>
      <c r="B18" s="5">
        <f t="shared" si="0"/>
        <v>49.9587</v>
      </c>
      <c r="C18">
        <f t="shared" si="1"/>
        <v>36.200184752271738</v>
      </c>
      <c r="D18">
        <f t="shared" si="2"/>
        <v>27.247899556753314</v>
      </c>
      <c r="E18">
        <f t="shared" si="3"/>
        <v>50.913599999999995</v>
      </c>
      <c r="F18">
        <f t="shared" si="4"/>
        <v>59.007600000000004</v>
      </c>
      <c r="G18">
        <f t="shared" si="5"/>
        <v>38.76520275066332</v>
      </c>
      <c r="H18">
        <f t="shared" si="6"/>
        <v>38.424972371251243</v>
      </c>
      <c r="J18">
        <v>17</v>
      </c>
      <c r="K18">
        <f t="shared" si="7"/>
        <v>0.49437284955573568</v>
      </c>
      <c r="L18">
        <f t="shared" si="8"/>
        <v>0.30351458667118086</v>
      </c>
      <c r="M18">
        <f t="shared" si="9"/>
        <v>0.33688959007271585</v>
      </c>
      <c r="N18">
        <f t="shared" si="10"/>
        <v>0.49779425567861829</v>
      </c>
      <c r="O18">
        <f t="shared" si="11"/>
        <v>0.59283862800651033</v>
      </c>
      <c r="P18">
        <f t="shared" si="12"/>
        <v>0.31707183666500344</v>
      </c>
      <c r="Q18">
        <f t="shared" si="13"/>
        <v>0.32988472159384652</v>
      </c>
      <c r="R18">
        <f t="shared" si="14"/>
        <v>0.41033806689194446</v>
      </c>
    </row>
    <row r="19" spans="1:18" x14ac:dyDescent="0.55000000000000004">
      <c r="A19">
        <v>18</v>
      </c>
      <c r="B19" s="5">
        <f t="shared" si="0"/>
        <v>47.832799999999992</v>
      </c>
      <c r="C19">
        <f t="shared" si="1"/>
        <v>34.524300058484457</v>
      </c>
      <c r="D19">
        <f t="shared" si="2"/>
        <v>25.456635543876697</v>
      </c>
      <c r="E19">
        <f t="shared" si="3"/>
        <v>48.721599999999995</v>
      </c>
      <c r="F19">
        <f t="shared" si="4"/>
        <v>56.887799999999999</v>
      </c>
      <c r="G19">
        <f t="shared" si="5"/>
        <v>37.080744294800041</v>
      </c>
      <c r="H19">
        <f t="shared" si="6"/>
        <v>36.850258069960674</v>
      </c>
      <c r="J19">
        <v>18</v>
      </c>
      <c r="K19">
        <f t="shared" si="7"/>
        <v>0.47333572807598256</v>
      </c>
      <c r="L19">
        <f t="shared" si="8"/>
        <v>0.28946340285473682</v>
      </c>
      <c r="M19">
        <f t="shared" si="9"/>
        <v>0.31474262796456881</v>
      </c>
      <c r="N19">
        <f t="shared" si="10"/>
        <v>0.47636255553469736</v>
      </c>
      <c r="O19">
        <f t="shared" si="11"/>
        <v>0.5715413828440532</v>
      </c>
      <c r="P19">
        <f t="shared" si="12"/>
        <v>0.30329416239816814</v>
      </c>
      <c r="Q19">
        <f t="shared" si="13"/>
        <v>0.31636553974897558</v>
      </c>
      <c r="R19">
        <f t="shared" si="14"/>
        <v>0.39215791420302598</v>
      </c>
    </row>
    <row r="20" spans="1:18" x14ac:dyDescent="0.55000000000000004">
      <c r="A20">
        <v>19</v>
      </c>
      <c r="B20" s="5">
        <f t="shared" si="0"/>
        <v>45.807300000000005</v>
      </c>
      <c r="C20">
        <f t="shared" si="1"/>
        <v>32.939049130839962</v>
      </c>
      <c r="D20">
        <f t="shared" si="2"/>
        <v>23.78312837890477</v>
      </c>
      <c r="E20">
        <f t="shared" si="3"/>
        <v>46.631400000000006</v>
      </c>
      <c r="F20">
        <f t="shared" si="4"/>
        <v>54.816600000000008</v>
      </c>
      <c r="G20">
        <f t="shared" si="5"/>
        <v>35.487383283965016</v>
      </c>
      <c r="H20">
        <f t="shared" si="6"/>
        <v>35.360706123964576</v>
      </c>
      <c r="J20">
        <v>19</v>
      </c>
      <c r="K20">
        <f t="shared" si="7"/>
        <v>0.45329212792675655</v>
      </c>
      <c r="L20">
        <f t="shared" si="8"/>
        <v>0.27617212317296858</v>
      </c>
      <c r="M20">
        <f t="shared" si="9"/>
        <v>0.29405159665711483</v>
      </c>
      <c r="N20">
        <f t="shared" si="10"/>
        <v>0.45592617796132912</v>
      </c>
      <c r="O20">
        <f t="shared" si="11"/>
        <v>0.55073241304478882</v>
      </c>
      <c r="P20">
        <f t="shared" si="12"/>
        <v>0.29026160055590555</v>
      </c>
      <c r="Q20">
        <f t="shared" si="13"/>
        <v>0.30357749076205853</v>
      </c>
      <c r="R20">
        <f t="shared" si="14"/>
        <v>0.37485907572584598</v>
      </c>
    </row>
    <row r="21" spans="1:18" x14ac:dyDescent="0.55000000000000004">
      <c r="A21">
        <v>20</v>
      </c>
      <c r="B21" s="5">
        <f t="shared" si="0"/>
        <v>43.878</v>
      </c>
      <c r="C21">
        <f t="shared" si="1"/>
        <v>31.435129739396984</v>
      </c>
      <c r="D21">
        <f t="shared" si="2"/>
        <v>22.21963678242324</v>
      </c>
      <c r="E21">
        <f t="shared" si="3"/>
        <v>44.64</v>
      </c>
      <c r="F21">
        <f t="shared" si="4"/>
        <v>52.794000000000004</v>
      </c>
      <c r="G21">
        <f t="shared" si="5"/>
        <v>33.975769898363893</v>
      </c>
      <c r="H21">
        <f t="shared" si="6"/>
        <v>33.947575863587559</v>
      </c>
      <c r="J21">
        <v>20</v>
      </c>
      <c r="K21">
        <f t="shared" si="7"/>
        <v>0.43420048745877232</v>
      </c>
      <c r="L21">
        <f t="shared" si="8"/>
        <v>0.26356275458536921</v>
      </c>
      <c r="M21">
        <f t="shared" si="9"/>
        <v>0.27472078394901189</v>
      </c>
      <c r="N21">
        <f t="shared" si="10"/>
        <v>0.43645579125211187</v>
      </c>
      <c r="O21">
        <f t="shared" si="11"/>
        <v>0.53041171860871661</v>
      </c>
      <c r="P21">
        <f t="shared" si="12"/>
        <v>0.27789767625031808</v>
      </c>
      <c r="Q21">
        <f t="shared" si="13"/>
        <v>0.29144553454316241</v>
      </c>
      <c r="R21">
        <f t="shared" si="14"/>
        <v>0.35838496380678037</v>
      </c>
    </row>
    <row r="22" spans="1:18" x14ac:dyDescent="0.55000000000000004">
      <c r="A22">
        <v>21</v>
      </c>
      <c r="B22" s="5">
        <f t="shared" si="0"/>
        <v>42.040700000000001</v>
      </c>
      <c r="C22">
        <f t="shared" si="1"/>
        <v>30.004602125949233</v>
      </c>
      <c r="D22">
        <f t="shared" si="2"/>
        <v>20.758928383060407</v>
      </c>
      <c r="E22">
        <f t="shared" si="3"/>
        <v>42.744399999999999</v>
      </c>
      <c r="F22">
        <f t="shared" si="4"/>
        <v>50.82</v>
      </c>
      <c r="G22">
        <f t="shared" si="5"/>
        <v>32.537923760290738</v>
      </c>
      <c r="H22">
        <f t="shared" si="6"/>
        <v>32.6034068407197</v>
      </c>
      <c r="J22">
        <v>21</v>
      </c>
      <c r="K22">
        <f t="shared" si="7"/>
        <v>0.41601924502274512</v>
      </c>
      <c r="L22">
        <f t="shared" si="8"/>
        <v>0.25156872747505016</v>
      </c>
      <c r="M22">
        <f t="shared" si="9"/>
        <v>0.25666076971370722</v>
      </c>
      <c r="N22">
        <f t="shared" si="10"/>
        <v>0.4179220637006445</v>
      </c>
      <c r="O22">
        <f t="shared" si="11"/>
        <v>0.51057929953583703</v>
      </c>
      <c r="P22">
        <f t="shared" si="12"/>
        <v>0.26613711565753917</v>
      </c>
      <c r="Q22">
        <f t="shared" si="13"/>
        <v>0.27990562191551938</v>
      </c>
      <c r="R22">
        <f t="shared" si="14"/>
        <v>0.34268469186014894</v>
      </c>
    </row>
    <row r="23" spans="1:18" x14ac:dyDescent="0.55000000000000004">
      <c r="A23">
        <v>22</v>
      </c>
      <c r="B23" s="5">
        <f t="shared" si="0"/>
        <v>40.291200000000003</v>
      </c>
      <c r="C23">
        <f t="shared" si="1"/>
        <v>28.640635267534165</v>
      </c>
      <c r="D23">
        <f t="shared" si="2"/>
        <v>19.39424626211348</v>
      </c>
      <c r="E23">
        <f t="shared" si="3"/>
        <v>40.941600000000022</v>
      </c>
      <c r="F23">
        <f t="shared" si="4"/>
        <v>48.894600000000011</v>
      </c>
      <c r="G23">
        <f t="shared" si="5"/>
        <v>31.166978899530434</v>
      </c>
      <c r="H23">
        <f t="shared" si="6"/>
        <v>31.321780409978388</v>
      </c>
      <c r="J23">
        <v>22</v>
      </c>
      <c r="K23">
        <f t="shared" si="7"/>
        <v>0.39870683896938991</v>
      </c>
      <c r="L23">
        <f t="shared" si="8"/>
        <v>0.24013276823622173</v>
      </c>
      <c r="M23">
        <f t="shared" si="9"/>
        <v>0.2397880122614203</v>
      </c>
      <c r="N23">
        <f t="shared" si="10"/>
        <v>0.40029566360052582</v>
      </c>
      <c r="O23">
        <f t="shared" si="11"/>
        <v>0.49123515582614996</v>
      </c>
      <c r="P23">
        <f t="shared" si="12"/>
        <v>0.25492376001578959</v>
      </c>
      <c r="Q23">
        <f t="shared" si="13"/>
        <v>0.26890264775050127</v>
      </c>
      <c r="R23">
        <f t="shared" si="14"/>
        <v>0.32771212095142838</v>
      </c>
    </row>
    <row r="24" spans="1:18" x14ac:dyDescent="0.55000000000000004">
      <c r="A24">
        <v>23</v>
      </c>
      <c r="B24" s="5">
        <f t="shared" si="0"/>
        <v>38.62530000000001</v>
      </c>
      <c r="C24">
        <f t="shared" si="1"/>
        <v>27.337309588957325</v>
      </c>
      <c r="D24">
        <f t="shared" si="2"/>
        <v>18.119277697515241</v>
      </c>
      <c r="E24">
        <f t="shared" si="3"/>
        <v>39.2286</v>
      </c>
      <c r="F24">
        <f t="shared" si="4"/>
        <v>47.017800000000001</v>
      </c>
      <c r="G24">
        <f t="shared" si="5"/>
        <v>29.856985456567969</v>
      </c>
      <c r="H24">
        <f t="shared" si="6"/>
        <v>30.097134351151922</v>
      </c>
      <c r="J24">
        <v>23</v>
      </c>
      <c r="K24">
        <f t="shared" si="7"/>
        <v>0.38222170764942165</v>
      </c>
      <c r="L24">
        <f t="shared" si="8"/>
        <v>0.22920524514930263</v>
      </c>
      <c r="M24">
        <f t="shared" si="9"/>
        <v>0.22402446189349318</v>
      </c>
      <c r="N24">
        <f t="shared" si="10"/>
        <v>0.38354725924535382</v>
      </c>
      <c r="O24">
        <f t="shared" si="11"/>
        <v>0.47237928747965519</v>
      </c>
      <c r="P24">
        <f t="shared" si="12"/>
        <v>0.24420894369841295</v>
      </c>
      <c r="Q24">
        <f t="shared" si="13"/>
        <v>0.25838885947074108</v>
      </c>
      <c r="R24">
        <f t="shared" si="14"/>
        <v>0.31342510922662575</v>
      </c>
    </row>
    <row r="25" spans="1:18" x14ac:dyDescent="0.55000000000000004">
      <c r="A25">
        <v>24</v>
      </c>
      <c r="B25" s="5">
        <f t="shared" si="0"/>
        <v>37.038800000000009</v>
      </c>
      <c r="C25">
        <f t="shared" si="1"/>
        <v>26.089461694198221</v>
      </c>
      <c r="D25">
        <f t="shared" si="2"/>
        <v>16.928124962557632</v>
      </c>
      <c r="E25">
        <f t="shared" si="3"/>
        <v>37.602400000000003</v>
      </c>
      <c r="F25">
        <f t="shared" si="4"/>
        <v>45.189600000000006</v>
      </c>
      <c r="G25">
        <f t="shared" si="5"/>
        <v>28.602753619646052</v>
      </c>
      <c r="H25">
        <f t="shared" si="6"/>
        <v>28.924616973914098</v>
      </c>
      <c r="J25">
        <v>24</v>
      </c>
      <c r="K25">
        <f t="shared" si="7"/>
        <v>0.36652228941355536</v>
      </c>
      <c r="L25">
        <f t="shared" si="8"/>
        <v>0.21874286655653746</v>
      </c>
      <c r="M25">
        <f t="shared" si="9"/>
        <v>0.20929719986149536</v>
      </c>
      <c r="N25">
        <f t="shared" si="10"/>
        <v>0.36764751892872788</v>
      </c>
      <c r="O25">
        <f t="shared" si="11"/>
        <v>0.45401169449635304</v>
      </c>
      <c r="P25">
        <f t="shared" si="12"/>
        <v>0.23395021772980576</v>
      </c>
      <c r="Q25">
        <f t="shared" si="13"/>
        <v>0.24832260451505922</v>
      </c>
      <c r="R25">
        <f t="shared" si="14"/>
        <v>0.29978491307164773</v>
      </c>
    </row>
    <row r="26" spans="1:18" x14ac:dyDescent="0.55000000000000004">
      <c r="A26">
        <v>25</v>
      </c>
      <c r="B26" s="5">
        <f t="shared" si="0"/>
        <v>35.527500000000003</v>
      </c>
      <c r="C26">
        <f t="shared" si="1"/>
        <v>24.892560814864353</v>
      </c>
      <c r="D26">
        <f t="shared" si="2"/>
        <v>15.815278044293342</v>
      </c>
      <c r="E26">
        <f t="shared" si="3"/>
        <v>36.06</v>
      </c>
      <c r="F26">
        <f t="shared" si="4"/>
        <v>43.410000000000011</v>
      </c>
      <c r="G26">
        <f t="shared" si="5"/>
        <v>27.399729441134141</v>
      </c>
      <c r="H26">
        <f t="shared" si="6"/>
        <v>27.799971024881074</v>
      </c>
      <c r="J26">
        <v>25</v>
      </c>
      <c r="K26">
        <f t="shared" si="7"/>
        <v>0.35156702261250594</v>
      </c>
      <c r="L26">
        <f t="shared" si="8"/>
        <v>0.20870764496406768</v>
      </c>
      <c r="M26">
        <f t="shared" si="9"/>
        <v>0.19553810106098535</v>
      </c>
      <c r="N26">
        <f t="shared" si="10"/>
        <v>0.35256711094424631</v>
      </c>
      <c r="O26">
        <f t="shared" si="11"/>
        <v>0.4361323768762434</v>
      </c>
      <c r="P26">
        <f t="shared" si="12"/>
        <v>0.22411033405148159</v>
      </c>
      <c r="Q26">
        <f t="shared" si="13"/>
        <v>0.23866733366141032</v>
      </c>
      <c r="R26">
        <f t="shared" si="14"/>
        <v>0.28675570345299156</v>
      </c>
    </row>
    <row r="27" spans="1:18" x14ac:dyDescent="0.55000000000000004">
      <c r="A27">
        <v>26</v>
      </c>
      <c r="B27" s="5">
        <f t="shared" si="0"/>
        <v>34.087199999999996</v>
      </c>
      <c r="C27">
        <f t="shared" si="1"/>
        <v>23.74260950521014</v>
      </c>
      <c r="D27">
        <f t="shared" si="2"/>
        <v>14.775589155416805</v>
      </c>
      <c r="E27">
        <f t="shared" si="3"/>
        <v>34.598399999999998</v>
      </c>
      <c r="F27">
        <f t="shared" si="4"/>
        <v>41.679000000000002</v>
      </c>
      <c r="G27">
        <f t="shared" si="5"/>
        <v>26.243895024506926</v>
      </c>
      <c r="H27">
        <f t="shared" si="6"/>
        <v>26.719440377508164</v>
      </c>
      <c r="J27">
        <v>26</v>
      </c>
      <c r="K27">
        <f t="shared" si="7"/>
        <v>0.33731434559698853</v>
      </c>
      <c r="L27">
        <f t="shared" si="8"/>
        <v>0.19906606443539987</v>
      </c>
      <c r="M27">
        <f t="shared" si="9"/>
        <v>0.1826835188996252</v>
      </c>
      <c r="N27">
        <f t="shared" si="10"/>
        <v>0.33827670358550777</v>
      </c>
      <c r="O27">
        <f t="shared" si="11"/>
        <v>0.41874133461932606</v>
      </c>
      <c r="P27">
        <f t="shared" si="12"/>
        <v>0.21465642912241883</v>
      </c>
      <c r="Q27">
        <f t="shared" si="13"/>
        <v>0.2293907999442665</v>
      </c>
      <c r="R27">
        <f t="shared" si="14"/>
        <v>0.274304170886219</v>
      </c>
    </row>
    <row r="28" spans="1:18" x14ac:dyDescent="0.55000000000000004">
      <c r="A28">
        <v>27</v>
      </c>
      <c r="B28" s="5">
        <f t="shared" si="0"/>
        <v>32.713700000000017</v>
      </c>
      <c r="C28">
        <f t="shared" si="1"/>
        <v>22.636063088753062</v>
      </c>
      <c r="D28">
        <f t="shared" si="2"/>
        <v>13.804248921722046</v>
      </c>
      <c r="E28">
        <f t="shared" si="3"/>
        <v>33.214600000000004</v>
      </c>
      <c r="F28">
        <f t="shared" si="4"/>
        <v>39.996600000000008</v>
      </c>
      <c r="G28">
        <f t="shared" si="5"/>
        <v>25.131687558852434</v>
      </c>
      <c r="H28">
        <f t="shared" si="6"/>
        <v>25.679694341580728</v>
      </c>
      <c r="J28">
        <v>27</v>
      </c>
      <c r="K28">
        <f t="shared" si="7"/>
        <v>0.32372269671771842</v>
      </c>
      <c r="L28">
        <f t="shared" si="8"/>
        <v>0.18978840520460352</v>
      </c>
      <c r="M28">
        <f t="shared" si="9"/>
        <v>0.1706739908819157</v>
      </c>
      <c r="N28">
        <f t="shared" si="10"/>
        <v>0.32474696514611101</v>
      </c>
      <c r="O28">
        <f t="shared" si="11"/>
        <v>0.40183856772560134</v>
      </c>
      <c r="P28">
        <f t="shared" si="12"/>
        <v>0.20555936167881919</v>
      </c>
      <c r="Q28">
        <f t="shared" si="13"/>
        <v>0.22046440883912025</v>
      </c>
      <c r="R28">
        <f t="shared" si="14"/>
        <v>0.26239919945626994</v>
      </c>
    </row>
    <row r="29" spans="1:18" x14ac:dyDescent="0.55000000000000004">
      <c r="A29">
        <v>28</v>
      </c>
      <c r="B29" s="5">
        <f t="shared" si="0"/>
        <v>31.402799999999999</v>
      </c>
      <c r="C29">
        <f t="shared" si="1"/>
        <v>21.569763761663026</v>
      </c>
      <c r="D29">
        <f t="shared" si="2"/>
        <v>12.896764134985778</v>
      </c>
      <c r="E29">
        <f t="shared" si="3"/>
        <v>31.905600000000007</v>
      </c>
      <c r="F29">
        <f t="shared" si="4"/>
        <v>38.362800000000007</v>
      </c>
      <c r="G29">
        <f t="shared" si="5"/>
        <v>24.059933085136748</v>
      </c>
      <c r="H29">
        <f t="shared" si="6"/>
        <v>24.677765744673138</v>
      </c>
      <c r="J29">
        <v>28</v>
      </c>
      <c r="K29">
        <f t="shared" si="7"/>
        <v>0.3107505143254099</v>
      </c>
      <c r="L29">
        <f t="shared" si="8"/>
        <v>0.18084819117685105</v>
      </c>
      <c r="M29">
        <f t="shared" si="9"/>
        <v>0.1594539635486516</v>
      </c>
      <c r="N29">
        <f t="shared" si="10"/>
        <v>0.31194856391965464</v>
      </c>
      <c r="O29">
        <f t="shared" si="11"/>
        <v>0.38542407619506908</v>
      </c>
      <c r="P29">
        <f t="shared" si="12"/>
        <v>0.19679317098917673</v>
      </c>
      <c r="Q29">
        <f t="shared" si="13"/>
        <v>0.21186268668160316</v>
      </c>
      <c r="R29">
        <f t="shared" si="14"/>
        <v>0.25101159526234518</v>
      </c>
    </row>
    <row r="30" spans="1:18" x14ac:dyDescent="0.55000000000000004">
      <c r="A30">
        <v>29</v>
      </c>
      <c r="B30" s="5">
        <f t="shared" si="0"/>
        <v>30.150300000000016</v>
      </c>
      <c r="C30">
        <f t="shared" si="1"/>
        <v>20.540886264796569</v>
      </c>
      <c r="D30">
        <f t="shared" si="2"/>
        <v>12.048936968365435</v>
      </c>
      <c r="E30">
        <f t="shared" si="3"/>
        <v>30.66840000000002</v>
      </c>
      <c r="F30">
        <f t="shared" si="4"/>
        <v>36.777600000000007</v>
      </c>
      <c r="G30">
        <f t="shared" si="5"/>
        <v>23.025791890298621</v>
      </c>
      <c r="H30">
        <f t="shared" si="6"/>
        <v>23.710999883872645</v>
      </c>
      <c r="J30">
        <v>29</v>
      </c>
      <c r="K30">
        <f t="shared" si="7"/>
        <v>0.29835623677077877</v>
      </c>
      <c r="L30">
        <f t="shared" si="8"/>
        <v>0.17222173442438643</v>
      </c>
      <c r="M30">
        <f t="shared" si="9"/>
        <v>0.14897153549872696</v>
      </c>
      <c r="N30">
        <f t="shared" si="10"/>
        <v>0.29985216819973737</v>
      </c>
      <c r="O30">
        <f t="shared" si="11"/>
        <v>0.36949786002772927</v>
      </c>
      <c r="P30">
        <f t="shared" si="12"/>
        <v>0.18833463021673991</v>
      </c>
      <c r="Q30">
        <f t="shared" si="13"/>
        <v>0.20356284240962091</v>
      </c>
      <c r="R30">
        <f t="shared" si="14"/>
        <v>0.24011385822110282</v>
      </c>
    </row>
    <row r="31" spans="1:18" x14ac:dyDescent="0.55000000000000004">
      <c r="A31">
        <v>30</v>
      </c>
      <c r="B31" s="5">
        <f t="shared" si="0"/>
        <v>28.951999999999998</v>
      </c>
      <c r="C31">
        <f t="shared" si="1"/>
        <v>19.546892769665604</v>
      </c>
      <c r="D31">
        <f t="shared" si="2"/>
        <v>11.256845558167088</v>
      </c>
      <c r="E31">
        <f t="shared" si="3"/>
        <v>29.500000000000014</v>
      </c>
      <c r="F31">
        <f t="shared" si="4"/>
        <v>35.241</v>
      </c>
      <c r="G31">
        <f t="shared" si="5"/>
        <v>22.026713162416286</v>
      </c>
      <c r="H31">
        <f t="shared" si="6"/>
        <v>22.777012135207613</v>
      </c>
      <c r="J31">
        <v>30</v>
      </c>
      <c r="K31">
        <f t="shared" si="7"/>
        <v>0.28649830240453933</v>
      </c>
      <c r="L31">
        <f t="shared" si="8"/>
        <v>0.16388775693523605</v>
      </c>
      <c r="M31">
        <f t="shared" si="9"/>
        <v>0.13917821730456534</v>
      </c>
      <c r="N31">
        <f t="shared" si="10"/>
        <v>0.28842844627995756</v>
      </c>
      <c r="O31">
        <f t="shared" si="11"/>
        <v>0.35405991922358188</v>
      </c>
      <c r="P31">
        <f t="shared" si="12"/>
        <v>0.18016287553096913</v>
      </c>
      <c r="Q31">
        <f t="shared" si="13"/>
        <v>0.19554440363330711</v>
      </c>
      <c r="R31">
        <f t="shared" si="14"/>
        <v>0.22967998875887949</v>
      </c>
    </row>
    <row r="32" spans="1:18" x14ac:dyDescent="0.55000000000000004">
      <c r="A32">
        <v>31</v>
      </c>
      <c r="B32" s="5">
        <f t="shared" si="0"/>
        <v>27.803700000000006</v>
      </c>
      <c r="C32">
        <f t="shared" si="1"/>
        <v>18.585495164495512</v>
      </c>
      <c r="D32">
        <f t="shared" si="2"/>
        <v>10.516825862158736</v>
      </c>
      <c r="E32">
        <f t="shared" si="3"/>
        <v>28.397400000000005</v>
      </c>
      <c r="F32">
        <f t="shared" si="4"/>
        <v>33.753</v>
      </c>
      <c r="G32">
        <f t="shared" si="5"/>
        <v>21.06039708382275</v>
      </c>
      <c r="H32">
        <f t="shared" si="6"/>
        <v>21.87365251643422</v>
      </c>
      <c r="J32">
        <v>31</v>
      </c>
      <c r="K32">
        <f t="shared" si="7"/>
        <v>0.27513514957740715</v>
      </c>
      <c r="L32">
        <f t="shared" si="8"/>
        <v>0.15582707440677046</v>
      </c>
      <c r="M32">
        <f t="shared" si="9"/>
        <v>0.13002870721059556</v>
      </c>
      <c r="N32">
        <f t="shared" si="10"/>
        <v>0.27764806645391404</v>
      </c>
      <c r="O32">
        <f t="shared" si="11"/>
        <v>0.33911025378262705</v>
      </c>
      <c r="P32">
        <f t="shared" si="12"/>
        <v>0.1722590960561324</v>
      </c>
      <c r="Q32">
        <f t="shared" si="13"/>
        <v>0.18778891240070586</v>
      </c>
      <c r="R32">
        <f t="shared" si="14"/>
        <v>0.21968532284116465</v>
      </c>
    </row>
    <row r="33" spans="1:18" x14ac:dyDescent="0.55000000000000004">
      <c r="A33">
        <v>32</v>
      </c>
      <c r="B33" s="5">
        <f t="shared" si="0"/>
        <v>26.7012</v>
      </c>
      <c r="C33">
        <f t="shared" si="1"/>
        <v>17.654623329912013</v>
      </c>
      <c r="D33">
        <f t="shared" si="2"/>
        <v>9.825454710509506</v>
      </c>
      <c r="E33">
        <f t="shared" si="3"/>
        <v>27.357600000000005</v>
      </c>
      <c r="F33">
        <f t="shared" si="4"/>
        <v>32.313600000000008</v>
      </c>
      <c r="G33">
        <f t="shared" si="5"/>
        <v>20.124762944492062</v>
      </c>
      <c r="H33">
        <f t="shared" si="6"/>
        <v>20.998975877867537</v>
      </c>
      <c r="J33">
        <v>32</v>
      </c>
      <c r="K33">
        <f t="shared" si="7"/>
        <v>0.2642252166400969</v>
      </c>
      <c r="L33">
        <f t="shared" si="8"/>
        <v>0.14802233025833833</v>
      </c>
      <c r="M33">
        <f t="shared" si="9"/>
        <v>0.12148068157720382</v>
      </c>
      <c r="N33">
        <f t="shared" si="10"/>
        <v>0.26748169701520558</v>
      </c>
      <c r="O33">
        <f t="shared" si="11"/>
        <v>0.32464886370486473</v>
      </c>
      <c r="P33">
        <f t="shared" si="12"/>
        <v>0.16460627306144332</v>
      </c>
      <c r="Q33">
        <f t="shared" si="13"/>
        <v>0.180279669281143</v>
      </c>
      <c r="R33">
        <f t="shared" si="14"/>
        <v>0.21010639021975655</v>
      </c>
    </row>
    <row r="34" spans="1:18" x14ac:dyDescent="0.55000000000000004">
      <c r="A34">
        <v>33</v>
      </c>
      <c r="B34" s="5">
        <f t="shared" si="0"/>
        <v>25.640299999999996</v>
      </c>
      <c r="C34">
        <f t="shared" si="1"/>
        <v>16.752398297802799</v>
      </c>
      <c r="D34">
        <f t="shared" si="2"/>
        <v>9.1795339709520754</v>
      </c>
      <c r="E34">
        <f t="shared" si="3"/>
        <v>26.377600000000001</v>
      </c>
      <c r="F34">
        <f t="shared" si="4"/>
        <v>30.922800000000009</v>
      </c>
      <c r="G34">
        <f t="shared" si="5"/>
        <v>19.217922163582841</v>
      </c>
      <c r="H34">
        <f t="shared" si="6"/>
        <v>20.15121668159847</v>
      </c>
      <c r="J34">
        <v>33</v>
      </c>
      <c r="K34">
        <f t="shared" si="7"/>
        <v>0.25372694194332374</v>
      </c>
      <c r="L34">
        <f t="shared" si="8"/>
        <v>0.14045777058608869</v>
      </c>
      <c r="M34">
        <f t="shared" si="9"/>
        <v>0.11349459910080113</v>
      </c>
      <c r="N34">
        <f t="shared" si="10"/>
        <v>0.2579000062574307</v>
      </c>
      <c r="O34">
        <f t="shared" si="11"/>
        <v>0.31067574899029488</v>
      </c>
      <c r="P34">
        <f t="shared" si="12"/>
        <v>0.15718895929644069</v>
      </c>
      <c r="Q34">
        <f t="shared" si="13"/>
        <v>0.17300151684064619</v>
      </c>
      <c r="R34">
        <f t="shared" si="14"/>
        <v>0.20092079185928943</v>
      </c>
    </row>
    <row r="35" spans="1:18" x14ac:dyDescent="0.55000000000000004">
      <c r="A35">
        <v>34</v>
      </c>
      <c r="B35" s="5">
        <f t="shared" si="0"/>
        <v>24.616799999999998</v>
      </c>
      <c r="C35">
        <f t="shared" si="1"/>
        <v>15.877109418254136</v>
      </c>
      <c r="D35">
        <f t="shared" si="2"/>
        <v>8.5760757549198043</v>
      </c>
      <c r="E35">
        <f t="shared" si="3"/>
        <v>25.454399999999993</v>
      </c>
      <c r="F35">
        <f t="shared" si="4"/>
        <v>29.580600000000004</v>
      </c>
      <c r="G35">
        <f t="shared" si="5"/>
        <v>18.338155339561723</v>
      </c>
      <c r="H35">
        <f t="shared" si="6"/>
        <v>19.32876754682475</v>
      </c>
      <c r="J35">
        <v>34</v>
      </c>
      <c r="K35">
        <f t="shared" si="7"/>
        <v>0.24359876383780268</v>
      </c>
      <c r="L35">
        <f t="shared" si="8"/>
        <v>0.13311905272284846</v>
      </c>
      <c r="M35">
        <f t="shared" si="9"/>
        <v>0.10603351790437045</v>
      </c>
      <c r="N35">
        <f t="shared" si="10"/>
        <v>0.24887366247418802</v>
      </c>
      <c r="O35">
        <f t="shared" si="11"/>
        <v>0.29719090963891737</v>
      </c>
      <c r="P35">
        <f t="shared" si="12"/>
        <v>0.14999309127729202</v>
      </c>
      <c r="Q35">
        <f t="shared" si="13"/>
        <v>0.16594065545007511</v>
      </c>
      <c r="R35">
        <f t="shared" si="14"/>
        <v>0.1921070933293563</v>
      </c>
    </row>
    <row r="36" spans="1:18" x14ac:dyDescent="0.55000000000000004">
      <c r="A36">
        <v>35</v>
      </c>
      <c r="B36" s="5">
        <f t="shared" si="0"/>
        <v>23.626499999999993</v>
      </c>
      <c r="C36">
        <f t="shared" si="1"/>
        <v>15.027194837130395</v>
      </c>
      <c r="D36">
        <f t="shared" si="2"/>
        <v>8.0122885962254351</v>
      </c>
      <c r="E36">
        <f t="shared" si="3"/>
        <v>24.584999999999994</v>
      </c>
      <c r="F36">
        <f t="shared" si="4"/>
        <v>28.287000000000006</v>
      </c>
      <c r="G36">
        <f t="shared" si="5"/>
        <v>17.483892627906997</v>
      </c>
      <c r="H36">
        <f t="shared" si="6"/>
        <v>18.530160905966653</v>
      </c>
      <c r="J36">
        <v>35</v>
      </c>
      <c r="K36">
        <f t="shared" si="7"/>
        <v>0.23379912067424863</v>
      </c>
      <c r="L36">
        <f t="shared" si="8"/>
        <v>0.12599308155554956</v>
      </c>
      <c r="M36">
        <f t="shared" si="9"/>
        <v>9.9062924652395079E-2</v>
      </c>
      <c r="N36">
        <f t="shared" si="10"/>
        <v>0.24037333395907634</v>
      </c>
      <c r="O36">
        <f t="shared" si="11"/>
        <v>0.28419434565073248</v>
      </c>
      <c r="P36">
        <f t="shared" si="12"/>
        <v>0.14300582879034021</v>
      </c>
      <c r="Q36">
        <f t="shared" si="13"/>
        <v>0.15908448579985107</v>
      </c>
      <c r="R36">
        <f t="shared" si="14"/>
        <v>0.18364473158317046</v>
      </c>
    </row>
    <row r="37" spans="1:18" x14ac:dyDescent="0.55000000000000004">
      <c r="A37">
        <v>36</v>
      </c>
      <c r="B37" s="5">
        <f t="shared" si="0"/>
        <v>22.665199999999984</v>
      </c>
      <c r="C37">
        <f t="shared" si="1"/>
        <v>14.201224724466854</v>
      </c>
      <c r="D37">
        <f t="shared" si="2"/>
        <v>7.4855645383468827</v>
      </c>
      <c r="E37">
        <f t="shared" si="3"/>
        <v>23.76639999999999</v>
      </c>
      <c r="F37">
        <f t="shared" si="4"/>
        <v>27.042000000000002</v>
      </c>
      <c r="G37">
        <f t="shared" si="5"/>
        <v>16.653696883698444</v>
      </c>
      <c r="H37">
        <f t="shared" si="6"/>
        <v>17.754053245534166</v>
      </c>
      <c r="J37">
        <v>36</v>
      </c>
      <c r="K37">
        <f t="shared" si="7"/>
        <v>0.22428645080337664</v>
      </c>
      <c r="L37">
        <f t="shared" si="8"/>
        <v>0.11906786890640442</v>
      </c>
      <c r="M37">
        <f t="shared" si="9"/>
        <v>9.2550574899690444E-2</v>
      </c>
      <c r="N37">
        <f t="shared" si="10"/>
        <v>0.23236968900569416</v>
      </c>
      <c r="O37">
        <f t="shared" si="11"/>
        <v>0.27168605702573995</v>
      </c>
      <c r="P37">
        <f t="shared" si="12"/>
        <v>0.13621541701045675</v>
      </c>
      <c r="Q37">
        <f t="shared" si="13"/>
        <v>0.15242147360520403</v>
      </c>
      <c r="R37">
        <f t="shared" si="14"/>
        <v>0.17551393303665236</v>
      </c>
    </row>
    <row r="38" spans="1:18" x14ac:dyDescent="0.55000000000000004">
      <c r="A38">
        <v>37</v>
      </c>
      <c r="B38" s="5">
        <f t="shared" si="0"/>
        <v>21.728700000000018</v>
      </c>
      <c r="C38">
        <f t="shared" si="1"/>
        <v>13.397886801271341</v>
      </c>
      <c r="D38">
        <f t="shared" si="2"/>
        <v>6.9934670705887569</v>
      </c>
      <c r="E38">
        <f t="shared" si="3"/>
        <v>22.995600000000024</v>
      </c>
      <c r="F38">
        <f t="shared" si="4"/>
        <v>25.845600000000005</v>
      </c>
      <c r="G38">
        <f t="shared" si="5"/>
        <v>15.846249114374714</v>
      </c>
      <c r="H38">
        <f t="shared" si="6"/>
        <v>16.999211506651619</v>
      </c>
      <c r="J38">
        <v>37</v>
      </c>
      <c r="K38">
        <f t="shared" si="7"/>
        <v>0.21501919257590216</v>
      </c>
      <c r="L38">
        <f t="shared" si="8"/>
        <v>0.11233241218471821</v>
      </c>
      <c r="M38">
        <f t="shared" si="9"/>
        <v>8.6466343935628201E-2</v>
      </c>
      <c r="N38">
        <f t="shared" si="10"/>
        <v>0.22483339590764057</v>
      </c>
      <c r="O38">
        <f t="shared" si="11"/>
        <v>0.25966604376393998</v>
      </c>
      <c r="P38">
        <f t="shared" si="12"/>
        <v>0.12961106751492485</v>
      </c>
      <c r="Q38">
        <f t="shared" si="13"/>
        <v>0.1459410328524349</v>
      </c>
      <c r="R38">
        <f t="shared" si="14"/>
        <v>0.16769564124788411</v>
      </c>
    </row>
    <row r="39" spans="1:18" x14ac:dyDescent="0.55000000000000004">
      <c r="A39">
        <v>38</v>
      </c>
      <c r="B39" s="5">
        <f t="shared" si="0"/>
        <v>20.81280000000001</v>
      </c>
      <c r="C39">
        <f t="shared" si="1"/>
        <v>12.615973796822374</v>
      </c>
      <c r="D39">
        <f t="shared" si="2"/>
        <v>6.5337198573148996</v>
      </c>
      <c r="E39">
        <f t="shared" si="3"/>
        <v>22.269600000000025</v>
      </c>
      <c r="F39">
        <f t="shared" si="4"/>
        <v>24.697800000000015</v>
      </c>
      <c r="G39">
        <f t="shared" si="5"/>
        <v>15.060335872863419</v>
      </c>
      <c r="H39">
        <f t="shared" si="6"/>
        <v>16.264501299538082</v>
      </c>
      <c r="J39">
        <v>38</v>
      </c>
      <c r="K39">
        <f t="shared" si="7"/>
        <v>0.20595578434253933</v>
      </c>
      <c r="L39">
        <f t="shared" si="8"/>
        <v>0.10577658922463633</v>
      </c>
      <c r="M39">
        <f t="shared" si="9"/>
        <v>8.0782087433790215E-2</v>
      </c>
      <c r="N39">
        <f t="shared" si="10"/>
        <v>0.21773512295851347</v>
      </c>
      <c r="O39">
        <f t="shared" si="11"/>
        <v>0.24813430586533258</v>
      </c>
      <c r="P39">
        <f t="shared" si="12"/>
        <v>0.12318285516819416</v>
      </c>
      <c r="Q39">
        <f t="shared" si="13"/>
        <v>0.13963342461828709</v>
      </c>
      <c r="R39">
        <f t="shared" si="14"/>
        <v>0.16017145280161332</v>
      </c>
    </row>
    <row r="40" spans="1:18" x14ac:dyDescent="0.55000000000000004">
      <c r="A40">
        <v>39</v>
      </c>
      <c r="B40" s="5">
        <f t="shared" si="0"/>
        <v>19.913299999999992</v>
      </c>
      <c r="C40">
        <f t="shared" si="1"/>
        <v>11.85437253547876</v>
      </c>
      <c r="D40">
        <f t="shared" si="2"/>
        <v>6.1041962081158623</v>
      </c>
      <c r="E40">
        <f t="shared" si="3"/>
        <v>21.585400000000021</v>
      </c>
      <c r="F40">
        <f t="shared" si="4"/>
        <v>23.59859999999999</v>
      </c>
      <c r="G40">
        <f t="shared" si="5"/>
        <v>14.294838288559333</v>
      </c>
      <c r="H40">
        <f t="shared" si="6"/>
        <v>15.548876649128246</v>
      </c>
      <c r="J40">
        <v>39</v>
      </c>
      <c r="K40">
        <f t="shared" si="7"/>
        <v>0.19705466445400355</v>
      </c>
      <c r="L40">
        <f t="shared" si="8"/>
        <v>9.9391066785266713E-2</v>
      </c>
      <c r="M40">
        <f t="shared" si="9"/>
        <v>7.5471511262448721E-2</v>
      </c>
      <c r="N40">
        <f t="shared" si="10"/>
        <v>0.21104553845191185</v>
      </c>
      <c r="O40">
        <f t="shared" si="11"/>
        <v>0.23709084332991731</v>
      </c>
      <c r="P40">
        <f t="shared" si="12"/>
        <v>0.11692162840306995</v>
      </c>
      <c r="Q40">
        <f t="shared" si="13"/>
        <v>0.13348966903441145</v>
      </c>
      <c r="R40">
        <f t="shared" si="14"/>
        <v>0.15292356024586137</v>
      </c>
    </row>
    <row r="41" spans="1:18" x14ac:dyDescent="0.55000000000000004">
      <c r="A41">
        <v>40</v>
      </c>
      <c r="B41" s="5">
        <f t="shared" si="0"/>
        <v>19.025999999999996</v>
      </c>
      <c r="C41">
        <f t="shared" si="1"/>
        <v>11.112054405379382</v>
      </c>
      <c r="D41">
        <f t="shared" si="2"/>
        <v>5.7029092402025565</v>
      </c>
      <c r="E41">
        <f t="shared" si="3"/>
        <v>20.940000000000012</v>
      </c>
      <c r="F41">
        <f t="shared" si="4"/>
        <v>22.548000000000002</v>
      </c>
      <c r="G41">
        <f t="shared" si="5"/>
        <v>13.54872248726231</v>
      </c>
      <c r="H41">
        <f t="shared" si="6"/>
        <v>14.851371039161052</v>
      </c>
      <c r="J41">
        <v>40</v>
      </c>
      <c r="K41">
        <f t="shared" si="7"/>
        <v>0.1882742712610101</v>
      </c>
      <c r="L41">
        <f t="shared" si="8"/>
        <v>9.3167220637036835E-2</v>
      </c>
      <c r="M41">
        <f t="shared" si="9"/>
        <v>7.0510049853643356E-2</v>
      </c>
      <c r="N41">
        <f t="shared" si="10"/>
        <v>0.2047353106814343</v>
      </c>
      <c r="O41">
        <f t="shared" si="11"/>
        <v>0.22653565615769486</v>
      </c>
      <c r="P41">
        <f t="shared" si="12"/>
        <v>0.11081893086260682</v>
      </c>
      <c r="Q41">
        <f t="shared" si="13"/>
        <v>0.12750146839939089</v>
      </c>
      <c r="R41">
        <f t="shared" si="14"/>
        <v>0.14593470112183102</v>
      </c>
    </row>
    <row r="42" spans="1:18" x14ac:dyDescent="0.55000000000000004">
      <c r="A42">
        <v>41</v>
      </c>
      <c r="B42" s="5">
        <f t="shared" si="0"/>
        <v>18.14670000000001</v>
      </c>
      <c r="C42">
        <f t="shared" si="1"/>
        <v>10.388067004229683</v>
      </c>
      <c r="D42">
        <f t="shared" si="2"/>
        <v>5.3280026875195068</v>
      </c>
      <c r="E42">
        <f t="shared" si="3"/>
        <v>20.330399999999997</v>
      </c>
      <c r="F42">
        <f t="shared" si="4"/>
        <v>21.546000000000006</v>
      </c>
      <c r="G42">
        <f t="shared" si="5"/>
        <v>12.821031194224048</v>
      </c>
      <c r="H42">
        <f t="shared" si="6"/>
        <v>14.171089562296316</v>
      </c>
      <c r="J42">
        <v>41</v>
      </c>
      <c r="K42">
        <f t="shared" si="7"/>
        <v>0.17957304311427386</v>
      </c>
      <c r="L42">
        <f t="shared" si="8"/>
        <v>8.7097065517143316E-2</v>
      </c>
      <c r="M42">
        <f t="shared" si="9"/>
        <v>6.5874752568217759E-2</v>
      </c>
      <c r="N42">
        <f t="shared" si="10"/>
        <v>0.19877510794067951</v>
      </c>
      <c r="O42">
        <f t="shared" si="11"/>
        <v>0.21646874434866484</v>
      </c>
      <c r="P42">
        <f t="shared" si="12"/>
        <v>0.10486693271899269</v>
      </c>
      <c r="Q42">
        <f t="shared" si="13"/>
        <v>0.12166113978619776</v>
      </c>
      <c r="R42">
        <f t="shared" si="14"/>
        <v>0.1391881122848814</v>
      </c>
    </row>
    <row r="43" spans="1:18" x14ac:dyDescent="0.55000000000000004">
      <c r="A43">
        <v>42</v>
      </c>
      <c r="B43" s="5">
        <f t="shared" si="0"/>
        <v>17.271199999999993</v>
      </c>
      <c r="C43">
        <f t="shared" si="1"/>
        <v>9.6815267919316312</v>
      </c>
      <c r="D43">
        <f t="shared" si="2"/>
        <v>4.9777423140626409</v>
      </c>
      <c r="E43">
        <f t="shared" si="3"/>
        <v>19.753599999999977</v>
      </c>
      <c r="F43">
        <f t="shared" si="4"/>
        <v>20.59259999999999</v>
      </c>
      <c r="G43">
        <f t="shared" si="5"/>
        <v>12.110876349189141</v>
      </c>
      <c r="H43">
        <f t="shared" si="6"/>
        <v>13.507202016293206</v>
      </c>
      <c r="J43">
        <v>42</v>
      </c>
      <c r="K43">
        <f t="shared" si="7"/>
        <v>0.17090941836450946</v>
      </c>
      <c r="L43">
        <f t="shared" si="8"/>
        <v>8.1173193526717799E-2</v>
      </c>
      <c r="M43">
        <f t="shared" si="9"/>
        <v>6.1544177531164888E-2</v>
      </c>
      <c r="N43">
        <f t="shared" si="10"/>
        <v>0.19313559852324613</v>
      </c>
      <c r="O43">
        <f t="shared" si="11"/>
        <v>0.20689010790282705</v>
      </c>
      <c r="P43">
        <f t="shared" si="12"/>
        <v>9.905837026982775E-2</v>
      </c>
      <c r="Q43">
        <f t="shared" si="13"/>
        <v>0.11596155577174799</v>
      </c>
      <c r="R43">
        <f t="shared" si="14"/>
        <v>0.13266748884143445</v>
      </c>
    </row>
    <row r="44" spans="1:18" x14ac:dyDescent="0.55000000000000004">
      <c r="A44">
        <v>43</v>
      </c>
      <c r="B44" s="5">
        <f t="shared" si="0"/>
        <v>16.395299999999992</v>
      </c>
      <c r="C44">
        <f t="shared" si="1"/>
        <v>8.9916126078647522</v>
      </c>
      <c r="D44">
        <f t="shared" si="2"/>
        <v>4.6505078916814977</v>
      </c>
      <c r="E44">
        <f t="shared" si="3"/>
        <v>19.20659999999998</v>
      </c>
      <c r="F44">
        <f t="shared" si="4"/>
        <v>19.687799999999996</v>
      </c>
      <c r="G44">
        <f t="shared" si="5"/>
        <v>11.417432590510728</v>
      </c>
      <c r="H44">
        <f t="shared" si="6"/>
        <v>12.858936812642355</v>
      </c>
      <c r="J44">
        <v>43</v>
      </c>
      <c r="K44">
        <f t="shared" si="7"/>
        <v>0.16224183536243234</v>
      </c>
      <c r="L44">
        <f t="shared" si="8"/>
        <v>7.5388719777519514E-2</v>
      </c>
      <c r="M44">
        <f t="shared" si="9"/>
        <v>5.7498292446186212E-2</v>
      </c>
      <c r="N44">
        <f t="shared" si="10"/>
        <v>0.18778745072273303</v>
      </c>
      <c r="O44">
        <f t="shared" si="11"/>
        <v>0.197799746820182</v>
      </c>
      <c r="P44">
        <f t="shared" si="12"/>
        <v>9.3386492642816357E-2</v>
      </c>
      <c r="Q44">
        <f t="shared" si="13"/>
        <v>0.11039609214150373</v>
      </c>
      <c r="R44">
        <f t="shared" si="14"/>
        <v>0.12635694713048187</v>
      </c>
    </row>
    <row r="45" spans="1:18" x14ac:dyDescent="0.55000000000000004">
      <c r="A45">
        <v>44</v>
      </c>
      <c r="B45" s="5">
        <f t="shared" si="0"/>
        <v>15.514800000000022</v>
      </c>
      <c r="C45">
        <f t="shared" si="1"/>
        <v>8.3175599335165771</v>
      </c>
      <c r="D45">
        <f t="shared" si="2"/>
        <v>4.3447857052569265</v>
      </c>
      <c r="E45">
        <f t="shared" si="3"/>
        <v>18.686400000000035</v>
      </c>
      <c r="F45">
        <f t="shared" si="4"/>
        <v>18.831600000000009</v>
      </c>
      <c r="G45">
        <f t="shared" si="5"/>
        <v>10.739931488428851</v>
      </c>
      <c r="H45">
        <f t="shared" si="6"/>
        <v>12.225575585551908</v>
      </c>
      <c r="J45">
        <v>44</v>
      </c>
      <c r="K45">
        <f t="shared" si="7"/>
        <v>0.1535287324587577</v>
      </c>
      <c r="L45">
        <f t="shared" si="8"/>
        <v>6.9737234287889471E-2</v>
      </c>
      <c r="M45">
        <f t="shared" si="9"/>
        <v>5.3718381930655076E-2</v>
      </c>
      <c r="N45">
        <f t="shared" si="10"/>
        <v>0.1827013328327392</v>
      </c>
      <c r="O45">
        <f t="shared" si="11"/>
        <v>0.18919766110072947</v>
      </c>
      <c r="P45">
        <f t="shared" si="12"/>
        <v>8.7845014628078283E-2</v>
      </c>
      <c r="Q45">
        <f t="shared" si="13"/>
        <v>0.10495858160672998</v>
      </c>
      <c r="R45">
        <f t="shared" si="14"/>
        <v>0.12024099126365417</v>
      </c>
    </row>
    <row r="46" spans="1:18" x14ac:dyDescent="0.55000000000000004">
      <c r="A46">
        <v>45</v>
      </c>
      <c r="B46" s="5">
        <f t="shared" si="0"/>
        <v>14.625500000000017</v>
      </c>
      <c r="C46">
        <f t="shared" si="1"/>
        <v>7.6586557999342233</v>
      </c>
      <c r="D46">
        <f t="shared" si="2"/>
        <v>4.0591615505848431</v>
      </c>
      <c r="E46">
        <f t="shared" si="3"/>
        <v>18.190000000000026</v>
      </c>
      <c r="F46">
        <f t="shared" si="4"/>
        <v>18.024000000000001</v>
      </c>
      <c r="G46">
        <f t="shared" si="5"/>
        <v>10.077656426468693</v>
      </c>
      <c r="H46">
        <f t="shared" si="6"/>
        <v>11.606448406827695</v>
      </c>
      <c r="J46">
        <v>45</v>
      </c>
      <c r="K46">
        <f t="shared" si="7"/>
        <v>0.14472854800419988</v>
      </c>
      <c r="L46">
        <f t="shared" si="8"/>
        <v>6.4212759285102908E-2</v>
      </c>
      <c r="M46">
        <f t="shared" si="9"/>
        <v>5.0186960942335428E-2</v>
      </c>
      <c r="N46">
        <f t="shared" si="10"/>
        <v>0.17784791314686216</v>
      </c>
      <c r="O46">
        <f t="shared" si="11"/>
        <v>0.18108385074446923</v>
      </c>
      <c r="P46">
        <f t="shared" si="12"/>
        <v>8.2428074811620247E-2</v>
      </c>
      <c r="Q46">
        <f t="shared" si="13"/>
        <v>9.9643272723452053E-2</v>
      </c>
      <c r="R46">
        <f t="shared" si="14"/>
        <v>0.11430448280829171</v>
      </c>
    </row>
    <row r="47" spans="1:18" x14ac:dyDescent="0.55000000000000004">
      <c r="A47">
        <v>46</v>
      </c>
      <c r="B47" s="5">
        <f t="shared" si="0"/>
        <v>13.72320000000002</v>
      </c>
      <c r="C47">
        <f t="shared" si="1"/>
        <v>7.0142342549397227</v>
      </c>
      <c r="D47">
        <f t="shared" si="2"/>
        <v>3.7923141925758119</v>
      </c>
      <c r="E47">
        <f t="shared" si="3"/>
        <v>17.714400000000012</v>
      </c>
      <c r="F47">
        <f t="shared" si="4"/>
        <v>17.265000000000001</v>
      </c>
      <c r="G47">
        <f t="shared" si="5"/>
        <v>9.4299380454663719</v>
      </c>
      <c r="H47">
        <f t="shared" si="6"/>
        <v>11.000929526725429</v>
      </c>
      <c r="J47">
        <v>46</v>
      </c>
      <c r="K47">
        <f t="shared" si="7"/>
        <v>0.1357997203494743</v>
      </c>
      <c r="L47">
        <f t="shared" si="8"/>
        <v>5.8809711200970262E-2</v>
      </c>
      <c r="M47">
        <f t="shared" si="9"/>
        <v>4.6887693897387415E-2</v>
      </c>
      <c r="N47">
        <f t="shared" si="10"/>
        <v>0.17319785995870107</v>
      </c>
      <c r="O47">
        <f t="shared" si="11"/>
        <v>0.17345831575140153</v>
      </c>
      <c r="P47">
        <f t="shared" si="12"/>
        <v>7.7130198310701545E-2</v>
      </c>
      <c r="Q47">
        <f t="shared" si="13"/>
        <v>9.4444793326969687E-2</v>
      </c>
      <c r="R47">
        <f t="shared" si="14"/>
        <v>0.1085326132565151</v>
      </c>
    </row>
    <row r="48" spans="1:18" x14ac:dyDescent="0.55000000000000004">
      <c r="A48">
        <v>47</v>
      </c>
      <c r="B48" s="5">
        <f t="shared" si="0"/>
        <v>12.803700000000006</v>
      </c>
      <c r="C48">
        <f t="shared" si="1"/>
        <v>6.3836723178610839</v>
      </c>
      <c r="D48">
        <f t="shared" si="2"/>
        <v>3.5430092535094664</v>
      </c>
      <c r="E48">
        <f t="shared" si="3"/>
        <v>17.256600000000006</v>
      </c>
      <c r="F48">
        <f t="shared" si="4"/>
        <v>16.554600000000008</v>
      </c>
      <c r="G48">
        <f t="shared" si="5"/>
        <v>8.7961501776045878</v>
      </c>
      <c r="H48">
        <f t="shared" si="6"/>
        <v>10.408433572887887</v>
      </c>
      <c r="J48">
        <v>47</v>
      </c>
      <c r="K48">
        <f t="shared" si="7"/>
        <v>0.12670068784529573</v>
      </c>
      <c r="L48">
        <f t="shared" si="8"/>
        <v>5.3522866754934888E-2</v>
      </c>
      <c r="M48">
        <f t="shared" si="9"/>
        <v>4.3805319105516598E-2</v>
      </c>
      <c r="N48">
        <f t="shared" si="10"/>
        <v>0.16872184156185474</v>
      </c>
      <c r="O48">
        <f t="shared" si="11"/>
        <v>0.16632105612152637</v>
      </c>
      <c r="P48">
        <f t="shared" si="12"/>
        <v>7.1946263517132236E-2</v>
      </c>
      <c r="Q48">
        <f t="shared" si="13"/>
        <v>8.9358117899106165E-2</v>
      </c>
      <c r="R48">
        <f t="shared" si="14"/>
        <v>0.10291087897219527</v>
      </c>
    </row>
    <row r="49" spans="1:18" x14ac:dyDescent="0.55000000000000004">
      <c r="A49">
        <v>48</v>
      </c>
      <c r="B49" s="5">
        <f t="shared" si="0"/>
        <v>11.862799999999993</v>
      </c>
      <c r="C49">
        <f t="shared" si="1"/>
        <v>5.7663863601806327</v>
      </c>
      <c r="D49">
        <f t="shared" si="2"/>
        <v>3.3100935030722032</v>
      </c>
      <c r="E49">
        <f t="shared" si="3"/>
        <v>16.813600000000008</v>
      </c>
      <c r="F49">
        <f t="shared" si="4"/>
        <v>15.892800000000008</v>
      </c>
      <c r="G49">
        <f t="shared" si="5"/>
        <v>8.1757062085444545</v>
      </c>
      <c r="H49">
        <f t="shared" si="6"/>
        <v>9.8284121494876047</v>
      </c>
      <c r="J49">
        <v>48</v>
      </c>
      <c r="K49">
        <f t="shared" si="7"/>
        <v>0.11738988884237936</v>
      </c>
      <c r="L49">
        <f t="shared" si="8"/>
        <v>4.8347332608205187E-2</v>
      </c>
      <c r="M49">
        <f t="shared" si="9"/>
        <v>4.0925578172720883E-2</v>
      </c>
      <c r="N49">
        <f t="shared" si="10"/>
        <v>0.16439052624992184</v>
      </c>
      <c r="O49">
        <f t="shared" si="11"/>
        <v>0.15967207185484364</v>
      </c>
      <c r="P49">
        <f t="shared" si="12"/>
        <v>6.687147234209434E-2</v>
      </c>
      <c r="Q49">
        <f t="shared" si="13"/>
        <v>8.4378538371287809E-2</v>
      </c>
      <c r="R49">
        <f t="shared" si="14"/>
        <v>9.7425058348779014E-2</v>
      </c>
    </row>
    <row r="50" spans="1:18" x14ac:dyDescent="0.55000000000000004">
      <c r="A50">
        <v>49</v>
      </c>
      <c r="B50" s="5">
        <f t="shared" si="0"/>
        <v>10.896299999999997</v>
      </c>
      <c r="C50">
        <f t="shared" si="1"/>
        <v>5.1618288593964223</v>
      </c>
      <c r="D50">
        <f t="shared" si="2"/>
        <v>3.092489523765094</v>
      </c>
      <c r="E50">
        <f t="shared" si="3"/>
        <v>16.38239999999999</v>
      </c>
      <c r="F50">
        <f t="shared" si="4"/>
        <v>15.279600000000002</v>
      </c>
      <c r="G50">
        <f t="shared" si="5"/>
        <v>7.5680558146798518</v>
      </c>
      <c r="H50">
        <f t="shared" si="6"/>
        <v>9.2603507870522463</v>
      </c>
      <c r="J50">
        <v>49</v>
      </c>
      <c r="K50">
        <f t="shared" si="7"/>
        <v>0.10782576169144034</v>
      </c>
      <c r="L50">
        <f t="shared" si="8"/>
        <v>4.3278518147031292E-2</v>
      </c>
      <c r="M50">
        <f t="shared" si="9"/>
        <v>3.8235150045067487E-2</v>
      </c>
      <c r="N50">
        <f t="shared" si="10"/>
        <v>0.16017458231650072</v>
      </c>
      <c r="O50">
        <f t="shared" si="11"/>
        <v>0.15351136295135331</v>
      </c>
      <c r="P50">
        <f t="shared" si="12"/>
        <v>6.1901323529198853E-2</v>
      </c>
      <c r="Q50">
        <f t="shared" si="13"/>
        <v>7.9501637938291944E-2</v>
      </c>
      <c r="R50">
        <f t="shared" si="14"/>
        <v>9.2061190945554844E-2</v>
      </c>
    </row>
    <row r="51" spans="1:18" x14ac:dyDescent="0.55000000000000004">
      <c r="A51">
        <v>50</v>
      </c>
      <c r="B51" s="5">
        <f t="shared" si="0"/>
        <v>9.9000000000000057</v>
      </c>
      <c r="C51">
        <f t="shared" si="1"/>
        <v>4.5694854808467511</v>
      </c>
      <c r="D51">
        <f t="shared" si="2"/>
        <v>2.8891907270053481</v>
      </c>
      <c r="E51">
        <f t="shared" si="3"/>
        <v>15.960000000000008</v>
      </c>
      <c r="F51">
        <f t="shared" si="4"/>
        <v>14.715000000000018</v>
      </c>
      <c r="G51">
        <f t="shared" si="5"/>
        <v>6.9726820300325443</v>
      </c>
      <c r="H51">
        <f t="shared" si="6"/>
        <v>8.7037662004545808</v>
      </c>
      <c r="J51">
        <v>50</v>
      </c>
      <c r="K51">
        <f t="shared" si="7"/>
        <v>9.7966744743193598E-2</v>
      </c>
      <c r="L51">
        <f t="shared" si="8"/>
        <v>3.8312111015735319E-2</v>
      </c>
      <c r="M51">
        <f t="shared" si="9"/>
        <v>3.5721589388400567E-2</v>
      </c>
      <c r="N51">
        <f t="shared" si="10"/>
        <v>0.15604467805519062</v>
      </c>
      <c r="O51">
        <f t="shared" si="11"/>
        <v>0.1478389294110557</v>
      </c>
      <c r="P51">
        <f t="shared" si="12"/>
        <v>5.7031588663770193E-2</v>
      </c>
      <c r="Q51">
        <f t="shared" si="13"/>
        <v>7.4723267517638914E-2</v>
      </c>
      <c r="R51">
        <f t="shared" si="14"/>
        <v>8.6805558399283569E-2</v>
      </c>
    </row>
    <row r="52" spans="1:18" x14ac:dyDescent="0.55000000000000004">
      <c r="A52">
        <v>51</v>
      </c>
      <c r="B52" s="5">
        <f t="shared" si="0"/>
        <v>8.8696999999999662</v>
      </c>
      <c r="C52">
        <f t="shared" si="1"/>
        <v>3.9888724485227698</v>
      </c>
      <c r="D52">
        <f t="shared" si="2"/>
        <v>2.6992566968669105</v>
      </c>
      <c r="E52">
        <f t="shared" si="3"/>
        <v>15.543399999999991</v>
      </c>
      <c r="F52">
        <f t="shared" si="4"/>
        <v>14.198999999999998</v>
      </c>
      <c r="G52">
        <f t="shared" si="5"/>
        <v>6.38909860361413</v>
      </c>
      <c r="H52">
        <f t="shared" si="6"/>
        <v>8.1582038184448322</v>
      </c>
      <c r="J52">
        <v>51</v>
      </c>
      <c r="K52">
        <f t="shared" si="7"/>
        <v>8.7771276348353577E-2</v>
      </c>
      <c r="L52">
        <f t="shared" si="8"/>
        <v>3.3444055072715438E-2</v>
      </c>
      <c r="M52">
        <f t="shared" si="9"/>
        <v>3.3373269018937876E-2</v>
      </c>
      <c r="N52">
        <f t="shared" si="10"/>
        <v>0.15197148175958941</v>
      </c>
      <c r="O52">
        <f t="shared" si="11"/>
        <v>0.14265477123395018</v>
      </c>
      <c r="P52">
        <f t="shared" si="12"/>
        <v>5.2258290557943149E-2</v>
      </c>
      <c r="Q52">
        <f t="shared" si="13"/>
        <v>7.0039524540220055E-2</v>
      </c>
      <c r="R52">
        <f t="shared" si="14"/>
        <v>8.1644666933101392E-2</v>
      </c>
    </row>
    <row r="53" spans="1:18" x14ac:dyDescent="0.55000000000000004">
      <c r="A53">
        <v>52</v>
      </c>
      <c r="B53" s="5">
        <f t="shared" si="0"/>
        <v>7.8011999999999944</v>
      </c>
      <c r="C53">
        <f t="shared" si="1"/>
        <v>3.419534171192538</v>
      </c>
      <c r="D53">
        <f t="shared" si="2"/>
        <v>2.5218088399213445</v>
      </c>
      <c r="E53">
        <f t="shared" si="3"/>
        <v>15.129599999999982</v>
      </c>
      <c r="F53">
        <f t="shared" si="4"/>
        <v>13.7316</v>
      </c>
      <c r="G53">
        <f t="shared" si="5"/>
        <v>5.8168476134053435</v>
      </c>
      <c r="H53">
        <f t="shared" si="6"/>
        <v>7.6232355530816704</v>
      </c>
      <c r="J53">
        <v>52</v>
      </c>
      <c r="K53">
        <f t="shared" si="7"/>
        <v>7.7197794857636448E-2</v>
      </c>
      <c r="L53">
        <f t="shared" si="8"/>
        <v>2.867053048706748E-2</v>
      </c>
      <c r="M53">
        <f t="shared" si="9"/>
        <v>3.1179326118452644E-2</v>
      </c>
      <c r="N53">
        <f t="shared" si="10"/>
        <v>0.14792566172329624</v>
      </c>
      <c r="O53">
        <f t="shared" si="11"/>
        <v>0.13795888842003737</v>
      </c>
      <c r="P53">
        <f t="shared" si="12"/>
        <v>4.7577683734707533E-2</v>
      </c>
      <c r="Q53">
        <f t="shared" si="13"/>
        <v>6.5446733800495108E-2</v>
      </c>
      <c r="R53">
        <f t="shared" si="14"/>
        <v>7.6565231305956119E-2</v>
      </c>
    </row>
    <row r="54" spans="1:18" x14ac:dyDescent="0.55000000000000004">
      <c r="A54">
        <v>53</v>
      </c>
      <c r="B54" s="5">
        <f t="shared" si="0"/>
        <v>6.6903000000000077</v>
      </c>
      <c r="C54">
        <f t="shared" si="1"/>
        <v>2.8610410946517817</v>
      </c>
      <c r="D54">
        <f t="shared" si="2"/>
        <v>2.3560263210561199</v>
      </c>
      <c r="E54">
        <f t="shared" si="3"/>
        <v>14.715600000000023</v>
      </c>
      <c r="F54">
        <f t="shared" si="4"/>
        <v>13.31280000000001</v>
      </c>
      <c r="G54">
        <f t="shared" si="5"/>
        <v>5.255497307618981</v>
      </c>
      <c r="H54">
        <f t="shared" si="6"/>
        <v>7.0984577816390413</v>
      </c>
      <c r="J54">
        <v>53</v>
      </c>
      <c r="K54">
        <f t="shared" si="7"/>
        <v>6.6204738621756409E-2</v>
      </c>
      <c r="L54">
        <f t="shared" si="8"/>
        <v>2.3987935731129218E-2</v>
      </c>
      <c r="M54">
        <f t="shared" si="9"/>
        <v>2.9129611985243966E-2</v>
      </c>
      <c r="N54">
        <f t="shared" si="10"/>
        <v>0.1438778862399101</v>
      </c>
      <c r="O54">
        <f t="shared" si="11"/>
        <v>0.1337512809693171</v>
      </c>
      <c r="P54">
        <f t="shared" si="12"/>
        <v>4.2986236770971541E-2</v>
      </c>
      <c r="Q54">
        <f t="shared" si="13"/>
        <v>6.0941430130829678E-2</v>
      </c>
      <c r="R54">
        <f t="shared" si="14"/>
        <v>7.1554160064165415E-2</v>
      </c>
    </row>
    <row r="55" spans="1:18" x14ac:dyDescent="0.55000000000000004">
      <c r="A55">
        <v>54</v>
      </c>
      <c r="B55" s="5">
        <f t="shared" si="0"/>
        <v>5.5328000000000088</v>
      </c>
      <c r="C55">
        <f t="shared" si="1"/>
        <v>2.3129877547354596</v>
      </c>
      <c r="D55">
        <f t="shared" si="2"/>
        <v>2.2011422664702707</v>
      </c>
      <c r="E55">
        <f t="shared" si="3"/>
        <v>14.298400000000015</v>
      </c>
      <c r="F55">
        <f t="shared" si="4"/>
        <v>12.942600000000013</v>
      </c>
      <c r="G55">
        <f t="shared" si="5"/>
        <v>4.7046401477508368</v>
      </c>
      <c r="H55">
        <f t="shared" si="6"/>
        <v>6.5834895171542342</v>
      </c>
      <c r="J55">
        <v>54</v>
      </c>
      <c r="K55">
        <f t="shared" si="7"/>
        <v>5.4750545991428493E-2</v>
      </c>
      <c r="L55">
        <f t="shared" si="8"/>
        <v>1.9392871256271146E-2</v>
      </c>
      <c r="M55">
        <f t="shared" si="9"/>
        <v>2.72146450884545E-2</v>
      </c>
      <c r="N55">
        <f t="shared" si="10"/>
        <v>0.13979882360302873</v>
      </c>
      <c r="O55">
        <f t="shared" si="11"/>
        <v>0.13003194888178926</v>
      </c>
      <c r="P55">
        <f t="shared" si="12"/>
        <v>3.8480616291107779E-2</v>
      </c>
      <c r="Q55">
        <f t="shared" si="13"/>
        <v>5.6520342695348849E-2</v>
      </c>
      <c r="R55">
        <f t="shared" si="14"/>
        <v>6.6598541972489822E-2</v>
      </c>
    </row>
    <row r="56" spans="1:18" x14ac:dyDescent="0.55000000000000004">
      <c r="A56">
        <v>55</v>
      </c>
      <c r="B56" s="5">
        <f t="shared" si="0"/>
        <v>4.3245000000000005</v>
      </c>
      <c r="C56">
        <f t="shared" si="1"/>
        <v>1.774991008983946</v>
      </c>
      <c r="D56">
        <f t="shared" si="2"/>
        <v>2.0564402162833364</v>
      </c>
      <c r="E56">
        <f t="shared" si="3"/>
        <v>13.875</v>
      </c>
      <c r="F56">
        <f t="shared" si="4"/>
        <v>12.620999999999995</v>
      </c>
      <c r="G56">
        <f t="shared" si="5"/>
        <v>4.1638910311990855</v>
      </c>
      <c r="H56">
        <f t="shared" si="6"/>
        <v>6.0779707468454234</v>
      </c>
      <c r="J56">
        <v>55</v>
      </c>
      <c r="K56">
        <f t="shared" si="7"/>
        <v>4.2793655317367729E-2</v>
      </c>
      <c r="L56">
        <f t="shared" si="8"/>
        <v>1.488212466658796E-2</v>
      </c>
      <c r="M56">
        <f t="shared" si="9"/>
        <v>2.5425567208575292E-2</v>
      </c>
      <c r="N56">
        <f t="shared" si="10"/>
        <v>0.13565914210625116</v>
      </c>
      <c r="O56">
        <f t="shared" si="11"/>
        <v>0.12680089215745369</v>
      </c>
      <c r="P56">
        <f t="shared" si="12"/>
        <v>3.405767242924166E-2</v>
      </c>
      <c r="Q56">
        <f t="shared" si="13"/>
        <v>5.2180380724977875E-2</v>
      </c>
      <c r="R56">
        <f t="shared" si="14"/>
        <v>6.168563351577934E-2</v>
      </c>
    </row>
    <row r="57" spans="1:18" x14ac:dyDescent="0.55000000000000004">
      <c r="A57">
        <v>56</v>
      </c>
      <c r="B57" s="5">
        <f t="shared" si="0"/>
        <v>3.0611999999999853</v>
      </c>
      <c r="C57">
        <f t="shared" si="1"/>
        <v>1.2466884276454095</v>
      </c>
      <c r="D57">
        <f t="shared" si="2"/>
        <v>1.921250810348097</v>
      </c>
      <c r="E57">
        <f t="shared" si="3"/>
        <v>13.442400000000021</v>
      </c>
      <c r="F57">
        <f t="shared" si="4"/>
        <v>12.348000000000013</v>
      </c>
      <c r="G57">
        <f t="shared" si="5"/>
        <v>3.6328856740351512</v>
      </c>
      <c r="H57">
        <f t="shared" si="6"/>
        <v>5.5815609202466305</v>
      </c>
      <c r="J57">
        <v>56</v>
      </c>
      <c r="K57">
        <f t="shared" si="7"/>
        <v>3.0292504950289154E-2</v>
      </c>
      <c r="L57">
        <f t="shared" si="8"/>
        <v>1.0452657228518568E-2</v>
      </c>
      <c r="M57">
        <f t="shared" si="9"/>
        <v>2.375410246125282E-2</v>
      </c>
      <c r="N57">
        <f t="shared" si="10"/>
        <v>0.13142951004317646</v>
      </c>
      <c r="O57">
        <f t="shared" si="11"/>
        <v>0.12405811079631093</v>
      </c>
      <c r="P57">
        <f t="shared" si="12"/>
        <v>2.9714425601465328E-2</v>
      </c>
      <c r="Q57">
        <f t="shared" si="13"/>
        <v>4.7918620537831649E-2</v>
      </c>
      <c r="R57">
        <f t="shared" si="14"/>
        <v>5.6802847374120689E-2</v>
      </c>
    </row>
    <row r="58" spans="1:18" x14ac:dyDescent="0.55000000000000004">
      <c r="A58">
        <v>57</v>
      </c>
      <c r="B58" s="5">
        <f t="shared" si="0"/>
        <v>1.7386999999999944</v>
      </c>
      <c r="C58">
        <f t="shared" si="1"/>
        <v>0.72773682709097898</v>
      </c>
      <c r="D58">
        <f t="shared" si="2"/>
        <v>1.7949486919364182</v>
      </c>
      <c r="E58">
        <f t="shared" si="3"/>
        <v>12.997599999999977</v>
      </c>
      <c r="F58">
        <f t="shared" si="4"/>
        <v>12.12360000000001</v>
      </c>
      <c r="G58">
        <f t="shared" si="5"/>
        <v>3.1112791369158117</v>
      </c>
      <c r="H58">
        <f t="shared" si="6"/>
        <v>5.0939375711581363</v>
      </c>
      <c r="J58">
        <v>57</v>
      </c>
      <c r="K58">
        <f t="shared" si="7"/>
        <v>1.7205533240908087E-2</v>
      </c>
      <c r="L58">
        <f t="shared" si="8"/>
        <v>6.1015915745030519E-3</v>
      </c>
      <c r="M58">
        <f t="shared" si="9"/>
        <v>2.2192519014851711E-2</v>
      </c>
      <c r="N58">
        <f t="shared" si="10"/>
        <v>0.12708059570740232</v>
      </c>
      <c r="O58">
        <f t="shared" si="11"/>
        <v>0.12180360479836046</v>
      </c>
      <c r="P58">
        <f t="shared" si="12"/>
        <v>2.5448054448845178E-2</v>
      </c>
      <c r="Q58">
        <f t="shared" si="13"/>
        <v>4.3732293708431798E-2</v>
      </c>
      <c r="R58">
        <f t="shared" si="14"/>
        <v>5.1937741784757512E-2</v>
      </c>
    </row>
    <row r="59" spans="1:18" x14ac:dyDescent="0.55000000000000004">
      <c r="A59">
        <v>58</v>
      </c>
      <c r="B59" s="5">
        <f t="shared" si="0"/>
        <v>0.35280000000003042</v>
      </c>
      <c r="C59">
        <f t="shared" si="1"/>
        <v>0.21781093077898106</v>
      </c>
      <c r="D59">
        <f t="shared" si="2"/>
        <v>1.6769496149753178</v>
      </c>
      <c r="E59">
        <f t="shared" si="3"/>
        <v>12.537600000000026</v>
      </c>
      <c r="F59">
        <f t="shared" si="4"/>
        <v>11.947800000000001</v>
      </c>
      <c r="G59">
        <f t="shared" si="5"/>
        <v>2.5987444791970375</v>
      </c>
      <c r="H59">
        <f t="shared" si="6"/>
        <v>4.614795059446152</v>
      </c>
      <c r="J59">
        <v>58</v>
      </c>
      <c r="K59">
        <f t="shared" si="7"/>
        <v>3.491178539939562E-3</v>
      </c>
      <c r="L59">
        <f t="shared" si="8"/>
        <v>1.8262004760541718E-3</v>
      </c>
      <c r="M59">
        <f t="shared" si="9"/>
        <v>2.0733593324686675E-2</v>
      </c>
      <c r="N59">
        <f t="shared" si="10"/>
        <v>0.12258306739252887</v>
      </c>
      <c r="O59">
        <f t="shared" si="11"/>
        <v>0.12003737416360238</v>
      </c>
      <c r="P59">
        <f t="shared" si="12"/>
        <v>2.1255884829028605E-2</v>
      </c>
      <c r="Q59">
        <f t="shared" si="13"/>
        <v>3.9618776265849517E-2</v>
      </c>
      <c r="R59">
        <f t="shared" si="14"/>
        <v>4.7078010713098549E-2</v>
      </c>
    </row>
    <row r="60" spans="1:18" x14ac:dyDescent="0.55000000000000004">
      <c r="A60">
        <v>59</v>
      </c>
      <c r="B60" s="5">
        <f t="shared" si="0"/>
        <v>-1.1007000000000176</v>
      </c>
      <c r="C60">
        <f t="shared" si="1"/>
        <v>-0.28339785531571238</v>
      </c>
      <c r="D60">
        <f t="shared" si="2"/>
        <v>1.5667077414519663</v>
      </c>
      <c r="E60">
        <f t="shared" si="3"/>
        <v>12.059400000000011</v>
      </c>
      <c r="F60">
        <f t="shared" si="4"/>
        <v>11.820599999999985</v>
      </c>
      <c r="G60">
        <f t="shared" si="5"/>
        <v>2.0949715280984549</v>
      </c>
      <c r="H60">
        <f t="shared" si="6"/>
        <v>4.1438434203974168</v>
      </c>
      <c r="J60">
        <v>59</v>
      </c>
      <c r="K60">
        <f t="shared" si="7"/>
        <v>-1.089212080190251E-2</v>
      </c>
      <c r="L60">
        <f t="shared" si="8"/>
        <v>-2.3761034234569666E-3</v>
      </c>
      <c r="M60">
        <f t="shared" si="9"/>
        <v>1.9370576718479127E-2</v>
      </c>
      <c r="N60">
        <f t="shared" si="10"/>
        <v>0.11790759339215329</v>
      </c>
      <c r="O60">
        <f t="shared" si="11"/>
        <v>0.11875941889203673</v>
      </c>
      <c r="P60">
        <f t="shared" si="12"/>
        <v>1.7135379748883156E-2</v>
      </c>
      <c r="Q60">
        <f t="shared" si="13"/>
        <v>3.5575578815225072E-2</v>
      </c>
      <c r="R60">
        <f t="shared" si="14"/>
        <v>4.2211474763059698E-2</v>
      </c>
    </row>
    <row r="61" spans="1:18" x14ac:dyDescent="0.55000000000000004">
      <c r="A61">
        <v>60</v>
      </c>
      <c r="B61" s="5">
        <f t="shared" si="0"/>
        <v>-2.6260000000000048</v>
      </c>
      <c r="C61">
        <f t="shared" si="1"/>
        <v>-0.77618256435198418</v>
      </c>
      <c r="D61">
        <f t="shared" si="2"/>
        <v>1.4637131164860013</v>
      </c>
      <c r="E61">
        <f t="shared" si="3"/>
        <v>11.560000000000031</v>
      </c>
      <c r="F61">
        <f t="shared" si="4"/>
        <v>11.742000000000004</v>
      </c>
      <c r="G61">
        <f t="shared" si="5"/>
        <v>1.599665751314717</v>
      </c>
      <c r="H61">
        <f t="shared" si="6"/>
        <v>3.6808073107811339</v>
      </c>
      <c r="J61">
        <v>60</v>
      </c>
      <c r="K61">
        <f t="shared" si="7"/>
        <v>-2.5985926433901688E-2</v>
      </c>
      <c r="L61">
        <f>C61/119.27</f>
        <v>-6.507777013096204E-3</v>
      </c>
      <c r="M61">
        <f t="shared" si="9"/>
        <v>1.8097164178470064E-2</v>
      </c>
      <c r="N61">
        <f t="shared" si="10"/>
        <v>0.11302484199987514</v>
      </c>
      <c r="O61">
        <f t="shared" si="11"/>
        <v>0.1179697389836639</v>
      </c>
      <c r="P61">
        <f>G61/122.26</f>
        <v>1.308413014325795E-2</v>
      </c>
      <c r="Q61">
        <f t="shared" si="13"/>
        <v>3.1600337489535835E-2</v>
      </c>
      <c r="R61">
        <f t="shared" si="14"/>
        <v>3.7326072763972151E-2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Clustered Normalized Metrics</vt:lpstr>
      <vt:lpstr>All Metrics vs DraftPos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Mike</cp:lastModifiedBy>
  <dcterms:created xsi:type="dcterms:W3CDTF">2018-10-25T16:19:38Z</dcterms:created>
  <dcterms:modified xsi:type="dcterms:W3CDTF">2019-02-01T17:04:35Z</dcterms:modified>
</cp:coreProperties>
</file>