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eexcel-my.sharepoint.com/personal/alfonso_lenis_3enterprise_online/Documents/Escritorio/"/>
    </mc:Choice>
  </mc:AlternateContent>
  <xr:revisionPtr revIDLastSave="0" documentId="8_{74BD9A6B-0C18-4940-8E00-22D7B7413D1D}" xr6:coauthVersionLast="47" xr6:coauthVersionMax="47" xr10:uidLastSave="{00000000-0000-0000-0000-000000000000}"/>
  <bookViews>
    <workbookView xWindow="-98" yWindow="-98" windowWidth="23236" windowHeight="13875" activeTab="2" xr2:uid="{00000000-000D-0000-FFFF-FFFF00000000}"/>
  </bookViews>
  <sheets>
    <sheet name="ANALISIS PROGRAMA" sheetId="12" r:id="rId1"/>
    <sheet name="INDICE" sheetId="10" r:id="rId2"/>
    <sheet name="centros de costos" sheetId="3" r:id="rId3"/>
    <sheet name="TIPO DE DOCUMENTO" sheetId="4" r:id="rId4"/>
    <sheet name="LISTAS" sheetId="5" r:id="rId5"/>
    <sheet name="TERCERO" sheetId="9" r:id="rId6"/>
    <sheet name="netgrafia" sheetId="6" r:id="rId7"/>
    <sheet name="OBSERVACIONE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6" i="9" l="1"/>
  <c r="M187" i="9" s="1"/>
  <c r="L175" i="9"/>
  <c r="L174" i="9"/>
  <c r="M180" i="9"/>
  <c r="L176" i="9" s="1"/>
  <c r="M125" i="9"/>
  <c r="M124" i="9"/>
  <c r="M117" i="9"/>
  <c r="L113" i="9" s="1"/>
  <c r="L114" i="9"/>
  <c r="L74" i="9"/>
  <c r="L73" i="9"/>
  <c r="L72" i="9"/>
  <c r="M77" i="9"/>
  <c r="M84" i="9"/>
  <c r="M83" i="9"/>
  <c r="L82" i="9"/>
  <c r="I21" i="10"/>
  <c r="I20" i="10"/>
  <c r="M7" i="4"/>
  <c r="L6" i="4"/>
  <c r="L173" i="9" l="1"/>
  <c r="M123" i="9"/>
  <c r="L71" i="9"/>
  <c r="M85" i="9"/>
  <c r="M29" i="4" l="1"/>
  <c r="M28" i="4"/>
  <c r="L27" i="4"/>
  <c r="M21" i="4"/>
  <c r="M20" i="4"/>
  <c r="L14" i="4"/>
  <c r="M22" i="4" l="1"/>
  <c r="M30" i="4"/>
  <c r="L36" i="4"/>
  <c r="M8" i="4"/>
  <c r="M37" i="4" l="1"/>
  <c r="M38" i="4" s="1"/>
  <c r="M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26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EXIJA TENER CODIGO 4 CARACTERES QUEDE EL NUMERO O.T.</t>
        </r>
      </text>
    </comment>
    <comment ref="G28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EXIGIR NIT O CEDULA CARACTERES --CAPTURA DATOS, L DETALLE DE LA CUENTA AUXILIAR
</t>
        </r>
      </text>
    </comment>
    <comment ref="G37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EXIGIR NIT O CEDULA CARACTERES --CAPTURA DATOS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lecat</author>
  </authors>
  <commentList>
    <comment ref="L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se debe condiconar que por cada documento, DEBITO=CREDITO, de lo contrario, no deja avanzar.</t>
        </r>
      </text>
    </comment>
    <comment ref="B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Esta cuenta varia para servicioscuya tarifa es la misma usada en el ejemplo; y varia dependiedo de la tarifa </t>
        </r>
      </text>
    </comment>
    <comment ref="B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Ésta cuenta varia dependiendo del bien o servicio adquirido</t>
        </r>
      </text>
    </comment>
    <comment ref="C7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Para aplicar ésta tarifa, se debe cumplir una base ver bibliografia
</t>
        </r>
      </text>
    </comment>
    <comment ref="B8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Ésta cuenta varía dependiendo del codigo CIIU establecido en el RUT DEL PROVEEDOR</t>
        </r>
      </text>
    </comment>
    <comment ref="C8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para aplicar esta tarifa se debe cumplir una base 
Y tener en cuenta la ciudad del proveedor</t>
        </r>
      </text>
    </comment>
    <comment ref="L2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se debe condiconar que por cada documento, DEBITO=CREDITO, de lo contrario, no deja avanzar.</t>
        </r>
      </text>
    </comment>
    <comment ref="B40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LAS NOTAS CONTABLES DEBERAN PERMITIR USAR TODAS LAS CUENTAS</t>
        </r>
      </text>
    </comment>
    <comment ref="B163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Varia si:
-es exenta 41203401
- no exenta  41203402
-o extranjera 41203403
</t>
        </r>
      </text>
    </comment>
    <comment ref="B174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DE CONOCIMIENTO DEL USUARIO
</t>
        </r>
      </text>
    </comment>
    <comment ref="B175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DE CONOCIMIENTO DEL USUARIO</t>
        </r>
      </text>
    </comment>
    <comment ref="B183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ESTA CUENTA PUEDE VARIAR SI EL PAGO NO CORREPONDE A UN CLIENTE</t>
        </r>
      </text>
    </comment>
    <comment ref="B184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ESTA CUENTA PUEDE VARIAR DEPENDIENDO DEL MEDIO DE PAGO UTILIZADO</t>
        </r>
      </text>
    </comment>
    <comment ref="B189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ESTA CUENTA PUEDE VARIAR SI EL PAGO NO CORREPONDE A UN CLIENTE</t>
        </r>
      </text>
    </comment>
    <comment ref="B190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ESTA CUENTA PUEDE VARIAR DEPENDIENDO DEL MEDIO DE PAGO UTILIZADO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lecat</author>
  </authors>
  <commentList>
    <comment ref="B5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Varia si:
-es exenta 41203401
- no exenta  41203402
-o extranjera 41203403
</t>
        </r>
      </text>
    </comment>
    <comment ref="B63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DE CONOCIMIENTO DEL USUARIO
</t>
        </r>
      </text>
    </comment>
    <comment ref="B6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DE CONOCIMIENTO DEL USUARIO</t>
        </r>
      </text>
    </comment>
    <comment ref="L80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se debe condiconar que por cada documento, DEBITO=CREDITO, de lo contrario, no deja avanzar.</t>
        </r>
      </text>
    </comment>
    <comment ref="B82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Esta cuenta varia para servicioscuya tarifa es la misma usada en el ejemplo; y varia dependiedo de la tarifa </t>
        </r>
      </text>
    </comment>
    <comment ref="B83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Ésta cuenta varia dependiendo del bien o servicio adquirido</t>
        </r>
      </text>
    </comment>
    <comment ref="C83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Para aplicar ésta tarifa, se debe cumplir una base ver bibliografia
</t>
        </r>
      </text>
    </comment>
    <comment ref="B84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Ésta cuenta varía dependiendo del codigo CIIU establecido en el RUT DEL PROVEEDOR</t>
        </r>
      </text>
    </comment>
    <comment ref="C84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para aplicar esta tarifa se debe cumplir una base 
Y tener en cuenta la ciudad del proveedor</t>
        </r>
      </text>
    </comment>
    <comment ref="B104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Varia si:
-es exenta 41203401
- no exenta  41203402
-o extranjera 41203403
</t>
        </r>
      </text>
    </comment>
    <comment ref="B124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VARIA DEPENDIENDO DEL PRODUCTO O SERVICIO Y APLICARIA O NO SI CUMPLE LA BASE</t>
        </r>
      </text>
    </comment>
    <comment ref="B125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VARIA DEPENDIENDO DE LA ACTIVIDAD ECONOMICA (CIIU) Y APLICARIA O NO SI CUMPLE LA BASE
</t>
        </r>
      </text>
    </comment>
    <comment ref="B174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DE CONOCIMIENTO DEL USUARIO
</t>
        </r>
      </text>
    </comment>
    <comment ref="B175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DE CONOCIMIENTO DEL USUARIO</t>
        </r>
      </text>
    </comment>
    <comment ref="L184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se debe condiconar que por cada documento, DEBITO=CREDITO, de lo contrario, no deja avanzar.</t>
        </r>
      </text>
    </comment>
    <comment ref="B186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Esta cuenta varia para servicioscuya tarifa es la misma usada en el ejemplo; y varia dependiedo de la tarifa </t>
        </r>
      </text>
    </comment>
    <comment ref="B195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ESTA CUENTA PUEDE VARIAR SI EL PAGO NO CORREPONDE A UN CLIENTE</t>
        </r>
      </text>
    </comment>
    <comment ref="B196" authorId="0" shapeId="0" xr:uid="{00000000-0006-0000-0500-000012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ESTA CUENTA PUEDE VARIAR DEPENDIENDO DEL MEDIO DE PAGO UTILIZADO</t>
        </r>
      </text>
    </comment>
    <comment ref="B201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ESTA CUENTA PUEDE VARIAR SI EL PAGO NO CORREPONDE A UN CLIENTE</t>
        </r>
      </text>
    </comment>
    <comment ref="B202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lecat:</t>
        </r>
        <r>
          <rPr>
            <sz val="9"/>
            <color indexed="81"/>
            <rFont val="Tahoma"/>
            <family val="2"/>
          </rPr>
          <t xml:space="preserve">
ESTA CUENTA PUEDE VARIAR DEPENDIENDO DEL MEDIO DE PAGO UTILIZADO</t>
        </r>
      </text>
    </comment>
  </commentList>
</comments>
</file>

<file path=xl/sharedStrings.xml><?xml version="1.0" encoding="utf-8"?>
<sst xmlns="http://schemas.openxmlformats.org/spreadsheetml/2006/main" count="3670" uniqueCount="773">
  <si>
    <t>Credito</t>
  </si>
  <si>
    <t>Centros de Costos</t>
  </si>
  <si>
    <t>Administrativo</t>
  </si>
  <si>
    <t>Luz</t>
  </si>
  <si>
    <t>Agua</t>
  </si>
  <si>
    <t>Internet</t>
  </si>
  <si>
    <t>telefono</t>
  </si>
  <si>
    <t>Papel</t>
  </si>
  <si>
    <t>Paleleria</t>
  </si>
  <si>
    <t>Aseo</t>
  </si>
  <si>
    <t>Operativo</t>
  </si>
  <si>
    <t>Ventas</t>
  </si>
  <si>
    <t>Patricia</t>
  </si>
  <si>
    <t>Jorge Andres</t>
  </si>
  <si>
    <t>M.O.</t>
  </si>
  <si>
    <t>Jorge Guaje</t>
  </si>
  <si>
    <t>Asistente contable</t>
  </si>
  <si>
    <t>Secretaria</t>
  </si>
  <si>
    <t xml:space="preserve">Facturacion </t>
  </si>
  <si>
    <t>Bodega Materia Prima</t>
  </si>
  <si>
    <t>Jesus</t>
  </si>
  <si>
    <t>Impresora</t>
  </si>
  <si>
    <t>Fabian</t>
  </si>
  <si>
    <t>Sandra Cuesta</t>
  </si>
  <si>
    <t>Gloria Cardozo</t>
  </si>
  <si>
    <t>Zurely</t>
  </si>
  <si>
    <t>Diana</t>
  </si>
  <si>
    <t>Sebastian</t>
  </si>
  <si>
    <t>Encoladora</t>
  </si>
  <si>
    <t>Encuadernacion</t>
  </si>
  <si>
    <t>Maquina de Gancho</t>
  </si>
  <si>
    <t>Sellador</t>
  </si>
  <si>
    <t>Logistica</t>
  </si>
  <si>
    <t>Benito</t>
  </si>
  <si>
    <t>Plegadora</t>
  </si>
  <si>
    <t>Cargo</t>
  </si>
  <si>
    <t>KBA</t>
  </si>
  <si>
    <t>Andres Cardenas</t>
  </si>
  <si>
    <t>Jefe de Operaciones</t>
  </si>
  <si>
    <t>Asesor comercial</t>
  </si>
  <si>
    <t>Compras</t>
  </si>
  <si>
    <t>TERCERO</t>
  </si>
  <si>
    <t>DEBITO</t>
  </si>
  <si>
    <t>CREDITO</t>
  </si>
  <si>
    <t>RC</t>
  </si>
  <si>
    <t>CUENTA CONTABLE</t>
  </si>
  <si>
    <t>NOMBRE CONTABLE</t>
  </si>
  <si>
    <t>TIPO DE CONTRIBUYENTE</t>
  </si>
  <si>
    <t>EMPRESA</t>
  </si>
  <si>
    <t>TIPO DE DOC</t>
  </si>
  <si>
    <t>FORMA DE PAGO</t>
  </si>
  <si>
    <t>M.P. Papel</t>
  </si>
  <si>
    <t>Editorial Lecat</t>
  </si>
  <si>
    <t>FC</t>
  </si>
  <si>
    <t>Gran Contribuyente</t>
  </si>
  <si>
    <t>No responsable de Iva</t>
  </si>
  <si>
    <t>Responsable de Iva Persona Natural</t>
  </si>
  <si>
    <t>Responsable de Iva Persona Juridica</t>
  </si>
  <si>
    <t>Nombre del Documento</t>
  </si>
  <si>
    <t>Factura de Compra</t>
  </si>
  <si>
    <t>Recibo de Caja</t>
  </si>
  <si>
    <t>CE</t>
  </si>
  <si>
    <t>Comprobante de egreso</t>
  </si>
  <si>
    <t>FV</t>
  </si>
  <si>
    <t>DS</t>
  </si>
  <si>
    <t>Documento Soporte Electronico</t>
  </si>
  <si>
    <t>NC</t>
  </si>
  <si>
    <t>Nota Contable</t>
  </si>
  <si>
    <t>Q se pueda Crear prefijos</t>
  </si>
  <si>
    <t>NB - Nota Bancaria</t>
  </si>
  <si>
    <t>IM - Cierre de Impuestos</t>
  </si>
  <si>
    <t>LG- Legalizacion de Caja</t>
  </si>
  <si>
    <t>Factura de Venta Electronica</t>
  </si>
  <si>
    <t>Contado Efectivo</t>
  </si>
  <si>
    <t>Contado transferencia</t>
  </si>
  <si>
    <t>BASE DE RETENCIONES</t>
  </si>
  <si>
    <t>TARIFAS</t>
  </si>
  <si>
    <t>CONCEPTO</t>
  </si>
  <si>
    <t>Servicios</t>
  </si>
  <si>
    <t>Servicios Persona Natural</t>
  </si>
  <si>
    <t>Servicios Persona Juridica</t>
  </si>
  <si>
    <t>Honorarios Persona Juridca</t>
  </si>
  <si>
    <t>Ver tabal de retenciones</t>
  </si>
  <si>
    <t>Rte Fte Compras 2.5%</t>
  </si>
  <si>
    <t>Compras Persona Juridica</t>
  </si>
  <si>
    <t>Compras Persona Natura</t>
  </si>
  <si>
    <t>Rte Fte Compras 3.5%</t>
  </si>
  <si>
    <t>PREFIJO</t>
  </si>
  <si>
    <t>CONSECUTIVO</t>
  </si>
  <si>
    <t>Proveedores</t>
  </si>
  <si>
    <t>Rte Fte 2.5%</t>
  </si>
  <si>
    <t>Rte Ica 11.04</t>
  </si>
  <si>
    <t>Iva descontable Compras 19%</t>
  </si>
  <si>
    <t>Prefijo</t>
  </si>
  <si>
    <t xml:space="preserve">No. </t>
  </si>
  <si>
    <t>tct</t>
  </si>
  <si>
    <t>datos Facura externa (proveedor - DIAN )</t>
  </si>
  <si>
    <t>Nivel</t>
  </si>
  <si>
    <t>Transaccional</t>
  </si>
  <si>
    <t>Clase</t>
  </si>
  <si>
    <t>No</t>
  </si>
  <si>
    <t>Activo</t>
  </si>
  <si>
    <t>Grupo</t>
  </si>
  <si>
    <t>Efectivo y equivalentes de efectivo</t>
  </si>
  <si>
    <t>Cuenta</t>
  </si>
  <si>
    <t>Caja</t>
  </si>
  <si>
    <t>Subcuenta</t>
  </si>
  <si>
    <t>Caja general</t>
  </si>
  <si>
    <t>Auxiliar</t>
  </si>
  <si>
    <t>Sí</t>
  </si>
  <si>
    <t>Bancos</t>
  </si>
  <si>
    <t>Moneda nacional</t>
  </si>
  <si>
    <t>Bancolombia cta cte N° 67029398837</t>
  </si>
  <si>
    <t>Cuentas de ahorro</t>
  </si>
  <si>
    <t>Bancolombia cta aho N° 20590241239</t>
  </si>
  <si>
    <t>Deudores comerciales y otras cuentas por cobrar</t>
  </si>
  <si>
    <t>Clientes nacionales</t>
  </si>
  <si>
    <t>Nacionales</t>
  </si>
  <si>
    <t>Cuentas por cobrar a socios y accionistas</t>
  </si>
  <si>
    <t>A socios</t>
  </si>
  <si>
    <t>Anticipos y avances</t>
  </si>
  <si>
    <t>A proveedores</t>
  </si>
  <si>
    <t>A trabajadores</t>
  </si>
  <si>
    <t>Otros</t>
  </si>
  <si>
    <t>Anticipo de impuestos y contribuciones o</t>
  </si>
  <si>
    <t>Anticipo Retención en la fuente</t>
  </si>
  <si>
    <t>Anticipo Retención en la fuente 2,5%</t>
  </si>
  <si>
    <t>Devolución Retención en la fuente 2,5%</t>
  </si>
  <si>
    <t>Anticipo Retención en la fuente 4%</t>
  </si>
  <si>
    <t>Devolución Retención en la fuente 4%</t>
  </si>
  <si>
    <t>Anticipo retención en la fuente 4%</t>
  </si>
  <si>
    <t>Impuesto de industria y comercio retenido</t>
  </si>
  <si>
    <t>Rete Ica 9,66</t>
  </si>
  <si>
    <t>Rete Ica 4.14</t>
  </si>
  <si>
    <t>Devolución Rete Ica 4</t>
  </si>
  <si>
    <t xml:space="preserve">Sobrantes en liquidación privada de impuestos </t>
  </si>
  <si>
    <t>Iva</t>
  </si>
  <si>
    <t>Autorretención</t>
  </si>
  <si>
    <t>Autorretención 0.80%</t>
  </si>
  <si>
    <t>Inventarios</t>
  </si>
  <si>
    <t>Materias primas</t>
  </si>
  <si>
    <t>Impresión digital</t>
  </si>
  <si>
    <t>Materias Primas</t>
  </si>
  <si>
    <t>Planchas</t>
  </si>
  <si>
    <t>Plastico</t>
  </si>
  <si>
    <t>Productos terminados</t>
  </si>
  <si>
    <t>Productos manufacturados</t>
  </si>
  <si>
    <t>Producto terminado</t>
  </si>
  <si>
    <t>Propiedad planta y equipo</t>
  </si>
  <si>
    <t>Construcciones y edificaciones</t>
  </si>
  <si>
    <t>Bodegas</t>
  </si>
  <si>
    <t>Bodega</t>
  </si>
  <si>
    <t>Depreciación acumulada</t>
  </si>
  <si>
    <t>Lote bodega cll. 22 bis N° 98 A</t>
  </si>
  <si>
    <t>Maquinaria y equipo</t>
  </si>
  <si>
    <t>Prensa hidráulica</t>
  </si>
  <si>
    <t>Depreciacion acumulada</t>
  </si>
  <si>
    <t>Computador hp all 51101a</t>
  </si>
  <si>
    <t>Pasivo</t>
  </si>
  <si>
    <t>Pasivos financieros</t>
  </si>
  <si>
    <t>Bancos nacionales</t>
  </si>
  <si>
    <t>Sobregiros</t>
  </si>
  <si>
    <t>Pagares</t>
  </si>
  <si>
    <t>Cartas a creditos</t>
  </si>
  <si>
    <t>Tarjetas</t>
  </si>
  <si>
    <t>Proveedores nacionales</t>
  </si>
  <si>
    <t>Proveedores del exterior</t>
  </si>
  <si>
    <t>Exterior</t>
  </si>
  <si>
    <t>Acreedores comerciales y otras cuentas por pagar</t>
  </si>
  <si>
    <t>Costos y gastos por pagar</t>
  </si>
  <si>
    <t>Honorarios</t>
  </si>
  <si>
    <t>Servicio de mantenimiento</t>
  </si>
  <si>
    <t>Mantenimiento</t>
  </si>
  <si>
    <t>Arrendamientos</t>
  </si>
  <si>
    <t>Transportes, fletes y acarreos</t>
  </si>
  <si>
    <t>Transportes. fletes y acarreos</t>
  </si>
  <si>
    <t>Servicios publicos</t>
  </si>
  <si>
    <t>Telefonía</t>
  </si>
  <si>
    <t>Gas natural</t>
  </si>
  <si>
    <t>Energia</t>
  </si>
  <si>
    <t>Acueducto</t>
  </si>
  <si>
    <t>Reembolsos</t>
  </si>
  <si>
    <t>Reembolsos De gastos menores</t>
  </si>
  <si>
    <t>Retenciones en la fuente</t>
  </si>
  <si>
    <t>Comisiones</t>
  </si>
  <si>
    <t>Servicios 4%</t>
  </si>
  <si>
    <t>Devolución Servicios 4%</t>
  </si>
  <si>
    <t>Servicios 6%</t>
  </si>
  <si>
    <t>Servicios  1 %</t>
  </si>
  <si>
    <t>Arrendamientos 3.5%</t>
  </si>
  <si>
    <t>Retención por compras</t>
  </si>
  <si>
    <t>Retención por compras 2,5%</t>
  </si>
  <si>
    <t>Devolución Retención por compras 2,5%</t>
  </si>
  <si>
    <t>Retención por compras 3,5%</t>
  </si>
  <si>
    <t>Autorretenciones</t>
  </si>
  <si>
    <t>Autorretenciones 0.80%</t>
  </si>
  <si>
    <t>Retención en la fuente</t>
  </si>
  <si>
    <t>Rete fuente por pagar</t>
  </si>
  <si>
    <t>Retención industria y comercio Ica</t>
  </si>
  <si>
    <t>Reteica 11,04</t>
  </si>
  <si>
    <t>Devolución Reteica 11,04</t>
  </si>
  <si>
    <t>Reteica 9,66</t>
  </si>
  <si>
    <t>Devolución Reteica 9,66</t>
  </si>
  <si>
    <t>Reteica 8.66</t>
  </si>
  <si>
    <t>Reteica 7.66</t>
  </si>
  <si>
    <t>Reteica 6,9</t>
  </si>
  <si>
    <t>Reteica 4,14</t>
  </si>
  <si>
    <t>Reteica por pagar</t>
  </si>
  <si>
    <t>Aportes a empresas promotoras de salud eps</t>
  </si>
  <si>
    <t>Aportes a entidades promotoras de salud eps</t>
  </si>
  <si>
    <t>Eps Sanitas</t>
  </si>
  <si>
    <t>Eps Compensar</t>
  </si>
  <si>
    <t>Eps Nueva eps</t>
  </si>
  <si>
    <t xml:space="preserve">Eps Aliansalud </t>
  </si>
  <si>
    <t xml:space="preserve">Eps Salud total </t>
  </si>
  <si>
    <t>Eps famisanar</t>
  </si>
  <si>
    <t>Eps</t>
  </si>
  <si>
    <t>Aporte a administradoras de riesgos profesionales</t>
  </si>
  <si>
    <t>Colmena arl</t>
  </si>
  <si>
    <t>Aportes al icbf Sena y cajas de compensación</t>
  </si>
  <si>
    <t>Compensar</t>
  </si>
  <si>
    <t>Acreedores varios</t>
  </si>
  <si>
    <t>Fondos de cesantías y/o pensiones</t>
  </si>
  <si>
    <t>Protección</t>
  </si>
  <si>
    <t>Porvenir</t>
  </si>
  <si>
    <t>Colfondos</t>
  </si>
  <si>
    <t>Colpensiones</t>
  </si>
  <si>
    <t>Fondo de pensiones</t>
  </si>
  <si>
    <t>Pasivos por impuestos</t>
  </si>
  <si>
    <t>De renta y complementarios corriente</t>
  </si>
  <si>
    <t>Vigencia fiscal corriente</t>
  </si>
  <si>
    <t>Impuesto sobre las ventas por pagar</t>
  </si>
  <si>
    <t>Iva generado</t>
  </si>
  <si>
    <t>Iva descontable por compras</t>
  </si>
  <si>
    <t>Iva descontable por compras 19%</t>
  </si>
  <si>
    <t>Iva Devolución en compras 19%</t>
  </si>
  <si>
    <t>Iva descontable por compras 5%</t>
  </si>
  <si>
    <t>Descontable por devoluciones</t>
  </si>
  <si>
    <t>Descontable por devoluciones 19%</t>
  </si>
  <si>
    <t>Iva por pagar</t>
  </si>
  <si>
    <t>De industria y comercio</t>
  </si>
  <si>
    <t>Ica</t>
  </si>
  <si>
    <t>Cree</t>
  </si>
  <si>
    <t>Beneficios a empleados</t>
  </si>
  <si>
    <t>Salarios por pagar</t>
  </si>
  <si>
    <t>Pasivo estimado para obligaciones laborales</t>
  </si>
  <si>
    <t>Cesantías</t>
  </si>
  <si>
    <t>Subauxiliar</t>
  </si>
  <si>
    <t>Intereses sobre cesantías</t>
  </si>
  <si>
    <t>Vacaciones</t>
  </si>
  <si>
    <t>Prima de servicios</t>
  </si>
  <si>
    <t>Intereses sobre las cesantías</t>
  </si>
  <si>
    <t>Intereses sobre las cesantias</t>
  </si>
  <si>
    <t>Pasivos estimados y provisiones</t>
  </si>
  <si>
    <t>Para obligaciones laborales</t>
  </si>
  <si>
    <t>Cesantias</t>
  </si>
  <si>
    <t>Intereses sobre  cesantías</t>
  </si>
  <si>
    <t>Intereses de cesantías</t>
  </si>
  <si>
    <t>Prima</t>
  </si>
  <si>
    <t>Pasivos no financieros</t>
  </si>
  <si>
    <t>Anticipos y avances recibidos</t>
  </si>
  <si>
    <t>De clientes</t>
  </si>
  <si>
    <t>Ingresos recibidos para terceros</t>
  </si>
  <si>
    <t>Valores recibidos para terceros</t>
  </si>
  <si>
    <t>Patrimonio</t>
  </si>
  <si>
    <t>Capital social</t>
  </si>
  <si>
    <t>Capital suscrito y pagado</t>
  </si>
  <si>
    <t>Capital autorizado</t>
  </si>
  <si>
    <t>Reservas</t>
  </si>
  <si>
    <t>Reservas obligatorias</t>
  </si>
  <si>
    <t>Reserva legal</t>
  </si>
  <si>
    <t>Resultado del ejercicio</t>
  </si>
  <si>
    <t>Utilidad del ejercicio</t>
  </si>
  <si>
    <t>Resultados de ejercicios anteriores</t>
  </si>
  <si>
    <t>Utilidades o excedentes acumulados</t>
  </si>
  <si>
    <t>Ingresos</t>
  </si>
  <si>
    <t>Ingresos de actividades ordinarias</t>
  </si>
  <si>
    <t>Industrias manufactureras</t>
  </si>
  <si>
    <t>Ediciones y publicaciones</t>
  </si>
  <si>
    <t>Ventas exentas</t>
  </si>
  <si>
    <t>Ventas gravadas</t>
  </si>
  <si>
    <t>Servicios relacionados con la edición y la impresi</t>
  </si>
  <si>
    <t>Comercio al por mayor y al detal</t>
  </si>
  <si>
    <t>Devolución en ventas</t>
  </si>
  <si>
    <t>Devolución</t>
  </si>
  <si>
    <t>Devolución en ventas exentas</t>
  </si>
  <si>
    <t>Devolución en ventas gravadas</t>
  </si>
  <si>
    <t>Devolución Comercio al por mayor y al detal</t>
  </si>
  <si>
    <t>Devolución de servicios</t>
  </si>
  <si>
    <t>Otros ingresos de actividades ordinarias</t>
  </si>
  <si>
    <t>Financieros</t>
  </si>
  <si>
    <t>Diferencia en cambio</t>
  </si>
  <si>
    <t>Indemnizaciones</t>
  </si>
  <si>
    <t>Por incapacidades iss</t>
  </si>
  <si>
    <t>Incapacidad</t>
  </si>
  <si>
    <t>Diversos</t>
  </si>
  <si>
    <t>Ajuste al peso</t>
  </si>
  <si>
    <t>Gasto</t>
  </si>
  <si>
    <t>Administrativos</t>
  </si>
  <si>
    <t>Gastos de personal</t>
  </si>
  <si>
    <t>Sueldos</t>
  </si>
  <si>
    <t>Horas extras y recargos</t>
  </si>
  <si>
    <t>Incapacidades</t>
  </si>
  <si>
    <t>Auxilio de transporte</t>
  </si>
  <si>
    <t>Auxilios</t>
  </si>
  <si>
    <t>Alimentacion</t>
  </si>
  <si>
    <t>Bonificaciones</t>
  </si>
  <si>
    <t>Dotación y suministro a trabajadores</t>
  </si>
  <si>
    <t>Aportes a administradora de riesgos laborales</t>
  </si>
  <si>
    <t>Arl Colmena</t>
  </si>
  <si>
    <t>EPS Sanitas</t>
  </si>
  <si>
    <t>Aporte a fondos de pensión y/o cesantías</t>
  </si>
  <si>
    <t>Aportes cajas de compensación familiar</t>
  </si>
  <si>
    <t>Asesoría financiera</t>
  </si>
  <si>
    <t>Honorarios - Financiera</t>
  </si>
  <si>
    <t>Asesoría técnica</t>
  </si>
  <si>
    <t>Diseño Grafico</t>
  </si>
  <si>
    <t>Impuestos</t>
  </si>
  <si>
    <t>Industria y comercio</t>
  </si>
  <si>
    <t>Otros impuestos</t>
  </si>
  <si>
    <t>Al consumo 4%</t>
  </si>
  <si>
    <t>Gravamen movimiento financiero</t>
  </si>
  <si>
    <t>Arrendamientos - Construcciones y edificaciones</t>
  </si>
  <si>
    <t>Seguros</t>
  </si>
  <si>
    <t>Vida colectiva</t>
  </si>
  <si>
    <t>Incendio</t>
  </si>
  <si>
    <t>Terremoto</t>
  </si>
  <si>
    <t>Seguros - Terremoto</t>
  </si>
  <si>
    <t>Procesamiento electrónico de datos</t>
  </si>
  <si>
    <t>Servicios - Procesamiento electrónico de datos</t>
  </si>
  <si>
    <t>Energía eléctrica</t>
  </si>
  <si>
    <t>Servicios públicos - Energía eléctrica</t>
  </si>
  <si>
    <t>Teléfono</t>
  </si>
  <si>
    <t>Servicios públicos - Teléfono</t>
  </si>
  <si>
    <t>Servicios públicos - Celular</t>
  </si>
  <si>
    <t>Transporte fletes y acarreos</t>
  </si>
  <si>
    <t>Gas</t>
  </si>
  <si>
    <t>Vanti sa - gas natural</t>
  </si>
  <si>
    <t>Gastos legales</t>
  </si>
  <si>
    <t>Notariales</t>
  </si>
  <si>
    <t>Registro mercantil</t>
  </si>
  <si>
    <t>Tramites y licencias</t>
  </si>
  <si>
    <t>Aduaneros</t>
  </si>
  <si>
    <t>Mantenimiento y reparaciones</t>
  </si>
  <si>
    <t>Mantenimientos - Construcciones y edificaciones</t>
  </si>
  <si>
    <t>Equipo de computación y comunicación</t>
  </si>
  <si>
    <t>Mantenimiento - Equipo de computación y comunicación</t>
  </si>
  <si>
    <t>Flota y equipo de transporte</t>
  </si>
  <si>
    <t>Camioneta subaru - JDN 491</t>
  </si>
  <si>
    <t>Camioneta fiat - RZL 864</t>
  </si>
  <si>
    <t>Adecuación e instalación</t>
  </si>
  <si>
    <t>Reparaciones locativas</t>
  </si>
  <si>
    <t>Depreciaciones</t>
  </si>
  <si>
    <t>Gastos de representación y relaciones publicas</t>
  </si>
  <si>
    <t>Útiles papelería y fotocopias</t>
  </si>
  <si>
    <t>Combustibles y lubricantes</t>
  </si>
  <si>
    <t>Taxis y buses</t>
  </si>
  <si>
    <t>Casino y restaurante</t>
  </si>
  <si>
    <t>Eps compensar</t>
  </si>
  <si>
    <t>Eps Aliansalud</t>
  </si>
  <si>
    <t>Proteccion</t>
  </si>
  <si>
    <t>Otros gastos de actividades ordinarias</t>
  </si>
  <si>
    <t>Gastos bancarios</t>
  </si>
  <si>
    <t>Intereses</t>
  </si>
  <si>
    <t>Intereses corrientes</t>
  </si>
  <si>
    <t>Intereses de mora</t>
  </si>
  <si>
    <t>Descuentos comerciales condicionados</t>
  </si>
  <si>
    <t>Gastos extraordinarios</t>
  </si>
  <si>
    <t>Impuestos asumidos</t>
  </si>
  <si>
    <t>impuestos asumidos</t>
  </si>
  <si>
    <t>Gastos diversos</t>
  </si>
  <si>
    <t>Multas sanciones y litigios</t>
  </si>
  <si>
    <t xml:space="preserve">Gastos no deducibles de renta </t>
  </si>
  <si>
    <t>Costos de venta</t>
  </si>
  <si>
    <t>Costo de ventas y de prestación de servicios</t>
  </si>
  <si>
    <t>Comercio al por mayor y al por menor</t>
  </si>
  <si>
    <t>Costos de producción</t>
  </si>
  <si>
    <t>Mano de obra directa</t>
  </si>
  <si>
    <t>Eps nueva eps</t>
  </si>
  <si>
    <t>Eps salud total</t>
  </si>
  <si>
    <t>Gastos médicos y drogas</t>
  </si>
  <si>
    <t>Costos indirectos</t>
  </si>
  <si>
    <t>Construcciones</t>
  </si>
  <si>
    <t>Montacarga</t>
  </si>
  <si>
    <t xml:space="preserve">Acueducto </t>
  </si>
  <si>
    <t xml:space="preserve">Energia  </t>
  </si>
  <si>
    <t xml:space="preserve">Servicios </t>
  </si>
  <si>
    <t>Cosedora de hilo</t>
  </si>
  <si>
    <t>Selladora</t>
  </si>
  <si>
    <t>Kba</t>
  </si>
  <si>
    <t xml:space="preserve">Adecuación e instalación </t>
  </si>
  <si>
    <t>Elementos de aseo y cafetería</t>
  </si>
  <si>
    <t>Cafetería</t>
  </si>
  <si>
    <t>Útiles, papelería y fotocopias</t>
  </si>
  <si>
    <t>Insumos</t>
  </si>
  <si>
    <t>Tintas</t>
  </si>
  <si>
    <t>Alcohol sustituto</t>
  </si>
  <si>
    <t xml:space="preserve">Limpiador de rodillos y  mantillas </t>
  </si>
  <si>
    <t>Solución de la fuente</t>
  </si>
  <si>
    <t>Polvo antirrepinté</t>
  </si>
  <si>
    <t>Goma</t>
  </si>
  <si>
    <t>Plástico</t>
  </si>
  <si>
    <t>Estopa</t>
  </si>
  <si>
    <t>Thiner</t>
  </si>
  <si>
    <t>Pegante</t>
  </si>
  <si>
    <t>Cinta para estampar</t>
  </si>
  <si>
    <t>Mantillas</t>
  </si>
  <si>
    <t>Troquel y electrodo</t>
  </si>
  <si>
    <t>Cajas</t>
  </si>
  <si>
    <t>Accesorios</t>
  </si>
  <si>
    <t>Pasta suave</t>
  </si>
  <si>
    <t>Contratos de servicios</t>
  </si>
  <si>
    <t>Alquiler de maquinas</t>
  </si>
  <si>
    <t>Afilado</t>
  </si>
  <si>
    <t>Reencauche de rodillos</t>
  </si>
  <si>
    <t>Plastificado</t>
  </si>
  <si>
    <t>Troquelado</t>
  </si>
  <si>
    <t>Servicio de Dorado</t>
  </si>
  <si>
    <t>Inyección de denario</t>
  </si>
  <si>
    <t>Total general</t>
  </si>
  <si>
    <t>Creacion de Cuentas Contables</t>
  </si>
  <si>
    <t>Creacion de productos</t>
  </si>
  <si>
    <t>Creacion de reportes</t>
  </si>
  <si>
    <t>https://www.youtube.com/watch?v=Ia9F-SOlup4</t>
  </si>
  <si>
    <t>world Office</t>
  </si>
  <si>
    <t>Siigo</t>
  </si>
  <si>
    <t>https://siigonube.portaldeclientes.siigo.com/basedeconocimiento/creacion-terceros-clientes-proveedores/</t>
  </si>
  <si>
    <t>DOCUMENTO No. 1 FC = factura de Compra: Este documento se utiliza para causar todas las compras realizadas en la empresa correspondientes a materia prima, gastos fijos</t>
  </si>
  <si>
    <t>DOCUMENTO No. 3 NC- NO = Nota contable para Nomina Electronica, en esta nota contable se contabiliza la nomina y se debe enviar ala DIAN y genera codigo CUFE</t>
  </si>
  <si>
    <t>NO</t>
  </si>
  <si>
    <t>No. DE IDENTIFICACION</t>
  </si>
  <si>
    <t>JORGE ANDRES MIRANDA</t>
  </si>
  <si>
    <t>CTA COBRO</t>
  </si>
  <si>
    <t>O.T</t>
  </si>
  <si>
    <t>NO - Nomina</t>
  </si>
  <si>
    <t>Tabla de Impuestos</t>
  </si>
  <si>
    <t>https://www.google.com/search?q=parametrizacion+de+impuestos+en+siigo&amp;oq=parametrizacion+de+impuestos+en+siigo&amp;gs_lcrp=EgZjaHJvbWUyBggAEEUYOdIBCDY0MzBqMGoxqAIAsAIA&amp;sourceid=chrome&amp;ie=UTF-8#fpstate=ive&amp;vld=cid:35334bb6,vid:JHtd3C16Eto,st:0</t>
  </si>
  <si>
    <t>https://www.google.com/search?q=parametrizacion+de+impuestos+en+wordl+office&amp;oq=parametrizacion+de+impuestos+en+wordl+office&amp;gs_lcrp=EgZjaHJvbWUyBggAEEUYOdIBCTExNjMxajBqOagCALACAA&amp;sourceid=chrome&amp;ie=UTF-8#fpstate=ive&amp;vld=cid:dbc31954,vid:YIxamG6Sjv4,st:0</t>
  </si>
  <si>
    <t>Doc Externo del proveedor DIAN acuse recibido</t>
  </si>
  <si>
    <t>pp</t>
  </si>
  <si>
    <t xml:space="preserve">DOCUMENTO No. 4 FV = factura de Venta Electronica la cual se emite al cliente y se debe enviar a la DIAN, Generando un codigo CUFE </t>
  </si>
  <si>
    <t>Operari</t>
  </si>
  <si>
    <t>ot 501</t>
  </si>
  <si>
    <t>ot 503</t>
  </si>
  <si>
    <t>victor andres</t>
  </si>
  <si>
    <t>diseño</t>
  </si>
  <si>
    <t>Creacion de Terceros tipos</t>
  </si>
  <si>
    <t xml:space="preserve">captura de imagen </t>
  </si>
  <si>
    <t>sueldo</t>
  </si>
  <si>
    <t>aux transporte</t>
  </si>
  <si>
    <t>incapacidad</t>
  </si>
  <si>
    <t>aux de alimentacion</t>
  </si>
  <si>
    <t>horas extras</t>
  </si>
  <si>
    <t>Nueva Promotora de Salud - Nueva EPS</t>
  </si>
  <si>
    <t>descuentos</t>
  </si>
  <si>
    <t>pago nomina</t>
  </si>
  <si>
    <t>CESANTIAS</t>
  </si>
  <si>
    <t>INT CESANTIAS</t>
  </si>
  <si>
    <t>PRIMA</t>
  </si>
  <si>
    <t>VACACIONES</t>
  </si>
  <si>
    <t>SALUD TOTAL</t>
  </si>
  <si>
    <t>colfondos</t>
  </si>
  <si>
    <t>ARL</t>
  </si>
  <si>
    <t>CAJA</t>
  </si>
  <si>
    <t>CASO VENTAS</t>
  </si>
  <si>
    <t>CASO ADMINISTRATIVO</t>
  </si>
  <si>
    <t>CASO PRODUCCION</t>
  </si>
  <si>
    <t>CASO PJ RESPONSABLE DE IVA</t>
  </si>
  <si>
    <t>DOCUMENTO No. 2 DS = factura de Documneto Soporte: Este documento se utiliza para causar todas las compras y o servicios contratados  de una persona natural no obligada a facturar y este documento se debe emitir al proveedor y enviar a la DIAN, Generando un codigo CUFE</t>
  </si>
  <si>
    <t>CASO GRAN CONTRIBUYENTE</t>
  </si>
  <si>
    <t>CASO NO RESPONSABLE DE IVA</t>
  </si>
  <si>
    <t>CASO PN RESPONSABLE DE IVA</t>
  </si>
  <si>
    <t>Rte IVA</t>
  </si>
  <si>
    <t>REPORTES</t>
  </si>
  <si>
    <t>CERTIFICADOS DE RETENCIONES</t>
  </si>
  <si>
    <t>MOVIMIENTO AUXILIAR DE CUENTA CONTABLE POR TERCERO</t>
  </si>
  <si>
    <t>ESTADO DE CUENTA DE PROVEEDORES</t>
  </si>
  <si>
    <t>ESTADO DE CUENTA DE CLIENTES</t>
  </si>
  <si>
    <t>CONSECUTIVOS DE DOCUMENTOS</t>
  </si>
  <si>
    <t>bases y tarifas de retencion en la fuente</t>
  </si>
  <si>
    <t>bases y tarifas de retencion de ica</t>
  </si>
  <si>
    <t>INFORMES DE IMPUESTOS</t>
  </si>
  <si>
    <t>AUXILIAR PARA MEDIOS MAGNETICOS</t>
  </si>
  <si>
    <t>https://www.gerencie.com/tabla-de-retencion-en-la-fuente-2023.html</t>
  </si>
  <si>
    <t>eregulations.org</t>
  </si>
  <si>
    <t>DOCUMENTO No. 3 NC-NL=NOTA CONTABLE USADA PARA LEGALIZACION DE CAJA MENOR</t>
  </si>
  <si>
    <t>DOCUMENTO No. 3 NC-NB=NOTA UTILIZADA PARA CONTABILIZAR GASTOS BANCARIOS</t>
  </si>
  <si>
    <t>DOCUMENTO No. 3 NC-NI=NOTA CONTABLE USADA PARA CONTABILIZAR Y AJUSTAR IMPUESTOS</t>
  </si>
  <si>
    <t>DOCUMENTO No. 3 NC-NA= NOTA CONTABLE USADA PARA OTROS AJUSTES POR EJEMPLO CRUCES DE SALDOS A FAVOR</t>
  </si>
  <si>
    <t>DOCUMENTO No. 5 RP = Recibos de pago con los cuales se efectúa el pago de las obligaciones (se necesita que el mismo tenga la opcion de traer el estado de cuenta del proveedor y asimismo tomar una factura de compra relacionada para efectuar el pago)</t>
  </si>
  <si>
    <t>DOCUMENTO No. 6 RC = Recibos de caja con los cuales se efectuan los pagos recibidos de los clientes por facturas vendidas a credito (se necesita que el mismo tenga la opcion de traer el estado de cuenta del  cliente y asimismo tomar una factura de compra relacionada para efectuar el pago)</t>
  </si>
  <si>
    <t>proveedores</t>
  </si>
  <si>
    <t>a socios</t>
  </si>
  <si>
    <t>BANCOS</t>
  </si>
  <si>
    <t>GRUPO BANCOLOMBIA S.A</t>
  </si>
  <si>
    <t>Gastos bancarios IVA</t>
  </si>
  <si>
    <t>Intereses corrientes SOBREGIRO</t>
  </si>
  <si>
    <t>CLIENTES</t>
  </si>
  <si>
    <t>ANTICIPOS</t>
  </si>
  <si>
    <t>GRUPO BANCOLOMBIA</t>
  </si>
  <si>
    <t>DOCUMENTO No. 3 NC-NG=NOTA CONTABLE USADA PARA CONSIGNACIONES</t>
  </si>
  <si>
    <t>DIAN</t>
  </si>
  <si>
    <t>retefuente serv 4%</t>
  </si>
  <si>
    <t>Retefuente serv 6%</t>
  </si>
  <si>
    <t>Retefuente Arre 3.5%</t>
  </si>
  <si>
    <t>Retefuente 2.5%</t>
  </si>
  <si>
    <t>Retefuente 2%</t>
  </si>
  <si>
    <t>Autorretención 1.10%</t>
  </si>
  <si>
    <t>23659501 - Rete fuente por pagar</t>
  </si>
  <si>
    <t>PROVEEDORES NACIONALES</t>
  </si>
  <si>
    <t>CLIENTES NACIONALES</t>
  </si>
  <si>
    <t>GUSTAVO ALBERTO CARDENAS FRANCO</t>
  </si>
  <si>
    <t>Autorretenciones 1.10%</t>
  </si>
  <si>
    <t>sociedad salesiana</t>
  </si>
  <si>
    <t>BUSCAR TERCEROS Y CUENTAS POR NOMBRE Y POR NUMERO</t>
  </si>
  <si>
    <t>PRODUCTOS</t>
  </si>
  <si>
    <t>HABILITACION ELECTRONICA DE FACTURACION</t>
  </si>
  <si>
    <t>AVISO VENCIMIENTO RESOLUCION FACTURACION</t>
  </si>
  <si>
    <t>APLICAR RETEICA DOCUMENTO SOPORTE</t>
  </si>
  <si>
    <t>Compensar EPS</t>
  </si>
  <si>
    <t>Administradora Colombiana de Pensiones - Colpensiones</t>
  </si>
  <si>
    <t>COMPENSAR</t>
  </si>
  <si>
    <t>proteccion</t>
  </si>
  <si>
    <t>IBARRA LEAL JESUS ANTONIO</t>
  </si>
  <si>
    <t>TRANSFERENCIA</t>
  </si>
  <si>
    <t>RTE FTR</t>
  </si>
  <si>
    <t>RTE ICA</t>
  </si>
  <si>
    <t>FACTURA DE COMPRA</t>
  </si>
  <si>
    <t>Listas</t>
  </si>
  <si>
    <t>Documento 1</t>
  </si>
  <si>
    <t>Documento 2</t>
  </si>
  <si>
    <t>Documento 3</t>
  </si>
  <si>
    <t>Documento 4</t>
  </si>
  <si>
    <t>DSE</t>
  </si>
  <si>
    <t>DOCUMENTO SOPORTE ELECTRONICO</t>
  </si>
  <si>
    <t>NOMINA</t>
  </si>
  <si>
    <t>Documento 5</t>
  </si>
  <si>
    <t>RP</t>
  </si>
  <si>
    <t>RECIBOS DE PAGO - COMPROBANTE DE EGRESO</t>
  </si>
  <si>
    <t>Documento 6</t>
  </si>
  <si>
    <t>RECIBO DE CAJA</t>
  </si>
  <si>
    <t>NOTA CONTABLE</t>
  </si>
  <si>
    <t>Documento 3.1</t>
  </si>
  <si>
    <t>NOMBRE DEL DOCUMENTO</t>
  </si>
  <si>
    <t>NB</t>
  </si>
  <si>
    <t>CONCILIACION BANACRIA</t>
  </si>
  <si>
    <t>LG</t>
  </si>
  <si>
    <t>LEGALIZACION DE CAJA MENOR</t>
  </si>
  <si>
    <t>FE</t>
  </si>
  <si>
    <t>FACTURA DE VENTA ELECTRONICA</t>
  </si>
  <si>
    <t>DP</t>
  </si>
  <si>
    <t>DEPRECIACION</t>
  </si>
  <si>
    <t>IM</t>
  </si>
  <si>
    <t>CIERRE DE IMPUESTOS</t>
  </si>
  <si>
    <t>https://www.youtube.com/watch?v=TocIiPNErfY</t>
  </si>
  <si>
    <t>NOMBRE TERCER</t>
  </si>
  <si>
    <t>TIPO</t>
  </si>
  <si>
    <t>NO.</t>
  </si>
  <si>
    <t>DIRECCION</t>
  </si>
  <si>
    <t>TELEFONO</t>
  </si>
  <si>
    <t>CONTACTO</t>
  </si>
  <si>
    <t>1ER NOMBRE</t>
  </si>
  <si>
    <t>2DO NOMNRE / RAZON SOCIAL</t>
  </si>
  <si>
    <t>NIT</t>
  </si>
  <si>
    <t>CC</t>
  </si>
  <si>
    <t>T.I</t>
  </si>
  <si>
    <t>1ER APELLIDO</t>
  </si>
  <si>
    <t>2DO APELLIDO</t>
  </si>
  <si>
    <t>CIUDA</t>
  </si>
  <si>
    <t>DEPARTAMENTO</t>
  </si>
  <si>
    <t>MUICIPIO</t>
  </si>
  <si>
    <t>PAIS</t>
  </si>
  <si>
    <t>EMAIL</t>
  </si>
  <si>
    <t>PROPIEDADES ACTIVAS</t>
  </si>
  <si>
    <t>CLIENTE</t>
  </si>
  <si>
    <t>PROVEEDOR</t>
  </si>
  <si>
    <t>EMPLEADO</t>
  </si>
  <si>
    <t>VENDEDOR</t>
  </si>
  <si>
    <t>SOCIO</t>
  </si>
  <si>
    <t>CONTRAISTA INDEPENDIENTE</t>
  </si>
  <si>
    <t>TIPO DE CONTRIBYTENTE</t>
  </si>
  <si>
    <t>PJ PERSONA JURIDICA</t>
  </si>
  <si>
    <t>PN PERSONA NATURAL</t>
  </si>
  <si>
    <t>GRAN CONTRIBUTUYENTE</t>
  </si>
  <si>
    <t>EJEMPLO DE UN TERCERO</t>
  </si>
  <si>
    <t>MENU PPAL</t>
  </si>
  <si>
    <t>CREAR TERCEROS</t>
  </si>
  <si>
    <t xml:space="preserve">CREAR DOCUMENTOS </t>
  </si>
  <si>
    <t>CREACION DE CUENTAS</t>
  </si>
  <si>
    <t>CREACION DE IMPUESTOS</t>
  </si>
  <si>
    <t>BASE</t>
  </si>
  <si>
    <t>TARIFA</t>
  </si>
  <si>
    <t>COMPRAS</t>
  </si>
  <si>
    <t>CALCULO</t>
  </si>
  <si>
    <t xml:space="preserve">RTE FTE </t>
  </si>
  <si>
    <t>TIPO DE IMPUESTO</t>
  </si>
  <si>
    <t>CREACION TERCERO</t>
  </si>
  <si>
    <t>1.  Si la orden de trabajo inicia con huella y finaliza (se cierra la op) cuando se inicie nueva oreden de trabajo, ¿ Como se abre y se crierra jornada laborar, ausencias, accidentes de trabajo?</t>
  </si>
  <si>
    <t>IVA</t>
  </si>
  <si>
    <t>Ventas No exentas</t>
  </si>
  <si>
    <t>debito</t>
  </si>
  <si>
    <t>credito</t>
  </si>
  <si>
    <t>RTE FTE 2.5%</t>
  </si>
  <si>
    <t>RTE ICA 11.04</t>
  </si>
  <si>
    <t>GRAN CONTRIBUYENTE</t>
  </si>
  <si>
    <t>SOCIEDAD SALESIANA</t>
  </si>
  <si>
    <t>RTE IVA</t>
  </si>
  <si>
    <t>CALYPSO</t>
  </si>
  <si>
    <t>Ventas no exentas</t>
  </si>
  <si>
    <t>calypso</t>
  </si>
  <si>
    <t>plastico</t>
  </si>
  <si>
    <t>DOCUMENTO No. 2 FC = factura de Compra: Este documento se utiliza para causar todas las compras realizadas en la empresa correspondientes a materia prima, gastos fijos</t>
  </si>
  <si>
    <t>OBSERVACIONES:</t>
  </si>
  <si>
    <t>UNA EMPRESA..</t>
  </si>
  <si>
    <t xml:space="preserve">PRIMERO SE DEBEN CREAR LAS EMPRESAS, EJ 00 A 99 NUMERICA (LIMITE). PORQUE EL CLIENTE PUEDE TENER MAS DE </t>
  </si>
  <si>
    <t>01</t>
  </si>
  <si>
    <t>EMPRESA XYZ SAS</t>
  </si>
  <si>
    <t>NOMBRE/RAZON SOCIAL</t>
  </si>
  <si>
    <t>IDENTIFICAR SI ES PERSONA NATURAL O SOCIEDAD</t>
  </si>
  <si>
    <t>900,999,999</t>
  </si>
  <si>
    <t>DV</t>
  </si>
  <si>
    <t>CR 100 5 169</t>
  </si>
  <si>
    <t>CIUDAD</t>
  </si>
  <si>
    <t>CALI</t>
  </si>
  <si>
    <t>CIIU</t>
  </si>
  <si>
    <t>CORREO ELEC</t>
  </si>
  <si>
    <t>empresaxyz@gmail.com</t>
  </si>
  <si>
    <t>PRIMER APELLIDO, SEGUNDO APELLID, 1 NOMBRE, 2 NOMBRE</t>
  </si>
  <si>
    <t>no</t>
  </si>
  <si>
    <t>si</t>
  </si>
  <si>
    <t>Resolucion No.</t>
  </si>
  <si>
    <t>IMPRESORA 1</t>
  </si>
  <si>
    <t>IMPRESORA 2</t>
  </si>
  <si>
    <t>Impresora 1</t>
  </si>
  <si>
    <t>Impresora 2</t>
  </si>
  <si>
    <t>SALARIOS</t>
  </si>
  <si>
    <t>02</t>
  </si>
  <si>
    <t>OT</t>
  </si>
  <si>
    <t>CONTRATOS</t>
  </si>
  <si>
    <t>03</t>
  </si>
  <si>
    <t>HONORARIOS</t>
  </si>
  <si>
    <t>98</t>
  </si>
  <si>
    <t>PLEGADORA</t>
  </si>
  <si>
    <t>GENERALES DE PRODUCCION</t>
  </si>
  <si>
    <t>centro de costos CC</t>
  </si>
  <si>
    <t>TIPOS DE DOCUMENTOS</t>
  </si>
  <si>
    <t>Regimen Simple</t>
  </si>
  <si>
    <t>99 GENERALES DE PRODUCCION</t>
  </si>
  <si>
    <t>ARRENDAMIENTOS</t>
  </si>
  <si>
    <t>CUENTA 73</t>
  </si>
  <si>
    <t>SERVICIOS</t>
  </si>
  <si>
    <t>CIERRE/MES COSTOS</t>
  </si>
  <si>
    <t>RETENCIONES E IMPUESTOS</t>
  </si>
  <si>
    <t>RETENCIONES</t>
  </si>
  <si>
    <t>RENTA</t>
  </si>
  <si>
    <t>ICA</t>
  </si>
  <si>
    <t>OTROS</t>
  </si>
  <si>
    <t>AUTORETENCION</t>
  </si>
  <si>
    <t>CIERRE CONTABLE</t>
  </si>
  <si>
    <t>CREAR DOCUMENTO DE CIERRE CONTABLE</t>
  </si>
  <si>
    <t>TERCEROS</t>
  </si>
  <si>
    <t>NA-Nota de Ajuste</t>
  </si>
  <si>
    <t>CA</t>
  </si>
  <si>
    <t>CIERRE AÑO</t>
  </si>
  <si>
    <t>CA- cierre de Año</t>
  </si>
  <si>
    <t>APERTURA DE LAPSOS</t>
  </si>
  <si>
    <t>AÑO</t>
  </si>
  <si>
    <t>MESES</t>
  </si>
  <si>
    <t>OJO</t>
  </si>
  <si>
    <t>DOCUMENTO DE CIERRE COSTOS</t>
  </si>
  <si>
    <t>AC-Cierre de costos</t>
  </si>
  <si>
    <t>IMPUESTOS</t>
  </si>
  <si>
    <t xml:space="preserve">OJO </t>
  </si>
  <si>
    <t>COLOCAR NIT DE LA DIAN, IMPUESTOS MUNICIPALES AL COLOCAR LOS PAGOS</t>
  </si>
  <si>
    <t>CODIGO DE CUENTAS</t>
  </si>
  <si>
    <t>MODULO 1 PARAMETROS DE CONTABILIDAD</t>
  </si>
  <si>
    <t>PERFILES SEGURIDAD</t>
  </si>
  <si>
    <t xml:space="preserve">USUARIOS </t>
  </si>
  <si>
    <t>ENTRADAS Y/O DEVOLUCIONES</t>
  </si>
  <si>
    <t>SALIDAS Y/O REINTEGROS</t>
  </si>
  <si>
    <t>CONSUMOS INTERNOS</t>
  </si>
  <si>
    <t>AJUSTES O TRASLADOS</t>
  </si>
  <si>
    <t>CONSULTAS  Y LISTADO DOCUMENTOS</t>
  </si>
  <si>
    <t>CONSULTAS Y LISTADO DE INVENTARIOS</t>
  </si>
  <si>
    <t>PREPARACION DE INVENTARIO FISICO</t>
  </si>
  <si>
    <t>LISTADO DE EXISTENCIAS</t>
  </si>
  <si>
    <t>TIPOS DE DOCUMENTOS Y COMPROBANTES</t>
  </si>
  <si>
    <t>MODULO 2 CAPTURA DE DATOS</t>
  </si>
  <si>
    <t>CAPTURA DE DATOS</t>
  </si>
  <si>
    <t>CIERRE DE MESES Y AÑO</t>
  </si>
  <si>
    <t>MODULO 3 INFORMES</t>
  </si>
  <si>
    <t>BALANCE DE COMPROBACION</t>
  </si>
  <si>
    <t>ESTADO DE SITUACION FINANCIERA</t>
  </si>
  <si>
    <t xml:space="preserve">CUENTA </t>
  </si>
  <si>
    <t>CUENTA</t>
  </si>
  <si>
    <t>CUENTA/TERCERO</t>
  </si>
  <si>
    <t>CUENTA/CC</t>
  </si>
  <si>
    <t>LIBROS AUXILIARES (CONSULTA E IMPRESIÓN)</t>
  </si>
  <si>
    <t>ESTADOS FINANCIEROS (CONSULTA E IMPRESIÓN)</t>
  </si>
  <si>
    <t>TERCERO/CUENTA</t>
  </si>
  <si>
    <t>TERCERO/CC</t>
  </si>
  <si>
    <t>LIBROS OFICIALES</t>
  </si>
  <si>
    <t>LIBRO DIARIO</t>
  </si>
  <si>
    <t>LIBRO MAYOR Y BALANCES</t>
  </si>
  <si>
    <t>LIBRO DE INVENTARIO Y BALANCES</t>
  </si>
  <si>
    <t>INFORMES FISCALES</t>
  </si>
  <si>
    <t>RELACION DE IMPUESTOS (IVA-RETENCION EN LA FUENTE)</t>
  </si>
  <si>
    <t>CERTIFICADOS (RETFUENTE, ICA )</t>
  </si>
  <si>
    <t>ESTADO DE RESULTADOS INTEGRAL</t>
  </si>
  <si>
    <t>MODULO 4 INFORMACION EXOGENA</t>
  </si>
  <si>
    <t>FORMATOS Y CONCEPTOS</t>
  </si>
  <si>
    <t>ACTUALIZA CONCEPTOS</t>
  </si>
  <si>
    <t>CUENTAS PARA CONCEPTOS</t>
  </si>
  <si>
    <t>PROCESOS ANUALES</t>
  </si>
  <si>
    <t>TRASLADO DE SALDOS INICIALES</t>
  </si>
  <si>
    <t>ACTUALIZA FORMATOS Y CUENTAS</t>
  </si>
  <si>
    <t>CONSULTA Y LISTADO DE FORMATO -CONCEPTOS (EXCEL)</t>
  </si>
  <si>
    <t>MODULO 5 INVENTARIOS</t>
  </si>
  <si>
    <t>1,4,1</t>
  </si>
  <si>
    <t>COMPROBANTES</t>
  </si>
  <si>
    <t>1,4,2</t>
  </si>
  <si>
    <t>COMPROBANTE EGRESO</t>
  </si>
  <si>
    <t>Documento 01</t>
  </si>
  <si>
    <t>Documento 02</t>
  </si>
  <si>
    <t>RECIBOS DE CAJA</t>
  </si>
  <si>
    <t>Documento 03</t>
  </si>
  <si>
    <t>04</t>
  </si>
  <si>
    <t>05</t>
  </si>
  <si>
    <t>06</t>
  </si>
  <si>
    <t>Documento 04</t>
  </si>
  <si>
    <t>Documento 05</t>
  </si>
  <si>
    <t>Documento 06</t>
  </si>
  <si>
    <t>99</t>
  </si>
  <si>
    <t>Documento 99</t>
  </si>
  <si>
    <t>FACTURA DE VENTA</t>
  </si>
  <si>
    <t>MODULO 6  CONTROL DE PRODUCCION</t>
  </si>
  <si>
    <t>TRANSFERENCIAS</t>
  </si>
  <si>
    <t>APERTURA DE AÑOS/MESES</t>
  </si>
  <si>
    <t>00</t>
  </si>
  <si>
    <t>SALDOS INICIALES</t>
  </si>
  <si>
    <t>CIERRE DE COSTOS</t>
  </si>
  <si>
    <t>REQUISICIONES</t>
  </si>
  <si>
    <t>MAQUINAS</t>
  </si>
  <si>
    <t>CATEGORIAS, OPERARIOS, TARIFAS</t>
  </si>
  <si>
    <t>Materiales y M. Primas</t>
  </si>
  <si>
    <t>CENROS DE COSTOS</t>
  </si>
  <si>
    <t>CENTRO DE COSTOS</t>
  </si>
  <si>
    <t>PRODUCCION</t>
  </si>
  <si>
    <t>ADMINISTRATIVO</t>
  </si>
  <si>
    <t>001</t>
  </si>
  <si>
    <t>ORDEN TRABAJO</t>
  </si>
  <si>
    <t>002</t>
  </si>
  <si>
    <t>003</t>
  </si>
  <si>
    <t>004</t>
  </si>
  <si>
    <t>GASTOS GENERALES DE ADMON</t>
  </si>
  <si>
    <t>GASTOS DE VENTAS</t>
  </si>
  <si>
    <t>GASTOS FINANCIEROS</t>
  </si>
  <si>
    <t>098</t>
  </si>
  <si>
    <t>MATERIALES DIRECTOS</t>
  </si>
  <si>
    <t>005</t>
  </si>
  <si>
    <t>CIF</t>
  </si>
  <si>
    <t>099</t>
  </si>
  <si>
    <t>097</t>
  </si>
  <si>
    <t>COSTOS A DISTRIBUIR</t>
  </si>
  <si>
    <t>PROCEDIMIENTO</t>
  </si>
  <si>
    <t>SE CAPTURA A PARTIR DEL 01 ORDEN DE TRABAJO AL CUAL SE LE DEBE DAR EL NUMERO DE LA OT Y LUEGO IDENTIFCAR</t>
  </si>
  <si>
    <t>CUENTA AUXILIAR EJ 001 SALARIOS CON SU NIT Y DETALLE (CAPTURA DE DATOS9</t>
  </si>
  <si>
    <t>LA ORDEN DE TRABAJO DEBE SER POR LO MENOS DE 3 CARACTERES NUMERICOS O ALFANUMERICOS.</t>
  </si>
  <si>
    <t>2A</t>
  </si>
  <si>
    <t>2B</t>
  </si>
  <si>
    <t>LA CUENTA DE SALARIOS DEBE SER POR LO MENOS DE 10 CARACTERES EJ 1,000,000,000 CEDULAS ACTUALES</t>
  </si>
  <si>
    <t>SE GENERA SOLO EL CENTRO DE COSTOS Y EL NIVEL DE 02 PRODUCCION (AQUÍ NO SE CAPTURA DATOS)</t>
  </si>
  <si>
    <t>(MANTENIMIENTOS, ARRENDAMIENTOS)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</si>
</sst>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1"/>
      <color rgb="FF333333"/>
      <name val="Segoe UI"/>
      <family val="2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F4F9"/>
      </patternFill>
    </fill>
    <fill>
      <patternFill patternType="solid">
        <fgColor rgb="FF99FF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0" fillId="0" borderId="2" xfId="0" applyBorder="1"/>
    <xf numFmtId="0" fontId="0" fillId="0" borderId="4" xfId="0" applyBorder="1"/>
    <xf numFmtId="0" fontId="3" fillId="2" borderId="3" xfId="0" applyFont="1" applyFill="1" applyBorder="1"/>
    <xf numFmtId="0" fontId="3" fillId="2" borderId="4" xfId="0" applyFont="1" applyFill="1" applyBorder="1"/>
    <xf numFmtId="43" fontId="0" fillId="0" borderId="0" xfId="1" applyFont="1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10" fontId="0" fillId="0" borderId="0" xfId="2" applyNumberFormat="1" applyFont="1"/>
    <xf numFmtId="0" fontId="3" fillId="7" borderId="1" xfId="0" applyFont="1" applyFill="1" applyBorder="1" applyAlignment="1">
      <alignment horizontal="left"/>
    </xf>
    <xf numFmtId="43" fontId="3" fillId="7" borderId="1" xfId="1" applyFont="1" applyFill="1" applyBorder="1" applyAlignment="1">
      <alignment horizontal="left"/>
    </xf>
    <xf numFmtId="10" fontId="3" fillId="7" borderId="1" xfId="2" applyNumberFormat="1" applyFont="1" applyFill="1" applyBorder="1" applyAlignment="1">
      <alignment horizontal="left"/>
    </xf>
    <xf numFmtId="0" fontId="3" fillId="7" borderId="1" xfId="0" applyFont="1" applyFill="1" applyBorder="1"/>
    <xf numFmtId="0" fontId="2" fillId="0" borderId="0" xfId="0" applyFont="1"/>
    <xf numFmtId="49" fontId="6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6" xfId="0" applyFont="1" applyBorder="1" applyAlignment="1">
      <alignment horizontal="left"/>
    </xf>
    <xf numFmtId="0" fontId="5" fillId="8" borderId="5" xfId="0" applyFont="1" applyFill="1" applyBorder="1" applyAlignment="1">
      <alignment horizontal="center" vertical="center"/>
    </xf>
    <xf numFmtId="0" fontId="4" fillId="0" borderId="0" xfId="3"/>
    <xf numFmtId="43" fontId="3" fillId="0" borderId="0" xfId="1" applyFont="1"/>
    <xf numFmtId="0" fontId="8" fillId="0" borderId="0" xfId="0" applyFont="1"/>
    <xf numFmtId="43" fontId="8" fillId="0" borderId="0" xfId="1" applyFont="1"/>
    <xf numFmtId="43" fontId="3" fillId="0" borderId="1" xfId="1" applyFont="1" applyBorder="1"/>
    <xf numFmtId="43" fontId="3" fillId="0" borderId="0" xfId="1" applyFont="1" applyBorder="1"/>
    <xf numFmtId="43" fontId="3" fillId="4" borderId="1" xfId="1" applyFont="1" applyFill="1" applyBorder="1"/>
    <xf numFmtId="0" fontId="3" fillId="9" borderId="1" xfId="0" applyFont="1" applyFill="1" applyBorder="1"/>
    <xf numFmtId="0" fontId="0" fillId="9" borderId="0" xfId="0" applyFill="1"/>
    <xf numFmtId="0" fontId="3" fillId="10" borderId="1" xfId="0" applyFont="1" applyFill="1" applyBorder="1"/>
    <xf numFmtId="0" fontId="0" fillId="0" borderId="3" xfId="0" applyBorder="1"/>
    <xf numFmtId="43" fontId="0" fillId="11" borderId="0" xfId="1" applyFont="1" applyFill="1"/>
    <xf numFmtId="0" fontId="9" fillId="0" borderId="0" xfId="0" applyFont="1"/>
    <xf numFmtId="2" fontId="10" fillId="0" borderId="0" xfId="0" applyNumberFormat="1" applyFont="1"/>
    <xf numFmtId="2" fontId="11" fillId="5" borderId="0" xfId="0" applyNumberFormat="1" applyFont="1" applyFill="1"/>
    <xf numFmtId="2" fontId="11" fillId="0" borderId="0" xfId="0" applyNumberFormat="1" applyFont="1"/>
    <xf numFmtId="2" fontId="0" fillId="0" borderId="0" xfId="0" applyNumberFormat="1"/>
    <xf numFmtId="43" fontId="9" fillId="0" borderId="0" xfId="1" applyFont="1" applyFill="1"/>
    <xf numFmtId="0" fontId="0" fillId="12" borderId="0" xfId="0" applyFill="1"/>
    <xf numFmtId="0" fontId="14" fillId="12" borderId="0" xfId="0" applyFont="1" applyFill="1" applyAlignment="1">
      <alignment vertical="center" wrapText="1"/>
    </xf>
    <xf numFmtId="0" fontId="15" fillId="12" borderId="7" xfId="0" applyFont="1" applyFill="1" applyBorder="1" applyAlignment="1">
      <alignment horizontal="left" vertical="top"/>
    </xf>
    <xf numFmtId="0" fontId="15" fillId="12" borderId="8" xfId="0" applyFont="1" applyFill="1" applyBorder="1" applyAlignment="1">
      <alignment horizontal="left" vertical="top"/>
    </xf>
    <xf numFmtId="0" fontId="15" fillId="12" borderId="8" xfId="0" applyFont="1" applyFill="1" applyBorder="1" applyAlignment="1">
      <alignment horizontal="right" vertical="top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4" fillId="0" borderId="8" xfId="3" applyBorder="1" applyAlignment="1">
      <alignment horizontal="left" vertical="center" wrapText="1" indent="1"/>
    </xf>
    <xf numFmtId="0" fontId="0" fillId="0" borderId="8" xfId="0" applyBorder="1" applyAlignment="1">
      <alignment horizontal="right" vertical="top" wrapText="1"/>
    </xf>
    <xf numFmtId="4" fontId="0" fillId="0" borderId="8" xfId="0" applyNumberFormat="1" applyBorder="1" applyAlignment="1">
      <alignment horizontal="right" vertical="top" wrapText="1"/>
    </xf>
    <xf numFmtId="0" fontId="0" fillId="0" borderId="9" xfId="0" applyBorder="1" applyAlignment="1">
      <alignment horizontal="right" vertical="top" wrapText="1"/>
    </xf>
    <xf numFmtId="0" fontId="0" fillId="5" borderId="0" xfId="0" applyFill="1"/>
    <xf numFmtId="0" fontId="0" fillId="5" borderId="7" xfId="0" applyFill="1" applyBorder="1" applyAlignment="1">
      <alignment horizontal="left" vertical="top" wrapText="1"/>
    </xf>
    <xf numFmtId="0" fontId="6" fillId="0" borderId="0" xfId="0" applyFont="1" applyAlignment="1">
      <alignment horizontal="left" vertical="center"/>
    </xf>
    <xf numFmtId="0" fontId="0" fillId="0" borderId="1" xfId="0" applyBorder="1"/>
    <xf numFmtId="0" fontId="0" fillId="0" borderId="10" xfId="0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13" borderId="0" xfId="0" applyFill="1"/>
    <xf numFmtId="0" fontId="0" fillId="3" borderId="0" xfId="0" applyFill="1"/>
    <xf numFmtId="0" fontId="0" fillId="10" borderId="0" xfId="0" applyFill="1"/>
    <xf numFmtId="0" fontId="0" fillId="15" borderId="1" xfId="0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43" fontId="0" fillId="0" borderId="0" xfId="0" applyNumberFormat="1" applyAlignment="1">
      <alignment horizontal="right" vertical="top" wrapText="1"/>
    </xf>
    <xf numFmtId="0" fontId="0" fillId="16" borderId="1" xfId="0" applyFill="1" applyBorder="1"/>
    <xf numFmtId="0" fontId="3" fillId="3" borderId="0" xfId="0" applyFont="1" applyFill="1"/>
    <xf numFmtId="43" fontId="0" fillId="0" borderId="0" xfId="1" applyFont="1" applyFill="1"/>
    <xf numFmtId="0" fontId="0" fillId="2" borderId="0" xfId="0" applyFill="1"/>
    <xf numFmtId="0" fontId="0" fillId="4" borderId="0" xfId="0" applyFill="1"/>
    <xf numFmtId="49" fontId="0" fillId="17" borderId="0" xfId="0" applyNumberFormat="1" applyFill="1"/>
    <xf numFmtId="0" fontId="0" fillId="17" borderId="0" xfId="0" applyFill="1"/>
    <xf numFmtId="0" fontId="4" fillId="17" borderId="0" xfId="3" applyFill="1"/>
    <xf numFmtId="49" fontId="0" fillId="0" borderId="0" xfId="0" applyNumberFormat="1" applyAlignment="1">
      <alignment horizontal="right"/>
    </xf>
    <xf numFmtId="49" fontId="0" fillId="4" borderId="0" xfId="0" applyNumberFormat="1" applyFill="1" applyAlignment="1">
      <alignment horizontal="right"/>
    </xf>
    <xf numFmtId="0" fontId="3" fillId="17" borderId="0" xfId="0" applyFont="1" applyFill="1"/>
    <xf numFmtId="0" fontId="0" fillId="18" borderId="0" xfId="0" applyFill="1"/>
    <xf numFmtId="0" fontId="4" fillId="18" borderId="0" xfId="3" applyFill="1"/>
    <xf numFmtId="49" fontId="0" fillId="0" borderId="0" xfId="0" applyNumberFormat="1"/>
    <xf numFmtId="0" fontId="0" fillId="20" borderId="0" xfId="0" applyFill="1" applyAlignment="1">
      <alignment horizontal="center"/>
    </xf>
    <xf numFmtId="49" fontId="0" fillId="20" borderId="0" xfId="0" applyNumberFormat="1" applyFill="1" applyAlignment="1">
      <alignment horizontal="right"/>
    </xf>
    <xf numFmtId="0" fontId="0" fillId="20" borderId="0" xfId="0" applyFill="1"/>
    <xf numFmtId="49" fontId="0" fillId="5" borderId="0" xfId="0" applyNumberFormat="1" applyFill="1" applyAlignment="1">
      <alignment horizontal="right"/>
    </xf>
    <xf numFmtId="0" fontId="0" fillId="5" borderId="0" xfId="0" applyFill="1" applyAlignment="1">
      <alignment horizontal="right"/>
    </xf>
    <xf numFmtId="0" fontId="0" fillId="19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6" fillId="14" borderId="1" xfId="0" applyFont="1" applyFill="1" applyBorder="1" applyAlignment="1">
      <alignment horizontal="center"/>
    </xf>
  </cellXfs>
  <cellStyles count="4">
    <cellStyle name="Hipervínculo" xfId="3" builtinId="8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CC66FF"/>
      <color rgb="FFFF66FF"/>
      <color rgb="FF99FF99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presaxyz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mpresaxyz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iigonube.siigo.com/EDITORIALLECATLTDA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siigonube.siigo.com/EDITORIALLECATLTDA/" TargetMode="External"/><Relationship Id="rId1" Type="http://schemas.openxmlformats.org/officeDocument/2006/relationships/hyperlink" Target="https://siigonube.siigo.com/EDITORIALLECATLTDA/" TargetMode="External"/><Relationship Id="rId6" Type="http://schemas.openxmlformats.org/officeDocument/2006/relationships/vmlDrawing" Target="../drawings/vmlDrawing2.vml"/><Relationship Id="rId5" Type="http://schemas.openxmlformats.org/officeDocument/2006/relationships/hyperlink" Target="https://siigonube.siigo.com/EDITORIALLECATLTDA/" TargetMode="External"/><Relationship Id="rId4" Type="http://schemas.openxmlformats.org/officeDocument/2006/relationships/hyperlink" Target="https://siigonube.siigo.com/EDITORIALLECATLTDA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https://siigonube.siigo.com/EDITORIALLECATLTDA/" TargetMode="External"/><Relationship Id="rId7" Type="http://schemas.openxmlformats.org/officeDocument/2006/relationships/hyperlink" Target="https://siigonube.siigo.com/EDITORIALLECATLTDA/" TargetMode="External"/><Relationship Id="rId2" Type="http://schemas.openxmlformats.org/officeDocument/2006/relationships/hyperlink" Target="https://siigonube.siigo.com/EDITORIALLECATLTDA/" TargetMode="External"/><Relationship Id="rId1" Type="http://schemas.openxmlformats.org/officeDocument/2006/relationships/hyperlink" Target="https://siigonube.siigo.com/EDITORIALLECATLTDA/" TargetMode="External"/><Relationship Id="rId6" Type="http://schemas.openxmlformats.org/officeDocument/2006/relationships/hyperlink" Target="https://siigonube.siigo.com/EDITORIALLECATLTDA/" TargetMode="External"/><Relationship Id="rId5" Type="http://schemas.openxmlformats.org/officeDocument/2006/relationships/hyperlink" Target="https://siigonube.siigo.com/EDITORIALLECATLTDA/" TargetMode="External"/><Relationship Id="rId4" Type="http://schemas.openxmlformats.org/officeDocument/2006/relationships/hyperlink" Target="https://siigonube.siigo.com/EDITORIALLECATLTDA/" TargetMode="External"/><Relationship Id="rId9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rencie.com/tabla-de-retencion-en-la-fuente-2023.html" TargetMode="External"/><Relationship Id="rId2" Type="http://schemas.openxmlformats.org/officeDocument/2006/relationships/hyperlink" Target="https://www.youtube.com/watch?v=Ia9F-SOlup4" TargetMode="External"/><Relationship Id="rId1" Type="http://schemas.openxmlformats.org/officeDocument/2006/relationships/hyperlink" Target="https://siigonube.portaldeclientes.siigo.com/basedeconocimiento/creacion-terceros-clientes-proveedor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FFFF00"/>
  </sheetPr>
  <dimension ref="A1:L189"/>
  <sheetViews>
    <sheetView topLeftCell="A7" workbookViewId="0">
      <selection activeCell="J25" sqref="J25:L27"/>
    </sheetView>
  </sheetViews>
  <sheetFormatPr baseColWidth="10" defaultRowHeight="14.25" x14ac:dyDescent="0.45"/>
  <cols>
    <col min="3" max="3" width="14.86328125" customWidth="1"/>
  </cols>
  <sheetData>
    <row r="1" spans="1:11" x14ac:dyDescent="0.45">
      <c r="A1" s="88" t="s">
        <v>675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4" spans="1:11" x14ac:dyDescent="0.45">
      <c r="A4" s="75">
        <v>1.1000000000000001</v>
      </c>
      <c r="B4" s="75" t="s">
        <v>676</v>
      </c>
      <c r="C4" s="75"/>
      <c r="D4" s="75"/>
      <c r="E4" s="75"/>
      <c r="F4" s="75"/>
      <c r="G4" s="75"/>
      <c r="H4" s="75"/>
    </row>
    <row r="5" spans="1:11" x14ac:dyDescent="0.45">
      <c r="B5" t="s">
        <v>677</v>
      </c>
    </row>
    <row r="7" spans="1:11" x14ac:dyDescent="0.45">
      <c r="A7" s="75">
        <v>1.2</v>
      </c>
      <c r="B7" s="75" t="s">
        <v>614</v>
      </c>
      <c r="C7" s="75"/>
      <c r="D7" s="75"/>
      <c r="E7" s="75"/>
      <c r="F7" s="75"/>
      <c r="G7" s="75"/>
      <c r="H7" s="75"/>
      <c r="I7" s="75"/>
      <c r="J7" s="75"/>
      <c r="K7" s="8"/>
    </row>
    <row r="8" spans="1:11" x14ac:dyDescent="0.45">
      <c r="B8" t="s">
        <v>613</v>
      </c>
    </row>
    <row r="9" spans="1:11" x14ac:dyDescent="0.45">
      <c r="B9" t="s">
        <v>48</v>
      </c>
      <c r="C9" s="74" t="s">
        <v>615</v>
      </c>
    </row>
    <row r="10" spans="1:11" x14ac:dyDescent="0.45">
      <c r="B10" t="s">
        <v>617</v>
      </c>
      <c r="C10" s="75" t="s">
        <v>616</v>
      </c>
      <c r="D10" s="54" t="s">
        <v>618</v>
      </c>
      <c r="E10" s="54"/>
      <c r="F10" s="54"/>
      <c r="G10" s="54"/>
      <c r="H10" t="s">
        <v>627</v>
      </c>
    </row>
    <row r="11" spans="1:11" x14ac:dyDescent="0.45">
      <c r="B11" t="s">
        <v>563</v>
      </c>
      <c r="C11" s="75" t="s">
        <v>619</v>
      </c>
      <c r="D11" t="s">
        <v>620</v>
      </c>
      <c r="E11" s="75">
        <v>5</v>
      </c>
    </row>
    <row r="12" spans="1:11" x14ac:dyDescent="0.45">
      <c r="B12" t="s">
        <v>558</v>
      </c>
      <c r="C12" s="75" t="s">
        <v>621</v>
      </c>
    </row>
    <row r="13" spans="1:11" x14ac:dyDescent="0.45">
      <c r="B13" t="s">
        <v>622</v>
      </c>
      <c r="C13" s="75" t="s">
        <v>623</v>
      </c>
      <c r="D13" t="s">
        <v>624</v>
      </c>
      <c r="E13" s="75">
        <v>6399</v>
      </c>
    </row>
    <row r="14" spans="1:11" x14ac:dyDescent="0.45">
      <c r="B14" t="s">
        <v>625</v>
      </c>
      <c r="C14" s="76" t="s">
        <v>626</v>
      </c>
    </row>
    <row r="15" spans="1:11" x14ac:dyDescent="0.45">
      <c r="B15" t="s">
        <v>54</v>
      </c>
      <c r="D15">
        <v>0</v>
      </c>
      <c r="E15" t="s">
        <v>628</v>
      </c>
    </row>
    <row r="16" spans="1:11" x14ac:dyDescent="0.45">
      <c r="D16" s="75">
        <v>1</v>
      </c>
      <c r="E16" t="s">
        <v>629</v>
      </c>
      <c r="F16" t="s">
        <v>630</v>
      </c>
      <c r="G16" s="75">
        <v>123456</v>
      </c>
    </row>
    <row r="17" spans="1:12" x14ac:dyDescent="0.45">
      <c r="B17" t="s">
        <v>646</v>
      </c>
      <c r="D17">
        <v>0</v>
      </c>
      <c r="E17" t="s">
        <v>628</v>
      </c>
    </row>
    <row r="18" spans="1:12" x14ac:dyDescent="0.45">
      <c r="D18" s="75">
        <v>1</v>
      </c>
      <c r="E18" t="s">
        <v>629</v>
      </c>
    </row>
    <row r="19" spans="1:12" x14ac:dyDescent="0.45">
      <c r="D19" s="75"/>
    </row>
    <row r="24" spans="1:12" x14ac:dyDescent="0.45">
      <c r="A24" s="75">
        <v>1.3</v>
      </c>
      <c r="B24" s="75" t="s">
        <v>644</v>
      </c>
      <c r="C24" s="75"/>
    </row>
    <row r="25" spans="1:12" x14ac:dyDescent="0.45">
      <c r="B25" s="73">
        <v>10</v>
      </c>
      <c r="C25" t="s">
        <v>631</v>
      </c>
      <c r="F25">
        <v>10</v>
      </c>
      <c r="G25">
        <v>1001</v>
      </c>
      <c r="H25" t="s">
        <v>633</v>
      </c>
      <c r="J25" t="s">
        <v>564</v>
      </c>
      <c r="K25" t="s">
        <v>746</v>
      </c>
    </row>
    <row r="26" spans="1:12" x14ac:dyDescent="0.45">
      <c r="C26" s="78" t="s">
        <v>615</v>
      </c>
      <c r="D26" t="s">
        <v>635</v>
      </c>
      <c r="F26">
        <v>20</v>
      </c>
      <c r="G26">
        <v>1002</v>
      </c>
      <c r="H26" t="s">
        <v>634</v>
      </c>
      <c r="J26" s="77" t="s">
        <v>615</v>
      </c>
      <c r="K26" t="s">
        <v>747</v>
      </c>
    </row>
    <row r="27" spans="1:12" x14ac:dyDescent="0.45">
      <c r="D27" s="78" t="s">
        <v>615</v>
      </c>
      <c r="E27" t="s">
        <v>637</v>
      </c>
      <c r="F27">
        <v>30</v>
      </c>
      <c r="G27">
        <v>1003</v>
      </c>
      <c r="H27" t="s">
        <v>34</v>
      </c>
      <c r="K27" s="77" t="s">
        <v>615</v>
      </c>
      <c r="L27" t="s">
        <v>635</v>
      </c>
    </row>
    <row r="28" spans="1:12" x14ac:dyDescent="0.45">
      <c r="C28" s="77" t="s">
        <v>636</v>
      </c>
      <c r="D28" s="77" t="s">
        <v>638</v>
      </c>
      <c r="F28">
        <v>40</v>
      </c>
      <c r="G28">
        <v>1004</v>
      </c>
      <c r="H28" t="s">
        <v>28</v>
      </c>
    </row>
    <row r="29" spans="1:12" x14ac:dyDescent="0.45">
      <c r="D29" s="77" t="s">
        <v>615</v>
      </c>
      <c r="E29" t="s">
        <v>637</v>
      </c>
      <c r="F29">
        <v>50</v>
      </c>
      <c r="G29">
        <v>1005</v>
      </c>
      <c r="H29" t="s">
        <v>29</v>
      </c>
    </row>
    <row r="30" spans="1:12" x14ac:dyDescent="0.45">
      <c r="C30" s="77" t="s">
        <v>639</v>
      </c>
      <c r="D30" s="89" t="s">
        <v>640</v>
      </c>
      <c r="E30" s="89"/>
      <c r="F30">
        <v>60</v>
      </c>
      <c r="G30">
        <v>1006</v>
      </c>
      <c r="H30" t="s">
        <v>30</v>
      </c>
    </row>
    <row r="31" spans="1:12" x14ac:dyDescent="0.45">
      <c r="C31" s="77"/>
      <c r="D31" s="77" t="s">
        <v>615</v>
      </c>
      <c r="E31" t="s">
        <v>637</v>
      </c>
      <c r="F31">
        <v>70</v>
      </c>
      <c r="G31">
        <v>1007</v>
      </c>
      <c r="H31" t="s">
        <v>31</v>
      </c>
    </row>
    <row r="32" spans="1:12" x14ac:dyDescent="0.45">
      <c r="C32" s="77" t="s">
        <v>641</v>
      </c>
      <c r="D32" s="89" t="s">
        <v>551</v>
      </c>
      <c r="E32" s="89"/>
    </row>
    <row r="33" spans="2:7" x14ac:dyDescent="0.45">
      <c r="B33" s="73">
        <v>20</v>
      </c>
      <c r="C33" t="s">
        <v>632</v>
      </c>
    </row>
    <row r="34" spans="2:7" x14ac:dyDescent="0.45">
      <c r="C34" s="78" t="s">
        <v>615</v>
      </c>
      <c r="D34" t="s">
        <v>635</v>
      </c>
    </row>
    <row r="35" spans="2:7" x14ac:dyDescent="0.45">
      <c r="D35" s="78" t="s">
        <v>615</v>
      </c>
      <c r="E35" t="s">
        <v>637</v>
      </c>
    </row>
    <row r="36" spans="2:7" x14ac:dyDescent="0.45">
      <c r="C36" s="77" t="s">
        <v>636</v>
      </c>
      <c r="D36" s="77" t="s">
        <v>638</v>
      </c>
    </row>
    <row r="37" spans="2:7" x14ac:dyDescent="0.45">
      <c r="D37" s="77" t="s">
        <v>615</v>
      </c>
      <c r="E37" t="s">
        <v>637</v>
      </c>
    </row>
    <row r="38" spans="2:7" x14ac:dyDescent="0.45">
      <c r="C38" s="77" t="s">
        <v>639</v>
      </c>
      <c r="D38" s="89" t="s">
        <v>640</v>
      </c>
      <c r="E38" s="89"/>
    </row>
    <row r="39" spans="2:7" x14ac:dyDescent="0.45">
      <c r="C39" s="77"/>
      <c r="D39" s="77" t="s">
        <v>615</v>
      </c>
      <c r="E39" t="s">
        <v>637</v>
      </c>
    </row>
    <row r="40" spans="2:7" x14ac:dyDescent="0.45">
      <c r="C40" s="77" t="s">
        <v>641</v>
      </c>
      <c r="D40" s="89" t="s">
        <v>551</v>
      </c>
      <c r="E40" s="89"/>
    </row>
    <row r="41" spans="2:7" x14ac:dyDescent="0.45">
      <c r="B41" s="73">
        <v>30</v>
      </c>
      <c r="C41" t="s">
        <v>642</v>
      </c>
      <c r="G41" t="s">
        <v>647</v>
      </c>
    </row>
    <row r="42" spans="2:7" x14ac:dyDescent="0.45">
      <c r="C42" s="78" t="s">
        <v>615</v>
      </c>
      <c r="D42" t="s">
        <v>635</v>
      </c>
      <c r="G42" t="s">
        <v>649</v>
      </c>
    </row>
    <row r="43" spans="2:7" x14ac:dyDescent="0.45">
      <c r="D43" s="78" t="s">
        <v>615</v>
      </c>
      <c r="E43" t="s">
        <v>637</v>
      </c>
      <c r="G43" t="s">
        <v>648</v>
      </c>
    </row>
    <row r="44" spans="2:7" x14ac:dyDescent="0.45">
      <c r="C44" s="77" t="s">
        <v>636</v>
      </c>
      <c r="D44" s="77" t="s">
        <v>638</v>
      </c>
      <c r="G44" t="s">
        <v>650</v>
      </c>
    </row>
    <row r="45" spans="2:7" x14ac:dyDescent="0.45">
      <c r="D45" s="77" t="s">
        <v>615</v>
      </c>
      <c r="E45" t="s">
        <v>637</v>
      </c>
    </row>
    <row r="46" spans="2:7" x14ac:dyDescent="0.45">
      <c r="C46" s="77" t="s">
        <v>639</v>
      </c>
      <c r="D46" s="89" t="s">
        <v>640</v>
      </c>
      <c r="E46" s="89"/>
      <c r="G46" t="s">
        <v>651</v>
      </c>
    </row>
    <row r="47" spans="2:7" x14ac:dyDescent="0.45">
      <c r="C47" s="77"/>
      <c r="D47" s="77" t="s">
        <v>615</v>
      </c>
      <c r="E47" t="s">
        <v>637</v>
      </c>
    </row>
    <row r="48" spans="2:7" x14ac:dyDescent="0.45">
      <c r="C48" s="77" t="s">
        <v>641</v>
      </c>
      <c r="D48" s="89" t="s">
        <v>551</v>
      </c>
      <c r="E48" s="89"/>
    </row>
    <row r="49" spans="1:6" x14ac:dyDescent="0.45">
      <c r="B49" s="73">
        <v>99</v>
      </c>
      <c r="C49" s="77" t="s">
        <v>643</v>
      </c>
    </row>
    <row r="50" spans="1:6" x14ac:dyDescent="0.45">
      <c r="C50" s="78" t="s">
        <v>615</v>
      </c>
      <c r="D50" t="s">
        <v>643</v>
      </c>
    </row>
    <row r="51" spans="1:6" x14ac:dyDescent="0.45">
      <c r="D51" s="78" t="s">
        <v>615</v>
      </c>
      <c r="E51" t="s">
        <v>637</v>
      </c>
      <c r="F51">
        <v>9999</v>
      </c>
    </row>
    <row r="54" spans="1:6" x14ac:dyDescent="0.45">
      <c r="A54" s="75">
        <v>1.4</v>
      </c>
      <c r="B54" s="75" t="s">
        <v>686</v>
      </c>
      <c r="C54" s="75"/>
      <c r="D54" s="75"/>
    </row>
    <row r="55" spans="1:6" x14ac:dyDescent="0.45">
      <c r="B55" t="s">
        <v>718</v>
      </c>
      <c r="C55" t="s">
        <v>719</v>
      </c>
    </row>
    <row r="56" spans="1:6" x14ac:dyDescent="0.45">
      <c r="C56" s="82" t="s">
        <v>738</v>
      </c>
      <c r="D56" t="s">
        <v>739</v>
      </c>
    </row>
    <row r="57" spans="1:6" x14ac:dyDescent="0.45">
      <c r="C57" s="82" t="s">
        <v>615</v>
      </c>
      <c r="D57" t="s">
        <v>734</v>
      </c>
    </row>
    <row r="58" spans="1:6" x14ac:dyDescent="0.45">
      <c r="C58" s="82" t="s">
        <v>636</v>
      </c>
      <c r="D58" t="s">
        <v>721</v>
      </c>
    </row>
    <row r="59" spans="1:6" x14ac:dyDescent="0.45">
      <c r="C59" s="82" t="s">
        <v>639</v>
      </c>
      <c r="D59" t="s">
        <v>724</v>
      </c>
    </row>
    <row r="60" spans="1:6" x14ac:dyDescent="0.45">
      <c r="C60" s="82" t="s">
        <v>726</v>
      </c>
      <c r="D60" t="s">
        <v>527</v>
      </c>
    </row>
    <row r="61" spans="1:6" x14ac:dyDescent="0.45">
      <c r="C61" s="82" t="s">
        <v>727</v>
      </c>
      <c r="D61" t="s">
        <v>534</v>
      </c>
    </row>
    <row r="62" spans="1:6" x14ac:dyDescent="0.45">
      <c r="C62" s="82" t="s">
        <v>728</v>
      </c>
      <c r="D62" t="s">
        <v>541</v>
      </c>
    </row>
    <row r="63" spans="1:6" x14ac:dyDescent="0.45">
      <c r="C63" s="82" t="s">
        <v>641</v>
      </c>
      <c r="D63" t="s">
        <v>740</v>
      </c>
    </row>
    <row r="64" spans="1:6" x14ac:dyDescent="0.45">
      <c r="C64" s="82" t="s">
        <v>732</v>
      </c>
      <c r="D64" t="s">
        <v>658</v>
      </c>
    </row>
    <row r="65" spans="2:9" x14ac:dyDescent="0.45">
      <c r="C65" s="82"/>
    </row>
    <row r="67" spans="2:9" x14ac:dyDescent="0.45">
      <c r="B67" t="s">
        <v>720</v>
      </c>
      <c r="C67" s="1" t="s">
        <v>587</v>
      </c>
      <c r="D67" s="1" t="s">
        <v>49</v>
      </c>
      <c r="E67" s="1" t="s">
        <v>87</v>
      </c>
      <c r="F67" s="1" t="s">
        <v>543</v>
      </c>
      <c r="G67" s="1"/>
      <c r="H67" s="1"/>
      <c r="I67" s="1"/>
    </row>
    <row r="68" spans="2:9" x14ac:dyDescent="0.45">
      <c r="C68" t="s">
        <v>729</v>
      </c>
      <c r="D68" t="s">
        <v>53</v>
      </c>
      <c r="F68" t="s">
        <v>527</v>
      </c>
    </row>
    <row r="69" spans="2:9" x14ac:dyDescent="0.45">
      <c r="C69" t="s">
        <v>730</v>
      </c>
      <c r="D69" t="s">
        <v>533</v>
      </c>
      <c r="F69" t="s">
        <v>534</v>
      </c>
    </row>
    <row r="70" spans="2:9" x14ac:dyDescent="0.45">
      <c r="C70" t="s">
        <v>731</v>
      </c>
      <c r="D70" t="s">
        <v>66</v>
      </c>
      <c r="F70" t="s">
        <v>541</v>
      </c>
    </row>
    <row r="71" spans="2:9" x14ac:dyDescent="0.45">
      <c r="C71" t="s">
        <v>731</v>
      </c>
      <c r="D71" t="s">
        <v>66</v>
      </c>
      <c r="E71" t="s">
        <v>429</v>
      </c>
      <c r="F71" t="s">
        <v>535</v>
      </c>
    </row>
    <row r="72" spans="2:9" x14ac:dyDescent="0.45">
      <c r="E72" t="s">
        <v>544</v>
      </c>
      <c r="F72" t="s">
        <v>545</v>
      </c>
    </row>
    <row r="73" spans="2:9" x14ac:dyDescent="0.45">
      <c r="E73" t="s">
        <v>546</v>
      </c>
      <c r="F73" t="s">
        <v>547</v>
      </c>
    </row>
    <row r="74" spans="2:9" x14ac:dyDescent="0.45">
      <c r="E74" t="s">
        <v>550</v>
      </c>
      <c r="F74" t="s">
        <v>551</v>
      </c>
    </row>
    <row r="75" spans="2:9" x14ac:dyDescent="0.45">
      <c r="E75" t="s">
        <v>552</v>
      </c>
      <c r="F75" t="s">
        <v>553</v>
      </c>
    </row>
    <row r="76" spans="2:9" x14ac:dyDescent="0.45">
      <c r="C76" s="62" t="s">
        <v>722</v>
      </c>
      <c r="D76" s="62" t="s">
        <v>63</v>
      </c>
      <c r="E76" s="62" t="s">
        <v>548</v>
      </c>
      <c r="F76" s="62" t="s">
        <v>549</v>
      </c>
      <c r="G76" s="62"/>
      <c r="I76" s="62" t="s">
        <v>497</v>
      </c>
    </row>
    <row r="77" spans="2:9" x14ac:dyDescent="0.45">
      <c r="C77" t="s">
        <v>723</v>
      </c>
      <c r="D77" t="s">
        <v>537</v>
      </c>
      <c r="F77" t="s">
        <v>538</v>
      </c>
    </row>
    <row r="78" spans="2:9" x14ac:dyDescent="0.45">
      <c r="C78" t="s">
        <v>725</v>
      </c>
      <c r="D78" t="s">
        <v>44</v>
      </c>
      <c r="F78" t="s">
        <v>540</v>
      </c>
    </row>
    <row r="80" spans="2:9" x14ac:dyDescent="0.45">
      <c r="B80" s="54" t="s">
        <v>658</v>
      </c>
      <c r="C80" s="54" t="s">
        <v>733</v>
      </c>
      <c r="D80" s="54" t="s">
        <v>66</v>
      </c>
      <c r="E80" s="54" t="s">
        <v>662</v>
      </c>
      <c r="F80" s="54" t="s">
        <v>663</v>
      </c>
      <c r="G80" t="s">
        <v>659</v>
      </c>
    </row>
    <row r="82" spans="1:9" x14ac:dyDescent="0.45">
      <c r="A82" s="81">
        <v>1.5</v>
      </c>
      <c r="B82" s="80" t="s">
        <v>674</v>
      </c>
      <c r="C82" s="80"/>
      <c r="D82" s="80"/>
    </row>
    <row r="85" spans="1:9" x14ac:dyDescent="0.45">
      <c r="A85" s="75">
        <v>1.6</v>
      </c>
      <c r="B85" s="75" t="s">
        <v>652</v>
      </c>
      <c r="C85" s="75"/>
    </row>
    <row r="86" spans="1:9" x14ac:dyDescent="0.45">
      <c r="C86" t="s">
        <v>653</v>
      </c>
    </row>
    <row r="87" spans="1:9" x14ac:dyDescent="0.45">
      <c r="B87">
        <v>1</v>
      </c>
      <c r="C87" t="s">
        <v>654</v>
      </c>
    </row>
    <row r="88" spans="1:9" x14ac:dyDescent="0.45">
      <c r="B88">
        <v>2</v>
      </c>
      <c r="C88" t="s">
        <v>598</v>
      </c>
    </row>
    <row r="89" spans="1:9" x14ac:dyDescent="0.45">
      <c r="B89">
        <v>3</v>
      </c>
      <c r="C89" t="s">
        <v>655</v>
      </c>
    </row>
    <row r="90" spans="1:9" x14ac:dyDescent="0.45">
      <c r="B90">
        <v>4</v>
      </c>
      <c r="C90" t="s">
        <v>657</v>
      </c>
    </row>
    <row r="91" spans="1:9" x14ac:dyDescent="0.45">
      <c r="B91">
        <v>5</v>
      </c>
      <c r="C91" t="s">
        <v>656</v>
      </c>
    </row>
    <row r="92" spans="1:9" x14ac:dyDescent="0.45">
      <c r="A92" s="79">
        <v>1.7</v>
      </c>
      <c r="B92" s="79" t="s">
        <v>660</v>
      </c>
      <c r="C92" s="79"/>
      <c r="D92" s="79"/>
    </row>
    <row r="95" spans="1:9" x14ac:dyDescent="0.45">
      <c r="A95" s="88" t="s">
        <v>687</v>
      </c>
      <c r="B95" s="88"/>
      <c r="C95" s="88"/>
      <c r="D95" s="88"/>
      <c r="E95" s="88"/>
      <c r="F95" s="88"/>
      <c r="G95" s="88"/>
      <c r="H95" s="88"/>
      <c r="I95" s="88"/>
    </row>
    <row r="97" spans="1:9" x14ac:dyDescent="0.45">
      <c r="A97" s="75">
        <v>2.1</v>
      </c>
      <c r="B97" s="75" t="s">
        <v>737</v>
      </c>
      <c r="C97" s="75"/>
      <c r="D97" s="75"/>
    </row>
    <row r="98" spans="1:9" x14ac:dyDescent="0.45">
      <c r="B98" t="s">
        <v>666</v>
      </c>
    </row>
    <row r="99" spans="1:9" x14ac:dyDescent="0.45">
      <c r="B99" t="s">
        <v>667</v>
      </c>
    </row>
    <row r="100" spans="1:9" x14ac:dyDescent="0.45">
      <c r="B100" t="s">
        <v>689</v>
      </c>
    </row>
    <row r="101" spans="1:9" x14ac:dyDescent="0.45">
      <c r="A101" s="75">
        <v>2.2000000000000002</v>
      </c>
      <c r="B101" s="75" t="s">
        <v>688</v>
      </c>
      <c r="C101" s="75"/>
    </row>
    <row r="104" spans="1:9" x14ac:dyDescent="0.45">
      <c r="A104" s="80">
        <v>2.2999999999999998</v>
      </c>
      <c r="B104" s="80" t="s">
        <v>713</v>
      </c>
      <c r="C104" s="80"/>
    </row>
    <row r="105" spans="1:9" x14ac:dyDescent="0.45">
      <c r="B105" t="s">
        <v>658</v>
      </c>
    </row>
    <row r="106" spans="1:9" x14ac:dyDescent="0.45">
      <c r="B106" t="s">
        <v>714</v>
      </c>
    </row>
    <row r="109" spans="1:9" x14ac:dyDescent="0.45">
      <c r="A109" s="88" t="s">
        <v>690</v>
      </c>
      <c r="B109" s="88"/>
      <c r="C109" s="88"/>
      <c r="D109" s="88"/>
      <c r="E109" s="88"/>
      <c r="F109" s="88"/>
      <c r="G109" s="88"/>
      <c r="H109" s="88"/>
      <c r="I109" s="88"/>
    </row>
    <row r="111" spans="1:9" x14ac:dyDescent="0.45">
      <c r="A111" s="80">
        <v>3.1</v>
      </c>
      <c r="B111" s="80" t="s">
        <v>698</v>
      </c>
      <c r="C111" s="80"/>
      <c r="D111" s="80"/>
      <c r="E111" s="80"/>
      <c r="F111" s="80"/>
    </row>
    <row r="112" spans="1:9" x14ac:dyDescent="0.45">
      <c r="B112" t="s">
        <v>691</v>
      </c>
      <c r="E112" t="s">
        <v>693</v>
      </c>
      <c r="F112" t="s">
        <v>564</v>
      </c>
    </row>
    <row r="113" spans="1:6" x14ac:dyDescent="0.45">
      <c r="B113" t="s">
        <v>692</v>
      </c>
      <c r="E113" t="s">
        <v>693</v>
      </c>
      <c r="F113" t="s">
        <v>564</v>
      </c>
    </row>
    <row r="114" spans="1:6" x14ac:dyDescent="0.45">
      <c r="B114" t="s">
        <v>708</v>
      </c>
      <c r="E114" t="s">
        <v>693</v>
      </c>
      <c r="F114" t="s">
        <v>564</v>
      </c>
    </row>
    <row r="116" spans="1:6" x14ac:dyDescent="0.45">
      <c r="A116" s="80">
        <v>3.2</v>
      </c>
      <c r="B116" s="80" t="s">
        <v>697</v>
      </c>
      <c r="C116" s="80"/>
      <c r="D116" s="80"/>
      <c r="E116" s="80"/>
      <c r="F116" s="80"/>
    </row>
    <row r="117" spans="1:6" x14ac:dyDescent="0.45">
      <c r="B117" t="s">
        <v>694</v>
      </c>
    </row>
    <row r="118" spans="1:6" x14ac:dyDescent="0.45">
      <c r="B118" t="s">
        <v>695</v>
      </c>
    </row>
    <row r="119" spans="1:6" x14ac:dyDescent="0.45">
      <c r="B119" t="s">
        <v>696</v>
      </c>
    </row>
    <row r="121" spans="1:6" x14ac:dyDescent="0.45">
      <c r="B121" t="s">
        <v>41</v>
      </c>
    </row>
    <row r="122" spans="1:6" x14ac:dyDescent="0.45">
      <c r="B122" t="s">
        <v>699</v>
      </c>
    </row>
    <row r="123" spans="1:6" x14ac:dyDescent="0.45">
      <c r="B123" t="s">
        <v>700</v>
      </c>
    </row>
    <row r="125" spans="1:6" x14ac:dyDescent="0.45">
      <c r="A125" s="80">
        <v>3.3</v>
      </c>
      <c r="B125" s="80" t="s">
        <v>701</v>
      </c>
      <c r="C125" s="80"/>
      <c r="D125" s="80"/>
      <c r="E125" s="80"/>
      <c r="F125" s="80"/>
    </row>
    <row r="126" spans="1:6" x14ac:dyDescent="0.45">
      <c r="B126" t="s">
        <v>702</v>
      </c>
    </row>
    <row r="127" spans="1:6" x14ac:dyDescent="0.45">
      <c r="B127" t="s">
        <v>703</v>
      </c>
    </row>
    <row r="128" spans="1:6" x14ac:dyDescent="0.45">
      <c r="B128" t="s">
        <v>704</v>
      </c>
    </row>
    <row r="130" spans="1:9" x14ac:dyDescent="0.45">
      <c r="A130" s="80">
        <v>3.4</v>
      </c>
      <c r="B130" s="80" t="s">
        <v>705</v>
      </c>
      <c r="C130" s="80"/>
      <c r="D130" s="80"/>
      <c r="E130" s="80"/>
      <c r="F130" s="80"/>
    </row>
    <row r="131" spans="1:9" x14ac:dyDescent="0.45">
      <c r="B131" t="s">
        <v>706</v>
      </c>
    </row>
    <row r="132" spans="1:9" x14ac:dyDescent="0.45">
      <c r="B132" t="s">
        <v>707</v>
      </c>
    </row>
    <row r="135" spans="1:9" x14ac:dyDescent="0.45">
      <c r="A135" s="88" t="s">
        <v>709</v>
      </c>
      <c r="B135" s="88"/>
      <c r="C135" s="88"/>
      <c r="D135" s="88"/>
      <c r="E135" s="88"/>
      <c r="F135" s="88"/>
      <c r="G135" s="88"/>
      <c r="H135" s="88"/>
      <c r="I135" s="88"/>
    </row>
    <row r="136" spans="1:9" x14ac:dyDescent="0.45">
      <c r="A136" s="80">
        <v>4.0999999999999996</v>
      </c>
      <c r="B136" s="80" t="s">
        <v>710</v>
      </c>
      <c r="C136" s="80"/>
      <c r="D136" s="80"/>
      <c r="E136" s="80"/>
      <c r="F136" s="80"/>
    </row>
    <row r="137" spans="1:9" x14ac:dyDescent="0.45">
      <c r="B137" t="s">
        <v>715</v>
      </c>
    </row>
    <row r="138" spans="1:9" x14ac:dyDescent="0.45">
      <c r="B138" t="s">
        <v>711</v>
      </c>
    </row>
    <row r="139" spans="1:9" x14ac:dyDescent="0.45">
      <c r="B139" t="s">
        <v>712</v>
      </c>
    </row>
    <row r="141" spans="1:9" x14ac:dyDescent="0.45">
      <c r="A141" s="80">
        <v>4.2</v>
      </c>
      <c r="B141" s="80" t="s">
        <v>716</v>
      </c>
      <c r="C141" s="80"/>
      <c r="D141" s="80"/>
      <c r="E141" s="80"/>
      <c r="F141" s="80"/>
    </row>
    <row r="157" spans="1:9" x14ac:dyDescent="0.45">
      <c r="A157" s="88" t="s">
        <v>717</v>
      </c>
      <c r="B157" s="88"/>
      <c r="C157" s="88"/>
      <c r="D157" s="88"/>
      <c r="E157" s="88"/>
      <c r="F157" s="88"/>
      <c r="G157" s="88"/>
      <c r="H157" s="88"/>
      <c r="I157" s="88"/>
    </row>
    <row r="159" spans="1:9" x14ac:dyDescent="0.45">
      <c r="A159">
        <v>5.0999999999999996</v>
      </c>
      <c r="B159" t="s">
        <v>741</v>
      </c>
    </row>
    <row r="161" spans="1:2" x14ac:dyDescent="0.45">
      <c r="A161">
        <v>5.2</v>
      </c>
      <c r="B161" t="s">
        <v>678</v>
      </c>
    </row>
    <row r="163" spans="1:2" x14ac:dyDescent="0.45">
      <c r="A163">
        <v>5.3</v>
      </c>
      <c r="B163" t="s">
        <v>679</v>
      </c>
    </row>
    <row r="165" spans="1:2" x14ac:dyDescent="0.45">
      <c r="A165">
        <v>5.4</v>
      </c>
      <c r="B165" t="s">
        <v>680</v>
      </c>
    </row>
    <row r="167" spans="1:2" x14ac:dyDescent="0.45">
      <c r="A167">
        <v>5.5</v>
      </c>
      <c r="B167" t="s">
        <v>736</v>
      </c>
    </row>
    <row r="169" spans="1:2" x14ac:dyDescent="0.45">
      <c r="A169">
        <v>5.6</v>
      </c>
      <c r="B169" t="s">
        <v>681</v>
      </c>
    </row>
    <row r="171" spans="1:2" x14ac:dyDescent="0.45">
      <c r="A171">
        <v>5.7</v>
      </c>
      <c r="B171" t="s">
        <v>682</v>
      </c>
    </row>
    <row r="173" spans="1:2" x14ac:dyDescent="0.45">
      <c r="A173">
        <v>5.8</v>
      </c>
      <c r="B173" t="s">
        <v>683</v>
      </c>
    </row>
    <row r="175" spans="1:2" x14ac:dyDescent="0.45">
      <c r="A175">
        <v>5.9</v>
      </c>
      <c r="B175" t="s">
        <v>684</v>
      </c>
    </row>
    <row r="176" spans="1:2" x14ac:dyDescent="0.45">
      <c r="B176" t="s">
        <v>685</v>
      </c>
    </row>
    <row r="178" spans="1:9" x14ac:dyDescent="0.45">
      <c r="A178" s="88" t="s">
        <v>735</v>
      </c>
      <c r="B178" s="88"/>
      <c r="C178" s="88"/>
      <c r="D178" s="88"/>
      <c r="E178" s="88"/>
      <c r="F178" s="88"/>
      <c r="G178" s="88"/>
      <c r="H178" s="88"/>
      <c r="I178" s="88"/>
    </row>
    <row r="180" spans="1:9" x14ac:dyDescent="0.45">
      <c r="A180">
        <v>6.1</v>
      </c>
      <c r="B180" t="s">
        <v>742</v>
      </c>
    </row>
    <row r="182" spans="1:9" x14ac:dyDescent="0.45">
      <c r="A182">
        <v>6.2</v>
      </c>
      <c r="B182" t="s">
        <v>743</v>
      </c>
    </row>
    <row r="184" spans="1:9" x14ac:dyDescent="0.45">
      <c r="A184">
        <v>6.3</v>
      </c>
      <c r="B184" t="s">
        <v>744</v>
      </c>
    </row>
    <row r="189" spans="1:9" x14ac:dyDescent="0.45">
      <c r="A189" t="s">
        <v>745</v>
      </c>
    </row>
  </sheetData>
  <mergeCells count="12">
    <mergeCell ref="A1:K1"/>
    <mergeCell ref="A95:I95"/>
    <mergeCell ref="A178:I178"/>
    <mergeCell ref="A109:I109"/>
    <mergeCell ref="A135:I135"/>
    <mergeCell ref="A157:I157"/>
    <mergeCell ref="D30:E30"/>
    <mergeCell ref="D32:E32"/>
    <mergeCell ref="D38:E38"/>
    <mergeCell ref="D40:E40"/>
    <mergeCell ref="D46:E46"/>
    <mergeCell ref="D48:E48"/>
  </mergeCells>
  <hyperlinks>
    <hyperlink ref="C14" r:id="rId1" xr:uid="{00000000-0004-0000-0000-000000000000}"/>
    <hyperlink ref="A82" location="LISTAS!A1" display="LISTAS!A1" xr:uid="{00000000-0004-0000-0000-000001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W97"/>
  <sheetViews>
    <sheetView workbookViewId="0">
      <selection activeCell="C18" sqref="C18"/>
    </sheetView>
  </sheetViews>
  <sheetFormatPr baseColWidth="10" defaultRowHeight="14.25" x14ac:dyDescent="0.45"/>
  <cols>
    <col min="3" max="3" width="25.1328125" customWidth="1"/>
    <col min="4" max="4" width="12.1328125" bestFit="1" customWidth="1"/>
    <col min="5" max="5" width="8" bestFit="1" customWidth="1"/>
    <col min="6" max="6" width="20.265625" bestFit="1" customWidth="1"/>
    <col min="7" max="7" width="13.1328125" bestFit="1" customWidth="1"/>
    <col min="8" max="9" width="11.59765625" bestFit="1" customWidth="1"/>
  </cols>
  <sheetData>
    <row r="1" spans="2:23" x14ac:dyDescent="0.45">
      <c r="B1">
        <v>1</v>
      </c>
      <c r="C1" t="s">
        <v>585</v>
      </c>
      <c r="W1" t="s">
        <v>528</v>
      </c>
    </row>
    <row r="2" spans="2:23" x14ac:dyDescent="0.45">
      <c r="B2">
        <v>2</v>
      </c>
      <c r="C2" t="s">
        <v>586</v>
      </c>
    </row>
    <row r="3" spans="2:23" s="1" customFormat="1" x14ac:dyDescent="0.45">
      <c r="B3" s="1">
        <v>3</v>
      </c>
      <c r="C3" s="1" t="s">
        <v>587</v>
      </c>
      <c r="D3" s="1" t="s">
        <v>49</v>
      </c>
      <c r="E3" s="1" t="s">
        <v>87</v>
      </c>
      <c r="F3" s="1" t="s">
        <v>543</v>
      </c>
    </row>
    <row r="4" spans="2:23" x14ac:dyDescent="0.45">
      <c r="C4" t="s">
        <v>529</v>
      </c>
      <c r="D4" t="s">
        <v>53</v>
      </c>
      <c r="F4" t="s">
        <v>527</v>
      </c>
    </row>
    <row r="5" spans="2:23" x14ac:dyDescent="0.45">
      <c r="C5" t="s">
        <v>530</v>
      </c>
      <c r="D5" t="s">
        <v>533</v>
      </c>
      <c r="F5" t="s">
        <v>534</v>
      </c>
    </row>
    <row r="6" spans="2:23" x14ac:dyDescent="0.45">
      <c r="C6" t="s">
        <v>531</v>
      </c>
      <c r="D6" t="s">
        <v>66</v>
      </c>
      <c r="F6" t="s">
        <v>541</v>
      </c>
    </row>
    <row r="7" spans="2:23" x14ac:dyDescent="0.45">
      <c r="C7" t="s">
        <v>542</v>
      </c>
      <c r="D7" t="s">
        <v>66</v>
      </c>
      <c r="E7" t="s">
        <v>429</v>
      </c>
      <c r="F7" t="s">
        <v>535</v>
      </c>
    </row>
    <row r="8" spans="2:23" x14ac:dyDescent="0.45">
      <c r="E8" t="s">
        <v>544</v>
      </c>
      <c r="F8" t="s">
        <v>545</v>
      </c>
    </row>
    <row r="9" spans="2:23" x14ac:dyDescent="0.45">
      <c r="E9" t="s">
        <v>546</v>
      </c>
      <c r="F9" t="s">
        <v>547</v>
      </c>
    </row>
    <row r="10" spans="2:23" x14ac:dyDescent="0.45">
      <c r="E10" t="s">
        <v>550</v>
      </c>
      <c r="F10" t="s">
        <v>551</v>
      </c>
    </row>
    <row r="11" spans="2:23" x14ac:dyDescent="0.45">
      <c r="E11" t="s">
        <v>552</v>
      </c>
      <c r="F11" t="s">
        <v>553</v>
      </c>
    </row>
    <row r="12" spans="2:23" x14ac:dyDescent="0.45">
      <c r="C12" s="62" t="s">
        <v>532</v>
      </c>
      <c r="D12" s="62" t="s">
        <v>63</v>
      </c>
      <c r="E12" s="62" t="s">
        <v>548</v>
      </c>
      <c r="F12" s="62" t="s">
        <v>549</v>
      </c>
      <c r="G12" s="62"/>
      <c r="I12" s="62" t="s">
        <v>497</v>
      </c>
    </row>
    <row r="13" spans="2:23" x14ac:dyDescent="0.45">
      <c r="C13" t="s">
        <v>536</v>
      </c>
      <c r="D13" t="s">
        <v>537</v>
      </c>
      <c r="F13" t="s">
        <v>538</v>
      </c>
    </row>
    <row r="14" spans="2:23" x14ac:dyDescent="0.45">
      <c r="C14" t="s">
        <v>539</v>
      </c>
      <c r="D14" t="s">
        <v>44</v>
      </c>
      <c r="F14" t="s">
        <v>540</v>
      </c>
    </row>
    <row r="17" spans="1:11" x14ac:dyDescent="0.45">
      <c r="B17">
        <v>4</v>
      </c>
      <c r="C17" t="s">
        <v>588</v>
      </c>
    </row>
    <row r="18" spans="1:11" x14ac:dyDescent="0.45">
      <c r="B18">
        <v>5</v>
      </c>
      <c r="C18" t="s">
        <v>589</v>
      </c>
    </row>
    <row r="19" spans="1:11" s="1" customFormat="1" x14ac:dyDescent="0.45">
      <c r="C19" s="1" t="s">
        <v>595</v>
      </c>
      <c r="F19" s="1" t="s">
        <v>77</v>
      </c>
      <c r="G19" s="1" t="s">
        <v>590</v>
      </c>
      <c r="H19" s="1" t="s">
        <v>591</v>
      </c>
      <c r="I19" s="1" t="s">
        <v>593</v>
      </c>
    </row>
    <row r="20" spans="1:11" x14ac:dyDescent="0.45">
      <c r="C20" t="s">
        <v>594</v>
      </c>
      <c r="F20" t="s">
        <v>592</v>
      </c>
      <c r="G20" s="8">
        <v>1145000</v>
      </c>
      <c r="H20" s="8">
        <v>2.5000000000000001E-2</v>
      </c>
      <c r="I20" s="8">
        <f>+G20*H20</f>
        <v>28625</v>
      </c>
      <c r="J20" s="8"/>
      <c r="K20" s="8"/>
    </row>
    <row r="21" spans="1:11" x14ac:dyDescent="0.45">
      <c r="C21" t="s">
        <v>526</v>
      </c>
      <c r="F21" t="s">
        <v>592</v>
      </c>
      <c r="G21" s="8">
        <v>1145000</v>
      </c>
      <c r="H21" s="8">
        <v>11.04</v>
      </c>
      <c r="I21" s="8">
        <f>+G21*H21/1000</f>
        <v>12640.799999999997</v>
      </c>
      <c r="J21" s="8"/>
      <c r="K21" s="8"/>
    </row>
    <row r="22" spans="1:11" x14ac:dyDescent="0.45">
      <c r="G22" s="8"/>
      <c r="H22" s="8"/>
      <c r="I22" s="8"/>
      <c r="J22" s="8"/>
      <c r="K22" s="8"/>
    </row>
    <row r="23" spans="1:11" x14ac:dyDescent="0.45">
      <c r="A23" s="54" t="s">
        <v>612</v>
      </c>
      <c r="B23" s="54"/>
      <c r="G23" s="8"/>
      <c r="H23" s="8"/>
      <c r="I23" s="8"/>
      <c r="J23" s="8"/>
      <c r="K23" s="8"/>
    </row>
    <row r="24" spans="1:11" x14ac:dyDescent="0.45">
      <c r="A24" s="72">
        <v>1</v>
      </c>
      <c r="B24" t="s">
        <v>614</v>
      </c>
      <c r="G24" s="8"/>
      <c r="H24" s="8"/>
      <c r="I24" s="8"/>
      <c r="J24" s="8"/>
      <c r="K24" s="8"/>
    </row>
    <row r="25" spans="1:11" x14ac:dyDescent="0.45">
      <c r="B25" t="s">
        <v>613</v>
      </c>
    </row>
    <row r="26" spans="1:11" x14ac:dyDescent="0.45">
      <c r="B26" t="s">
        <v>48</v>
      </c>
      <c r="C26" s="74" t="s">
        <v>615</v>
      </c>
    </row>
    <row r="27" spans="1:11" x14ac:dyDescent="0.45">
      <c r="B27" t="s">
        <v>617</v>
      </c>
      <c r="C27" s="75" t="s">
        <v>616</v>
      </c>
      <c r="D27" s="54" t="s">
        <v>618</v>
      </c>
      <c r="E27" s="54"/>
      <c r="F27" s="54"/>
      <c r="G27" s="54"/>
      <c r="H27" t="s">
        <v>627</v>
      </c>
    </row>
    <row r="28" spans="1:11" x14ac:dyDescent="0.45">
      <c r="B28" t="s">
        <v>563</v>
      </c>
      <c r="C28" s="75" t="s">
        <v>619</v>
      </c>
      <c r="D28" t="s">
        <v>620</v>
      </c>
      <c r="E28" s="75">
        <v>5</v>
      </c>
    </row>
    <row r="29" spans="1:11" x14ac:dyDescent="0.45">
      <c r="B29" t="s">
        <v>558</v>
      </c>
      <c r="C29" s="75" t="s">
        <v>621</v>
      </c>
    </row>
    <row r="30" spans="1:11" x14ac:dyDescent="0.45">
      <c r="B30" t="s">
        <v>622</v>
      </c>
      <c r="C30" s="75" t="s">
        <v>623</v>
      </c>
      <c r="D30" t="s">
        <v>624</v>
      </c>
      <c r="E30" s="75">
        <v>6399</v>
      </c>
    </row>
    <row r="31" spans="1:11" x14ac:dyDescent="0.45">
      <c r="B31" t="s">
        <v>625</v>
      </c>
      <c r="C31" s="76" t="s">
        <v>626</v>
      </c>
    </row>
    <row r="32" spans="1:11" x14ac:dyDescent="0.45">
      <c r="B32" t="s">
        <v>54</v>
      </c>
      <c r="D32">
        <v>0</v>
      </c>
      <c r="E32" t="s">
        <v>628</v>
      </c>
    </row>
    <row r="33" spans="1:8" x14ac:dyDescent="0.45">
      <c r="D33" s="75">
        <v>1</v>
      </c>
      <c r="E33" t="s">
        <v>629</v>
      </c>
      <c r="F33" t="s">
        <v>630</v>
      </c>
      <c r="G33" s="75">
        <v>123456</v>
      </c>
    </row>
    <row r="34" spans="1:8" x14ac:dyDescent="0.45">
      <c r="B34" t="s">
        <v>646</v>
      </c>
      <c r="D34">
        <v>0</v>
      </c>
      <c r="E34" t="s">
        <v>628</v>
      </c>
    </row>
    <row r="35" spans="1:8" x14ac:dyDescent="0.45">
      <c r="D35" s="75">
        <v>1</v>
      </c>
      <c r="E35" t="s">
        <v>629</v>
      </c>
    </row>
    <row r="36" spans="1:8" x14ac:dyDescent="0.45">
      <c r="D36" s="75"/>
    </row>
    <row r="41" spans="1:8" x14ac:dyDescent="0.45">
      <c r="A41" s="75">
        <v>2</v>
      </c>
      <c r="B41" s="75" t="s">
        <v>644</v>
      </c>
      <c r="C41" s="75"/>
    </row>
    <row r="42" spans="1:8" x14ac:dyDescent="0.45">
      <c r="B42" s="73">
        <v>10</v>
      </c>
      <c r="C42" t="s">
        <v>631</v>
      </c>
      <c r="F42">
        <v>10</v>
      </c>
      <c r="G42">
        <v>1001</v>
      </c>
      <c r="H42" t="s">
        <v>633</v>
      </c>
    </row>
    <row r="43" spans="1:8" x14ac:dyDescent="0.45">
      <c r="C43" s="78" t="s">
        <v>615</v>
      </c>
      <c r="D43" t="s">
        <v>635</v>
      </c>
      <c r="F43">
        <v>20</v>
      </c>
      <c r="G43">
        <v>1002</v>
      </c>
      <c r="H43" t="s">
        <v>634</v>
      </c>
    </row>
    <row r="44" spans="1:8" x14ac:dyDescent="0.45">
      <c r="D44" s="78" t="s">
        <v>615</v>
      </c>
      <c r="E44" t="s">
        <v>637</v>
      </c>
      <c r="F44">
        <v>30</v>
      </c>
      <c r="G44">
        <v>1003</v>
      </c>
      <c r="H44" t="s">
        <v>34</v>
      </c>
    </row>
    <row r="45" spans="1:8" x14ac:dyDescent="0.45">
      <c r="C45" s="77" t="s">
        <v>636</v>
      </c>
      <c r="D45" s="77" t="s">
        <v>638</v>
      </c>
      <c r="F45">
        <v>40</v>
      </c>
      <c r="G45">
        <v>1004</v>
      </c>
      <c r="H45" t="s">
        <v>28</v>
      </c>
    </row>
    <row r="46" spans="1:8" x14ac:dyDescent="0.45">
      <c r="D46" s="77" t="s">
        <v>615</v>
      </c>
      <c r="E46" t="s">
        <v>637</v>
      </c>
      <c r="F46">
        <v>50</v>
      </c>
      <c r="G46">
        <v>1005</v>
      </c>
      <c r="H46" t="s">
        <v>29</v>
      </c>
    </row>
    <row r="47" spans="1:8" x14ac:dyDescent="0.45">
      <c r="C47" s="77" t="s">
        <v>639</v>
      </c>
      <c r="D47" s="89" t="s">
        <v>640</v>
      </c>
      <c r="E47" s="89"/>
      <c r="F47">
        <v>60</v>
      </c>
      <c r="G47">
        <v>1006</v>
      </c>
      <c r="H47" t="s">
        <v>30</v>
      </c>
    </row>
    <row r="48" spans="1:8" x14ac:dyDescent="0.45">
      <c r="C48" s="77"/>
      <c r="D48" s="77" t="s">
        <v>615</v>
      </c>
      <c r="E48" t="s">
        <v>637</v>
      </c>
      <c r="F48">
        <v>70</v>
      </c>
      <c r="G48">
        <v>1007</v>
      </c>
      <c r="H48" t="s">
        <v>31</v>
      </c>
    </row>
    <row r="49" spans="2:7" x14ac:dyDescent="0.45">
      <c r="C49" s="77" t="s">
        <v>641</v>
      </c>
      <c r="D49" s="89" t="s">
        <v>551</v>
      </c>
      <c r="E49" s="89"/>
    </row>
    <row r="50" spans="2:7" x14ac:dyDescent="0.45">
      <c r="B50" s="73">
        <v>20</v>
      </c>
      <c r="C50" t="s">
        <v>632</v>
      </c>
    </row>
    <row r="51" spans="2:7" x14ac:dyDescent="0.45">
      <c r="C51" s="78" t="s">
        <v>615</v>
      </c>
      <c r="D51" t="s">
        <v>635</v>
      </c>
    </row>
    <row r="52" spans="2:7" x14ac:dyDescent="0.45">
      <c r="D52" s="78" t="s">
        <v>615</v>
      </c>
      <c r="E52" t="s">
        <v>637</v>
      </c>
    </row>
    <row r="53" spans="2:7" x14ac:dyDescent="0.45">
      <c r="C53" s="77" t="s">
        <v>636</v>
      </c>
      <c r="D53" s="77" t="s">
        <v>638</v>
      </c>
    </row>
    <row r="54" spans="2:7" x14ac:dyDescent="0.45">
      <c r="D54" s="77" t="s">
        <v>615</v>
      </c>
      <c r="E54" t="s">
        <v>637</v>
      </c>
    </row>
    <row r="55" spans="2:7" x14ac:dyDescent="0.45">
      <c r="C55" s="77" t="s">
        <v>639</v>
      </c>
      <c r="D55" s="89" t="s">
        <v>640</v>
      </c>
      <c r="E55" s="89"/>
    </row>
    <row r="56" spans="2:7" x14ac:dyDescent="0.45">
      <c r="C56" s="77"/>
      <c r="D56" s="77" t="s">
        <v>615</v>
      </c>
      <c r="E56" t="s">
        <v>637</v>
      </c>
    </row>
    <row r="57" spans="2:7" x14ac:dyDescent="0.45">
      <c r="C57" s="77" t="s">
        <v>641</v>
      </c>
      <c r="D57" s="89" t="s">
        <v>551</v>
      </c>
      <c r="E57" s="89"/>
    </row>
    <row r="58" spans="2:7" x14ac:dyDescent="0.45">
      <c r="B58" s="73">
        <v>30</v>
      </c>
      <c r="C58" t="s">
        <v>642</v>
      </c>
      <c r="G58" t="s">
        <v>647</v>
      </c>
    </row>
    <row r="59" spans="2:7" x14ac:dyDescent="0.45">
      <c r="C59" s="78" t="s">
        <v>615</v>
      </c>
      <c r="D59" t="s">
        <v>635</v>
      </c>
      <c r="G59" t="s">
        <v>649</v>
      </c>
    </row>
    <row r="60" spans="2:7" x14ac:dyDescent="0.45">
      <c r="D60" s="78" t="s">
        <v>615</v>
      </c>
      <c r="E60" t="s">
        <v>637</v>
      </c>
      <c r="G60" t="s">
        <v>648</v>
      </c>
    </row>
    <row r="61" spans="2:7" x14ac:dyDescent="0.45">
      <c r="C61" s="77" t="s">
        <v>636</v>
      </c>
      <c r="D61" s="77" t="s">
        <v>638</v>
      </c>
      <c r="G61" t="s">
        <v>650</v>
      </c>
    </row>
    <row r="62" spans="2:7" x14ac:dyDescent="0.45">
      <c r="D62" s="77" t="s">
        <v>615</v>
      </c>
      <c r="E62" t="s">
        <v>637</v>
      </c>
    </row>
    <row r="63" spans="2:7" x14ac:dyDescent="0.45">
      <c r="C63" s="77" t="s">
        <v>639</v>
      </c>
      <c r="D63" s="89" t="s">
        <v>640</v>
      </c>
      <c r="E63" s="89"/>
      <c r="G63" t="s">
        <v>651</v>
      </c>
    </row>
    <row r="64" spans="2:7" x14ac:dyDescent="0.45">
      <c r="C64" s="77"/>
      <c r="D64" s="77" t="s">
        <v>615</v>
      </c>
      <c r="E64" t="s">
        <v>637</v>
      </c>
    </row>
    <row r="65" spans="1:9" x14ac:dyDescent="0.45">
      <c r="C65" s="77" t="s">
        <v>641</v>
      </c>
      <c r="D65" s="89" t="s">
        <v>551</v>
      </c>
      <c r="E65" s="89"/>
    </row>
    <row r="66" spans="1:9" x14ac:dyDescent="0.45">
      <c r="B66" s="73">
        <v>99</v>
      </c>
      <c r="C66" s="77" t="s">
        <v>643</v>
      </c>
    </row>
    <row r="67" spans="1:9" x14ac:dyDescent="0.45">
      <c r="C67" s="78" t="s">
        <v>615</v>
      </c>
      <c r="D67" t="s">
        <v>643</v>
      </c>
    </row>
    <row r="68" spans="1:9" x14ac:dyDescent="0.45">
      <c r="D68" s="78" t="s">
        <v>615</v>
      </c>
      <c r="E68" t="s">
        <v>637</v>
      </c>
      <c r="F68">
        <v>9999</v>
      </c>
    </row>
    <row r="71" spans="1:9" x14ac:dyDescent="0.45">
      <c r="A71" s="75">
        <v>3</v>
      </c>
      <c r="B71" s="75" t="s">
        <v>645</v>
      </c>
      <c r="C71" s="75"/>
    </row>
    <row r="72" spans="1:9" x14ac:dyDescent="0.45">
      <c r="C72" s="1" t="s">
        <v>587</v>
      </c>
      <c r="D72" s="1" t="s">
        <v>49</v>
      </c>
      <c r="E72" s="1" t="s">
        <v>87</v>
      </c>
      <c r="F72" s="1" t="s">
        <v>543</v>
      </c>
      <c r="G72" s="1"/>
      <c r="H72" s="1"/>
      <c r="I72" s="1"/>
    </row>
    <row r="73" spans="1:9" x14ac:dyDescent="0.45">
      <c r="C73" t="s">
        <v>529</v>
      </c>
      <c r="D73" t="s">
        <v>53</v>
      </c>
      <c r="F73" t="s">
        <v>527</v>
      </c>
    </row>
    <row r="74" spans="1:9" x14ac:dyDescent="0.45">
      <c r="C74" t="s">
        <v>530</v>
      </c>
      <c r="D74" t="s">
        <v>533</v>
      </c>
      <c r="F74" t="s">
        <v>534</v>
      </c>
    </row>
    <row r="75" spans="1:9" x14ac:dyDescent="0.45">
      <c r="C75" t="s">
        <v>531</v>
      </c>
      <c r="D75" t="s">
        <v>66</v>
      </c>
      <c r="F75" t="s">
        <v>541</v>
      </c>
    </row>
    <row r="76" spans="1:9" x14ac:dyDescent="0.45">
      <c r="C76" t="s">
        <v>542</v>
      </c>
      <c r="D76" t="s">
        <v>66</v>
      </c>
      <c r="E76" t="s">
        <v>429</v>
      </c>
      <c r="F76" t="s">
        <v>535</v>
      </c>
    </row>
    <row r="77" spans="1:9" x14ac:dyDescent="0.45">
      <c r="E77" t="s">
        <v>544</v>
      </c>
      <c r="F77" t="s">
        <v>545</v>
      </c>
    </row>
    <row r="78" spans="1:9" x14ac:dyDescent="0.45">
      <c r="E78" t="s">
        <v>546</v>
      </c>
      <c r="F78" t="s">
        <v>547</v>
      </c>
    </row>
    <row r="79" spans="1:9" x14ac:dyDescent="0.45">
      <c r="E79" t="s">
        <v>550</v>
      </c>
      <c r="F79" t="s">
        <v>551</v>
      </c>
    </row>
    <row r="80" spans="1:9" x14ac:dyDescent="0.45">
      <c r="E80" t="s">
        <v>552</v>
      </c>
      <c r="F80" t="s">
        <v>553</v>
      </c>
    </row>
    <row r="81" spans="1:9" x14ac:dyDescent="0.45">
      <c r="C81" s="62" t="s">
        <v>532</v>
      </c>
      <c r="D81" s="62" t="s">
        <v>63</v>
      </c>
      <c r="E81" s="62" t="s">
        <v>548</v>
      </c>
      <c r="F81" s="62" t="s">
        <v>549</v>
      </c>
      <c r="G81" s="62"/>
      <c r="I81" s="62" t="s">
        <v>497</v>
      </c>
    </row>
    <row r="82" spans="1:9" x14ac:dyDescent="0.45">
      <c r="C82" t="s">
        <v>536</v>
      </c>
      <c r="D82" t="s">
        <v>537</v>
      </c>
      <c r="F82" t="s">
        <v>538</v>
      </c>
    </row>
    <row r="83" spans="1:9" x14ac:dyDescent="0.45">
      <c r="C83" t="s">
        <v>539</v>
      </c>
      <c r="D83" t="s">
        <v>44</v>
      </c>
      <c r="F83" t="s">
        <v>540</v>
      </c>
    </row>
    <row r="84" spans="1:9" x14ac:dyDescent="0.45">
      <c r="B84" s="54" t="s">
        <v>658</v>
      </c>
      <c r="C84" s="54"/>
      <c r="D84" s="54" t="s">
        <v>66</v>
      </c>
      <c r="E84" s="54" t="s">
        <v>662</v>
      </c>
      <c r="F84" s="54" t="s">
        <v>663</v>
      </c>
      <c r="G84" t="s">
        <v>659</v>
      </c>
    </row>
    <row r="86" spans="1:9" x14ac:dyDescent="0.45">
      <c r="A86" s="75">
        <v>4</v>
      </c>
      <c r="B86" s="75" t="s">
        <v>652</v>
      </c>
      <c r="C86" s="75"/>
    </row>
    <row r="87" spans="1:9" x14ac:dyDescent="0.45">
      <c r="C87" t="s">
        <v>653</v>
      </c>
    </row>
    <row r="88" spans="1:9" x14ac:dyDescent="0.45">
      <c r="B88">
        <v>1</v>
      </c>
      <c r="C88" t="s">
        <v>654</v>
      </c>
    </row>
    <row r="89" spans="1:9" x14ac:dyDescent="0.45">
      <c r="B89">
        <v>2</v>
      </c>
      <c r="C89" t="s">
        <v>598</v>
      </c>
    </row>
    <row r="90" spans="1:9" x14ac:dyDescent="0.45">
      <c r="B90">
        <v>3</v>
      </c>
      <c r="C90" t="s">
        <v>655</v>
      </c>
    </row>
    <row r="91" spans="1:9" x14ac:dyDescent="0.45">
      <c r="B91">
        <v>4</v>
      </c>
      <c r="C91" t="s">
        <v>657</v>
      </c>
    </row>
    <row r="92" spans="1:9" x14ac:dyDescent="0.45">
      <c r="B92">
        <v>5</v>
      </c>
      <c r="C92" t="s">
        <v>656</v>
      </c>
    </row>
    <row r="93" spans="1:9" x14ac:dyDescent="0.45">
      <c r="A93" s="79">
        <v>5</v>
      </c>
      <c r="B93" s="79" t="s">
        <v>660</v>
      </c>
      <c r="C93" s="79"/>
      <c r="D93" s="79"/>
    </row>
    <row r="95" spans="1:9" x14ac:dyDescent="0.45">
      <c r="A95" s="75">
        <v>6</v>
      </c>
      <c r="B95" s="75" t="s">
        <v>665</v>
      </c>
      <c r="C95" s="75"/>
      <c r="D95" s="75"/>
    </row>
    <row r="96" spans="1:9" x14ac:dyDescent="0.45">
      <c r="B96" t="s">
        <v>666</v>
      </c>
    </row>
    <row r="97" spans="2:2" x14ac:dyDescent="0.45">
      <c r="B97" t="s">
        <v>667</v>
      </c>
    </row>
  </sheetData>
  <mergeCells count="6">
    <mergeCell ref="D65:E65"/>
    <mergeCell ref="D47:E47"/>
    <mergeCell ref="D49:E49"/>
    <mergeCell ref="D55:E55"/>
    <mergeCell ref="D57:E57"/>
    <mergeCell ref="D63:E63"/>
  </mergeCells>
  <hyperlinks>
    <hyperlink ref="C31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</sheetPr>
  <dimension ref="B2:J50"/>
  <sheetViews>
    <sheetView tabSelected="1" zoomScale="145" zoomScaleNormal="145" workbookViewId="0">
      <selection activeCell="C9" sqref="C9"/>
    </sheetView>
  </sheetViews>
  <sheetFormatPr baseColWidth="10" defaultRowHeight="14.25" x14ac:dyDescent="0.45"/>
  <cols>
    <col min="2" max="2" width="19.3984375" customWidth="1"/>
    <col min="3" max="3" width="17.265625" customWidth="1"/>
    <col min="4" max="4" width="22.86328125" customWidth="1"/>
    <col min="5" max="5" width="18.3984375" customWidth="1"/>
    <col min="6" max="6" width="20.59765625" bestFit="1" customWidth="1"/>
    <col min="7" max="7" width="20.59765625" customWidth="1"/>
    <col min="8" max="8" width="18.265625" customWidth="1"/>
    <col min="9" max="9" width="16.3984375" customWidth="1"/>
    <col min="10" max="10" width="21" customWidth="1"/>
  </cols>
  <sheetData>
    <row r="2" spans="2:10" x14ac:dyDescent="0.45">
      <c r="C2" s="4">
        <v>5105</v>
      </c>
      <c r="D2" s="5"/>
      <c r="E2" s="4">
        <v>7305</v>
      </c>
      <c r="F2" s="5"/>
      <c r="G2" s="35"/>
      <c r="H2" s="4">
        <v>5205</v>
      </c>
      <c r="I2" s="5"/>
      <c r="J2">
        <v>7335</v>
      </c>
    </row>
    <row r="3" spans="2:10" s="1" customFormat="1" x14ac:dyDescent="0.45">
      <c r="B3" s="2" t="s">
        <v>1</v>
      </c>
      <c r="C3" s="6" t="s">
        <v>2</v>
      </c>
      <c r="D3" s="3" t="s">
        <v>35</v>
      </c>
      <c r="E3" s="6" t="s">
        <v>10</v>
      </c>
      <c r="F3" s="3" t="s">
        <v>35</v>
      </c>
      <c r="G3" s="3"/>
      <c r="H3" s="6" t="s">
        <v>11</v>
      </c>
      <c r="I3" s="3" t="s">
        <v>35</v>
      </c>
      <c r="J3" s="7" t="s">
        <v>36</v>
      </c>
    </row>
    <row r="4" spans="2:10" x14ac:dyDescent="0.45">
      <c r="B4" t="s">
        <v>14</v>
      </c>
      <c r="C4" t="s">
        <v>37</v>
      </c>
      <c r="D4" t="s">
        <v>40</v>
      </c>
      <c r="E4" t="s">
        <v>37</v>
      </c>
      <c r="F4" t="s">
        <v>38</v>
      </c>
      <c r="H4" t="s">
        <v>37</v>
      </c>
      <c r="I4" t="s">
        <v>39</v>
      </c>
    </row>
    <row r="5" spans="2:10" x14ac:dyDescent="0.45">
      <c r="B5" t="s">
        <v>14</v>
      </c>
      <c r="C5" t="s">
        <v>12</v>
      </c>
      <c r="D5" t="s">
        <v>17</v>
      </c>
      <c r="E5" t="s">
        <v>12</v>
      </c>
      <c r="F5" t="s">
        <v>441</v>
      </c>
      <c r="G5" t="s">
        <v>442</v>
      </c>
      <c r="H5" t="s">
        <v>12</v>
      </c>
      <c r="I5" t="s">
        <v>18</v>
      </c>
    </row>
    <row r="6" spans="2:10" x14ac:dyDescent="0.45">
      <c r="B6" t="s">
        <v>14</v>
      </c>
      <c r="C6" t="s">
        <v>13</v>
      </c>
      <c r="D6" t="s">
        <v>16</v>
      </c>
      <c r="E6" t="s">
        <v>12</v>
      </c>
      <c r="F6" t="s">
        <v>441</v>
      </c>
      <c r="G6" t="s">
        <v>443</v>
      </c>
    </row>
    <row r="7" spans="2:10" x14ac:dyDescent="0.45">
      <c r="B7" t="s">
        <v>14</v>
      </c>
      <c r="C7" t="s">
        <v>444</v>
      </c>
      <c r="D7" t="s">
        <v>445</v>
      </c>
      <c r="E7" t="s">
        <v>15</v>
      </c>
      <c r="F7" t="s">
        <v>19</v>
      </c>
    </row>
    <row r="8" spans="2:10" x14ac:dyDescent="0.45">
      <c r="B8" t="s">
        <v>14</v>
      </c>
      <c r="E8" t="s">
        <v>20</v>
      </c>
      <c r="F8" t="s">
        <v>21</v>
      </c>
    </row>
    <row r="9" spans="2:10" x14ac:dyDescent="0.45">
      <c r="B9" t="s">
        <v>14</v>
      </c>
      <c r="E9" t="s">
        <v>22</v>
      </c>
      <c r="F9" t="s">
        <v>21</v>
      </c>
    </row>
    <row r="10" spans="2:10" x14ac:dyDescent="0.45">
      <c r="B10" t="s">
        <v>14</v>
      </c>
      <c r="E10" t="s">
        <v>33</v>
      </c>
      <c r="F10" t="s">
        <v>34</v>
      </c>
    </row>
    <row r="11" spans="2:10" x14ac:dyDescent="0.45">
      <c r="B11" t="s">
        <v>14</v>
      </c>
      <c r="E11" t="s">
        <v>23</v>
      </c>
      <c r="F11" t="s">
        <v>28</v>
      </c>
    </row>
    <row r="12" spans="2:10" x14ac:dyDescent="0.45">
      <c r="B12" t="s">
        <v>14</v>
      </c>
      <c r="E12" t="s">
        <v>24</v>
      </c>
      <c r="F12" t="s">
        <v>29</v>
      </c>
    </row>
    <row r="13" spans="2:10" x14ac:dyDescent="0.45">
      <c r="B13" t="s">
        <v>14</v>
      </c>
      <c r="E13" t="s">
        <v>26</v>
      </c>
      <c r="F13" t="s">
        <v>30</v>
      </c>
    </row>
    <row r="14" spans="2:10" x14ac:dyDescent="0.45">
      <c r="B14" t="s">
        <v>3</v>
      </c>
      <c r="E14" t="s">
        <v>27</v>
      </c>
      <c r="F14" t="s">
        <v>31</v>
      </c>
      <c r="H14" t="s">
        <v>27</v>
      </c>
      <c r="I14" t="s">
        <v>32</v>
      </c>
    </row>
    <row r="15" spans="2:10" x14ac:dyDescent="0.45">
      <c r="B15" t="s">
        <v>4</v>
      </c>
      <c r="E15" t="s">
        <v>25</v>
      </c>
      <c r="H15" t="s">
        <v>25</v>
      </c>
      <c r="I15" t="s">
        <v>32</v>
      </c>
    </row>
    <row r="16" spans="2:10" x14ac:dyDescent="0.45">
      <c r="B16" t="s">
        <v>5</v>
      </c>
    </row>
    <row r="17" spans="2:7" x14ac:dyDescent="0.45">
      <c r="B17" t="s">
        <v>6</v>
      </c>
    </row>
    <row r="18" spans="2:7" x14ac:dyDescent="0.45">
      <c r="B18" t="s">
        <v>8</v>
      </c>
    </row>
    <row r="19" spans="2:7" x14ac:dyDescent="0.45">
      <c r="B19" t="s">
        <v>9</v>
      </c>
    </row>
    <row r="20" spans="2:7" x14ac:dyDescent="0.45">
      <c r="C20" s="83" t="s">
        <v>564</v>
      </c>
      <c r="D20" s="83" t="s">
        <v>746</v>
      </c>
    </row>
    <row r="21" spans="2:7" x14ac:dyDescent="0.45">
      <c r="C21" s="84" t="s">
        <v>615</v>
      </c>
      <c r="D21" s="85" t="s">
        <v>748</v>
      </c>
    </row>
    <row r="22" spans="2:7" x14ac:dyDescent="0.45">
      <c r="C22" s="85"/>
      <c r="D22" s="84" t="s">
        <v>615</v>
      </c>
      <c r="E22" t="s">
        <v>754</v>
      </c>
    </row>
    <row r="23" spans="2:7" x14ac:dyDescent="0.45">
      <c r="C23" s="85"/>
      <c r="D23" s="84" t="s">
        <v>636</v>
      </c>
      <c r="E23" t="s">
        <v>755</v>
      </c>
    </row>
    <row r="24" spans="2:7" x14ac:dyDescent="0.45">
      <c r="C24" s="85"/>
      <c r="D24" s="84" t="s">
        <v>639</v>
      </c>
      <c r="E24" t="s">
        <v>756</v>
      </c>
    </row>
    <row r="25" spans="2:7" x14ac:dyDescent="0.45">
      <c r="C25" s="84" t="s">
        <v>636</v>
      </c>
      <c r="D25" s="85" t="s">
        <v>747</v>
      </c>
    </row>
    <row r="26" spans="2:7" x14ac:dyDescent="0.45">
      <c r="D26" s="77" t="s">
        <v>615</v>
      </c>
      <c r="E26" s="54" t="s">
        <v>750</v>
      </c>
    </row>
    <row r="27" spans="2:7" x14ac:dyDescent="0.45">
      <c r="E27" s="77" t="s">
        <v>615</v>
      </c>
      <c r="F27" t="s">
        <v>631</v>
      </c>
    </row>
    <row r="28" spans="2:7" x14ac:dyDescent="0.45">
      <c r="F28" s="77" t="s">
        <v>749</v>
      </c>
      <c r="G28" s="54" t="s">
        <v>635</v>
      </c>
    </row>
    <row r="29" spans="2:7" x14ac:dyDescent="0.45">
      <c r="F29" s="77" t="s">
        <v>751</v>
      </c>
      <c r="G29" t="s">
        <v>638</v>
      </c>
    </row>
    <row r="30" spans="2:7" x14ac:dyDescent="0.45">
      <c r="F30" s="77" t="s">
        <v>752</v>
      </c>
      <c r="G30" t="s">
        <v>640</v>
      </c>
    </row>
    <row r="31" spans="2:7" x14ac:dyDescent="0.45">
      <c r="F31" s="77" t="s">
        <v>753</v>
      </c>
      <c r="G31" t="s">
        <v>758</v>
      </c>
    </row>
    <row r="32" spans="2:7" x14ac:dyDescent="0.45">
      <c r="F32" s="77" t="s">
        <v>759</v>
      </c>
      <c r="G32" t="s">
        <v>760</v>
      </c>
    </row>
    <row r="33" spans="2:8" x14ac:dyDescent="0.45">
      <c r="F33" s="77" t="s">
        <v>762</v>
      </c>
      <c r="G33" t="s">
        <v>551</v>
      </c>
    </row>
    <row r="34" spans="2:8" x14ac:dyDescent="0.45">
      <c r="F34" s="77" t="s">
        <v>757</v>
      </c>
      <c r="G34" t="s">
        <v>763</v>
      </c>
      <c r="H34" t="s">
        <v>772</v>
      </c>
    </row>
    <row r="35" spans="2:8" x14ac:dyDescent="0.45">
      <c r="F35" s="77" t="s">
        <v>761</v>
      </c>
      <c r="G35" t="s">
        <v>740</v>
      </c>
    </row>
    <row r="36" spans="2:8" x14ac:dyDescent="0.45">
      <c r="E36" s="77" t="s">
        <v>636</v>
      </c>
      <c r="F36" s="77" t="s">
        <v>632</v>
      </c>
    </row>
    <row r="37" spans="2:8" x14ac:dyDescent="0.45">
      <c r="E37" s="77"/>
      <c r="F37" s="77" t="s">
        <v>749</v>
      </c>
      <c r="G37" s="54" t="s">
        <v>635</v>
      </c>
    </row>
    <row r="38" spans="2:8" x14ac:dyDescent="0.45">
      <c r="E38" s="77"/>
      <c r="F38" s="77" t="s">
        <v>751</v>
      </c>
      <c r="G38" t="s">
        <v>638</v>
      </c>
    </row>
    <row r="39" spans="2:8" x14ac:dyDescent="0.45">
      <c r="E39" s="77"/>
      <c r="F39" s="77" t="s">
        <v>752</v>
      </c>
      <c r="G39" t="s">
        <v>640</v>
      </c>
    </row>
    <row r="40" spans="2:8" x14ac:dyDescent="0.45">
      <c r="E40" s="77"/>
      <c r="F40" s="77" t="s">
        <v>753</v>
      </c>
    </row>
    <row r="41" spans="2:8" x14ac:dyDescent="0.45">
      <c r="E41" s="77"/>
      <c r="F41" s="77"/>
    </row>
    <row r="42" spans="2:8" x14ac:dyDescent="0.45">
      <c r="E42" s="77"/>
      <c r="F42" s="77" t="s">
        <v>757</v>
      </c>
      <c r="G42" t="s">
        <v>551</v>
      </c>
    </row>
    <row r="43" spans="2:8" x14ac:dyDescent="0.45">
      <c r="B43" t="s">
        <v>764</v>
      </c>
      <c r="E43" s="77"/>
      <c r="F43" s="77"/>
    </row>
    <row r="44" spans="2:8" x14ac:dyDescent="0.45">
      <c r="B44" s="85">
        <v>1</v>
      </c>
      <c r="C44" s="85" t="s">
        <v>771</v>
      </c>
      <c r="D44" s="85"/>
      <c r="E44" s="84"/>
      <c r="F44" s="84"/>
      <c r="G44" s="85"/>
    </row>
    <row r="45" spans="2:8" x14ac:dyDescent="0.45">
      <c r="B45" s="54">
        <v>2</v>
      </c>
      <c r="C45" s="54" t="s">
        <v>765</v>
      </c>
      <c r="D45" s="54"/>
      <c r="E45" s="86"/>
      <c r="F45" s="86"/>
      <c r="G45" s="54"/>
    </row>
    <row r="46" spans="2:8" x14ac:dyDescent="0.45">
      <c r="B46" s="54"/>
      <c r="C46" s="54" t="s">
        <v>766</v>
      </c>
      <c r="D46" s="54"/>
      <c r="E46" s="86"/>
      <c r="F46" s="86"/>
      <c r="G46" s="54"/>
    </row>
    <row r="47" spans="2:8" x14ac:dyDescent="0.45">
      <c r="B47" s="87" t="s">
        <v>768</v>
      </c>
      <c r="C47" s="54" t="s">
        <v>767</v>
      </c>
      <c r="D47" s="54"/>
      <c r="E47" s="86"/>
      <c r="F47" s="54"/>
      <c r="G47" s="54"/>
    </row>
    <row r="48" spans="2:8" x14ac:dyDescent="0.45">
      <c r="B48" s="87" t="s">
        <v>769</v>
      </c>
      <c r="C48" s="54" t="s">
        <v>770</v>
      </c>
      <c r="D48" s="54"/>
      <c r="E48" s="86"/>
      <c r="F48" s="54"/>
      <c r="G48" s="54"/>
    </row>
    <row r="49" spans="5:5" x14ac:dyDescent="0.45">
      <c r="E49" s="77"/>
    </row>
    <row r="50" spans="5:5" x14ac:dyDescent="0.45">
      <c r="E50" s="7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5" tint="-0.249977111117893"/>
  </sheetPr>
  <dimension ref="B3:Q203"/>
  <sheetViews>
    <sheetView topLeftCell="A160" workbookViewId="0">
      <selection activeCell="H5" sqref="H5"/>
    </sheetView>
  </sheetViews>
  <sheetFormatPr baseColWidth="10" defaultRowHeight="14.25" x14ac:dyDescent="0.45"/>
  <cols>
    <col min="1" max="1" width="2.59765625" customWidth="1"/>
    <col min="2" max="2" width="19.265625" customWidth="1"/>
    <col min="3" max="3" width="27.3984375" bestFit="1" customWidth="1"/>
    <col min="4" max="4" width="33.265625" bestFit="1" customWidth="1"/>
    <col min="5" max="10" width="26.59765625" customWidth="1"/>
    <col min="11" max="11" width="36.265625" bestFit="1" customWidth="1"/>
    <col min="12" max="13" width="26.59765625" style="8" customWidth="1"/>
    <col min="14" max="14" width="26.59765625" customWidth="1"/>
    <col min="15" max="16" width="13.59765625" style="8" customWidth="1"/>
    <col min="17" max="17" width="19.265625" style="8" bestFit="1" customWidth="1"/>
  </cols>
  <sheetData>
    <row r="3" spans="2:17" s="27" customFormat="1" x14ac:dyDescent="0.45">
      <c r="B3" s="27" t="s">
        <v>427</v>
      </c>
      <c r="H3" s="27" t="s">
        <v>467</v>
      </c>
      <c r="L3" s="28"/>
      <c r="M3" s="28"/>
      <c r="O3" s="28" t="s">
        <v>96</v>
      </c>
      <c r="P3" s="28"/>
      <c r="Q3" s="28"/>
    </row>
    <row r="4" spans="2:17" x14ac:dyDescent="0.45">
      <c r="B4" s="10" t="s">
        <v>45</v>
      </c>
      <c r="C4" s="10" t="s">
        <v>46</v>
      </c>
      <c r="D4" s="11" t="s">
        <v>47</v>
      </c>
      <c r="E4" s="19" t="s">
        <v>48</v>
      </c>
      <c r="F4" s="12" t="s">
        <v>49</v>
      </c>
      <c r="G4" s="13" t="s">
        <v>87</v>
      </c>
      <c r="H4" s="9" t="s">
        <v>88</v>
      </c>
      <c r="I4" s="34" t="s">
        <v>433</v>
      </c>
      <c r="J4" s="32" t="s">
        <v>430</v>
      </c>
      <c r="K4" s="32" t="s">
        <v>41</v>
      </c>
      <c r="L4" s="29" t="s">
        <v>42</v>
      </c>
      <c r="M4" s="29" t="s">
        <v>43</v>
      </c>
      <c r="N4" s="14" t="s">
        <v>50</v>
      </c>
      <c r="O4" s="9" t="s">
        <v>93</v>
      </c>
      <c r="P4" s="9" t="s">
        <v>94</v>
      </c>
      <c r="Q4" s="36" t="s">
        <v>447</v>
      </c>
    </row>
    <row r="5" spans="2:17" x14ac:dyDescent="0.45">
      <c r="B5">
        <v>140501</v>
      </c>
      <c r="C5" s="1" t="s">
        <v>51</v>
      </c>
      <c r="D5" t="s">
        <v>57</v>
      </c>
      <c r="E5" s="1" t="s">
        <v>52</v>
      </c>
      <c r="F5" s="1" t="s">
        <v>53</v>
      </c>
      <c r="G5" s="1"/>
      <c r="H5" s="1">
        <v>1001</v>
      </c>
      <c r="I5" s="1">
        <v>501</v>
      </c>
      <c r="J5" s="1">
        <v>12</v>
      </c>
      <c r="K5" s="1" t="s">
        <v>439</v>
      </c>
      <c r="L5" s="30">
        <v>1500000</v>
      </c>
      <c r="M5" s="30"/>
      <c r="N5" s="1" t="s">
        <v>0</v>
      </c>
      <c r="O5" s="8" t="s">
        <v>95</v>
      </c>
      <c r="P5" s="8">
        <v>521</v>
      </c>
    </row>
    <row r="6" spans="2:17" x14ac:dyDescent="0.45">
      <c r="B6">
        <v>240802</v>
      </c>
      <c r="C6" s="1" t="s">
        <v>92</v>
      </c>
      <c r="D6" t="s">
        <v>57</v>
      </c>
      <c r="E6" s="1" t="s">
        <v>52</v>
      </c>
      <c r="F6" s="1" t="s">
        <v>53</v>
      </c>
      <c r="G6" s="1"/>
      <c r="H6" s="1">
        <v>1001</v>
      </c>
      <c r="I6" s="1">
        <v>501</v>
      </c>
      <c r="J6" s="1">
        <v>12</v>
      </c>
      <c r="K6" s="1" t="s">
        <v>439</v>
      </c>
      <c r="L6" s="30">
        <f>+L5*19/100</f>
        <v>285000</v>
      </c>
      <c r="N6" s="1" t="s">
        <v>0</v>
      </c>
    </row>
    <row r="7" spans="2:17" x14ac:dyDescent="0.45">
      <c r="B7">
        <v>236540</v>
      </c>
      <c r="C7" s="1" t="s">
        <v>90</v>
      </c>
      <c r="D7" t="s">
        <v>57</v>
      </c>
      <c r="E7" s="1" t="s">
        <v>52</v>
      </c>
      <c r="F7" s="1" t="s">
        <v>53</v>
      </c>
      <c r="G7" s="1"/>
      <c r="H7" s="1">
        <v>1001</v>
      </c>
      <c r="I7" s="1">
        <v>501</v>
      </c>
      <c r="J7" s="1">
        <v>12</v>
      </c>
      <c r="K7" s="1" t="s">
        <v>439</v>
      </c>
      <c r="L7" s="30"/>
      <c r="M7" s="30">
        <f>+L5*2.5/100</f>
        <v>37500</v>
      </c>
      <c r="N7" s="1" t="s">
        <v>0</v>
      </c>
    </row>
    <row r="8" spans="2:17" x14ac:dyDescent="0.45">
      <c r="B8">
        <v>236805</v>
      </c>
      <c r="C8" s="1" t="s">
        <v>91</v>
      </c>
      <c r="D8" t="s">
        <v>57</v>
      </c>
      <c r="E8" s="1" t="s">
        <v>52</v>
      </c>
      <c r="F8" s="1" t="s">
        <v>53</v>
      </c>
      <c r="G8" s="1"/>
      <c r="H8" s="1">
        <v>1001</v>
      </c>
      <c r="I8" s="1">
        <v>501</v>
      </c>
      <c r="J8" s="1">
        <v>12</v>
      </c>
      <c r="K8" s="1" t="s">
        <v>439</v>
      </c>
      <c r="L8" s="30"/>
      <c r="M8" s="30">
        <f>+L5*11.04/1000</f>
        <v>16559.999999999996</v>
      </c>
      <c r="N8" s="1" t="s">
        <v>0</v>
      </c>
    </row>
    <row r="9" spans="2:17" x14ac:dyDescent="0.45">
      <c r="B9">
        <v>220505</v>
      </c>
      <c r="C9" s="1" t="s">
        <v>89</v>
      </c>
      <c r="D9" t="s">
        <v>57</v>
      </c>
      <c r="E9" s="1" t="s">
        <v>52</v>
      </c>
      <c r="F9" s="1" t="s">
        <v>53</v>
      </c>
      <c r="H9" s="1">
        <v>1001</v>
      </c>
      <c r="I9" s="1">
        <v>501</v>
      </c>
      <c r="J9" s="1">
        <v>12</v>
      </c>
      <c r="K9" s="1" t="s">
        <v>439</v>
      </c>
      <c r="M9" s="26">
        <f>+L5+L6-M7-M8</f>
        <v>1730940</v>
      </c>
      <c r="N9" s="1" t="s">
        <v>0</v>
      </c>
    </row>
    <row r="11" spans="2:17" x14ac:dyDescent="0.45">
      <c r="B11" s="27" t="s">
        <v>427</v>
      </c>
      <c r="C11" s="27"/>
      <c r="D11" s="27"/>
      <c r="E11" s="27"/>
      <c r="F11" s="27"/>
      <c r="G11" s="27"/>
      <c r="H11" s="27" t="s">
        <v>469</v>
      </c>
      <c r="I11" s="27"/>
      <c r="J11" s="27"/>
      <c r="K11" s="27"/>
      <c r="L11" s="28"/>
      <c r="M11" s="28"/>
      <c r="N11" s="27"/>
      <c r="O11" s="28" t="s">
        <v>96</v>
      </c>
      <c r="P11" s="28"/>
      <c r="Q11" s="28"/>
    </row>
    <row r="12" spans="2:17" x14ac:dyDescent="0.45">
      <c r="B12" s="10" t="s">
        <v>45</v>
      </c>
      <c r="C12" s="10" t="s">
        <v>46</v>
      </c>
      <c r="D12" s="11" t="s">
        <v>47</v>
      </c>
      <c r="E12" s="19" t="s">
        <v>48</v>
      </c>
      <c r="F12" s="12" t="s">
        <v>49</v>
      </c>
      <c r="G12" s="13" t="s">
        <v>87</v>
      </c>
      <c r="H12" s="9" t="s">
        <v>88</v>
      </c>
      <c r="I12" s="34" t="s">
        <v>433</v>
      </c>
      <c r="J12" s="32" t="s">
        <v>430</v>
      </c>
      <c r="K12" s="32" t="s">
        <v>41</v>
      </c>
      <c r="L12" s="29" t="s">
        <v>42</v>
      </c>
      <c r="M12" s="29" t="s">
        <v>43</v>
      </c>
      <c r="N12" s="14" t="s">
        <v>50</v>
      </c>
      <c r="O12" s="9" t="s">
        <v>93</v>
      </c>
      <c r="P12" s="9" t="s">
        <v>94</v>
      </c>
      <c r="Q12" s="36" t="s">
        <v>447</v>
      </c>
    </row>
    <row r="13" spans="2:17" x14ac:dyDescent="0.45">
      <c r="B13">
        <v>140501</v>
      </c>
      <c r="C13" s="1" t="s">
        <v>51</v>
      </c>
      <c r="D13" t="s">
        <v>54</v>
      </c>
      <c r="E13" s="1" t="s">
        <v>52</v>
      </c>
      <c r="F13" s="1" t="s">
        <v>53</v>
      </c>
      <c r="G13" s="1"/>
      <c r="H13" s="1">
        <v>1001</v>
      </c>
      <c r="I13" s="1">
        <v>501</v>
      </c>
      <c r="J13" s="1">
        <v>12</v>
      </c>
      <c r="K13" s="1" t="s">
        <v>439</v>
      </c>
      <c r="L13" s="30">
        <v>1500000</v>
      </c>
      <c r="M13" s="30"/>
      <c r="N13" s="1" t="s">
        <v>0</v>
      </c>
      <c r="O13" s="8" t="s">
        <v>95</v>
      </c>
      <c r="P13" s="8">
        <v>521</v>
      </c>
    </row>
    <row r="14" spans="2:17" x14ac:dyDescent="0.45">
      <c r="B14">
        <v>240802</v>
      </c>
      <c r="C14" s="1" t="s">
        <v>92</v>
      </c>
      <c r="D14" t="s">
        <v>54</v>
      </c>
      <c r="E14" s="1" t="s">
        <v>52</v>
      </c>
      <c r="F14" s="1" t="s">
        <v>53</v>
      </c>
      <c r="G14" s="1"/>
      <c r="H14" s="1">
        <v>1001</v>
      </c>
      <c r="I14" s="1">
        <v>501</v>
      </c>
      <c r="J14" s="1">
        <v>12</v>
      </c>
      <c r="K14" s="1" t="s">
        <v>439</v>
      </c>
      <c r="L14" s="30">
        <f>+L13*19/100</f>
        <v>285000</v>
      </c>
      <c r="N14" s="1" t="s">
        <v>0</v>
      </c>
    </row>
    <row r="15" spans="2:17" x14ac:dyDescent="0.45">
      <c r="B15">
        <v>220505</v>
      </c>
      <c r="C15" s="1" t="s">
        <v>89</v>
      </c>
      <c r="D15" t="s">
        <v>54</v>
      </c>
      <c r="E15" s="1" t="s">
        <v>52</v>
      </c>
      <c r="F15" s="1" t="s">
        <v>53</v>
      </c>
      <c r="H15" s="1">
        <v>1001</v>
      </c>
      <c r="I15" s="1">
        <v>501</v>
      </c>
      <c r="J15" s="1">
        <v>12</v>
      </c>
      <c r="K15" s="1" t="s">
        <v>439</v>
      </c>
      <c r="M15" s="26">
        <v>1785000</v>
      </c>
      <c r="N15" s="1" t="s">
        <v>0</v>
      </c>
    </row>
    <row r="17" spans="2:17" x14ac:dyDescent="0.45">
      <c r="B17" s="27" t="s">
        <v>427</v>
      </c>
      <c r="C17" s="27"/>
      <c r="D17" s="27"/>
      <c r="E17" s="27"/>
      <c r="F17" s="27"/>
      <c r="G17" s="27"/>
      <c r="H17" s="27" t="s">
        <v>470</v>
      </c>
      <c r="I17" s="27"/>
      <c r="J17" s="27"/>
      <c r="K17" s="27"/>
      <c r="L17" s="28"/>
      <c r="M17" s="28"/>
      <c r="N17" s="27"/>
      <c r="O17" s="28" t="s">
        <v>96</v>
      </c>
      <c r="P17" s="28"/>
      <c r="Q17" s="28"/>
    </row>
    <row r="18" spans="2:17" x14ac:dyDescent="0.45">
      <c r="B18" s="10" t="s">
        <v>45</v>
      </c>
      <c r="C18" s="10" t="s">
        <v>46</v>
      </c>
      <c r="D18" s="11" t="s">
        <v>47</v>
      </c>
      <c r="E18" s="19" t="s">
        <v>48</v>
      </c>
      <c r="F18" s="12" t="s">
        <v>49</v>
      </c>
      <c r="G18" s="13" t="s">
        <v>87</v>
      </c>
      <c r="H18" s="9" t="s">
        <v>88</v>
      </c>
      <c r="I18" s="34" t="s">
        <v>433</v>
      </c>
      <c r="J18" s="32" t="s">
        <v>430</v>
      </c>
      <c r="K18" s="32" t="s">
        <v>41</v>
      </c>
      <c r="L18" s="29" t="s">
        <v>42</v>
      </c>
      <c r="M18" s="29" t="s">
        <v>43</v>
      </c>
      <c r="N18" s="14" t="s">
        <v>50</v>
      </c>
      <c r="O18" s="9" t="s">
        <v>93</v>
      </c>
      <c r="P18" s="9" t="s">
        <v>94</v>
      </c>
      <c r="Q18" s="36" t="s">
        <v>447</v>
      </c>
    </row>
    <row r="19" spans="2:17" x14ac:dyDescent="0.45">
      <c r="B19">
        <v>140501</v>
      </c>
      <c r="C19" s="1" t="s">
        <v>51</v>
      </c>
      <c r="D19" t="s">
        <v>55</v>
      </c>
      <c r="E19" s="1" t="s">
        <v>52</v>
      </c>
      <c r="F19" s="1" t="s">
        <v>53</v>
      </c>
      <c r="G19" s="1"/>
      <c r="H19" s="1">
        <v>1001</v>
      </c>
      <c r="I19" s="1">
        <v>501</v>
      </c>
      <c r="J19" s="1">
        <v>12</v>
      </c>
      <c r="K19" s="1" t="s">
        <v>439</v>
      </c>
      <c r="L19" s="30">
        <v>1500000</v>
      </c>
      <c r="M19" s="30"/>
      <c r="N19" s="1" t="s">
        <v>0</v>
      </c>
      <c r="O19" s="8" t="s">
        <v>95</v>
      </c>
      <c r="P19" s="8">
        <v>521</v>
      </c>
    </row>
    <row r="20" spans="2:17" x14ac:dyDescent="0.45">
      <c r="B20">
        <v>236540</v>
      </c>
      <c r="C20" s="1" t="s">
        <v>90</v>
      </c>
      <c r="D20" t="s">
        <v>55</v>
      </c>
      <c r="E20" s="1" t="s">
        <v>52</v>
      </c>
      <c r="F20" s="1" t="s">
        <v>53</v>
      </c>
      <c r="G20" s="1"/>
      <c r="H20" s="1">
        <v>1001</v>
      </c>
      <c r="I20" s="1">
        <v>501</v>
      </c>
      <c r="J20" s="1">
        <v>12</v>
      </c>
      <c r="K20" s="1" t="s">
        <v>439</v>
      </c>
      <c r="L20" s="30"/>
      <c r="M20" s="30">
        <f>+L19*2.5/100</f>
        <v>37500</v>
      </c>
      <c r="N20" s="1" t="s">
        <v>0</v>
      </c>
    </row>
    <row r="21" spans="2:17" x14ac:dyDescent="0.45">
      <c r="B21">
        <v>236805</v>
      </c>
      <c r="C21" s="1" t="s">
        <v>91</v>
      </c>
      <c r="D21" t="s">
        <v>55</v>
      </c>
      <c r="E21" s="1" t="s">
        <v>52</v>
      </c>
      <c r="F21" s="1" t="s">
        <v>53</v>
      </c>
      <c r="G21" s="1"/>
      <c r="H21" s="1">
        <v>1001</v>
      </c>
      <c r="I21" s="1">
        <v>501</v>
      </c>
      <c r="J21" s="1">
        <v>12</v>
      </c>
      <c r="K21" s="1" t="s">
        <v>439</v>
      </c>
      <c r="L21" s="30"/>
      <c r="M21" s="30">
        <f>+L19*11.04/1000</f>
        <v>16559.999999999996</v>
      </c>
      <c r="N21" s="1" t="s">
        <v>0</v>
      </c>
    </row>
    <row r="22" spans="2:17" x14ac:dyDescent="0.45">
      <c r="B22">
        <v>220505</v>
      </c>
      <c r="C22" s="1" t="s">
        <v>89</v>
      </c>
      <c r="D22" t="s">
        <v>55</v>
      </c>
      <c r="E22" s="1" t="s">
        <v>52</v>
      </c>
      <c r="F22" s="1" t="s">
        <v>53</v>
      </c>
      <c r="H22" s="1">
        <v>1001</v>
      </c>
      <c r="I22" s="1">
        <v>501</v>
      </c>
      <c r="J22" s="1">
        <v>12</v>
      </c>
      <c r="K22" s="1" t="s">
        <v>439</v>
      </c>
      <c r="M22" s="26">
        <f>+L19-M20-M21</f>
        <v>1445940</v>
      </c>
      <c r="N22" s="1" t="s">
        <v>0</v>
      </c>
    </row>
    <row r="23" spans="2:17" x14ac:dyDescent="0.45">
      <c r="C23" s="1"/>
      <c r="E23" s="1"/>
      <c r="F23" s="1"/>
      <c r="H23" s="1"/>
      <c r="I23" s="1"/>
      <c r="J23" s="1"/>
      <c r="K23" s="1"/>
      <c r="M23" s="26"/>
      <c r="N23" s="1"/>
    </row>
    <row r="24" spans="2:17" x14ac:dyDescent="0.45">
      <c r="B24" s="27" t="s">
        <v>427</v>
      </c>
      <c r="C24" s="27"/>
      <c r="D24" s="27"/>
      <c r="E24" s="27"/>
      <c r="F24" s="27"/>
      <c r="G24" s="27"/>
      <c r="H24" s="27" t="s">
        <v>471</v>
      </c>
      <c r="I24" s="27"/>
      <c r="J24" s="27"/>
      <c r="K24" s="27"/>
      <c r="L24" s="28"/>
      <c r="M24" s="28"/>
      <c r="N24" s="27"/>
      <c r="O24" s="28" t="s">
        <v>96</v>
      </c>
      <c r="P24" s="28"/>
      <c r="Q24" s="28"/>
    </row>
    <row r="25" spans="2:17" x14ac:dyDescent="0.45">
      <c r="B25" s="10" t="s">
        <v>45</v>
      </c>
      <c r="C25" s="10" t="s">
        <v>46</v>
      </c>
      <c r="D25" s="11" t="s">
        <v>47</v>
      </c>
      <c r="E25" s="19" t="s">
        <v>48</v>
      </c>
      <c r="F25" s="12" t="s">
        <v>49</v>
      </c>
      <c r="G25" s="13" t="s">
        <v>87</v>
      </c>
      <c r="H25" s="9" t="s">
        <v>88</v>
      </c>
      <c r="I25" s="34" t="s">
        <v>433</v>
      </c>
      <c r="J25" s="32" t="s">
        <v>430</v>
      </c>
      <c r="K25" s="32" t="s">
        <v>41</v>
      </c>
      <c r="L25" s="29" t="s">
        <v>42</v>
      </c>
      <c r="M25" s="29" t="s">
        <v>43</v>
      </c>
      <c r="N25" s="14" t="s">
        <v>50</v>
      </c>
      <c r="O25" s="9" t="s">
        <v>93</v>
      </c>
      <c r="P25" s="9" t="s">
        <v>94</v>
      </c>
      <c r="Q25" s="36" t="s">
        <v>447</v>
      </c>
    </row>
    <row r="26" spans="2:17" x14ac:dyDescent="0.45">
      <c r="B26">
        <v>140501</v>
      </c>
      <c r="C26" s="1" t="s">
        <v>51</v>
      </c>
      <c r="D26" t="s">
        <v>56</v>
      </c>
      <c r="E26" s="1" t="s">
        <v>52</v>
      </c>
      <c r="F26" s="1" t="s">
        <v>53</v>
      </c>
      <c r="G26" s="1"/>
      <c r="H26" s="1">
        <v>1001</v>
      </c>
      <c r="I26" s="1">
        <v>501</v>
      </c>
      <c r="J26" s="1">
        <v>12</v>
      </c>
      <c r="K26" s="1" t="s">
        <v>439</v>
      </c>
      <c r="L26" s="30">
        <v>1500000</v>
      </c>
      <c r="M26" s="30"/>
      <c r="N26" s="1" t="s">
        <v>0</v>
      </c>
      <c r="O26" s="8" t="s">
        <v>95</v>
      </c>
      <c r="P26" s="8">
        <v>521</v>
      </c>
    </row>
    <row r="27" spans="2:17" x14ac:dyDescent="0.45">
      <c r="B27">
        <v>240802</v>
      </c>
      <c r="C27" s="1" t="s">
        <v>92</v>
      </c>
      <c r="D27" t="s">
        <v>56</v>
      </c>
      <c r="E27" s="1" t="s">
        <v>52</v>
      </c>
      <c r="F27" s="1" t="s">
        <v>53</v>
      </c>
      <c r="G27" s="1"/>
      <c r="H27" s="1">
        <v>1001</v>
      </c>
      <c r="I27" s="1">
        <v>501</v>
      </c>
      <c r="J27" s="1">
        <v>12</v>
      </c>
      <c r="K27" s="1" t="s">
        <v>439</v>
      </c>
      <c r="L27" s="30">
        <f>+L26*19/100</f>
        <v>285000</v>
      </c>
      <c r="N27" s="1" t="s">
        <v>0</v>
      </c>
    </row>
    <row r="28" spans="2:17" x14ac:dyDescent="0.45">
      <c r="B28">
        <v>236540</v>
      </c>
      <c r="C28" s="1" t="s">
        <v>90</v>
      </c>
      <c r="D28" t="s">
        <v>56</v>
      </c>
      <c r="E28" s="1" t="s">
        <v>52</v>
      </c>
      <c r="F28" s="1" t="s">
        <v>53</v>
      </c>
      <c r="G28" s="1"/>
      <c r="H28" s="1">
        <v>1001</v>
      </c>
      <c r="I28" s="1">
        <v>501</v>
      </c>
      <c r="J28" s="1">
        <v>12</v>
      </c>
      <c r="K28" s="1" t="s">
        <v>439</v>
      </c>
      <c r="L28" s="30"/>
      <c r="M28" s="30">
        <f>+L26*2.5/100</f>
        <v>37500</v>
      </c>
      <c r="N28" s="1" t="s">
        <v>0</v>
      </c>
    </row>
    <row r="29" spans="2:17" x14ac:dyDescent="0.45">
      <c r="B29">
        <v>236805</v>
      </c>
      <c r="C29" s="1" t="s">
        <v>91</v>
      </c>
      <c r="D29" t="s">
        <v>56</v>
      </c>
      <c r="E29" s="1" t="s">
        <v>52</v>
      </c>
      <c r="F29" s="1" t="s">
        <v>53</v>
      </c>
      <c r="G29" s="1"/>
      <c r="H29" s="1">
        <v>1001</v>
      </c>
      <c r="I29" s="1">
        <v>501</v>
      </c>
      <c r="J29" s="1">
        <v>12</v>
      </c>
      <c r="K29" s="1" t="s">
        <v>439</v>
      </c>
      <c r="L29" s="30"/>
      <c r="M29" s="30">
        <f>+L26*11.04/1000</f>
        <v>16559.999999999996</v>
      </c>
      <c r="N29" s="1" t="s">
        <v>0</v>
      </c>
    </row>
    <row r="30" spans="2:17" x14ac:dyDescent="0.45">
      <c r="B30">
        <v>220505</v>
      </c>
      <c r="C30" s="1" t="s">
        <v>89</v>
      </c>
      <c r="D30" t="s">
        <v>56</v>
      </c>
      <c r="E30" s="1" t="s">
        <v>52</v>
      </c>
      <c r="F30" s="1" t="s">
        <v>53</v>
      </c>
      <c r="H30" s="1">
        <v>1001</v>
      </c>
      <c r="I30" s="1">
        <v>501</v>
      </c>
      <c r="J30" s="1">
        <v>12</v>
      </c>
      <c r="K30" s="1" t="s">
        <v>439</v>
      </c>
      <c r="M30" s="26">
        <f>+L26+L27-M28-M29</f>
        <v>1730940</v>
      </c>
      <c r="N30" s="1" t="s">
        <v>0</v>
      </c>
    </row>
    <row r="31" spans="2:17" x14ac:dyDescent="0.45">
      <c r="C31" s="1"/>
      <c r="E31" s="1"/>
      <c r="F31" s="1"/>
      <c r="H31" s="1"/>
      <c r="I31" s="1"/>
      <c r="J31" s="1"/>
      <c r="K31" s="1"/>
      <c r="M31" s="26"/>
      <c r="N31" s="1"/>
    </row>
    <row r="32" spans="2:17" x14ac:dyDescent="0.45">
      <c r="C32" s="1"/>
      <c r="E32" s="1"/>
      <c r="F32" s="1"/>
      <c r="H32" s="1"/>
      <c r="I32" s="1"/>
      <c r="J32" s="1"/>
      <c r="K32" s="1"/>
      <c r="M32" s="26"/>
      <c r="N32" s="1"/>
    </row>
    <row r="33" spans="2:17" s="27" customFormat="1" x14ac:dyDescent="0.45">
      <c r="B33" s="27" t="s">
        <v>468</v>
      </c>
      <c r="L33" s="28"/>
      <c r="M33" s="28"/>
      <c r="O33" s="28" t="s">
        <v>96</v>
      </c>
      <c r="P33" s="28"/>
      <c r="Q33" s="28"/>
    </row>
    <row r="34" spans="2:17" x14ac:dyDescent="0.45">
      <c r="B34" s="10" t="s">
        <v>45</v>
      </c>
      <c r="C34" s="10" t="s">
        <v>46</v>
      </c>
      <c r="D34" s="11" t="s">
        <v>47</v>
      </c>
      <c r="E34" s="19" t="s">
        <v>48</v>
      </c>
      <c r="F34" s="12" t="s">
        <v>49</v>
      </c>
      <c r="G34" s="13" t="s">
        <v>87</v>
      </c>
      <c r="H34" s="9" t="s">
        <v>88</v>
      </c>
      <c r="I34" s="34" t="s">
        <v>433</v>
      </c>
      <c r="J34" s="32" t="s">
        <v>430</v>
      </c>
      <c r="K34" s="32" t="s">
        <v>41</v>
      </c>
      <c r="L34" s="29" t="s">
        <v>42</v>
      </c>
      <c r="M34" s="29" t="s">
        <v>43</v>
      </c>
      <c r="N34" s="14" t="s">
        <v>50</v>
      </c>
      <c r="O34" s="9" t="s">
        <v>93</v>
      </c>
      <c r="P34" s="9" t="s">
        <v>94</v>
      </c>
    </row>
    <row r="35" spans="2:17" x14ac:dyDescent="0.45">
      <c r="B35">
        <v>140501</v>
      </c>
      <c r="C35" s="1" t="s">
        <v>51</v>
      </c>
      <c r="D35" t="s">
        <v>55</v>
      </c>
      <c r="E35" s="1" t="s">
        <v>52</v>
      </c>
      <c r="F35" s="1" t="s">
        <v>53</v>
      </c>
      <c r="G35" s="1"/>
      <c r="H35" s="1">
        <v>1002</v>
      </c>
      <c r="I35" s="1"/>
      <c r="J35" s="1"/>
      <c r="K35" s="1"/>
      <c r="L35" s="30">
        <v>1500000</v>
      </c>
      <c r="M35" s="30"/>
      <c r="N35" s="1" t="s">
        <v>0</v>
      </c>
      <c r="O35" s="8" t="s">
        <v>432</v>
      </c>
      <c r="P35" s="8">
        <v>15</v>
      </c>
    </row>
    <row r="36" spans="2:17" x14ac:dyDescent="0.45">
      <c r="B36">
        <v>240802</v>
      </c>
      <c r="C36" s="1" t="s">
        <v>92</v>
      </c>
      <c r="D36" t="s">
        <v>55</v>
      </c>
      <c r="E36" s="1" t="s">
        <v>52</v>
      </c>
      <c r="F36" s="1" t="s">
        <v>53</v>
      </c>
      <c r="G36" s="1"/>
      <c r="H36" s="1">
        <v>1002</v>
      </c>
      <c r="I36" s="1"/>
      <c r="J36" s="1"/>
      <c r="K36" s="1"/>
      <c r="L36" s="30">
        <f>+L35*19/100</f>
        <v>285000</v>
      </c>
      <c r="N36" s="1" t="s">
        <v>0</v>
      </c>
    </row>
    <row r="37" spans="2:17" x14ac:dyDescent="0.45">
      <c r="B37">
        <v>236705</v>
      </c>
      <c r="C37" s="1" t="s">
        <v>472</v>
      </c>
      <c r="D37" t="s">
        <v>55</v>
      </c>
      <c r="E37" s="1" t="s">
        <v>52</v>
      </c>
      <c r="F37" s="1" t="s">
        <v>53</v>
      </c>
      <c r="G37" s="1"/>
      <c r="H37" s="1">
        <v>1002</v>
      </c>
      <c r="I37" s="1"/>
      <c r="J37" s="1"/>
      <c r="K37" s="1"/>
      <c r="L37" s="30"/>
      <c r="M37" s="8">
        <f>+L36*0.15</f>
        <v>42750</v>
      </c>
      <c r="N37" s="1"/>
    </row>
    <row r="38" spans="2:17" x14ac:dyDescent="0.45">
      <c r="B38">
        <v>220505</v>
      </c>
      <c r="C38" s="1" t="s">
        <v>89</v>
      </c>
      <c r="D38" t="s">
        <v>55</v>
      </c>
      <c r="E38" s="1" t="s">
        <v>52</v>
      </c>
      <c r="F38" s="1" t="s">
        <v>53</v>
      </c>
      <c r="H38" s="1">
        <v>1002</v>
      </c>
      <c r="I38" s="1"/>
      <c r="J38" s="1"/>
      <c r="K38" s="1"/>
      <c r="M38" s="26">
        <f>+L35+L36-M37</f>
        <v>1742250</v>
      </c>
      <c r="N38" s="1" t="s">
        <v>0</v>
      </c>
    </row>
    <row r="40" spans="2:17" s="27" customFormat="1" x14ac:dyDescent="0.45">
      <c r="B40" s="27" t="s">
        <v>428</v>
      </c>
      <c r="H40" s="27" t="s">
        <v>464</v>
      </c>
      <c r="L40" s="28"/>
      <c r="M40" s="28"/>
      <c r="O40" s="28" t="s">
        <v>96</v>
      </c>
      <c r="P40" s="28"/>
      <c r="Q40" s="28"/>
    </row>
    <row r="41" spans="2:17" x14ac:dyDescent="0.45">
      <c r="B41" s="10" t="s">
        <v>45</v>
      </c>
      <c r="C41" s="10" t="s">
        <v>46</v>
      </c>
      <c r="D41" s="11" t="s">
        <v>47</v>
      </c>
      <c r="E41" s="19" t="s">
        <v>48</v>
      </c>
      <c r="F41" s="12" t="s">
        <v>49</v>
      </c>
      <c r="G41" s="13" t="s">
        <v>87</v>
      </c>
      <c r="H41" s="9" t="s">
        <v>88</v>
      </c>
      <c r="I41" s="34" t="s">
        <v>433</v>
      </c>
      <c r="J41" s="32" t="s">
        <v>430</v>
      </c>
      <c r="K41" s="32" t="s">
        <v>41</v>
      </c>
      <c r="L41" s="29" t="s">
        <v>42</v>
      </c>
      <c r="M41" s="29" t="s">
        <v>43</v>
      </c>
      <c r="N41" s="14" t="s">
        <v>50</v>
      </c>
      <c r="O41" s="9" t="s">
        <v>93</v>
      </c>
      <c r="P41" s="9" t="s">
        <v>94</v>
      </c>
    </row>
    <row r="42" spans="2:17" x14ac:dyDescent="0.45">
      <c r="B42" s="37">
        <v>72050601</v>
      </c>
      <c r="C42" s="38" t="s">
        <v>448</v>
      </c>
      <c r="D42" t="s">
        <v>55</v>
      </c>
      <c r="E42" s="1" t="s">
        <v>52</v>
      </c>
      <c r="F42" s="1" t="s">
        <v>429</v>
      </c>
      <c r="G42" s="1" t="s">
        <v>429</v>
      </c>
      <c r="H42" s="1">
        <v>11001</v>
      </c>
      <c r="I42" s="1">
        <v>1523</v>
      </c>
      <c r="J42" s="1">
        <v>93383879</v>
      </c>
      <c r="K42" s="1" t="s">
        <v>523</v>
      </c>
      <c r="L42" s="42">
        <v>1950000</v>
      </c>
      <c r="M42" s="42">
        <v>0</v>
      </c>
      <c r="N42" s="1" t="s">
        <v>524</v>
      </c>
    </row>
    <row r="43" spans="2:17" x14ac:dyDescent="0.45">
      <c r="B43" s="37">
        <v>72052701</v>
      </c>
      <c r="C43" s="39" t="s">
        <v>449</v>
      </c>
      <c r="D43" t="s">
        <v>55</v>
      </c>
      <c r="E43" s="1" t="s">
        <v>52</v>
      </c>
      <c r="F43" s="1" t="s">
        <v>429</v>
      </c>
      <c r="G43" s="1" t="s">
        <v>429</v>
      </c>
      <c r="H43" s="1">
        <v>11001</v>
      </c>
      <c r="I43" s="1">
        <v>1523</v>
      </c>
      <c r="J43" s="1">
        <v>93383879</v>
      </c>
      <c r="K43" s="1" t="s">
        <v>523</v>
      </c>
      <c r="L43" s="42">
        <v>140606</v>
      </c>
      <c r="M43" s="42">
        <v>0</v>
      </c>
      <c r="N43" s="1" t="s">
        <v>524</v>
      </c>
    </row>
    <row r="44" spans="2:17" x14ac:dyDescent="0.45">
      <c r="B44" s="37">
        <v>72052401</v>
      </c>
      <c r="C44" s="38" t="s">
        <v>450</v>
      </c>
      <c r="D44" t="s">
        <v>55</v>
      </c>
      <c r="E44" s="1" t="s">
        <v>52</v>
      </c>
      <c r="F44" s="1" t="s">
        <v>429</v>
      </c>
      <c r="G44" s="1" t="s">
        <v>429</v>
      </c>
      <c r="H44" s="1">
        <v>11001</v>
      </c>
      <c r="I44" s="1">
        <v>1523</v>
      </c>
      <c r="J44" s="1">
        <v>93383879</v>
      </c>
      <c r="K44" s="1" t="s">
        <v>523</v>
      </c>
      <c r="L44" s="42">
        <v>0</v>
      </c>
      <c r="M44" s="42">
        <v>0</v>
      </c>
      <c r="N44" s="1" t="s">
        <v>524</v>
      </c>
    </row>
    <row r="45" spans="2:17" x14ac:dyDescent="0.45">
      <c r="B45" s="37">
        <v>72054502</v>
      </c>
      <c r="C45" s="40" t="s">
        <v>451</v>
      </c>
      <c r="D45" t="s">
        <v>55</v>
      </c>
      <c r="E45" s="1" t="s">
        <v>52</v>
      </c>
      <c r="F45" s="1" t="s">
        <v>429</v>
      </c>
      <c r="G45" s="1" t="s">
        <v>429</v>
      </c>
      <c r="H45" s="1">
        <v>11001</v>
      </c>
      <c r="I45" s="1">
        <v>1523</v>
      </c>
      <c r="J45" s="1">
        <v>93383879</v>
      </c>
      <c r="K45" s="1" t="s">
        <v>523</v>
      </c>
      <c r="L45" s="42">
        <v>47500</v>
      </c>
      <c r="M45" s="42">
        <v>0</v>
      </c>
      <c r="N45" s="1" t="s">
        <v>524</v>
      </c>
    </row>
    <row r="46" spans="2:17" x14ac:dyDescent="0.45">
      <c r="B46" s="37">
        <v>72051501</v>
      </c>
      <c r="C46" s="38" t="s">
        <v>452</v>
      </c>
      <c r="D46" t="s">
        <v>55</v>
      </c>
      <c r="E46" s="1" t="s">
        <v>52</v>
      </c>
      <c r="F46" s="1" t="s">
        <v>429</v>
      </c>
      <c r="G46" s="1" t="s">
        <v>429</v>
      </c>
      <c r="H46" s="1">
        <v>11001</v>
      </c>
      <c r="I46" s="1">
        <v>1523</v>
      </c>
      <c r="J46" s="1">
        <v>93383879</v>
      </c>
      <c r="K46" s="1" t="s">
        <v>523</v>
      </c>
      <c r="L46" s="42">
        <v>30469</v>
      </c>
      <c r="M46" s="42">
        <v>0</v>
      </c>
      <c r="N46" s="1" t="s">
        <v>524</v>
      </c>
    </row>
    <row r="47" spans="2:17" x14ac:dyDescent="0.45">
      <c r="B47" s="37">
        <v>23700502</v>
      </c>
      <c r="C47" t="s">
        <v>519</v>
      </c>
      <c r="D47" t="s">
        <v>55</v>
      </c>
      <c r="E47" s="1" t="s">
        <v>52</v>
      </c>
      <c r="F47" s="1" t="s">
        <v>429</v>
      </c>
      <c r="G47" s="1" t="s">
        <v>429</v>
      </c>
      <c r="H47" s="1">
        <v>11001</v>
      </c>
      <c r="I47" s="1">
        <v>1523</v>
      </c>
      <c r="J47" s="1">
        <v>93383879</v>
      </c>
      <c r="K47" s="1" t="s">
        <v>523</v>
      </c>
      <c r="L47" s="42">
        <v>0</v>
      </c>
      <c r="M47" s="42">
        <v>79219</v>
      </c>
      <c r="N47" s="1" t="s">
        <v>524</v>
      </c>
    </row>
    <row r="48" spans="2:17" x14ac:dyDescent="0.45">
      <c r="B48" s="37">
        <v>23803004</v>
      </c>
      <c r="C48" t="s">
        <v>520</v>
      </c>
      <c r="D48" t="s">
        <v>55</v>
      </c>
      <c r="E48" s="1" t="s">
        <v>52</v>
      </c>
      <c r="F48" s="1" t="s">
        <v>429</v>
      </c>
      <c r="G48" s="1" t="s">
        <v>429</v>
      </c>
      <c r="H48" s="1">
        <v>11001</v>
      </c>
      <c r="I48" s="1">
        <v>1523</v>
      </c>
      <c r="J48" s="1">
        <v>93383879</v>
      </c>
      <c r="K48" s="1" t="s">
        <v>523</v>
      </c>
      <c r="L48" s="42">
        <v>0</v>
      </c>
      <c r="M48" s="42">
        <v>79219</v>
      </c>
      <c r="N48" s="1" t="s">
        <v>524</v>
      </c>
    </row>
    <row r="49" spans="2:14" x14ac:dyDescent="0.45">
      <c r="B49" s="37">
        <v>72050601</v>
      </c>
      <c r="C49" s="40" t="s">
        <v>454</v>
      </c>
      <c r="D49" t="s">
        <v>55</v>
      </c>
      <c r="E49" s="1" t="s">
        <v>52</v>
      </c>
      <c r="F49" s="1" t="s">
        <v>429</v>
      </c>
      <c r="G49" s="1" t="s">
        <v>429</v>
      </c>
      <c r="H49" s="1">
        <v>11001</v>
      </c>
      <c r="I49" s="1">
        <v>1523</v>
      </c>
      <c r="J49" s="1">
        <v>93383879</v>
      </c>
      <c r="K49" s="1" t="s">
        <v>523</v>
      </c>
      <c r="L49" s="42">
        <v>0</v>
      </c>
      <c r="M49" s="42">
        <v>50000</v>
      </c>
      <c r="N49" s="1" t="s">
        <v>524</v>
      </c>
    </row>
    <row r="50" spans="2:14" x14ac:dyDescent="0.45">
      <c r="B50" s="37">
        <v>25050501</v>
      </c>
      <c r="C50" s="38" t="s">
        <v>455</v>
      </c>
      <c r="D50" t="s">
        <v>55</v>
      </c>
      <c r="E50" s="1" t="s">
        <v>52</v>
      </c>
      <c r="F50" s="1" t="s">
        <v>429</v>
      </c>
      <c r="G50" s="1" t="s">
        <v>429</v>
      </c>
      <c r="H50" s="1">
        <v>11001</v>
      </c>
      <c r="I50" s="1">
        <v>1523</v>
      </c>
      <c r="J50" s="1">
        <v>93383879</v>
      </c>
      <c r="K50" s="1" t="s">
        <v>523</v>
      </c>
      <c r="L50" s="42">
        <v>0</v>
      </c>
      <c r="M50" s="42">
        <v>1960137</v>
      </c>
      <c r="N50" s="1" t="s">
        <v>524</v>
      </c>
    </row>
    <row r="51" spans="2:14" x14ac:dyDescent="0.45">
      <c r="B51" s="37">
        <v>72050601</v>
      </c>
      <c r="C51" t="s">
        <v>456</v>
      </c>
      <c r="D51" t="s">
        <v>55</v>
      </c>
      <c r="E51" s="1" t="s">
        <v>52</v>
      </c>
      <c r="F51" s="1" t="s">
        <v>429</v>
      </c>
      <c r="G51" s="1" t="s">
        <v>429</v>
      </c>
      <c r="H51" s="1">
        <v>11001</v>
      </c>
      <c r="I51" s="1">
        <v>1523</v>
      </c>
      <c r="J51" s="1">
        <v>93383879</v>
      </c>
      <c r="K51" s="1" t="s">
        <v>523</v>
      </c>
      <c r="L51" s="42">
        <v>176686</v>
      </c>
      <c r="M51" s="42">
        <v>0</v>
      </c>
      <c r="N51" s="1" t="s">
        <v>524</v>
      </c>
    </row>
    <row r="52" spans="2:14" x14ac:dyDescent="0.45">
      <c r="B52" s="37">
        <v>26100501</v>
      </c>
      <c r="C52" t="s">
        <v>456</v>
      </c>
      <c r="D52" t="s">
        <v>55</v>
      </c>
      <c r="E52" s="1" t="s">
        <v>52</v>
      </c>
      <c r="F52" s="1" t="s">
        <v>429</v>
      </c>
      <c r="G52" s="1" t="s">
        <v>429</v>
      </c>
      <c r="H52" s="1">
        <v>11001</v>
      </c>
      <c r="I52" s="1">
        <v>1523</v>
      </c>
      <c r="J52" s="1">
        <v>93383879</v>
      </c>
      <c r="K52" s="1" t="s">
        <v>523</v>
      </c>
      <c r="L52" s="42">
        <v>0</v>
      </c>
      <c r="M52" s="42">
        <v>176686</v>
      </c>
      <c r="N52" s="1" t="s">
        <v>524</v>
      </c>
    </row>
    <row r="53" spans="2:14" x14ac:dyDescent="0.45">
      <c r="B53" s="37">
        <v>72050601</v>
      </c>
      <c r="C53" t="s">
        <v>457</v>
      </c>
      <c r="D53" t="s">
        <v>55</v>
      </c>
      <c r="E53" s="1" t="s">
        <v>52</v>
      </c>
      <c r="F53" s="1" t="s">
        <v>429</v>
      </c>
      <c r="G53" s="1" t="s">
        <v>429</v>
      </c>
      <c r="H53" s="1">
        <v>11001</v>
      </c>
      <c r="I53" s="1">
        <v>1523</v>
      </c>
      <c r="J53" s="1">
        <v>93383879</v>
      </c>
      <c r="K53" s="1" t="s">
        <v>523</v>
      </c>
      <c r="L53" s="42">
        <v>21211</v>
      </c>
      <c r="M53" s="42">
        <v>0</v>
      </c>
      <c r="N53" s="1" t="s">
        <v>524</v>
      </c>
    </row>
    <row r="54" spans="2:14" x14ac:dyDescent="0.45">
      <c r="B54" s="37">
        <v>26101001</v>
      </c>
      <c r="C54" t="s">
        <v>457</v>
      </c>
      <c r="D54" t="s">
        <v>55</v>
      </c>
      <c r="E54" s="1" t="s">
        <v>52</v>
      </c>
      <c r="F54" s="1" t="s">
        <v>429</v>
      </c>
      <c r="G54" s="1" t="s">
        <v>429</v>
      </c>
      <c r="H54" s="1">
        <v>11001</v>
      </c>
      <c r="I54" s="1">
        <v>1523</v>
      </c>
      <c r="J54" s="1">
        <v>93383879</v>
      </c>
      <c r="K54" s="1" t="s">
        <v>523</v>
      </c>
      <c r="L54" s="42">
        <v>0</v>
      </c>
      <c r="M54" s="42">
        <v>21211</v>
      </c>
      <c r="N54" s="1" t="s">
        <v>524</v>
      </c>
    </row>
    <row r="55" spans="2:14" x14ac:dyDescent="0.45">
      <c r="B55" s="37">
        <v>72050601</v>
      </c>
      <c r="C55" t="s">
        <v>458</v>
      </c>
      <c r="D55" t="s">
        <v>55</v>
      </c>
      <c r="E55" s="1" t="s">
        <v>52</v>
      </c>
      <c r="F55" s="1" t="s">
        <v>429</v>
      </c>
      <c r="G55" s="1" t="s">
        <v>429</v>
      </c>
      <c r="H55" s="1">
        <v>11001</v>
      </c>
      <c r="I55" s="1">
        <v>1523</v>
      </c>
      <c r="J55" s="1">
        <v>93383879</v>
      </c>
      <c r="K55" s="1" t="s">
        <v>523</v>
      </c>
      <c r="L55" s="42">
        <v>176686</v>
      </c>
      <c r="M55" s="42">
        <v>0</v>
      </c>
      <c r="N55" s="1" t="s">
        <v>524</v>
      </c>
    </row>
    <row r="56" spans="2:14" x14ac:dyDescent="0.45">
      <c r="B56" s="37">
        <v>26102001</v>
      </c>
      <c r="C56" t="s">
        <v>458</v>
      </c>
      <c r="D56" t="s">
        <v>55</v>
      </c>
      <c r="E56" s="1" t="s">
        <v>52</v>
      </c>
      <c r="F56" s="1" t="s">
        <v>429</v>
      </c>
      <c r="G56" s="1" t="s">
        <v>429</v>
      </c>
      <c r="H56" s="1">
        <v>11001</v>
      </c>
      <c r="I56" s="1">
        <v>1523</v>
      </c>
      <c r="J56" s="1">
        <v>93383879</v>
      </c>
      <c r="K56" s="1" t="s">
        <v>523</v>
      </c>
      <c r="L56" s="42">
        <v>0</v>
      </c>
      <c r="M56" s="42">
        <v>176686</v>
      </c>
      <c r="N56" s="1" t="s">
        <v>524</v>
      </c>
    </row>
    <row r="57" spans="2:14" x14ac:dyDescent="0.45">
      <c r="B57" s="37">
        <v>72050601</v>
      </c>
      <c r="C57" t="s">
        <v>459</v>
      </c>
      <c r="D57" t="s">
        <v>55</v>
      </c>
      <c r="E57" s="1" t="s">
        <v>52</v>
      </c>
      <c r="F57" s="1" t="s">
        <v>429</v>
      </c>
      <c r="G57" s="1" t="s">
        <v>429</v>
      </c>
      <c r="H57" s="1">
        <v>11001</v>
      </c>
      <c r="I57" s="1">
        <v>1523</v>
      </c>
      <c r="J57" s="1">
        <v>93383879</v>
      </c>
      <c r="K57" s="1" t="s">
        <v>523</v>
      </c>
      <c r="L57" s="42">
        <v>82586</v>
      </c>
      <c r="M57" s="42">
        <v>0</v>
      </c>
      <c r="N57" s="1" t="s">
        <v>524</v>
      </c>
    </row>
    <row r="58" spans="2:14" x14ac:dyDescent="0.45">
      <c r="B58" s="37">
        <v>26101501</v>
      </c>
      <c r="C58" t="s">
        <v>459</v>
      </c>
      <c r="D58" t="s">
        <v>55</v>
      </c>
      <c r="E58" s="1" t="s">
        <v>52</v>
      </c>
      <c r="F58" s="1" t="s">
        <v>429</v>
      </c>
      <c r="G58" s="1" t="s">
        <v>429</v>
      </c>
      <c r="H58" s="1">
        <v>11001</v>
      </c>
      <c r="I58" s="1">
        <v>1523</v>
      </c>
      <c r="J58" s="1">
        <v>93383879</v>
      </c>
      <c r="K58" s="1" t="s">
        <v>523</v>
      </c>
      <c r="L58" s="42">
        <v>0</v>
      </c>
      <c r="M58" s="42">
        <v>82586</v>
      </c>
      <c r="N58" s="1" t="s">
        <v>524</v>
      </c>
    </row>
    <row r="59" spans="2:14" x14ac:dyDescent="0.45">
      <c r="B59" s="37">
        <v>72050601</v>
      </c>
      <c r="C59" t="s">
        <v>521</v>
      </c>
      <c r="D59" t="s">
        <v>55</v>
      </c>
      <c r="E59" s="1" t="s">
        <v>52</v>
      </c>
      <c r="F59" s="1" t="s">
        <v>429</v>
      </c>
      <c r="G59" s="1" t="s">
        <v>429</v>
      </c>
      <c r="H59" s="1">
        <v>11001</v>
      </c>
      <c r="I59" s="1">
        <v>1523</v>
      </c>
      <c r="J59" s="1">
        <v>93383879</v>
      </c>
      <c r="K59" s="1" t="s">
        <v>523</v>
      </c>
      <c r="L59" s="42">
        <v>81</v>
      </c>
      <c r="M59" s="42">
        <v>0</v>
      </c>
      <c r="N59" s="1" t="s">
        <v>524</v>
      </c>
    </row>
    <row r="60" spans="2:14" x14ac:dyDescent="0.45">
      <c r="B60" s="37">
        <v>23700502</v>
      </c>
      <c r="C60" s="41" t="s">
        <v>521</v>
      </c>
      <c r="D60" t="s">
        <v>55</v>
      </c>
      <c r="E60" s="1" t="s">
        <v>52</v>
      </c>
      <c r="F60" s="1" t="s">
        <v>429</v>
      </c>
      <c r="G60" s="1" t="s">
        <v>429</v>
      </c>
      <c r="H60" s="1">
        <v>11001</v>
      </c>
      <c r="I60" s="1">
        <v>1523</v>
      </c>
      <c r="J60" s="1">
        <v>93383879</v>
      </c>
      <c r="K60" s="1" t="s">
        <v>523</v>
      </c>
      <c r="L60" s="42">
        <v>0</v>
      </c>
      <c r="M60" s="42">
        <v>81</v>
      </c>
      <c r="N60" s="1" t="s">
        <v>524</v>
      </c>
    </row>
    <row r="61" spans="2:14" x14ac:dyDescent="0.45">
      <c r="B61" s="37">
        <v>72050601</v>
      </c>
      <c r="C61" s="41" t="s">
        <v>522</v>
      </c>
      <c r="D61" t="s">
        <v>55</v>
      </c>
      <c r="E61" s="1" t="s">
        <v>52</v>
      </c>
      <c r="F61" s="1" t="s">
        <v>429</v>
      </c>
      <c r="G61" s="1" t="s">
        <v>429</v>
      </c>
      <c r="H61" s="1">
        <v>11001</v>
      </c>
      <c r="I61" s="1">
        <v>1523</v>
      </c>
      <c r="J61" s="1">
        <v>93383879</v>
      </c>
      <c r="K61" s="1" t="s">
        <v>523</v>
      </c>
      <c r="L61" s="42">
        <v>237681</v>
      </c>
      <c r="M61" s="42">
        <v>0</v>
      </c>
      <c r="N61" s="1" t="s">
        <v>524</v>
      </c>
    </row>
    <row r="62" spans="2:14" x14ac:dyDescent="0.45">
      <c r="B62" s="37">
        <v>23803004</v>
      </c>
      <c r="C62" s="41" t="s">
        <v>522</v>
      </c>
      <c r="D62" t="s">
        <v>55</v>
      </c>
      <c r="E62" s="1" t="s">
        <v>52</v>
      </c>
      <c r="F62" s="1" t="s">
        <v>429</v>
      </c>
      <c r="G62" s="1" t="s">
        <v>429</v>
      </c>
      <c r="H62" s="1">
        <v>11001</v>
      </c>
      <c r="I62" s="1">
        <v>1523</v>
      </c>
      <c r="J62" s="1">
        <v>93383879</v>
      </c>
      <c r="K62" s="1" t="s">
        <v>523</v>
      </c>
      <c r="L62" s="42">
        <v>0</v>
      </c>
      <c r="M62" s="42">
        <v>237681</v>
      </c>
      <c r="N62" s="1" t="s">
        <v>524</v>
      </c>
    </row>
    <row r="63" spans="2:14" x14ac:dyDescent="0.45">
      <c r="B63" s="37">
        <v>72050601</v>
      </c>
      <c r="C63" s="41" t="s">
        <v>462</v>
      </c>
      <c r="D63" t="s">
        <v>55</v>
      </c>
      <c r="E63" s="1" t="s">
        <v>52</v>
      </c>
      <c r="F63" s="1" t="s">
        <v>429</v>
      </c>
      <c r="G63" s="1" t="s">
        <v>429</v>
      </c>
      <c r="H63" s="1">
        <v>11001</v>
      </c>
      <c r="I63" s="1">
        <v>1523</v>
      </c>
      <c r="J63" s="1">
        <v>93383879</v>
      </c>
      <c r="K63" s="1" t="s">
        <v>523</v>
      </c>
      <c r="L63" s="42">
        <v>48300</v>
      </c>
      <c r="M63" s="42">
        <v>0</v>
      </c>
      <c r="N63" s="1" t="s">
        <v>524</v>
      </c>
    </row>
    <row r="64" spans="2:14" x14ac:dyDescent="0.45">
      <c r="B64" s="37">
        <v>23700601</v>
      </c>
      <c r="C64" s="41" t="s">
        <v>462</v>
      </c>
      <c r="D64" t="s">
        <v>55</v>
      </c>
      <c r="E64" s="1" t="s">
        <v>52</v>
      </c>
      <c r="F64" s="1" t="s">
        <v>429</v>
      </c>
      <c r="G64" s="1" t="s">
        <v>429</v>
      </c>
      <c r="H64" s="1">
        <v>11001</v>
      </c>
      <c r="I64" s="1">
        <v>1523</v>
      </c>
      <c r="J64" s="1">
        <v>93383879</v>
      </c>
      <c r="K64" s="1" t="s">
        <v>523</v>
      </c>
      <c r="L64" s="42">
        <v>0</v>
      </c>
      <c r="M64" s="42">
        <v>48300</v>
      </c>
      <c r="N64" s="1" t="s">
        <v>524</v>
      </c>
    </row>
    <row r="65" spans="2:16" x14ac:dyDescent="0.45">
      <c r="B65" s="37">
        <v>72050601</v>
      </c>
      <c r="C65" s="41" t="s">
        <v>463</v>
      </c>
      <c r="D65" t="s">
        <v>55</v>
      </c>
      <c r="E65" s="1" t="s">
        <v>52</v>
      </c>
      <c r="F65" s="1" t="s">
        <v>429</v>
      </c>
      <c r="G65" s="1" t="s">
        <v>429</v>
      </c>
      <c r="H65" s="1">
        <v>11001</v>
      </c>
      <c r="I65" s="1">
        <v>1523</v>
      </c>
      <c r="J65" s="1">
        <v>93383879</v>
      </c>
      <c r="K65" s="1" t="s">
        <v>523</v>
      </c>
      <c r="L65" s="42">
        <v>79300</v>
      </c>
      <c r="M65" s="42">
        <v>0</v>
      </c>
      <c r="N65" s="1" t="s">
        <v>524</v>
      </c>
    </row>
    <row r="66" spans="2:16" x14ac:dyDescent="0.45">
      <c r="B66" s="37">
        <v>23701001</v>
      </c>
      <c r="C66" s="41" t="s">
        <v>463</v>
      </c>
      <c r="D66" t="s">
        <v>55</v>
      </c>
      <c r="E66" s="1" t="s">
        <v>52</v>
      </c>
      <c r="F66" s="1" t="s">
        <v>429</v>
      </c>
      <c r="G66" s="1" t="s">
        <v>429</v>
      </c>
      <c r="H66" s="1">
        <v>11001</v>
      </c>
      <c r="I66" s="1">
        <v>1523</v>
      </c>
      <c r="J66" s="1">
        <v>93383879</v>
      </c>
      <c r="K66" s="1" t="s">
        <v>523</v>
      </c>
      <c r="L66" s="42">
        <v>0</v>
      </c>
      <c r="M66" s="42">
        <v>79300</v>
      </c>
      <c r="N66" s="1" t="s">
        <v>524</v>
      </c>
    </row>
    <row r="67" spans="2:16" x14ac:dyDescent="0.45">
      <c r="B67" s="37"/>
      <c r="C67" s="41"/>
      <c r="E67" s="1"/>
      <c r="F67" s="1"/>
      <c r="H67" s="1"/>
      <c r="I67" s="1"/>
      <c r="J67" s="1"/>
      <c r="K67" s="1"/>
      <c r="L67" s="42"/>
      <c r="M67" s="42"/>
      <c r="N67" s="1"/>
    </row>
    <row r="68" spans="2:16" x14ac:dyDescent="0.45">
      <c r="B68" s="37"/>
      <c r="C68" s="41"/>
      <c r="E68" s="1"/>
      <c r="F68" s="1"/>
      <c r="H68" s="1"/>
      <c r="I68" s="1"/>
      <c r="J68" s="1"/>
      <c r="K68" s="1"/>
      <c r="L68" s="42"/>
      <c r="M68" s="42"/>
      <c r="N68" s="1"/>
    </row>
    <row r="69" spans="2:16" x14ac:dyDescent="0.45">
      <c r="B69" s="27" t="s">
        <v>428</v>
      </c>
      <c r="C69" s="27"/>
      <c r="D69" s="27"/>
      <c r="E69" s="27"/>
      <c r="F69" s="27"/>
      <c r="G69" s="27"/>
      <c r="H69" s="27" t="s">
        <v>465</v>
      </c>
      <c r="I69" s="27"/>
      <c r="J69" s="27"/>
      <c r="K69" s="27"/>
      <c r="L69" s="28"/>
      <c r="M69" s="28"/>
      <c r="N69" s="27"/>
      <c r="O69" s="28" t="s">
        <v>96</v>
      </c>
      <c r="P69" s="28"/>
    </row>
    <row r="70" spans="2:16" x14ac:dyDescent="0.45">
      <c r="B70" s="10" t="s">
        <v>45</v>
      </c>
      <c r="C70" s="10" t="s">
        <v>46</v>
      </c>
      <c r="D70" s="11" t="s">
        <v>47</v>
      </c>
      <c r="E70" s="19" t="s">
        <v>48</v>
      </c>
      <c r="F70" s="12" t="s">
        <v>49</v>
      </c>
      <c r="G70" s="13" t="s">
        <v>87</v>
      </c>
      <c r="H70" s="9" t="s">
        <v>88</v>
      </c>
      <c r="I70" s="34" t="s">
        <v>433</v>
      </c>
      <c r="J70" s="32" t="s">
        <v>430</v>
      </c>
      <c r="K70" s="32" t="s">
        <v>41</v>
      </c>
      <c r="L70" s="29" t="s">
        <v>42</v>
      </c>
      <c r="M70" s="29" t="s">
        <v>43</v>
      </c>
      <c r="N70" s="14" t="s">
        <v>50</v>
      </c>
      <c r="O70" s="9" t="s">
        <v>93</v>
      </c>
      <c r="P70" s="9" t="s">
        <v>94</v>
      </c>
    </row>
    <row r="71" spans="2:16" x14ac:dyDescent="0.45">
      <c r="B71" s="37">
        <v>51050601</v>
      </c>
      <c r="C71" s="38" t="s">
        <v>448</v>
      </c>
      <c r="D71" t="s">
        <v>55</v>
      </c>
      <c r="E71" s="1" t="s">
        <v>52</v>
      </c>
      <c r="F71" s="1" t="s">
        <v>429</v>
      </c>
      <c r="G71" s="1" t="s">
        <v>429</v>
      </c>
      <c r="H71" s="1">
        <v>1</v>
      </c>
      <c r="I71" s="1"/>
      <c r="J71" s="1">
        <v>1016069143</v>
      </c>
      <c r="K71" s="1" t="s">
        <v>431</v>
      </c>
      <c r="L71" s="42">
        <v>1300000</v>
      </c>
      <c r="M71" s="42">
        <v>0</v>
      </c>
      <c r="N71" s="1"/>
    </row>
    <row r="72" spans="2:16" x14ac:dyDescent="0.45">
      <c r="B72" s="37">
        <v>51050601</v>
      </c>
      <c r="C72" s="39" t="s">
        <v>449</v>
      </c>
      <c r="D72" t="s">
        <v>55</v>
      </c>
      <c r="E72" s="1" t="s">
        <v>52</v>
      </c>
      <c r="F72" s="1" t="s">
        <v>53</v>
      </c>
      <c r="G72" s="1"/>
      <c r="H72" s="1">
        <v>1</v>
      </c>
      <c r="I72" s="1"/>
      <c r="J72" s="1">
        <v>1016069143</v>
      </c>
      <c r="K72" s="1" t="s">
        <v>431</v>
      </c>
      <c r="L72" s="42">
        <v>140606</v>
      </c>
      <c r="M72" s="42">
        <v>0</v>
      </c>
      <c r="N72" s="1"/>
    </row>
    <row r="73" spans="2:16" x14ac:dyDescent="0.45">
      <c r="B73" s="37">
        <v>51050601</v>
      </c>
      <c r="C73" s="38" t="s">
        <v>450</v>
      </c>
      <c r="D73" t="s">
        <v>55</v>
      </c>
      <c r="E73" s="1" t="s">
        <v>52</v>
      </c>
      <c r="F73" s="1" t="s">
        <v>53</v>
      </c>
      <c r="G73" s="1"/>
      <c r="H73" s="1">
        <v>1</v>
      </c>
      <c r="I73" s="1"/>
      <c r="J73" s="1">
        <v>1016069143</v>
      </c>
      <c r="K73" s="1" t="s">
        <v>431</v>
      </c>
      <c r="L73" s="42">
        <v>0</v>
      </c>
      <c r="M73" s="42">
        <v>0</v>
      </c>
      <c r="N73" s="1"/>
    </row>
    <row r="74" spans="2:16" x14ac:dyDescent="0.45">
      <c r="B74" s="37">
        <v>51050601</v>
      </c>
      <c r="C74" s="40" t="s">
        <v>451</v>
      </c>
      <c r="D74" t="s">
        <v>55</v>
      </c>
      <c r="E74" s="1" t="s">
        <v>52</v>
      </c>
      <c r="F74" s="1" t="s">
        <v>53</v>
      </c>
      <c r="G74" s="1"/>
      <c r="H74" s="1">
        <v>1</v>
      </c>
      <c r="I74" s="1"/>
      <c r="J74" s="1">
        <v>1016069143</v>
      </c>
      <c r="K74" s="1" t="s">
        <v>431</v>
      </c>
      <c r="L74" s="42">
        <v>52500</v>
      </c>
      <c r="M74" s="42">
        <v>0</v>
      </c>
      <c r="N74" s="1"/>
    </row>
    <row r="75" spans="2:16" x14ac:dyDescent="0.45">
      <c r="B75" s="37">
        <v>51050601</v>
      </c>
      <c r="C75" s="38" t="s">
        <v>452</v>
      </c>
      <c r="D75" t="s">
        <v>55</v>
      </c>
      <c r="E75" s="1" t="s">
        <v>52</v>
      </c>
      <c r="F75" s="1" t="s">
        <v>53</v>
      </c>
      <c r="H75" s="1">
        <v>1</v>
      </c>
      <c r="I75" s="1"/>
      <c r="J75" s="1">
        <v>1016069143</v>
      </c>
      <c r="K75" s="1" t="s">
        <v>431</v>
      </c>
      <c r="L75" s="42">
        <v>0</v>
      </c>
      <c r="M75" s="42">
        <v>0</v>
      </c>
      <c r="N75" s="1"/>
    </row>
    <row r="76" spans="2:16" x14ac:dyDescent="0.45">
      <c r="B76" s="37">
        <v>23700502</v>
      </c>
      <c r="C76" t="s">
        <v>453</v>
      </c>
      <c r="D76" t="s">
        <v>55</v>
      </c>
      <c r="E76" s="1"/>
      <c r="F76" s="1"/>
      <c r="H76" s="1">
        <v>1</v>
      </c>
      <c r="I76" s="1"/>
      <c r="J76" s="1">
        <v>1016069143</v>
      </c>
      <c r="K76" s="1" t="s">
        <v>431</v>
      </c>
      <c r="L76" s="42">
        <v>0</v>
      </c>
      <c r="M76" s="42">
        <v>52000</v>
      </c>
      <c r="N76" s="1"/>
    </row>
    <row r="77" spans="2:16" x14ac:dyDescent="0.45">
      <c r="B77" s="37">
        <v>23803001</v>
      </c>
      <c r="C77" t="s">
        <v>224</v>
      </c>
      <c r="D77" t="s">
        <v>55</v>
      </c>
      <c r="E77" s="1"/>
      <c r="F77" s="1"/>
      <c r="H77" s="1">
        <v>1</v>
      </c>
      <c r="I77" s="1"/>
      <c r="J77" s="1">
        <v>1016069143</v>
      </c>
      <c r="K77" s="1" t="s">
        <v>431</v>
      </c>
      <c r="L77" s="42">
        <v>0</v>
      </c>
      <c r="M77" s="42">
        <v>52000</v>
      </c>
      <c r="N77" s="1"/>
    </row>
    <row r="78" spans="2:16" x14ac:dyDescent="0.45">
      <c r="B78" s="37">
        <v>51050601</v>
      </c>
      <c r="C78" s="40" t="s">
        <v>454</v>
      </c>
      <c r="D78" t="s">
        <v>55</v>
      </c>
      <c r="E78" s="1"/>
      <c r="F78" s="1"/>
      <c r="H78" s="1">
        <v>1</v>
      </c>
      <c r="I78" s="1"/>
      <c r="J78" s="1">
        <v>1016069143</v>
      </c>
      <c r="K78" s="1" t="s">
        <v>431</v>
      </c>
      <c r="L78" s="42">
        <v>0</v>
      </c>
      <c r="M78" s="42">
        <v>0</v>
      </c>
      <c r="N78" s="1"/>
    </row>
    <row r="79" spans="2:16" x14ac:dyDescent="0.45">
      <c r="B79" s="37">
        <v>25050501</v>
      </c>
      <c r="C79" s="38" t="s">
        <v>455</v>
      </c>
      <c r="D79" t="s">
        <v>55</v>
      </c>
      <c r="E79" s="1"/>
      <c r="F79" s="1"/>
      <c r="H79" s="1">
        <v>1</v>
      </c>
      <c r="I79" s="1"/>
      <c r="J79" s="1">
        <v>1016069143</v>
      </c>
      <c r="K79" s="1" t="s">
        <v>431</v>
      </c>
      <c r="L79" s="42">
        <v>0</v>
      </c>
      <c r="M79" s="42">
        <v>1389106</v>
      </c>
      <c r="N79" s="1"/>
    </row>
    <row r="80" spans="2:16" x14ac:dyDescent="0.45">
      <c r="B80" s="37">
        <v>51050601</v>
      </c>
      <c r="C80" t="s">
        <v>456</v>
      </c>
      <c r="D80" t="s">
        <v>55</v>
      </c>
      <c r="E80" s="1"/>
      <c r="F80" s="1"/>
      <c r="H80" s="1">
        <v>1</v>
      </c>
      <c r="I80" s="1"/>
      <c r="J80" s="1">
        <v>1016069143</v>
      </c>
      <c r="K80" s="1" t="s">
        <v>431</v>
      </c>
      <c r="L80" s="42">
        <v>120002</v>
      </c>
      <c r="M80" s="42">
        <v>0</v>
      </c>
      <c r="N80" s="1"/>
    </row>
    <row r="81" spans="2:14" x14ac:dyDescent="0.45">
      <c r="B81" s="37">
        <v>26100501</v>
      </c>
      <c r="C81" t="s">
        <v>456</v>
      </c>
      <c r="D81" t="s">
        <v>55</v>
      </c>
      <c r="E81" s="1"/>
      <c r="F81" s="1"/>
      <c r="H81" s="1">
        <v>1</v>
      </c>
      <c r="I81" s="1"/>
      <c r="J81" s="1">
        <v>1016069143</v>
      </c>
      <c r="K81" s="1" t="s">
        <v>431</v>
      </c>
      <c r="L81" s="42">
        <v>0</v>
      </c>
      <c r="M81" s="42">
        <v>120002</v>
      </c>
      <c r="N81" s="1"/>
    </row>
    <row r="82" spans="2:14" x14ac:dyDescent="0.45">
      <c r="B82" s="37">
        <v>51050601</v>
      </c>
      <c r="C82" t="s">
        <v>457</v>
      </c>
      <c r="D82" t="s">
        <v>55</v>
      </c>
      <c r="E82" s="1"/>
      <c r="F82" s="1"/>
      <c r="H82" s="1">
        <v>1</v>
      </c>
      <c r="I82" s="1"/>
      <c r="J82" s="1">
        <v>1016069143</v>
      </c>
      <c r="K82" s="1" t="s">
        <v>431</v>
      </c>
      <c r="L82" s="42">
        <v>14406</v>
      </c>
      <c r="M82" s="42">
        <v>0</v>
      </c>
      <c r="N82" s="1"/>
    </row>
    <row r="83" spans="2:14" x14ac:dyDescent="0.45">
      <c r="B83" s="37">
        <v>26101001</v>
      </c>
      <c r="C83" t="s">
        <v>457</v>
      </c>
      <c r="D83" t="s">
        <v>55</v>
      </c>
      <c r="E83" s="1"/>
      <c r="F83" s="1"/>
      <c r="H83" s="1">
        <v>1</v>
      </c>
      <c r="I83" s="1"/>
      <c r="J83" s="1">
        <v>1016069143</v>
      </c>
      <c r="K83" s="1" t="s">
        <v>431</v>
      </c>
      <c r="L83" s="42">
        <v>0</v>
      </c>
      <c r="M83" s="42">
        <v>14406</v>
      </c>
      <c r="N83" s="1"/>
    </row>
    <row r="84" spans="2:14" x14ac:dyDescent="0.45">
      <c r="B84" s="37">
        <v>51050601</v>
      </c>
      <c r="C84" t="s">
        <v>458</v>
      </c>
      <c r="D84" t="s">
        <v>55</v>
      </c>
      <c r="E84" s="1"/>
      <c r="F84" s="1"/>
      <c r="H84" s="1">
        <v>1</v>
      </c>
      <c r="I84" s="1"/>
      <c r="J84" s="1">
        <v>1016069143</v>
      </c>
      <c r="K84" s="1" t="s">
        <v>431</v>
      </c>
      <c r="L84" s="42">
        <v>120002</v>
      </c>
      <c r="M84" s="42">
        <v>0</v>
      </c>
      <c r="N84" s="1"/>
    </row>
    <row r="85" spans="2:14" x14ac:dyDescent="0.45">
      <c r="B85" s="37">
        <v>26102001</v>
      </c>
      <c r="C85" t="s">
        <v>458</v>
      </c>
      <c r="D85" t="s">
        <v>55</v>
      </c>
      <c r="E85" s="1"/>
      <c r="F85" s="1"/>
      <c r="H85" s="1">
        <v>1</v>
      </c>
      <c r="I85" s="1"/>
      <c r="J85" s="1">
        <v>1016069143</v>
      </c>
      <c r="K85" s="1" t="s">
        <v>431</v>
      </c>
      <c r="L85" s="42">
        <v>0</v>
      </c>
      <c r="M85" s="42">
        <v>120002</v>
      </c>
      <c r="N85" s="1"/>
    </row>
    <row r="86" spans="2:14" x14ac:dyDescent="0.45">
      <c r="B86" s="37">
        <v>51050601</v>
      </c>
      <c r="C86" t="s">
        <v>459</v>
      </c>
      <c r="D86" t="s">
        <v>55</v>
      </c>
      <c r="E86" s="1"/>
      <c r="F86" s="1"/>
      <c r="H86" s="1">
        <v>1</v>
      </c>
      <c r="I86" s="1"/>
      <c r="J86" s="1">
        <v>1016069143</v>
      </c>
      <c r="K86" s="1" t="s">
        <v>431</v>
      </c>
      <c r="L86" s="42">
        <v>54210</v>
      </c>
      <c r="M86" s="42">
        <v>0</v>
      </c>
      <c r="N86" s="1"/>
    </row>
    <row r="87" spans="2:14" x14ac:dyDescent="0.45">
      <c r="B87" s="37">
        <v>26101501</v>
      </c>
      <c r="C87" t="s">
        <v>459</v>
      </c>
      <c r="D87" t="s">
        <v>55</v>
      </c>
      <c r="E87" s="1"/>
      <c r="F87" s="1"/>
      <c r="H87" s="1">
        <v>1</v>
      </c>
      <c r="I87" s="1"/>
      <c r="J87" s="1">
        <v>1016069143</v>
      </c>
      <c r="K87" s="1" t="s">
        <v>431</v>
      </c>
      <c r="L87" s="42">
        <v>0</v>
      </c>
      <c r="M87" s="42">
        <v>54210</v>
      </c>
      <c r="N87" s="1"/>
    </row>
    <row r="88" spans="2:14" x14ac:dyDescent="0.45">
      <c r="B88" s="37">
        <v>51050601</v>
      </c>
      <c r="C88" t="s">
        <v>460</v>
      </c>
      <c r="D88" t="s">
        <v>55</v>
      </c>
      <c r="E88" s="1"/>
      <c r="F88" s="1"/>
      <c r="H88" s="1">
        <v>1</v>
      </c>
      <c r="I88" s="1"/>
      <c r="J88" s="1">
        <v>1016069143</v>
      </c>
      <c r="K88" s="1" t="s">
        <v>431</v>
      </c>
      <c r="L88" s="42">
        <v>0</v>
      </c>
      <c r="M88" s="42">
        <v>0</v>
      </c>
      <c r="N88" s="1"/>
    </row>
    <row r="89" spans="2:14" x14ac:dyDescent="0.45">
      <c r="B89" s="37">
        <v>23700505</v>
      </c>
      <c r="C89" s="41" t="s">
        <v>460</v>
      </c>
      <c r="D89" t="s">
        <v>55</v>
      </c>
      <c r="E89" s="1"/>
      <c r="F89" s="1"/>
      <c r="H89" s="1">
        <v>1</v>
      </c>
      <c r="I89" s="1"/>
      <c r="J89" s="1">
        <v>1016069143</v>
      </c>
      <c r="K89" s="1" t="s">
        <v>431</v>
      </c>
      <c r="L89" s="42">
        <v>0</v>
      </c>
      <c r="M89" s="42">
        <v>0</v>
      </c>
      <c r="N89" s="1"/>
    </row>
    <row r="90" spans="2:14" x14ac:dyDescent="0.45">
      <c r="B90" s="37">
        <v>51050601</v>
      </c>
      <c r="C90" s="41" t="s">
        <v>461</v>
      </c>
      <c r="D90" t="s">
        <v>55</v>
      </c>
      <c r="E90" s="1"/>
      <c r="F90" s="1"/>
      <c r="H90" s="1">
        <v>1</v>
      </c>
      <c r="I90" s="1"/>
      <c r="J90" s="1">
        <v>1016069143</v>
      </c>
      <c r="K90" s="1" t="s">
        <v>431</v>
      </c>
      <c r="L90" s="42">
        <v>156000</v>
      </c>
      <c r="M90" s="42">
        <v>0</v>
      </c>
      <c r="N90" s="1"/>
    </row>
    <row r="91" spans="2:14" x14ac:dyDescent="0.45">
      <c r="B91" s="37">
        <v>23803002</v>
      </c>
      <c r="C91" s="41" t="s">
        <v>461</v>
      </c>
      <c r="D91" t="s">
        <v>55</v>
      </c>
      <c r="E91" s="1"/>
      <c r="F91" s="1"/>
      <c r="H91" s="1">
        <v>1</v>
      </c>
      <c r="I91" s="1"/>
      <c r="J91" s="1">
        <v>1016069143</v>
      </c>
      <c r="K91" s="1" t="s">
        <v>431</v>
      </c>
      <c r="L91" s="42">
        <v>0</v>
      </c>
      <c r="M91" s="42">
        <v>156000</v>
      </c>
      <c r="N91" s="1"/>
    </row>
    <row r="92" spans="2:14" x14ac:dyDescent="0.45">
      <c r="B92" s="37">
        <v>51050601</v>
      </c>
      <c r="C92" s="41" t="s">
        <v>462</v>
      </c>
      <c r="D92" t="s">
        <v>55</v>
      </c>
      <c r="E92" s="1"/>
      <c r="F92" s="1"/>
      <c r="H92" s="1">
        <v>1</v>
      </c>
      <c r="I92" s="1"/>
      <c r="J92" s="1">
        <v>1016069143</v>
      </c>
      <c r="K92" s="1" t="s">
        <v>431</v>
      </c>
      <c r="L92" s="42">
        <v>31700</v>
      </c>
      <c r="M92" s="42">
        <v>0</v>
      </c>
      <c r="N92" s="1"/>
    </row>
    <row r="93" spans="2:14" x14ac:dyDescent="0.45">
      <c r="B93" s="37">
        <v>23700601</v>
      </c>
      <c r="C93" s="41" t="s">
        <v>462</v>
      </c>
      <c r="D93" t="s">
        <v>55</v>
      </c>
      <c r="E93" s="1"/>
      <c r="F93" s="1"/>
      <c r="H93" s="1">
        <v>1</v>
      </c>
      <c r="I93" s="1"/>
      <c r="J93" s="1">
        <v>1016069143</v>
      </c>
      <c r="K93" s="1" t="s">
        <v>431</v>
      </c>
      <c r="L93" s="42">
        <v>0</v>
      </c>
      <c r="M93" s="42">
        <v>31700</v>
      </c>
      <c r="N93" s="1"/>
    </row>
    <row r="94" spans="2:14" x14ac:dyDescent="0.45">
      <c r="B94" s="37">
        <v>51050601</v>
      </c>
      <c r="C94" s="41" t="s">
        <v>463</v>
      </c>
      <c r="D94" t="s">
        <v>55</v>
      </c>
      <c r="E94" s="1"/>
      <c r="F94" s="1"/>
      <c r="H94" s="1">
        <v>1</v>
      </c>
      <c r="I94" s="1"/>
      <c r="J94" s="1">
        <v>1016069143</v>
      </c>
      <c r="K94" s="1" t="s">
        <v>431</v>
      </c>
      <c r="L94" s="42">
        <v>52000</v>
      </c>
      <c r="M94" s="42">
        <v>0</v>
      </c>
      <c r="N94" s="1"/>
    </row>
    <row r="95" spans="2:14" x14ac:dyDescent="0.45">
      <c r="B95" s="37">
        <v>23701001</v>
      </c>
      <c r="C95" s="41" t="s">
        <v>463</v>
      </c>
      <c r="D95" t="s">
        <v>55</v>
      </c>
      <c r="E95" s="1"/>
      <c r="F95" s="1"/>
      <c r="H95" s="1">
        <v>1</v>
      </c>
      <c r="I95" s="1"/>
      <c r="J95" s="1">
        <v>1016069143</v>
      </c>
      <c r="K95" s="1" t="s">
        <v>431</v>
      </c>
      <c r="L95" s="42">
        <v>0</v>
      </c>
      <c r="M95" s="42">
        <v>52000</v>
      </c>
      <c r="N95" s="1"/>
    </row>
    <row r="97" spans="2:16" x14ac:dyDescent="0.45">
      <c r="B97" s="27" t="s">
        <v>428</v>
      </c>
      <c r="C97" s="27"/>
      <c r="D97" s="27"/>
      <c r="E97" s="27"/>
      <c r="F97" s="27"/>
      <c r="G97" s="27"/>
      <c r="H97" s="27" t="s">
        <v>466</v>
      </c>
      <c r="I97" s="27"/>
      <c r="J97" s="27"/>
      <c r="K97" s="27"/>
      <c r="L97" s="28"/>
      <c r="M97" s="28"/>
      <c r="N97" s="27"/>
      <c r="O97" s="28" t="s">
        <v>96</v>
      </c>
      <c r="P97" s="28"/>
    </row>
    <row r="98" spans="2:16" x14ac:dyDescent="0.45">
      <c r="B98" s="10" t="s">
        <v>45</v>
      </c>
      <c r="C98" s="10" t="s">
        <v>46</v>
      </c>
      <c r="D98" s="11" t="s">
        <v>47</v>
      </c>
      <c r="E98" s="19" t="s">
        <v>48</v>
      </c>
      <c r="F98" s="12" t="s">
        <v>49</v>
      </c>
      <c r="G98" s="13" t="s">
        <v>87</v>
      </c>
      <c r="H98" s="9" t="s">
        <v>88</v>
      </c>
      <c r="I98" s="34" t="s">
        <v>433</v>
      </c>
      <c r="J98" s="32" t="s">
        <v>430</v>
      </c>
      <c r="K98" s="32" t="s">
        <v>41</v>
      </c>
      <c r="L98" s="29" t="s">
        <v>42</v>
      </c>
      <c r="M98" s="29" t="s">
        <v>43</v>
      </c>
      <c r="N98" s="14" t="s">
        <v>50</v>
      </c>
      <c r="O98" s="9" t="s">
        <v>93</v>
      </c>
      <c r="P98" s="9" t="s">
        <v>94</v>
      </c>
    </row>
    <row r="99" spans="2:16" x14ac:dyDescent="0.45">
      <c r="B99" s="37">
        <v>72050601</v>
      </c>
      <c r="C99" s="38" t="s">
        <v>448</v>
      </c>
      <c r="D99" t="s">
        <v>55</v>
      </c>
      <c r="E99" s="1" t="s">
        <v>52</v>
      </c>
      <c r="F99" s="1" t="s">
        <v>429</v>
      </c>
      <c r="G99" s="1" t="s">
        <v>429</v>
      </c>
      <c r="H99" s="1">
        <v>1</v>
      </c>
      <c r="I99" s="1"/>
      <c r="J99" s="1">
        <v>1016069143</v>
      </c>
      <c r="K99" s="1" t="s">
        <v>431</v>
      </c>
      <c r="L99" s="42">
        <v>1300000</v>
      </c>
      <c r="M99" s="42">
        <v>0</v>
      </c>
      <c r="N99" s="1"/>
    </row>
    <row r="100" spans="2:16" x14ac:dyDescent="0.45">
      <c r="B100" s="37">
        <v>72050601</v>
      </c>
      <c r="C100" s="40" t="s">
        <v>449</v>
      </c>
      <c r="D100" t="s">
        <v>55</v>
      </c>
      <c r="E100" s="1" t="s">
        <v>52</v>
      </c>
      <c r="F100" s="1" t="s">
        <v>53</v>
      </c>
      <c r="G100" s="1"/>
      <c r="H100" s="1">
        <v>1</v>
      </c>
      <c r="I100" s="1"/>
      <c r="J100" s="1">
        <v>1016069143</v>
      </c>
      <c r="K100" s="1" t="s">
        <v>431</v>
      </c>
      <c r="L100" s="42">
        <v>140606</v>
      </c>
      <c r="M100" s="42">
        <v>0</v>
      </c>
      <c r="N100" s="1"/>
    </row>
    <row r="101" spans="2:16" x14ac:dyDescent="0.45">
      <c r="B101" s="37">
        <v>72050601</v>
      </c>
      <c r="C101" s="38" t="s">
        <v>450</v>
      </c>
      <c r="D101" t="s">
        <v>55</v>
      </c>
      <c r="E101" s="1" t="s">
        <v>52</v>
      </c>
      <c r="F101" s="1" t="s">
        <v>53</v>
      </c>
      <c r="G101" s="1"/>
      <c r="H101" s="1">
        <v>1</v>
      </c>
      <c r="I101" s="1"/>
      <c r="J101" s="1">
        <v>1016069143</v>
      </c>
      <c r="K101" s="1" t="s">
        <v>431</v>
      </c>
      <c r="L101" s="42">
        <v>0</v>
      </c>
      <c r="M101" s="42">
        <v>0</v>
      </c>
      <c r="N101" s="1"/>
    </row>
    <row r="102" spans="2:16" x14ac:dyDescent="0.45">
      <c r="B102" s="37">
        <v>72050601</v>
      </c>
      <c r="C102" s="40" t="s">
        <v>451</v>
      </c>
      <c r="D102" t="s">
        <v>55</v>
      </c>
      <c r="E102" s="1" t="s">
        <v>52</v>
      </c>
      <c r="F102" s="1" t="s">
        <v>53</v>
      </c>
      <c r="G102" s="1"/>
      <c r="H102" s="1">
        <v>1</v>
      </c>
      <c r="I102" s="1"/>
      <c r="J102" s="1">
        <v>1016069143</v>
      </c>
      <c r="K102" s="1" t="s">
        <v>431</v>
      </c>
      <c r="L102" s="42">
        <v>52500</v>
      </c>
      <c r="M102" s="42">
        <v>0</v>
      </c>
      <c r="N102" s="1"/>
    </row>
    <row r="103" spans="2:16" x14ac:dyDescent="0.45">
      <c r="B103" s="37">
        <v>72050601</v>
      </c>
      <c r="C103" s="38" t="s">
        <v>452</v>
      </c>
      <c r="D103" t="s">
        <v>55</v>
      </c>
      <c r="E103" s="1" t="s">
        <v>52</v>
      </c>
      <c r="F103" s="1" t="s">
        <v>53</v>
      </c>
      <c r="H103" s="1">
        <v>1</v>
      </c>
      <c r="I103" s="1"/>
      <c r="J103" s="1">
        <v>1016069143</v>
      </c>
      <c r="K103" s="1" t="s">
        <v>431</v>
      </c>
      <c r="L103" s="42">
        <v>0</v>
      </c>
      <c r="M103" s="42">
        <v>0</v>
      </c>
      <c r="N103" s="1"/>
    </row>
    <row r="104" spans="2:16" x14ac:dyDescent="0.45">
      <c r="B104" s="37">
        <v>23700505</v>
      </c>
      <c r="C104" t="s">
        <v>453</v>
      </c>
      <c r="D104" t="s">
        <v>55</v>
      </c>
      <c r="E104" s="1"/>
      <c r="F104" s="1"/>
      <c r="H104" s="1">
        <v>1</v>
      </c>
      <c r="I104" s="1"/>
      <c r="J104" s="1">
        <v>1016069143</v>
      </c>
      <c r="K104" s="1" t="s">
        <v>431</v>
      </c>
      <c r="L104" s="42">
        <v>0</v>
      </c>
      <c r="M104" s="42">
        <v>52000</v>
      </c>
      <c r="N104" s="1"/>
    </row>
    <row r="105" spans="2:16" x14ac:dyDescent="0.45">
      <c r="B105" s="37">
        <v>23803004</v>
      </c>
      <c r="C105" t="s">
        <v>224</v>
      </c>
      <c r="D105" t="s">
        <v>55</v>
      </c>
      <c r="E105" s="1"/>
      <c r="F105" s="1"/>
      <c r="H105" s="1">
        <v>1</v>
      </c>
      <c r="I105" s="1"/>
      <c r="J105" s="1">
        <v>1016069143</v>
      </c>
      <c r="K105" s="1" t="s">
        <v>431</v>
      </c>
      <c r="L105" s="42">
        <v>0</v>
      </c>
      <c r="M105" s="42">
        <v>52000</v>
      </c>
      <c r="N105" s="1"/>
    </row>
    <row r="106" spans="2:16" x14ac:dyDescent="0.45">
      <c r="B106" s="37">
        <v>72050601</v>
      </c>
      <c r="C106" s="40" t="s">
        <v>454</v>
      </c>
      <c r="D106" t="s">
        <v>55</v>
      </c>
      <c r="E106" s="1"/>
      <c r="F106" s="1"/>
      <c r="H106" s="1">
        <v>1</v>
      </c>
      <c r="I106" s="1"/>
      <c r="J106" s="1">
        <v>1016069143</v>
      </c>
      <c r="K106" s="1" t="s">
        <v>431</v>
      </c>
      <c r="L106" s="42">
        <v>0</v>
      </c>
      <c r="M106" s="42">
        <v>0</v>
      </c>
      <c r="N106" s="1"/>
    </row>
    <row r="107" spans="2:16" x14ac:dyDescent="0.45">
      <c r="B107" s="37">
        <v>25050501</v>
      </c>
      <c r="C107" s="38" t="s">
        <v>455</v>
      </c>
      <c r="D107" t="s">
        <v>55</v>
      </c>
      <c r="E107" s="1"/>
      <c r="F107" s="1"/>
      <c r="H107" s="1">
        <v>1</v>
      </c>
      <c r="I107" s="1"/>
      <c r="J107" s="1">
        <v>1016069143</v>
      </c>
      <c r="K107" s="1" t="s">
        <v>431</v>
      </c>
      <c r="L107" s="42">
        <v>0</v>
      </c>
      <c r="M107" s="42">
        <v>1389106</v>
      </c>
      <c r="N107" s="1"/>
    </row>
    <row r="108" spans="2:16" x14ac:dyDescent="0.45">
      <c r="B108" s="37">
        <v>72050601</v>
      </c>
      <c r="C108" t="s">
        <v>456</v>
      </c>
      <c r="D108" t="s">
        <v>55</v>
      </c>
      <c r="E108" s="1"/>
      <c r="F108" s="1"/>
      <c r="H108" s="1">
        <v>1</v>
      </c>
      <c r="I108" s="1"/>
      <c r="J108" s="1">
        <v>1016069143</v>
      </c>
      <c r="K108" s="1" t="s">
        <v>431</v>
      </c>
      <c r="L108" s="42">
        <v>120002</v>
      </c>
      <c r="M108" s="42">
        <v>0</v>
      </c>
      <c r="N108" s="1"/>
    </row>
    <row r="109" spans="2:16" x14ac:dyDescent="0.45">
      <c r="B109" s="37">
        <v>26100501</v>
      </c>
      <c r="C109" t="s">
        <v>456</v>
      </c>
      <c r="D109" t="s">
        <v>55</v>
      </c>
      <c r="E109" s="1"/>
      <c r="F109" s="1"/>
      <c r="H109" s="1">
        <v>1</v>
      </c>
      <c r="I109" s="1"/>
      <c r="J109" s="1">
        <v>1016069143</v>
      </c>
      <c r="K109" s="1" t="s">
        <v>431</v>
      </c>
      <c r="L109" s="42">
        <v>0</v>
      </c>
      <c r="M109" s="42">
        <v>120002</v>
      </c>
      <c r="N109" s="1"/>
    </row>
    <row r="110" spans="2:16" x14ac:dyDescent="0.45">
      <c r="B110" s="37">
        <v>72050601</v>
      </c>
      <c r="C110" t="s">
        <v>457</v>
      </c>
      <c r="D110" t="s">
        <v>55</v>
      </c>
      <c r="E110" s="1"/>
      <c r="F110" s="1"/>
      <c r="H110" s="1">
        <v>1</v>
      </c>
      <c r="I110" s="1"/>
      <c r="J110" s="1">
        <v>1016069143</v>
      </c>
      <c r="K110" s="1" t="s">
        <v>431</v>
      </c>
      <c r="L110" s="42">
        <v>14406</v>
      </c>
      <c r="M110" s="42">
        <v>0</v>
      </c>
      <c r="N110" s="1"/>
    </row>
    <row r="111" spans="2:16" x14ac:dyDescent="0.45">
      <c r="B111" s="37">
        <v>26101001</v>
      </c>
      <c r="C111" t="s">
        <v>457</v>
      </c>
      <c r="D111" t="s">
        <v>55</v>
      </c>
      <c r="E111" s="1"/>
      <c r="F111" s="1"/>
      <c r="H111" s="1">
        <v>1</v>
      </c>
      <c r="I111" s="1"/>
      <c r="J111" s="1">
        <v>1016069143</v>
      </c>
      <c r="K111" s="1" t="s">
        <v>431</v>
      </c>
      <c r="L111" s="42">
        <v>0</v>
      </c>
      <c r="M111" s="42">
        <v>14406</v>
      </c>
      <c r="N111" s="1"/>
    </row>
    <row r="112" spans="2:16" x14ac:dyDescent="0.45">
      <c r="B112" s="37">
        <v>72050601</v>
      </c>
      <c r="C112" t="s">
        <v>458</v>
      </c>
      <c r="D112" t="s">
        <v>55</v>
      </c>
      <c r="E112" s="1"/>
      <c r="F112" s="1"/>
      <c r="H112" s="1">
        <v>1</v>
      </c>
      <c r="I112" s="1"/>
      <c r="J112" s="1">
        <v>1016069143</v>
      </c>
      <c r="K112" s="1" t="s">
        <v>431</v>
      </c>
      <c r="L112" s="42">
        <v>120002</v>
      </c>
      <c r="M112" s="42">
        <v>0</v>
      </c>
      <c r="N112" s="1"/>
    </row>
    <row r="113" spans="2:16" x14ac:dyDescent="0.45">
      <c r="B113" s="37">
        <v>26102001</v>
      </c>
      <c r="C113" t="s">
        <v>458</v>
      </c>
      <c r="D113" t="s">
        <v>55</v>
      </c>
      <c r="E113" s="1"/>
      <c r="F113" s="1"/>
      <c r="H113" s="1">
        <v>1</v>
      </c>
      <c r="I113" s="1"/>
      <c r="J113" s="1">
        <v>1016069143</v>
      </c>
      <c r="K113" s="1" t="s">
        <v>431</v>
      </c>
      <c r="L113" s="42">
        <v>0</v>
      </c>
      <c r="M113" s="42">
        <v>120002</v>
      </c>
      <c r="N113" s="1"/>
    </row>
    <row r="114" spans="2:16" x14ac:dyDescent="0.45">
      <c r="B114" s="37">
        <v>72050601</v>
      </c>
      <c r="C114" t="s">
        <v>459</v>
      </c>
      <c r="D114" t="s">
        <v>55</v>
      </c>
      <c r="E114" s="1"/>
      <c r="F114" s="1"/>
      <c r="H114" s="1">
        <v>1</v>
      </c>
      <c r="I114" s="1"/>
      <c r="J114" s="1">
        <v>1016069143</v>
      </c>
      <c r="K114" s="1" t="s">
        <v>431</v>
      </c>
      <c r="L114" s="42">
        <v>54210</v>
      </c>
      <c r="M114" s="42">
        <v>0</v>
      </c>
      <c r="N114" s="1"/>
    </row>
    <row r="115" spans="2:16" x14ac:dyDescent="0.45">
      <c r="B115" s="37">
        <v>26101501</v>
      </c>
      <c r="C115" t="s">
        <v>459</v>
      </c>
      <c r="D115" t="s">
        <v>55</v>
      </c>
      <c r="E115" s="1"/>
      <c r="F115" s="1"/>
      <c r="H115" s="1">
        <v>1</v>
      </c>
      <c r="I115" s="1"/>
      <c r="J115" s="1">
        <v>1016069143</v>
      </c>
      <c r="K115" s="1" t="s">
        <v>431</v>
      </c>
      <c r="L115" s="42">
        <v>0</v>
      </c>
      <c r="M115" s="42">
        <v>54210</v>
      </c>
      <c r="N115" s="1"/>
    </row>
    <row r="116" spans="2:16" x14ac:dyDescent="0.45">
      <c r="B116" s="37">
        <v>72050601</v>
      </c>
      <c r="C116" t="s">
        <v>460</v>
      </c>
      <c r="D116" t="s">
        <v>55</v>
      </c>
      <c r="E116" s="1"/>
      <c r="F116" s="1"/>
      <c r="H116" s="1">
        <v>1</v>
      </c>
      <c r="I116" s="1"/>
      <c r="J116" s="1">
        <v>1016069143</v>
      </c>
      <c r="K116" s="1" t="s">
        <v>431</v>
      </c>
      <c r="L116" s="42">
        <v>0</v>
      </c>
      <c r="M116" s="42">
        <v>0</v>
      </c>
      <c r="N116" s="1"/>
    </row>
    <row r="117" spans="2:16" x14ac:dyDescent="0.45">
      <c r="B117" s="37">
        <v>23700505</v>
      </c>
      <c r="C117" s="41" t="s">
        <v>460</v>
      </c>
      <c r="D117" t="s">
        <v>55</v>
      </c>
      <c r="E117" s="1"/>
      <c r="F117" s="1"/>
      <c r="H117" s="1">
        <v>1</v>
      </c>
      <c r="I117" s="1"/>
      <c r="J117" s="1">
        <v>1016069143</v>
      </c>
      <c r="K117" s="1" t="s">
        <v>431</v>
      </c>
      <c r="L117" s="42">
        <v>0</v>
      </c>
      <c r="M117" s="42">
        <v>0</v>
      </c>
      <c r="N117" s="1"/>
    </row>
    <row r="118" spans="2:16" x14ac:dyDescent="0.45">
      <c r="B118" s="37">
        <v>72050601</v>
      </c>
      <c r="C118" s="41" t="s">
        <v>461</v>
      </c>
      <c r="D118" t="s">
        <v>55</v>
      </c>
      <c r="E118" s="1"/>
      <c r="F118" s="1"/>
      <c r="H118" s="1">
        <v>1</v>
      </c>
      <c r="I118" s="1"/>
      <c r="J118" s="1">
        <v>1016069143</v>
      </c>
      <c r="K118" s="1" t="s">
        <v>431</v>
      </c>
      <c r="L118" s="42">
        <v>156000</v>
      </c>
      <c r="M118" s="42">
        <v>0</v>
      </c>
      <c r="N118" s="1"/>
    </row>
    <row r="119" spans="2:16" x14ac:dyDescent="0.45">
      <c r="B119" s="37">
        <v>23803004</v>
      </c>
      <c r="C119" s="41" t="s">
        <v>461</v>
      </c>
      <c r="D119" t="s">
        <v>55</v>
      </c>
      <c r="E119" s="1"/>
      <c r="F119" s="1"/>
      <c r="H119" s="1">
        <v>1</v>
      </c>
      <c r="I119" s="1"/>
      <c r="J119" s="1">
        <v>1016069143</v>
      </c>
      <c r="K119" s="1" t="s">
        <v>431</v>
      </c>
      <c r="L119" s="42">
        <v>0</v>
      </c>
      <c r="M119" s="42">
        <v>156000</v>
      </c>
      <c r="N119" s="1"/>
    </row>
    <row r="120" spans="2:16" x14ac:dyDescent="0.45">
      <c r="B120" s="37">
        <v>72050601</v>
      </c>
      <c r="C120" s="41" t="s">
        <v>462</v>
      </c>
      <c r="D120" t="s">
        <v>55</v>
      </c>
      <c r="E120" s="1"/>
      <c r="F120" s="1"/>
      <c r="H120" s="1">
        <v>1</v>
      </c>
      <c r="I120" s="1"/>
      <c r="J120" s="1">
        <v>1016069143</v>
      </c>
      <c r="K120" s="1" t="s">
        <v>431</v>
      </c>
      <c r="L120" s="42">
        <v>31700</v>
      </c>
      <c r="M120" s="42">
        <v>0</v>
      </c>
      <c r="N120" s="1"/>
    </row>
    <row r="121" spans="2:16" x14ac:dyDescent="0.45">
      <c r="B121" s="37">
        <v>23700601</v>
      </c>
      <c r="C121" s="41" t="s">
        <v>462</v>
      </c>
      <c r="D121" t="s">
        <v>55</v>
      </c>
      <c r="E121" s="1"/>
      <c r="F121" s="1"/>
      <c r="H121" s="1">
        <v>1</v>
      </c>
      <c r="I121" s="1"/>
      <c r="J121" s="1">
        <v>1016069143</v>
      </c>
      <c r="K121" s="1" t="s">
        <v>431</v>
      </c>
      <c r="L121" s="42">
        <v>0</v>
      </c>
      <c r="M121" s="42">
        <v>31700</v>
      </c>
      <c r="N121" s="1"/>
    </row>
    <row r="122" spans="2:16" x14ac:dyDescent="0.45">
      <c r="B122" s="37">
        <v>72050601</v>
      </c>
      <c r="C122" s="41" t="s">
        <v>463</v>
      </c>
      <c r="D122" t="s">
        <v>55</v>
      </c>
      <c r="E122" s="1"/>
      <c r="F122" s="1"/>
      <c r="H122" s="1">
        <v>1</v>
      </c>
      <c r="I122" s="1"/>
      <c r="J122" s="1">
        <v>1016069143</v>
      </c>
      <c r="K122" s="1" t="s">
        <v>431</v>
      </c>
      <c r="L122" s="42">
        <v>52000</v>
      </c>
      <c r="M122" s="42">
        <v>0</v>
      </c>
      <c r="N122" s="1"/>
    </row>
    <row r="123" spans="2:16" x14ac:dyDescent="0.45">
      <c r="B123" s="37">
        <v>23701001</v>
      </c>
      <c r="C123" s="41" t="s">
        <v>463</v>
      </c>
      <c r="D123" t="s">
        <v>55</v>
      </c>
      <c r="E123" s="1"/>
      <c r="F123" s="1"/>
      <c r="H123" s="1">
        <v>1</v>
      </c>
      <c r="I123" s="1"/>
      <c r="J123" s="1">
        <v>1016069143</v>
      </c>
      <c r="K123" s="1" t="s">
        <v>431</v>
      </c>
      <c r="L123" s="42">
        <v>0</v>
      </c>
      <c r="M123" s="42">
        <v>52000</v>
      </c>
      <c r="N123" s="1"/>
    </row>
    <row r="125" spans="2:16" x14ac:dyDescent="0.45">
      <c r="B125" s="27" t="s">
        <v>485</v>
      </c>
      <c r="C125" s="27"/>
      <c r="D125" s="27"/>
      <c r="E125" s="27"/>
      <c r="F125" s="27"/>
      <c r="G125" s="27"/>
      <c r="H125" s="27"/>
      <c r="I125" s="27"/>
      <c r="J125" s="27"/>
      <c r="K125" s="27"/>
      <c r="L125" s="28"/>
      <c r="M125" s="28"/>
      <c r="N125" s="27"/>
      <c r="O125" s="28" t="s">
        <v>96</v>
      </c>
      <c r="P125" s="28"/>
    </row>
    <row r="126" spans="2:16" x14ac:dyDescent="0.45">
      <c r="B126" s="10" t="s">
        <v>45</v>
      </c>
      <c r="C126" s="10" t="s">
        <v>46</v>
      </c>
      <c r="D126" s="11" t="s">
        <v>47</v>
      </c>
      <c r="E126" s="19" t="s">
        <v>48</v>
      </c>
      <c r="F126" s="12" t="s">
        <v>49</v>
      </c>
      <c r="G126" s="13" t="s">
        <v>87</v>
      </c>
      <c r="H126" s="9" t="s">
        <v>88</v>
      </c>
      <c r="I126" s="34" t="s">
        <v>433</v>
      </c>
      <c r="J126" s="32" t="s">
        <v>430</v>
      </c>
      <c r="K126" s="32" t="s">
        <v>41</v>
      </c>
      <c r="L126" s="29" t="s">
        <v>42</v>
      </c>
      <c r="M126" s="29" t="s">
        <v>43</v>
      </c>
      <c r="N126" s="14" t="s">
        <v>50</v>
      </c>
      <c r="O126" s="9" t="s">
        <v>93</v>
      </c>
      <c r="P126" s="9" t="s">
        <v>94</v>
      </c>
    </row>
    <row r="127" spans="2:16" x14ac:dyDescent="0.45">
      <c r="B127">
        <v>11050501</v>
      </c>
      <c r="C127" t="s">
        <v>463</v>
      </c>
      <c r="J127">
        <v>800141772</v>
      </c>
      <c r="M127" s="8">
        <v>500000</v>
      </c>
    </row>
    <row r="128" spans="2:16" x14ac:dyDescent="0.45">
      <c r="B128">
        <v>22050501</v>
      </c>
      <c r="C128" t="s">
        <v>491</v>
      </c>
      <c r="J128">
        <v>800141772</v>
      </c>
      <c r="L128" s="8">
        <v>500000</v>
      </c>
    </row>
    <row r="129" spans="2:16" x14ac:dyDescent="0.45">
      <c r="B129">
        <v>13250501</v>
      </c>
      <c r="C129" t="s">
        <v>492</v>
      </c>
      <c r="J129">
        <v>19198140</v>
      </c>
      <c r="M129" s="8">
        <v>120000</v>
      </c>
    </row>
    <row r="130" spans="2:16" x14ac:dyDescent="0.45">
      <c r="B130">
        <v>11050501</v>
      </c>
      <c r="C130" t="s">
        <v>463</v>
      </c>
      <c r="J130">
        <v>19198140</v>
      </c>
      <c r="L130" s="8">
        <v>120000</v>
      </c>
    </row>
    <row r="131" spans="2:16" x14ac:dyDescent="0.45">
      <c r="B131" s="27" t="s">
        <v>486</v>
      </c>
      <c r="C131" s="27"/>
      <c r="D131" s="27"/>
      <c r="E131" s="27"/>
      <c r="F131" s="27"/>
      <c r="G131" s="27"/>
      <c r="H131" s="27"/>
      <c r="I131" s="27"/>
      <c r="J131" s="27"/>
      <c r="K131" s="27"/>
      <c r="L131" s="28"/>
      <c r="M131" s="28"/>
      <c r="N131" s="27"/>
      <c r="O131" s="28" t="s">
        <v>96</v>
      </c>
      <c r="P131" s="28"/>
    </row>
    <row r="132" spans="2:16" x14ac:dyDescent="0.45">
      <c r="B132" s="10" t="s">
        <v>45</v>
      </c>
      <c r="C132" s="10" t="s">
        <v>46</v>
      </c>
      <c r="D132" s="11" t="s">
        <v>47</v>
      </c>
      <c r="E132" s="19" t="s">
        <v>48</v>
      </c>
      <c r="F132" s="12" t="s">
        <v>49</v>
      </c>
      <c r="G132" s="13" t="s">
        <v>87</v>
      </c>
      <c r="H132" s="9" t="s">
        <v>88</v>
      </c>
      <c r="I132" s="34" t="s">
        <v>433</v>
      </c>
      <c r="J132" s="32" t="s">
        <v>430</v>
      </c>
      <c r="K132" s="32" t="s">
        <v>41</v>
      </c>
      <c r="L132" s="29" t="s">
        <v>42</v>
      </c>
      <c r="M132" s="29" t="s">
        <v>43</v>
      </c>
      <c r="N132" s="14" t="s">
        <v>50</v>
      </c>
      <c r="O132" s="9" t="s">
        <v>93</v>
      </c>
      <c r="P132" s="9" t="s">
        <v>94</v>
      </c>
    </row>
    <row r="133" spans="2:16" x14ac:dyDescent="0.45">
      <c r="B133">
        <v>11100501</v>
      </c>
      <c r="C133" t="s">
        <v>493</v>
      </c>
      <c r="K133" t="s">
        <v>499</v>
      </c>
      <c r="L133"/>
      <c r="M133">
        <v>869277.2</v>
      </c>
    </row>
    <row r="134" spans="2:16" x14ac:dyDescent="0.45">
      <c r="B134">
        <v>53050501</v>
      </c>
      <c r="C134" t="s">
        <v>494</v>
      </c>
      <c r="K134" t="s">
        <v>499</v>
      </c>
      <c r="L134">
        <v>85190</v>
      </c>
      <c r="M134"/>
    </row>
    <row r="135" spans="2:16" x14ac:dyDescent="0.45">
      <c r="B135">
        <v>51159502</v>
      </c>
      <c r="C135" t="s">
        <v>321</v>
      </c>
      <c r="K135" t="s">
        <v>499</v>
      </c>
      <c r="L135">
        <v>520423.14</v>
      </c>
      <c r="M135"/>
    </row>
    <row r="136" spans="2:16" x14ac:dyDescent="0.45">
      <c r="B136">
        <v>53050501</v>
      </c>
      <c r="C136" t="s">
        <v>495</v>
      </c>
      <c r="K136" t="s">
        <v>499</v>
      </c>
      <c r="L136">
        <v>44396.87</v>
      </c>
      <c r="M136"/>
    </row>
    <row r="137" spans="2:16" x14ac:dyDescent="0.45">
      <c r="B137">
        <v>53051501</v>
      </c>
      <c r="C137" t="s">
        <v>184</v>
      </c>
      <c r="K137" t="s">
        <v>499</v>
      </c>
      <c r="L137">
        <v>164466.13</v>
      </c>
      <c r="M137"/>
    </row>
    <row r="138" spans="2:16" x14ac:dyDescent="0.45">
      <c r="B138">
        <v>53052001</v>
      </c>
      <c r="C138" t="s">
        <v>496</v>
      </c>
      <c r="K138" t="s">
        <v>499</v>
      </c>
      <c r="L138">
        <v>54801.08</v>
      </c>
      <c r="M138"/>
    </row>
    <row r="139" spans="2:16" x14ac:dyDescent="0.45">
      <c r="B139" s="44"/>
      <c r="C139" s="43"/>
      <c r="D139" s="43"/>
      <c r="E139" s="43"/>
      <c r="F139" s="43"/>
      <c r="G139" s="43"/>
      <c r="H139" s="43"/>
      <c r="I139" s="43"/>
    </row>
    <row r="141" spans="2:16" x14ac:dyDescent="0.45">
      <c r="B141" s="27" t="s">
        <v>487</v>
      </c>
      <c r="C141" s="27"/>
      <c r="D141" s="27"/>
      <c r="E141" s="27"/>
      <c r="F141" s="27"/>
      <c r="G141" s="27"/>
      <c r="H141" s="27"/>
      <c r="I141" s="27"/>
      <c r="J141" s="27"/>
      <c r="K141" s="27"/>
      <c r="L141" s="28"/>
      <c r="M141" s="28"/>
      <c r="N141" s="27"/>
      <c r="O141" s="28" t="s">
        <v>96</v>
      </c>
      <c r="P141" s="28"/>
    </row>
    <row r="142" spans="2:16" x14ac:dyDescent="0.45">
      <c r="B142" s="10" t="s">
        <v>45</v>
      </c>
      <c r="C142" s="10" t="s">
        <v>46</v>
      </c>
      <c r="D142" s="11" t="s">
        <v>47</v>
      </c>
      <c r="E142" s="19" t="s">
        <v>48</v>
      </c>
      <c r="F142" s="12" t="s">
        <v>49</v>
      </c>
      <c r="G142" s="13" t="s">
        <v>87</v>
      </c>
      <c r="H142" s="9" t="s">
        <v>88</v>
      </c>
      <c r="I142" s="34" t="s">
        <v>433</v>
      </c>
      <c r="J142" s="32" t="s">
        <v>430</v>
      </c>
      <c r="K142" s="32" t="s">
        <v>41</v>
      </c>
      <c r="L142" s="29" t="s">
        <v>42</v>
      </c>
      <c r="M142" s="29" t="s">
        <v>43</v>
      </c>
      <c r="N142" s="14" t="s">
        <v>50</v>
      </c>
      <c r="O142" s="9" t="s">
        <v>93</v>
      </c>
      <c r="P142" s="9" t="s">
        <v>94</v>
      </c>
    </row>
    <row r="143" spans="2:16" x14ac:dyDescent="0.45">
      <c r="B143">
        <v>23652507</v>
      </c>
      <c r="C143" t="s">
        <v>502</v>
      </c>
      <c r="K143" t="s">
        <v>501</v>
      </c>
      <c r="L143">
        <v>294876</v>
      </c>
      <c r="M143"/>
    </row>
    <row r="144" spans="2:16" x14ac:dyDescent="0.45">
      <c r="B144">
        <v>23652508</v>
      </c>
      <c r="C144" t="s">
        <v>502</v>
      </c>
      <c r="K144" t="s">
        <v>501</v>
      </c>
      <c r="L144"/>
      <c r="M144">
        <v>10000</v>
      </c>
    </row>
    <row r="145" spans="2:16" x14ac:dyDescent="0.45">
      <c r="B145">
        <v>23652509</v>
      </c>
      <c r="C145" t="s">
        <v>503</v>
      </c>
      <c r="K145" t="s">
        <v>501</v>
      </c>
      <c r="L145">
        <v>178154.82</v>
      </c>
      <c r="M145"/>
    </row>
    <row r="146" spans="2:16" x14ac:dyDescent="0.45">
      <c r="B146">
        <v>23653001</v>
      </c>
      <c r="C146" t="s">
        <v>504</v>
      </c>
      <c r="K146" t="s">
        <v>501</v>
      </c>
      <c r="L146">
        <v>175000</v>
      </c>
      <c r="M146"/>
    </row>
    <row r="147" spans="2:16" x14ac:dyDescent="0.45">
      <c r="B147">
        <v>23654001</v>
      </c>
      <c r="C147" t="s">
        <v>505</v>
      </c>
      <c r="K147" t="s">
        <v>501</v>
      </c>
      <c r="L147">
        <v>3466040</v>
      </c>
      <c r="M147"/>
    </row>
    <row r="148" spans="2:16" x14ac:dyDescent="0.45">
      <c r="B148">
        <v>23657001</v>
      </c>
      <c r="C148" t="s">
        <v>506</v>
      </c>
      <c r="K148" t="s">
        <v>501</v>
      </c>
      <c r="L148">
        <v>19200</v>
      </c>
      <c r="M148"/>
    </row>
    <row r="149" spans="2:16" x14ac:dyDescent="0.45">
      <c r="B149">
        <v>23657502</v>
      </c>
      <c r="C149" t="s">
        <v>507</v>
      </c>
      <c r="K149" t="s">
        <v>501</v>
      </c>
      <c r="L149">
        <v>1551182.3</v>
      </c>
      <c r="M149"/>
    </row>
    <row r="150" spans="2:16" x14ac:dyDescent="0.45">
      <c r="B150" t="s">
        <v>508</v>
      </c>
      <c r="C150" t="s">
        <v>197</v>
      </c>
      <c r="K150" t="s">
        <v>501</v>
      </c>
      <c r="L150"/>
      <c r="M150">
        <v>5674453.1200000001</v>
      </c>
    </row>
    <row r="151" spans="2:16" x14ac:dyDescent="0.45">
      <c r="B151" s="27" t="s">
        <v>500</v>
      </c>
      <c r="C151" s="27"/>
      <c r="D151" s="27"/>
      <c r="E151" s="27"/>
      <c r="F151" s="27"/>
      <c r="G151" s="27"/>
      <c r="H151" s="27"/>
      <c r="I151" s="27"/>
      <c r="J151" s="27"/>
      <c r="K151" s="27"/>
      <c r="L151" s="28"/>
      <c r="M151" s="28"/>
      <c r="N151" s="27"/>
      <c r="O151" s="28" t="s">
        <v>96</v>
      </c>
      <c r="P151" s="28"/>
    </row>
    <row r="152" spans="2:16" x14ac:dyDescent="0.45">
      <c r="B152" s="10" t="s">
        <v>45</v>
      </c>
      <c r="C152" s="10" t="s">
        <v>46</v>
      </c>
      <c r="D152" s="11" t="s">
        <v>47</v>
      </c>
      <c r="E152" s="19" t="s">
        <v>48</v>
      </c>
      <c r="F152" s="12" t="s">
        <v>49</v>
      </c>
      <c r="G152" s="13" t="s">
        <v>87</v>
      </c>
      <c r="H152" s="9" t="s">
        <v>88</v>
      </c>
      <c r="I152" s="34" t="s">
        <v>433</v>
      </c>
      <c r="J152" s="32" t="s">
        <v>430</v>
      </c>
      <c r="K152" s="32" t="s">
        <v>41</v>
      </c>
      <c r="L152" s="29" t="s">
        <v>42</v>
      </c>
      <c r="M152" s="29" t="s">
        <v>43</v>
      </c>
      <c r="N152" s="14" t="s">
        <v>50</v>
      </c>
      <c r="O152" s="9" t="s">
        <v>93</v>
      </c>
      <c r="P152" s="9" t="s">
        <v>94</v>
      </c>
    </row>
    <row r="153" spans="2:16" x14ac:dyDescent="0.45">
      <c r="B153">
        <v>11050501</v>
      </c>
      <c r="C153" t="s">
        <v>463</v>
      </c>
      <c r="L153" s="8">
        <v>2000000</v>
      </c>
    </row>
    <row r="154" spans="2:16" x14ac:dyDescent="0.45">
      <c r="B154">
        <v>11100501</v>
      </c>
      <c r="C154" t="s">
        <v>493</v>
      </c>
      <c r="M154" s="8">
        <v>2000000</v>
      </c>
    </row>
    <row r="155" spans="2:16" x14ac:dyDescent="0.45">
      <c r="B155" s="27" t="s">
        <v>488</v>
      </c>
      <c r="C155" s="27"/>
      <c r="D155" s="27"/>
      <c r="E155" s="27"/>
      <c r="F155" s="27"/>
      <c r="G155" s="27"/>
      <c r="H155" s="27"/>
      <c r="I155" s="27"/>
      <c r="J155" s="27"/>
      <c r="K155" s="27"/>
      <c r="L155" s="28"/>
      <c r="M155" s="28"/>
      <c r="N155" s="27"/>
      <c r="O155" s="28" t="s">
        <v>96</v>
      </c>
      <c r="P155" s="28"/>
    </row>
    <row r="156" spans="2:16" x14ac:dyDescent="0.45">
      <c r="B156" s="10" t="s">
        <v>45</v>
      </c>
      <c r="C156" s="10" t="s">
        <v>46</v>
      </c>
      <c r="D156" s="11" t="s">
        <v>47</v>
      </c>
      <c r="E156" s="19" t="s">
        <v>48</v>
      </c>
      <c r="F156" s="12" t="s">
        <v>49</v>
      </c>
      <c r="G156" s="13" t="s">
        <v>87</v>
      </c>
      <c r="H156" s="9" t="s">
        <v>88</v>
      </c>
      <c r="I156" s="34" t="s">
        <v>433</v>
      </c>
      <c r="J156" s="32" t="s">
        <v>430</v>
      </c>
      <c r="K156" s="32" t="s">
        <v>41</v>
      </c>
      <c r="L156" s="29" t="s">
        <v>42</v>
      </c>
      <c r="M156" s="29" t="s">
        <v>43</v>
      </c>
      <c r="N156" s="14" t="s">
        <v>50</v>
      </c>
      <c r="O156" s="9" t="s">
        <v>93</v>
      </c>
      <c r="P156" s="9" t="s">
        <v>94</v>
      </c>
    </row>
    <row r="157" spans="2:16" x14ac:dyDescent="0.45">
      <c r="B157">
        <v>13050501</v>
      </c>
      <c r="C157" t="s">
        <v>497</v>
      </c>
      <c r="M157" s="8">
        <v>5000000</v>
      </c>
    </row>
    <row r="158" spans="2:16" x14ac:dyDescent="0.45">
      <c r="B158">
        <v>28050501</v>
      </c>
      <c r="C158" t="s">
        <v>498</v>
      </c>
      <c r="L158" s="8">
        <v>5000000</v>
      </c>
    </row>
    <row r="161" spans="2:17" s="27" customFormat="1" x14ac:dyDescent="0.45">
      <c r="B161" s="27" t="s">
        <v>440</v>
      </c>
      <c r="L161" s="28"/>
      <c r="M161" s="28"/>
      <c r="O161" s="28" t="s">
        <v>96</v>
      </c>
      <c r="P161" s="28"/>
      <c r="Q161" s="28"/>
    </row>
    <row r="162" spans="2:17" x14ac:dyDescent="0.45">
      <c r="B162" s="10" t="s">
        <v>45</v>
      </c>
      <c r="C162" s="10" t="s">
        <v>46</v>
      </c>
      <c r="D162" s="11" t="s">
        <v>47</v>
      </c>
      <c r="E162" s="19" t="s">
        <v>48</v>
      </c>
      <c r="F162" s="12" t="s">
        <v>49</v>
      </c>
      <c r="G162" s="13" t="s">
        <v>87</v>
      </c>
      <c r="H162" s="9" t="s">
        <v>88</v>
      </c>
      <c r="I162" s="34" t="s">
        <v>433</v>
      </c>
      <c r="J162" s="32" t="s">
        <v>430</v>
      </c>
      <c r="K162" s="32" t="s">
        <v>41</v>
      </c>
      <c r="L162" s="31"/>
      <c r="M162" s="31"/>
      <c r="N162" s="9" t="s">
        <v>58</v>
      </c>
      <c r="O162" s="13" t="s">
        <v>68</v>
      </c>
      <c r="P162" s="14" t="s">
        <v>50</v>
      </c>
    </row>
    <row r="163" spans="2:17" x14ac:dyDescent="0.45">
      <c r="B163" s="54">
        <v>41203401</v>
      </c>
      <c r="C163" t="s">
        <v>279</v>
      </c>
      <c r="D163" t="s">
        <v>54</v>
      </c>
      <c r="E163" t="s">
        <v>52</v>
      </c>
      <c r="F163" t="s">
        <v>53</v>
      </c>
      <c r="K163" t="s">
        <v>511</v>
      </c>
      <c r="M163" s="8">
        <v>5760000</v>
      </c>
      <c r="N163" t="s">
        <v>59</v>
      </c>
      <c r="O163"/>
      <c r="P163" t="s">
        <v>73</v>
      </c>
    </row>
    <row r="164" spans="2:17" x14ac:dyDescent="0.45">
      <c r="B164">
        <v>13050501</v>
      </c>
      <c r="C164" t="s">
        <v>117</v>
      </c>
      <c r="D164" t="s">
        <v>56</v>
      </c>
      <c r="F164" t="s">
        <v>44</v>
      </c>
      <c r="K164" t="s">
        <v>511</v>
      </c>
      <c r="L164" s="8">
        <v>5760000</v>
      </c>
      <c r="N164" t="s">
        <v>60</v>
      </c>
      <c r="O164"/>
      <c r="P164" t="s">
        <v>74</v>
      </c>
    </row>
    <row r="165" spans="2:17" x14ac:dyDescent="0.45">
      <c r="B165">
        <v>13557502</v>
      </c>
      <c r="C165" t="s">
        <v>507</v>
      </c>
      <c r="D165" t="s">
        <v>57</v>
      </c>
      <c r="F165" t="s">
        <v>61</v>
      </c>
      <c r="K165" t="s">
        <v>511</v>
      </c>
      <c r="L165" s="8">
        <v>63360</v>
      </c>
      <c r="N165" t="s">
        <v>62</v>
      </c>
      <c r="O165"/>
      <c r="P165" s="20" t="s">
        <v>0</v>
      </c>
    </row>
    <row r="166" spans="2:17" x14ac:dyDescent="0.45">
      <c r="B166">
        <v>23657502</v>
      </c>
      <c r="C166" t="s">
        <v>512</v>
      </c>
      <c r="D166" t="s">
        <v>55</v>
      </c>
      <c r="F166" t="s">
        <v>63</v>
      </c>
      <c r="K166" t="s">
        <v>511</v>
      </c>
      <c r="M166" s="8">
        <v>63360</v>
      </c>
      <c r="N166" t="s">
        <v>72</v>
      </c>
      <c r="O166"/>
      <c r="P166"/>
    </row>
    <row r="167" spans="2:17" x14ac:dyDescent="0.45">
      <c r="B167">
        <v>14300510</v>
      </c>
      <c r="C167" t="s">
        <v>147</v>
      </c>
      <c r="F167" t="s">
        <v>64</v>
      </c>
      <c r="K167" t="s">
        <v>511</v>
      </c>
      <c r="M167" s="8">
        <v>0</v>
      </c>
      <c r="N167" t="s">
        <v>65</v>
      </c>
      <c r="O167"/>
      <c r="P167"/>
    </row>
    <row r="168" spans="2:17" x14ac:dyDescent="0.45">
      <c r="D168" s="56"/>
      <c r="E168" s="21"/>
      <c r="F168" t="s">
        <v>66</v>
      </c>
      <c r="N168" t="s">
        <v>67</v>
      </c>
      <c r="O168" t="s">
        <v>69</v>
      </c>
      <c r="P168"/>
    </row>
    <row r="169" spans="2:17" x14ac:dyDescent="0.45">
      <c r="D169" s="56"/>
      <c r="E169" s="21"/>
      <c r="F169" t="s">
        <v>66</v>
      </c>
      <c r="N169" t="s">
        <v>67</v>
      </c>
      <c r="O169" t="s">
        <v>70</v>
      </c>
      <c r="P169"/>
    </row>
    <row r="170" spans="2:17" x14ac:dyDescent="0.45">
      <c r="B170" s="27" t="s">
        <v>440</v>
      </c>
      <c r="C170" s="27"/>
      <c r="D170" s="27"/>
      <c r="E170" s="27"/>
      <c r="F170" s="27"/>
      <c r="G170" s="27"/>
      <c r="H170" s="27"/>
      <c r="I170" s="27"/>
      <c r="J170" s="27"/>
      <c r="K170" s="27"/>
      <c r="L170" s="28"/>
      <c r="M170" s="28"/>
      <c r="N170" s="27"/>
      <c r="O170" s="28" t="s">
        <v>96</v>
      </c>
      <c r="P170" s="28"/>
    </row>
    <row r="171" spans="2:17" x14ac:dyDescent="0.45">
      <c r="B171" s="10" t="s">
        <v>45</v>
      </c>
      <c r="C171" s="10" t="s">
        <v>46</v>
      </c>
      <c r="D171" s="11" t="s">
        <v>47</v>
      </c>
      <c r="E171" s="19" t="s">
        <v>48</v>
      </c>
      <c r="F171" s="12" t="s">
        <v>49</v>
      </c>
      <c r="G171" s="13" t="s">
        <v>87</v>
      </c>
      <c r="H171" s="9" t="s">
        <v>88</v>
      </c>
      <c r="I171" s="34" t="s">
        <v>433</v>
      </c>
      <c r="J171" s="32" t="s">
        <v>430</v>
      </c>
      <c r="K171" s="32" t="s">
        <v>41</v>
      </c>
      <c r="L171" s="31"/>
      <c r="M171" s="31"/>
      <c r="N171" s="9" t="s">
        <v>58</v>
      </c>
      <c r="O171" s="13" t="s">
        <v>68</v>
      </c>
      <c r="P171" s="14" t="s">
        <v>50</v>
      </c>
    </row>
    <row r="172" spans="2:17" x14ac:dyDescent="0.45">
      <c r="B172" s="48">
        <v>41203401</v>
      </c>
      <c r="C172" s="49" t="s">
        <v>279</v>
      </c>
      <c r="K172" t="s">
        <v>513</v>
      </c>
      <c r="L172" s="51"/>
      <c r="M172" s="52">
        <v>7500000</v>
      </c>
      <c r="O172"/>
      <c r="P172"/>
    </row>
    <row r="173" spans="2:17" x14ac:dyDescent="0.45">
      <c r="B173" s="48">
        <v>13050501</v>
      </c>
      <c r="C173" s="49" t="s">
        <v>117</v>
      </c>
      <c r="K173" t="s">
        <v>513</v>
      </c>
      <c r="L173" s="52">
        <v>7281450</v>
      </c>
      <c r="M173" s="51"/>
      <c r="O173"/>
      <c r="P173"/>
    </row>
    <row r="174" spans="2:17" ht="28.5" x14ac:dyDescent="0.45">
      <c r="B174" s="55">
        <v>13551501</v>
      </c>
      <c r="C174" s="49" t="s">
        <v>126</v>
      </c>
      <c r="K174" t="s">
        <v>513</v>
      </c>
      <c r="L174" s="52">
        <v>187500</v>
      </c>
      <c r="M174" s="51"/>
      <c r="O174"/>
      <c r="P174"/>
    </row>
    <row r="175" spans="2:17" x14ac:dyDescent="0.45">
      <c r="B175" s="55">
        <v>13551813</v>
      </c>
      <c r="C175" s="49" t="s">
        <v>133</v>
      </c>
      <c r="K175" t="s">
        <v>513</v>
      </c>
      <c r="L175" s="52">
        <v>31050</v>
      </c>
      <c r="M175" s="51"/>
      <c r="O175"/>
      <c r="P175"/>
    </row>
    <row r="176" spans="2:17" x14ac:dyDescent="0.45">
      <c r="B176" s="48">
        <v>13557502</v>
      </c>
      <c r="C176" s="49" t="s">
        <v>507</v>
      </c>
      <c r="K176" t="s">
        <v>513</v>
      </c>
      <c r="L176" s="52">
        <v>82500</v>
      </c>
      <c r="M176" s="51"/>
      <c r="O176"/>
      <c r="P176"/>
    </row>
    <row r="177" spans="2:17" x14ac:dyDescent="0.45">
      <c r="B177" s="48">
        <v>23657502</v>
      </c>
      <c r="C177" s="49" t="s">
        <v>512</v>
      </c>
      <c r="K177" t="s">
        <v>513</v>
      </c>
      <c r="L177" s="51"/>
      <c r="M177" s="52">
        <v>82500</v>
      </c>
      <c r="O177"/>
      <c r="P177"/>
    </row>
    <row r="178" spans="2:17" x14ac:dyDescent="0.45">
      <c r="B178" s="48">
        <v>14300510</v>
      </c>
      <c r="C178" s="49" t="s">
        <v>147</v>
      </c>
      <c r="K178" t="s">
        <v>513</v>
      </c>
      <c r="L178" s="51"/>
      <c r="M178" s="51">
        <v>0</v>
      </c>
      <c r="O178"/>
      <c r="P178"/>
    </row>
    <row r="181" spans="2:17" s="27" customFormat="1" x14ac:dyDescent="0.45">
      <c r="B181" s="27" t="s">
        <v>489</v>
      </c>
      <c r="L181" s="28"/>
      <c r="M181" s="28"/>
      <c r="O181" s="28" t="s">
        <v>96</v>
      </c>
      <c r="P181" s="28"/>
      <c r="Q181" s="28"/>
    </row>
    <row r="182" spans="2:17" x14ac:dyDescent="0.45">
      <c r="B182" s="10" t="s">
        <v>45</v>
      </c>
      <c r="C182" s="10" t="s">
        <v>46</v>
      </c>
      <c r="D182" s="11" t="s">
        <v>47</v>
      </c>
      <c r="E182" s="19" t="s">
        <v>48</v>
      </c>
      <c r="F182" s="12" t="s">
        <v>49</v>
      </c>
      <c r="G182" s="13" t="s">
        <v>87</v>
      </c>
      <c r="H182" s="9" t="s">
        <v>88</v>
      </c>
      <c r="I182" s="34" t="s">
        <v>433</v>
      </c>
      <c r="J182" s="32" t="s">
        <v>430</v>
      </c>
      <c r="K182" s="32" t="s">
        <v>41</v>
      </c>
      <c r="L182" s="31"/>
      <c r="M182" s="31"/>
      <c r="N182" s="9" t="s">
        <v>58</v>
      </c>
      <c r="O182" s="13" t="s">
        <v>68</v>
      </c>
      <c r="P182" s="14" t="s">
        <v>50</v>
      </c>
    </row>
    <row r="183" spans="2:17" x14ac:dyDescent="0.45">
      <c r="B183">
        <v>22050501</v>
      </c>
      <c r="C183" t="s">
        <v>509</v>
      </c>
    </row>
    <row r="184" spans="2:17" x14ac:dyDescent="0.45">
      <c r="B184">
        <v>11050501</v>
      </c>
      <c r="C184" t="s">
        <v>463</v>
      </c>
    </row>
    <row r="187" spans="2:17" s="27" customFormat="1" x14ac:dyDescent="0.45">
      <c r="B187" s="27" t="s">
        <v>490</v>
      </c>
      <c r="L187" s="28"/>
      <c r="M187" s="28"/>
      <c r="O187" s="28" t="s">
        <v>96</v>
      </c>
      <c r="P187" s="28"/>
      <c r="Q187" s="28"/>
    </row>
    <row r="188" spans="2:17" x14ac:dyDescent="0.45">
      <c r="B188" s="10" t="s">
        <v>45</v>
      </c>
      <c r="C188" s="10" t="s">
        <v>46</v>
      </c>
      <c r="D188" s="11" t="s">
        <v>47</v>
      </c>
      <c r="E188" s="19" t="s">
        <v>48</v>
      </c>
      <c r="F188" s="12" t="s">
        <v>49</v>
      </c>
      <c r="G188" s="13" t="s">
        <v>87</v>
      </c>
      <c r="H188" s="9" t="s">
        <v>88</v>
      </c>
      <c r="I188" s="34" t="s">
        <v>433</v>
      </c>
      <c r="J188" s="32" t="s">
        <v>430</v>
      </c>
      <c r="K188" s="32" t="s">
        <v>41</v>
      </c>
      <c r="L188" s="31"/>
      <c r="M188" s="31"/>
      <c r="N188" s="9" t="s">
        <v>58</v>
      </c>
      <c r="O188" s="13" t="s">
        <v>68</v>
      </c>
      <c r="P188" s="14" t="s">
        <v>50</v>
      </c>
    </row>
    <row r="189" spans="2:17" x14ac:dyDescent="0.45">
      <c r="B189">
        <v>13050501</v>
      </c>
      <c r="C189" t="s">
        <v>510</v>
      </c>
    </row>
    <row r="190" spans="2:17" x14ac:dyDescent="0.45">
      <c r="B190">
        <v>11050501</v>
      </c>
      <c r="C190" t="s">
        <v>493</v>
      </c>
    </row>
    <row r="196" spans="2:13" x14ac:dyDescent="0.45">
      <c r="B196" s="48"/>
      <c r="C196" s="49"/>
      <c r="D196" s="50"/>
      <c r="E196" s="49"/>
      <c r="F196" s="49"/>
      <c r="G196" s="49"/>
      <c r="H196" s="51"/>
      <c r="I196" s="52"/>
      <c r="J196" s="49"/>
      <c r="K196" s="51"/>
      <c r="L196" s="51"/>
      <c r="M196" s="53"/>
    </row>
    <row r="197" spans="2:13" x14ac:dyDescent="0.45">
      <c r="B197" s="48"/>
      <c r="C197" s="49"/>
      <c r="D197" s="50"/>
      <c r="E197" s="49"/>
      <c r="F197" s="49"/>
      <c r="G197" s="49"/>
      <c r="H197" s="52"/>
      <c r="I197" s="51"/>
      <c r="J197" s="49"/>
      <c r="K197" s="51"/>
      <c r="L197" s="51"/>
      <c r="M197" s="53"/>
    </row>
    <row r="198" spans="2:13" x14ac:dyDescent="0.45">
      <c r="B198" s="48"/>
      <c r="C198" s="49"/>
      <c r="D198" s="50"/>
      <c r="E198" s="49"/>
      <c r="F198" s="49"/>
      <c r="G198" s="49"/>
      <c r="H198" s="52"/>
      <c r="I198" s="51"/>
      <c r="J198" s="49"/>
      <c r="K198" s="51"/>
      <c r="L198" s="51"/>
      <c r="M198" s="53"/>
    </row>
    <row r="199" spans="2:13" x14ac:dyDescent="0.45">
      <c r="B199" s="48"/>
      <c r="C199" s="49"/>
      <c r="D199" s="50"/>
      <c r="E199" s="49"/>
      <c r="F199" s="49"/>
      <c r="G199" s="49"/>
      <c r="H199" s="52"/>
      <c r="I199" s="51"/>
      <c r="J199" s="49"/>
      <c r="K199" s="51"/>
      <c r="L199" s="51"/>
      <c r="M199" s="53"/>
    </row>
    <row r="200" spans="2:13" x14ac:dyDescent="0.45">
      <c r="B200" s="48"/>
      <c r="C200" s="49"/>
      <c r="D200" s="50"/>
      <c r="E200" s="49"/>
      <c r="F200" s="49"/>
      <c r="G200" s="49"/>
      <c r="H200" s="52"/>
      <c r="I200" s="51"/>
      <c r="J200" s="49"/>
      <c r="K200" s="51"/>
      <c r="L200" s="51"/>
      <c r="M200" s="53"/>
    </row>
    <row r="201" spans="2:13" x14ac:dyDescent="0.45">
      <c r="B201" s="48"/>
      <c r="C201" s="49"/>
      <c r="D201" s="50"/>
      <c r="E201" s="49"/>
      <c r="F201" s="49"/>
      <c r="G201" s="49"/>
      <c r="H201" s="51"/>
      <c r="I201" s="52"/>
      <c r="J201" s="49"/>
      <c r="K201" s="51"/>
      <c r="L201" s="51"/>
      <c r="M201" s="53"/>
    </row>
    <row r="202" spans="2:13" x14ac:dyDescent="0.45">
      <c r="B202" s="48"/>
      <c r="C202" s="49"/>
      <c r="D202" s="50"/>
      <c r="E202" s="49"/>
      <c r="F202" s="49"/>
      <c r="G202" s="49"/>
      <c r="H202" s="51"/>
      <c r="I202" s="51"/>
      <c r="J202" s="49"/>
      <c r="K202" s="51"/>
      <c r="L202" s="51"/>
      <c r="M202" s="53"/>
    </row>
    <row r="203" spans="2:13" ht="16.5" x14ac:dyDescent="0.45">
      <c r="B203" s="45"/>
      <c r="C203" s="46"/>
      <c r="D203" s="46"/>
      <c r="E203" s="46"/>
      <c r="F203" s="46"/>
      <c r="G203" s="46"/>
      <c r="H203" s="47"/>
      <c r="L203"/>
      <c r="M203"/>
    </row>
  </sheetData>
  <hyperlinks>
    <hyperlink ref="K163" r:id="rId1" location="/asp/RGVmYXVsdC5hc3B4P1RhYklEPTc2JlJlY29yZENvZGU9MTE4MzMy?TabID=76&amp;RecordCode=118332" display="https://siigonube.siigo.com/EDITORIALLECATLTDA/ - /asp/RGVmYXVsdC5hc3B4P1RhYklEPTc2JlJlY29yZENvZGU9MTE4MzMy?TabID=76&amp;RecordCode=118332" xr:uid="{00000000-0004-0000-0300-000000000000}"/>
    <hyperlink ref="K164" r:id="rId2" location="/asp/RGVmYXVsdC5hc3B4P1RhYklEPTc2JlJlY29yZENvZGU9MTE4MzMy?TabID=76&amp;RecordCode=118332" display="https://siigonube.siigo.com/EDITORIALLECATLTDA/ - /asp/RGVmYXVsdC5hc3B4P1RhYklEPTc2JlJlY29yZENvZGU9MTE4MzMy?TabID=76&amp;RecordCode=118332" xr:uid="{00000000-0004-0000-0300-000001000000}"/>
    <hyperlink ref="K165" r:id="rId3" location="/asp/RGVmYXVsdC5hc3B4P1RhYklEPTc2JlJlY29yZENvZGU9MTE4MzMy?TabID=76&amp;RecordCode=118332" display="https://siigonube.siigo.com/EDITORIALLECATLTDA/ - /asp/RGVmYXVsdC5hc3B4P1RhYklEPTc2JlJlY29yZENvZGU9MTE4MzMy?TabID=76&amp;RecordCode=118332" xr:uid="{00000000-0004-0000-0300-000002000000}"/>
    <hyperlink ref="K166" r:id="rId4" location="/asp/RGVmYXVsdC5hc3B4P1RhYklEPTc2JlJlY29yZENvZGU9MTE4MzMy?TabID=76&amp;RecordCode=118332" display="https://siigonube.siigo.com/EDITORIALLECATLTDA/ - /asp/RGVmYXVsdC5hc3B4P1RhYklEPTc2JlJlY29yZENvZGU9MTE4MzMy?TabID=76&amp;RecordCode=118332" xr:uid="{00000000-0004-0000-0300-000003000000}"/>
    <hyperlink ref="K167" r:id="rId5" location="/asp/RGVmYXVsdC5hc3B4P1RhYklEPTc2JlJlY29yZENvZGU9MTE4MzMy?TabID=76&amp;RecordCode=118332" display="https://siigonube.siigo.com/EDITORIALLECATLTDA/ - /asp/RGVmYXVsdC5hc3B4P1RhYklEPTc2JlJlY29yZENvZGU9MTE4MzMy?TabID=76&amp;RecordCode=118332" xr:uid="{00000000-0004-0000-0300-000004000000}"/>
  </hyperlinks>
  <pageMargins left="0.7" right="0.7" top="0.75" bottom="0.75" header="0.3" footer="0.3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Y527"/>
  <sheetViews>
    <sheetView workbookViewId="0">
      <selection activeCell="G3" sqref="G3"/>
    </sheetView>
  </sheetViews>
  <sheetFormatPr baseColWidth="10" defaultRowHeight="14.25" x14ac:dyDescent="0.45"/>
  <cols>
    <col min="1" max="1" width="11" customWidth="1"/>
    <col min="2" max="2" width="12.86328125" bestFit="1" customWidth="1"/>
    <col min="3" max="3" width="18.1328125" bestFit="1" customWidth="1"/>
    <col min="4" max="4" width="52.265625" bestFit="1" customWidth="1"/>
    <col min="5" max="5" width="33.265625" bestFit="1" customWidth="1"/>
    <col min="6" max="6" width="13.3984375" bestFit="1" customWidth="1"/>
    <col min="7" max="7" width="12.1328125" bestFit="1" customWidth="1"/>
    <col min="8" max="8" width="29.3984375" bestFit="1" customWidth="1"/>
    <col min="9" max="9" width="23.59765625" bestFit="1" customWidth="1"/>
    <col min="10" max="10" width="18.86328125" bestFit="1" customWidth="1"/>
    <col min="11" max="11" width="33.73046875" customWidth="1"/>
    <col min="12" max="12" width="22" bestFit="1" customWidth="1"/>
    <col min="13" max="13" width="14.86328125" customWidth="1"/>
    <col min="14" max="14" width="29.3984375" bestFit="1" customWidth="1"/>
    <col min="15" max="15" width="31.1328125" customWidth="1"/>
    <col min="16" max="16" width="29.59765625" customWidth="1"/>
    <col min="18" max="23" width="24.265625" customWidth="1"/>
    <col min="24" max="24" width="24.265625" style="8" customWidth="1"/>
    <col min="25" max="25" width="24.265625" style="15" customWidth="1"/>
  </cols>
  <sheetData>
    <row r="1" spans="1:25" x14ac:dyDescent="0.45">
      <c r="I1" s="13" t="s">
        <v>87</v>
      </c>
      <c r="Q1" t="s">
        <v>438</v>
      </c>
      <c r="U1" s="27" t="s">
        <v>82</v>
      </c>
    </row>
    <row r="2" spans="1:25" x14ac:dyDescent="0.45">
      <c r="A2" s="24" t="s">
        <v>97</v>
      </c>
      <c r="B2" s="24" t="s">
        <v>98</v>
      </c>
      <c r="C2" s="10" t="s">
        <v>45</v>
      </c>
      <c r="D2" s="10" t="s">
        <v>46</v>
      </c>
      <c r="E2" s="11" t="s">
        <v>47</v>
      </c>
      <c r="F2" s="19" t="s">
        <v>48</v>
      </c>
      <c r="G2" s="12" t="s">
        <v>49</v>
      </c>
      <c r="H2" s="12" t="s">
        <v>58</v>
      </c>
      <c r="I2" s="13" t="s">
        <v>68</v>
      </c>
      <c r="J2" s="9" t="s">
        <v>88</v>
      </c>
      <c r="K2" s="34" t="s">
        <v>433</v>
      </c>
      <c r="L2" s="32" t="s">
        <v>430</v>
      </c>
      <c r="M2" s="32" t="s">
        <v>41</v>
      </c>
      <c r="N2" s="29" t="s">
        <v>42</v>
      </c>
      <c r="O2" s="29" t="s">
        <v>43</v>
      </c>
      <c r="P2" s="14" t="s">
        <v>50</v>
      </c>
      <c r="Q2" s="9" t="s">
        <v>93</v>
      </c>
      <c r="R2" s="2" t="s">
        <v>94</v>
      </c>
      <c r="S2" s="1" t="s">
        <v>473</v>
      </c>
      <c r="T2" s="1"/>
      <c r="U2" s="7" t="s">
        <v>45</v>
      </c>
      <c r="V2" s="10" t="s">
        <v>46</v>
      </c>
      <c r="W2" s="16" t="s">
        <v>77</v>
      </c>
      <c r="X2" s="17" t="s">
        <v>75</v>
      </c>
      <c r="Y2" s="18" t="s">
        <v>76</v>
      </c>
    </row>
    <row r="3" spans="1:25" x14ac:dyDescent="0.45">
      <c r="A3" s="21" t="s">
        <v>99</v>
      </c>
      <c r="B3" s="21" t="s">
        <v>100</v>
      </c>
      <c r="C3" s="56">
        <v>1</v>
      </c>
      <c r="D3" s="21" t="s">
        <v>101</v>
      </c>
      <c r="E3" t="s">
        <v>54</v>
      </c>
      <c r="F3" t="s">
        <v>52</v>
      </c>
      <c r="G3" t="s">
        <v>53</v>
      </c>
      <c r="H3" t="s">
        <v>59</v>
      </c>
      <c r="P3" t="s">
        <v>73</v>
      </c>
      <c r="S3" t="s">
        <v>474</v>
      </c>
      <c r="U3">
        <v>23654001</v>
      </c>
      <c r="V3" t="s">
        <v>83</v>
      </c>
      <c r="W3" t="s">
        <v>84</v>
      </c>
      <c r="X3" s="8">
        <v>1145000</v>
      </c>
      <c r="Y3" s="15">
        <v>2.5000000000000001E-2</v>
      </c>
    </row>
    <row r="4" spans="1:25" x14ac:dyDescent="0.45">
      <c r="A4" s="21" t="s">
        <v>102</v>
      </c>
      <c r="B4" s="21" t="s">
        <v>100</v>
      </c>
      <c r="C4" s="56">
        <v>11</v>
      </c>
      <c r="D4" s="21" t="s">
        <v>103</v>
      </c>
      <c r="E4" t="s">
        <v>56</v>
      </c>
      <c r="G4" t="s">
        <v>44</v>
      </c>
      <c r="H4" t="s">
        <v>60</v>
      </c>
      <c r="P4" t="s">
        <v>74</v>
      </c>
      <c r="S4" t="s">
        <v>475</v>
      </c>
      <c r="U4">
        <v>23654002</v>
      </c>
      <c r="V4" t="s">
        <v>86</v>
      </c>
      <c r="W4" t="s">
        <v>85</v>
      </c>
      <c r="X4" s="8">
        <v>1145000</v>
      </c>
      <c r="Y4" s="15">
        <v>2.5000000000000001E-2</v>
      </c>
    </row>
    <row r="5" spans="1:25" x14ac:dyDescent="0.45">
      <c r="A5" s="21" t="s">
        <v>104</v>
      </c>
      <c r="B5" s="21" t="s">
        <v>100</v>
      </c>
      <c r="C5" s="56">
        <v>1105</v>
      </c>
      <c r="D5" s="21" t="s">
        <v>105</v>
      </c>
      <c r="E5" t="s">
        <v>57</v>
      </c>
      <c r="G5" t="s">
        <v>61</v>
      </c>
      <c r="H5" t="s">
        <v>62</v>
      </c>
      <c r="P5" t="s">
        <v>0</v>
      </c>
      <c r="S5" t="s">
        <v>476</v>
      </c>
      <c r="W5" t="s">
        <v>79</v>
      </c>
      <c r="X5" s="8">
        <v>170000</v>
      </c>
      <c r="Y5" s="15">
        <v>0.06</v>
      </c>
    </row>
    <row r="6" spans="1:25" x14ac:dyDescent="0.45">
      <c r="A6" s="21" t="s">
        <v>106</v>
      </c>
      <c r="B6" s="21" t="s">
        <v>100</v>
      </c>
      <c r="C6" s="56">
        <v>110505</v>
      </c>
      <c r="D6" s="21" t="s">
        <v>107</v>
      </c>
      <c r="E6" t="s">
        <v>55</v>
      </c>
      <c r="G6" t="s">
        <v>63</v>
      </c>
      <c r="H6" t="s">
        <v>72</v>
      </c>
      <c r="S6" t="s">
        <v>477</v>
      </c>
      <c r="W6" t="s">
        <v>80</v>
      </c>
      <c r="X6" s="8">
        <v>170000</v>
      </c>
      <c r="Y6" s="15">
        <v>0.04</v>
      </c>
    </row>
    <row r="7" spans="1:25" x14ac:dyDescent="0.45">
      <c r="A7" s="21" t="s">
        <v>108</v>
      </c>
      <c r="B7" s="21" t="s">
        <v>109</v>
      </c>
      <c r="C7" s="56">
        <v>11050501</v>
      </c>
      <c r="D7" s="21" t="s">
        <v>107</v>
      </c>
      <c r="G7" t="s">
        <v>64</v>
      </c>
      <c r="H7" t="s">
        <v>65</v>
      </c>
      <c r="S7" t="s">
        <v>478</v>
      </c>
      <c r="W7" t="s">
        <v>81</v>
      </c>
      <c r="Y7" s="15">
        <v>0.11</v>
      </c>
    </row>
    <row r="8" spans="1:25" x14ac:dyDescent="0.45">
      <c r="A8" s="21" t="s">
        <v>104</v>
      </c>
      <c r="B8" s="21" t="s">
        <v>100</v>
      </c>
      <c r="C8" s="56">
        <v>1110</v>
      </c>
      <c r="D8" s="21" t="s">
        <v>110</v>
      </c>
      <c r="G8" t="s">
        <v>66</v>
      </c>
      <c r="H8" t="s">
        <v>67</v>
      </c>
      <c r="I8" t="s">
        <v>69</v>
      </c>
      <c r="S8" t="s">
        <v>481</v>
      </c>
    </row>
    <row r="9" spans="1:25" x14ac:dyDescent="0.45">
      <c r="A9" s="21" t="s">
        <v>106</v>
      </c>
      <c r="B9" s="21" t="s">
        <v>100</v>
      </c>
      <c r="C9" s="56">
        <v>111005</v>
      </c>
      <c r="D9" s="21" t="s">
        <v>111</v>
      </c>
      <c r="G9" t="s">
        <v>66</v>
      </c>
      <c r="H9" t="s">
        <v>67</v>
      </c>
      <c r="I9" t="s">
        <v>70</v>
      </c>
      <c r="S9" t="s">
        <v>482</v>
      </c>
    </row>
    <row r="10" spans="1:25" x14ac:dyDescent="0.45">
      <c r="A10" s="21" t="s">
        <v>108</v>
      </c>
      <c r="B10" s="21" t="s">
        <v>109</v>
      </c>
      <c r="C10" s="56">
        <v>11100501</v>
      </c>
      <c r="D10" s="21" t="s">
        <v>112</v>
      </c>
      <c r="G10" t="s">
        <v>66</v>
      </c>
      <c r="H10" t="s">
        <v>67</v>
      </c>
      <c r="I10" t="s">
        <v>71</v>
      </c>
      <c r="S10" t="s">
        <v>514</v>
      </c>
    </row>
    <row r="11" spans="1:25" x14ac:dyDescent="0.45">
      <c r="A11" s="21" t="s">
        <v>104</v>
      </c>
      <c r="B11" s="21" t="s">
        <v>100</v>
      </c>
      <c r="C11" s="56">
        <v>1120</v>
      </c>
      <c r="D11" s="21" t="s">
        <v>113</v>
      </c>
      <c r="G11" t="s">
        <v>66</v>
      </c>
      <c r="H11" t="s">
        <v>67</v>
      </c>
      <c r="I11" t="s">
        <v>434</v>
      </c>
      <c r="S11" t="s">
        <v>515</v>
      </c>
    </row>
    <row r="12" spans="1:25" x14ac:dyDescent="0.45">
      <c r="A12" s="21" t="s">
        <v>106</v>
      </c>
      <c r="B12" s="21" t="s">
        <v>100</v>
      </c>
      <c r="C12" s="56">
        <v>112005</v>
      </c>
      <c r="D12" s="21" t="s">
        <v>110</v>
      </c>
      <c r="G12" s="72" t="s">
        <v>66</v>
      </c>
      <c r="H12" s="72" t="s">
        <v>67</v>
      </c>
      <c r="I12" s="72" t="s">
        <v>661</v>
      </c>
      <c r="J12" s="72" t="s">
        <v>668</v>
      </c>
      <c r="S12" t="s">
        <v>516</v>
      </c>
    </row>
    <row r="13" spans="1:25" x14ac:dyDescent="0.45">
      <c r="A13" s="21" t="s">
        <v>108</v>
      </c>
      <c r="B13" s="21" t="s">
        <v>109</v>
      </c>
      <c r="C13" s="56">
        <v>11200501</v>
      </c>
      <c r="D13" s="21" t="s">
        <v>114</v>
      </c>
      <c r="G13" s="72"/>
      <c r="H13" s="72"/>
      <c r="I13" s="72" t="s">
        <v>664</v>
      </c>
      <c r="J13" t="s">
        <v>668</v>
      </c>
      <c r="S13" t="s">
        <v>517</v>
      </c>
    </row>
    <row r="14" spans="1:25" x14ac:dyDescent="0.45">
      <c r="A14" s="21" t="s">
        <v>102</v>
      </c>
      <c r="B14" s="21" t="s">
        <v>100</v>
      </c>
      <c r="C14" s="56">
        <v>13</v>
      </c>
      <c r="D14" s="21" t="s">
        <v>115</v>
      </c>
      <c r="G14" s="72" t="s">
        <v>669</v>
      </c>
      <c r="H14" s="72"/>
      <c r="I14" s="72" t="s">
        <v>670</v>
      </c>
      <c r="S14" t="s">
        <v>518</v>
      </c>
    </row>
    <row r="15" spans="1:25" x14ac:dyDescent="0.45">
      <c r="A15" s="21" t="s">
        <v>104</v>
      </c>
      <c r="B15" s="21" t="s">
        <v>100</v>
      </c>
      <c r="C15" s="56">
        <v>1305</v>
      </c>
      <c r="D15" s="21" t="s">
        <v>116</v>
      </c>
    </row>
    <row r="16" spans="1:25" x14ac:dyDescent="0.45">
      <c r="A16" s="21" t="s">
        <v>106</v>
      </c>
      <c r="B16" s="21" t="s">
        <v>100</v>
      </c>
      <c r="C16" s="56">
        <v>130505</v>
      </c>
      <c r="D16" s="21" t="s">
        <v>116</v>
      </c>
    </row>
    <row r="17" spans="1:4" x14ac:dyDescent="0.45">
      <c r="A17" s="21" t="s">
        <v>108</v>
      </c>
      <c r="B17" s="21" t="s">
        <v>109</v>
      </c>
      <c r="C17" s="56">
        <v>13050501</v>
      </c>
      <c r="D17" s="21" t="s">
        <v>117</v>
      </c>
    </row>
    <row r="18" spans="1:4" x14ac:dyDescent="0.45">
      <c r="A18" s="21" t="s">
        <v>104</v>
      </c>
      <c r="B18" s="21" t="s">
        <v>100</v>
      </c>
      <c r="C18" s="56">
        <v>1325</v>
      </c>
      <c r="D18" s="21" t="s">
        <v>118</v>
      </c>
    </row>
    <row r="19" spans="1:4" x14ac:dyDescent="0.45">
      <c r="A19" s="21" t="s">
        <v>106</v>
      </c>
      <c r="B19" s="21" t="s">
        <v>100</v>
      </c>
      <c r="C19" s="56">
        <v>132505</v>
      </c>
      <c r="D19" s="21" t="s">
        <v>119</v>
      </c>
    </row>
    <row r="20" spans="1:4" x14ac:dyDescent="0.45">
      <c r="A20" s="21" t="s">
        <v>108</v>
      </c>
      <c r="B20" s="21" t="s">
        <v>109</v>
      </c>
      <c r="C20" s="56">
        <v>13250501</v>
      </c>
      <c r="D20" s="21" t="s">
        <v>119</v>
      </c>
    </row>
    <row r="21" spans="1:4" x14ac:dyDescent="0.45">
      <c r="A21" s="21" t="s">
        <v>104</v>
      </c>
      <c r="B21" s="21" t="s">
        <v>100</v>
      </c>
      <c r="C21" s="56">
        <v>1330</v>
      </c>
      <c r="D21" s="21" t="s">
        <v>120</v>
      </c>
    </row>
    <row r="22" spans="1:4" x14ac:dyDescent="0.45">
      <c r="A22" s="21" t="s">
        <v>106</v>
      </c>
      <c r="B22" s="21" t="s">
        <v>100</v>
      </c>
      <c r="C22" s="56">
        <v>133005</v>
      </c>
      <c r="D22" s="21" t="s">
        <v>121</v>
      </c>
    </row>
    <row r="23" spans="1:4" x14ac:dyDescent="0.45">
      <c r="A23" s="21" t="s">
        <v>108</v>
      </c>
      <c r="B23" s="21" t="s">
        <v>109</v>
      </c>
      <c r="C23" s="56">
        <v>13300501</v>
      </c>
      <c r="D23" s="21" t="s">
        <v>121</v>
      </c>
    </row>
    <row r="24" spans="1:4" x14ac:dyDescent="0.45">
      <c r="A24" s="21" t="s">
        <v>106</v>
      </c>
      <c r="B24" s="21" t="s">
        <v>100</v>
      </c>
      <c r="C24" s="56">
        <v>133015</v>
      </c>
      <c r="D24" s="21" t="s">
        <v>122</v>
      </c>
    </row>
    <row r="25" spans="1:4" x14ac:dyDescent="0.45">
      <c r="A25" s="21" t="s">
        <v>108</v>
      </c>
      <c r="B25" s="21" t="s">
        <v>109</v>
      </c>
      <c r="C25" s="56">
        <v>13301501</v>
      </c>
      <c r="D25" s="21" t="s">
        <v>122</v>
      </c>
    </row>
    <row r="26" spans="1:4" x14ac:dyDescent="0.45">
      <c r="A26" s="21" t="s">
        <v>106</v>
      </c>
      <c r="B26" s="21" t="s">
        <v>100</v>
      </c>
      <c r="C26" s="56">
        <v>133095</v>
      </c>
      <c r="D26" s="21" t="s">
        <v>123</v>
      </c>
    </row>
    <row r="27" spans="1:4" x14ac:dyDescent="0.45">
      <c r="A27" s="21" t="s">
        <v>108</v>
      </c>
      <c r="B27" s="21" t="s">
        <v>109</v>
      </c>
      <c r="C27" s="56">
        <v>13309501</v>
      </c>
      <c r="D27" s="21" t="s">
        <v>123</v>
      </c>
    </row>
    <row r="28" spans="1:4" x14ac:dyDescent="0.45">
      <c r="A28" s="21" t="s">
        <v>104</v>
      </c>
      <c r="B28" s="21" t="s">
        <v>100</v>
      </c>
      <c r="C28" s="56">
        <v>1355</v>
      </c>
      <c r="D28" s="21" t="s">
        <v>124</v>
      </c>
    </row>
    <row r="29" spans="1:4" x14ac:dyDescent="0.45">
      <c r="A29" s="21" t="s">
        <v>106</v>
      </c>
      <c r="B29" s="21" t="s">
        <v>100</v>
      </c>
      <c r="C29" s="56">
        <v>135515</v>
      </c>
      <c r="D29" s="21" t="s">
        <v>125</v>
      </c>
    </row>
    <row r="30" spans="1:4" x14ac:dyDescent="0.45">
      <c r="A30" s="21" t="s">
        <v>108</v>
      </c>
      <c r="B30" s="21" t="s">
        <v>109</v>
      </c>
      <c r="C30" s="56">
        <v>13551501</v>
      </c>
      <c r="D30" s="21" t="s">
        <v>126</v>
      </c>
    </row>
    <row r="31" spans="1:4" x14ac:dyDescent="0.45">
      <c r="A31" s="21" t="s">
        <v>108</v>
      </c>
      <c r="B31" s="21" t="s">
        <v>109</v>
      </c>
      <c r="C31" s="56">
        <v>13551502</v>
      </c>
      <c r="D31" s="21" t="s">
        <v>127</v>
      </c>
    </row>
    <row r="32" spans="1:4" x14ac:dyDescent="0.45">
      <c r="A32" s="21" t="s">
        <v>108</v>
      </c>
      <c r="B32" s="21" t="s">
        <v>109</v>
      </c>
      <c r="C32" s="56">
        <v>13551503</v>
      </c>
      <c r="D32" s="21" t="s">
        <v>128</v>
      </c>
    </row>
    <row r="33" spans="1:4" x14ac:dyDescent="0.45">
      <c r="A33" s="21" t="s">
        <v>108</v>
      </c>
      <c r="B33" s="21" t="s">
        <v>109</v>
      </c>
      <c r="C33" s="56">
        <v>13551504</v>
      </c>
      <c r="D33" s="21" t="s">
        <v>129</v>
      </c>
    </row>
    <row r="34" spans="1:4" x14ac:dyDescent="0.45">
      <c r="A34" s="21" t="s">
        <v>108</v>
      </c>
      <c r="B34" s="21" t="s">
        <v>109</v>
      </c>
      <c r="C34" s="56">
        <v>13551519</v>
      </c>
      <c r="D34" s="21" t="s">
        <v>130</v>
      </c>
    </row>
    <row r="35" spans="1:4" x14ac:dyDescent="0.45">
      <c r="A35" s="21" t="s">
        <v>106</v>
      </c>
      <c r="B35" s="21" t="s">
        <v>100</v>
      </c>
      <c r="C35" s="56">
        <v>135518</v>
      </c>
      <c r="D35" s="21" t="s">
        <v>131</v>
      </c>
    </row>
    <row r="36" spans="1:4" x14ac:dyDescent="0.45">
      <c r="A36" s="21" t="s">
        <v>108</v>
      </c>
      <c r="B36" s="21" t="s">
        <v>109</v>
      </c>
      <c r="C36" s="56">
        <v>13551805</v>
      </c>
      <c r="D36" s="21" t="s">
        <v>132</v>
      </c>
    </row>
    <row r="37" spans="1:4" x14ac:dyDescent="0.45">
      <c r="A37" s="21" t="s">
        <v>108</v>
      </c>
      <c r="B37" s="21" t="s">
        <v>109</v>
      </c>
      <c r="C37" s="56">
        <v>13551813</v>
      </c>
      <c r="D37" s="21" t="s">
        <v>133</v>
      </c>
    </row>
    <row r="38" spans="1:4" x14ac:dyDescent="0.45">
      <c r="A38" s="21" t="s">
        <v>108</v>
      </c>
      <c r="B38" s="21" t="s">
        <v>109</v>
      </c>
      <c r="C38" s="56">
        <v>13551814</v>
      </c>
      <c r="D38" s="21" t="s">
        <v>134</v>
      </c>
    </row>
    <row r="39" spans="1:4" x14ac:dyDescent="0.45">
      <c r="A39" s="21" t="s">
        <v>106</v>
      </c>
      <c r="B39" s="21" t="s">
        <v>100</v>
      </c>
      <c r="C39" s="56">
        <v>135520</v>
      </c>
      <c r="D39" s="21" t="s">
        <v>135</v>
      </c>
    </row>
    <row r="40" spans="1:4" x14ac:dyDescent="0.45">
      <c r="A40" s="21" t="s">
        <v>108</v>
      </c>
      <c r="B40" s="21" t="s">
        <v>109</v>
      </c>
      <c r="C40" s="56">
        <v>13552001</v>
      </c>
      <c r="D40" s="21" t="s">
        <v>136</v>
      </c>
    </row>
    <row r="41" spans="1:4" x14ac:dyDescent="0.45">
      <c r="A41" s="21" t="s">
        <v>106</v>
      </c>
      <c r="B41" s="21" t="s">
        <v>100</v>
      </c>
      <c r="C41" s="56">
        <v>135575</v>
      </c>
      <c r="D41" s="21" t="s">
        <v>137</v>
      </c>
    </row>
    <row r="42" spans="1:4" x14ac:dyDescent="0.45">
      <c r="A42" s="21" t="s">
        <v>108</v>
      </c>
      <c r="B42" s="21" t="s">
        <v>109</v>
      </c>
      <c r="C42" s="56">
        <v>13557501</v>
      </c>
      <c r="D42" s="21" t="s">
        <v>138</v>
      </c>
    </row>
    <row r="43" spans="1:4" x14ac:dyDescent="0.45">
      <c r="A43" s="21" t="s">
        <v>102</v>
      </c>
      <c r="B43" s="21" t="s">
        <v>100</v>
      </c>
      <c r="C43" s="56">
        <v>14</v>
      </c>
      <c r="D43" s="21" t="s">
        <v>139</v>
      </c>
    </row>
    <row r="44" spans="1:4" x14ac:dyDescent="0.45">
      <c r="A44" s="21" t="s">
        <v>104</v>
      </c>
      <c r="B44" s="21" t="s">
        <v>100</v>
      </c>
      <c r="C44" s="56">
        <v>1405</v>
      </c>
      <c r="D44" s="21" t="s">
        <v>140</v>
      </c>
    </row>
    <row r="45" spans="1:4" x14ac:dyDescent="0.45">
      <c r="A45" s="21" t="s">
        <v>106</v>
      </c>
      <c r="B45" s="21" t="s">
        <v>100</v>
      </c>
      <c r="C45" s="56">
        <v>140505</v>
      </c>
      <c r="D45" s="21" t="s">
        <v>140</v>
      </c>
    </row>
    <row r="46" spans="1:4" x14ac:dyDescent="0.45">
      <c r="A46" s="21" t="s">
        <v>108</v>
      </c>
      <c r="B46" s="21" t="s">
        <v>109</v>
      </c>
      <c r="C46" s="56">
        <v>14050501</v>
      </c>
      <c r="D46" s="21" t="s">
        <v>7</v>
      </c>
    </row>
    <row r="47" spans="1:4" x14ac:dyDescent="0.45">
      <c r="A47" s="21" t="s">
        <v>106</v>
      </c>
      <c r="B47" s="21" t="s">
        <v>100</v>
      </c>
      <c r="C47" s="56">
        <v>140510</v>
      </c>
      <c r="D47" s="21" t="s">
        <v>140</v>
      </c>
    </row>
    <row r="48" spans="1:4" x14ac:dyDescent="0.45">
      <c r="A48" s="21" t="s">
        <v>108</v>
      </c>
      <c r="B48" s="21" t="s">
        <v>109</v>
      </c>
      <c r="C48" s="56">
        <v>14051001</v>
      </c>
      <c r="D48" s="21" t="s">
        <v>141</v>
      </c>
    </row>
    <row r="49" spans="1:4" x14ac:dyDescent="0.45">
      <c r="A49" s="21" t="s">
        <v>106</v>
      </c>
      <c r="B49" s="21" t="s">
        <v>100</v>
      </c>
      <c r="C49" s="56">
        <v>140515</v>
      </c>
      <c r="D49" s="21" t="s">
        <v>142</v>
      </c>
    </row>
    <row r="50" spans="1:4" x14ac:dyDescent="0.45">
      <c r="A50" s="21" t="s">
        <v>108</v>
      </c>
      <c r="B50" s="21" t="s">
        <v>109</v>
      </c>
      <c r="C50" s="56">
        <v>14051501</v>
      </c>
      <c r="D50" s="21" t="s">
        <v>143</v>
      </c>
    </row>
    <row r="51" spans="1:4" x14ac:dyDescent="0.45">
      <c r="A51" s="21" t="s">
        <v>106</v>
      </c>
      <c r="B51" s="21" t="s">
        <v>100</v>
      </c>
      <c r="C51" s="56">
        <v>140525</v>
      </c>
      <c r="D51" s="21" t="s">
        <v>142</v>
      </c>
    </row>
    <row r="52" spans="1:4" x14ac:dyDescent="0.45">
      <c r="A52" s="21" t="s">
        <v>108</v>
      </c>
      <c r="B52" s="21" t="s">
        <v>109</v>
      </c>
      <c r="C52" s="56">
        <v>14052501</v>
      </c>
      <c r="D52" s="21" t="s">
        <v>144</v>
      </c>
    </row>
    <row r="53" spans="1:4" x14ac:dyDescent="0.45">
      <c r="A53" s="21" t="s">
        <v>104</v>
      </c>
      <c r="B53" s="21" t="s">
        <v>100</v>
      </c>
      <c r="C53" s="56">
        <v>1430</v>
      </c>
      <c r="D53" s="21" t="s">
        <v>145</v>
      </c>
    </row>
    <row r="54" spans="1:4" x14ac:dyDescent="0.45">
      <c r="A54" s="21" t="s">
        <v>106</v>
      </c>
      <c r="B54" s="21" t="s">
        <v>100</v>
      </c>
      <c r="C54" s="56">
        <v>143005</v>
      </c>
      <c r="D54" s="21" t="s">
        <v>146</v>
      </c>
    </row>
    <row r="55" spans="1:4" x14ac:dyDescent="0.45">
      <c r="A55" s="21" t="s">
        <v>108</v>
      </c>
      <c r="B55" s="21" t="s">
        <v>109</v>
      </c>
      <c r="C55" s="56">
        <v>14300510</v>
      </c>
      <c r="D55" s="21" t="s">
        <v>147</v>
      </c>
    </row>
    <row r="56" spans="1:4" x14ac:dyDescent="0.45">
      <c r="A56" s="21" t="s">
        <v>102</v>
      </c>
      <c r="B56" s="21" t="s">
        <v>100</v>
      </c>
      <c r="C56" s="56">
        <v>15</v>
      </c>
      <c r="D56" s="21" t="s">
        <v>148</v>
      </c>
    </row>
    <row r="57" spans="1:4" x14ac:dyDescent="0.45">
      <c r="A57" s="21" t="s">
        <v>104</v>
      </c>
      <c r="B57" s="21" t="s">
        <v>100</v>
      </c>
      <c r="C57" s="56">
        <v>1516</v>
      </c>
      <c r="D57" s="21" t="s">
        <v>149</v>
      </c>
    </row>
    <row r="58" spans="1:4" x14ac:dyDescent="0.45">
      <c r="A58" s="21" t="s">
        <v>106</v>
      </c>
      <c r="B58" s="21" t="s">
        <v>100</v>
      </c>
      <c r="C58" s="56">
        <v>151680</v>
      </c>
      <c r="D58" s="21" t="s">
        <v>150</v>
      </c>
    </row>
    <row r="59" spans="1:4" x14ac:dyDescent="0.45">
      <c r="A59" s="21" t="s">
        <v>108</v>
      </c>
      <c r="B59" s="21" t="s">
        <v>109</v>
      </c>
      <c r="C59" s="56">
        <v>15168001</v>
      </c>
      <c r="D59" s="21" t="s">
        <v>151</v>
      </c>
    </row>
    <row r="60" spans="1:4" x14ac:dyDescent="0.45">
      <c r="A60" s="21" t="s">
        <v>104</v>
      </c>
      <c r="B60" s="21" t="s">
        <v>100</v>
      </c>
      <c r="C60" s="56">
        <v>1592</v>
      </c>
      <c r="D60" s="21" t="s">
        <v>152</v>
      </c>
    </row>
    <row r="61" spans="1:4" x14ac:dyDescent="0.45">
      <c r="A61" s="21" t="s">
        <v>106</v>
      </c>
      <c r="B61" s="21" t="s">
        <v>100</v>
      </c>
      <c r="C61" s="56">
        <v>159205</v>
      </c>
      <c r="D61" s="21" t="s">
        <v>149</v>
      </c>
    </row>
    <row r="62" spans="1:4" x14ac:dyDescent="0.45">
      <c r="A62" s="21" t="s">
        <v>108</v>
      </c>
      <c r="B62" s="21" t="s">
        <v>109</v>
      </c>
      <c r="C62" s="56">
        <v>15920505</v>
      </c>
      <c r="D62" s="21" t="s">
        <v>153</v>
      </c>
    </row>
    <row r="63" spans="1:4" x14ac:dyDescent="0.45">
      <c r="A63" s="21" t="s">
        <v>106</v>
      </c>
      <c r="B63" s="21" t="s">
        <v>100</v>
      </c>
      <c r="C63" s="56">
        <v>159210</v>
      </c>
      <c r="D63" s="21" t="s">
        <v>154</v>
      </c>
    </row>
    <row r="64" spans="1:4" x14ac:dyDescent="0.45">
      <c r="A64" s="21" t="s">
        <v>108</v>
      </c>
      <c r="B64" s="21" t="s">
        <v>109</v>
      </c>
      <c r="C64" s="56">
        <v>15921001</v>
      </c>
      <c r="D64" s="21" t="s">
        <v>155</v>
      </c>
    </row>
    <row r="65" spans="1:4" x14ac:dyDescent="0.45">
      <c r="A65" s="21" t="s">
        <v>106</v>
      </c>
      <c r="B65" s="21" t="s">
        <v>100</v>
      </c>
      <c r="C65" s="56">
        <v>159216</v>
      </c>
      <c r="D65" s="21" t="s">
        <v>156</v>
      </c>
    </row>
    <row r="66" spans="1:4" x14ac:dyDescent="0.45">
      <c r="A66" s="21" t="s">
        <v>108</v>
      </c>
      <c r="B66" s="21" t="s">
        <v>109</v>
      </c>
      <c r="C66" s="56">
        <v>15921601</v>
      </c>
      <c r="D66" s="21" t="s">
        <v>151</v>
      </c>
    </row>
    <row r="67" spans="1:4" x14ac:dyDescent="0.45">
      <c r="A67" s="21" t="s">
        <v>106</v>
      </c>
      <c r="B67" s="21" t="s">
        <v>100</v>
      </c>
      <c r="C67" s="56">
        <v>159228</v>
      </c>
      <c r="D67" s="21" t="s">
        <v>152</v>
      </c>
    </row>
    <row r="68" spans="1:4" x14ac:dyDescent="0.45">
      <c r="A68" s="21" t="s">
        <v>108</v>
      </c>
      <c r="B68" s="21" t="s">
        <v>109</v>
      </c>
      <c r="C68" s="56">
        <v>15922801</v>
      </c>
      <c r="D68" s="21" t="s">
        <v>157</v>
      </c>
    </row>
    <row r="69" spans="1:4" x14ac:dyDescent="0.45">
      <c r="A69" s="21" t="s">
        <v>99</v>
      </c>
      <c r="B69" s="21" t="s">
        <v>100</v>
      </c>
      <c r="C69" s="56">
        <v>2</v>
      </c>
      <c r="D69" s="21" t="s">
        <v>158</v>
      </c>
    </row>
    <row r="70" spans="1:4" x14ac:dyDescent="0.45">
      <c r="A70" s="21" t="s">
        <v>102</v>
      </c>
      <c r="B70" s="21" t="s">
        <v>100</v>
      </c>
      <c r="C70" s="56">
        <v>21</v>
      </c>
      <c r="D70" s="21" t="s">
        <v>159</v>
      </c>
    </row>
    <row r="71" spans="1:4" x14ac:dyDescent="0.45">
      <c r="A71" s="21" t="s">
        <v>104</v>
      </c>
      <c r="B71" s="21" t="s">
        <v>100</v>
      </c>
      <c r="C71" s="56">
        <v>2105</v>
      </c>
      <c r="D71" s="21" t="s">
        <v>160</v>
      </c>
    </row>
    <row r="72" spans="1:4" x14ac:dyDescent="0.45">
      <c r="A72" s="21" t="s">
        <v>106</v>
      </c>
      <c r="B72" s="21" t="s">
        <v>100</v>
      </c>
      <c r="C72" s="56">
        <v>210505</v>
      </c>
      <c r="D72" s="21" t="s">
        <v>161</v>
      </c>
    </row>
    <row r="73" spans="1:4" x14ac:dyDescent="0.45">
      <c r="A73" s="21" t="s">
        <v>108</v>
      </c>
      <c r="B73" s="21" t="s">
        <v>109</v>
      </c>
      <c r="C73" s="56">
        <v>21050501</v>
      </c>
      <c r="D73" s="21" t="s">
        <v>161</v>
      </c>
    </row>
    <row r="74" spans="1:4" x14ac:dyDescent="0.45">
      <c r="A74" s="21" t="s">
        <v>106</v>
      </c>
      <c r="B74" s="21" t="s">
        <v>100</v>
      </c>
      <c r="C74" s="56">
        <v>210510</v>
      </c>
      <c r="D74" s="21" t="s">
        <v>162</v>
      </c>
    </row>
    <row r="75" spans="1:4" x14ac:dyDescent="0.45">
      <c r="A75" s="21" t="s">
        <v>108</v>
      </c>
      <c r="B75" s="21" t="s">
        <v>109</v>
      </c>
      <c r="C75" s="56">
        <v>21051001</v>
      </c>
      <c r="D75" s="21" t="s">
        <v>162</v>
      </c>
    </row>
    <row r="76" spans="1:4" x14ac:dyDescent="0.45">
      <c r="A76" s="21" t="s">
        <v>106</v>
      </c>
      <c r="B76" s="21" t="s">
        <v>100</v>
      </c>
      <c r="C76" s="56">
        <v>210515</v>
      </c>
      <c r="D76" s="21" t="s">
        <v>163</v>
      </c>
    </row>
    <row r="77" spans="1:4" x14ac:dyDescent="0.45">
      <c r="A77" s="21" t="s">
        <v>108</v>
      </c>
      <c r="B77" s="21" t="s">
        <v>109</v>
      </c>
      <c r="C77" s="56">
        <v>21051501</v>
      </c>
      <c r="D77" s="21" t="s">
        <v>163</v>
      </c>
    </row>
    <row r="78" spans="1:4" x14ac:dyDescent="0.45">
      <c r="A78" s="21" t="s">
        <v>106</v>
      </c>
      <c r="B78" s="21" t="s">
        <v>100</v>
      </c>
      <c r="C78" s="56">
        <v>210530</v>
      </c>
      <c r="D78" s="21" t="s">
        <v>164</v>
      </c>
    </row>
    <row r="79" spans="1:4" x14ac:dyDescent="0.45">
      <c r="A79" s="21" t="s">
        <v>108</v>
      </c>
      <c r="B79" s="21" t="s">
        <v>109</v>
      </c>
      <c r="C79" s="56">
        <v>21053001</v>
      </c>
      <c r="D79" s="21" t="s">
        <v>164</v>
      </c>
    </row>
    <row r="80" spans="1:4" x14ac:dyDescent="0.45">
      <c r="A80" s="21" t="s">
        <v>102</v>
      </c>
      <c r="B80" s="21" t="s">
        <v>100</v>
      </c>
      <c r="C80" s="56">
        <v>22</v>
      </c>
      <c r="D80" s="21" t="s">
        <v>89</v>
      </c>
    </row>
    <row r="81" spans="1:4" x14ac:dyDescent="0.45">
      <c r="A81" s="21" t="s">
        <v>104</v>
      </c>
      <c r="B81" s="21" t="s">
        <v>100</v>
      </c>
      <c r="C81" s="56">
        <v>2205</v>
      </c>
      <c r="D81" s="21" t="s">
        <v>165</v>
      </c>
    </row>
    <row r="82" spans="1:4" x14ac:dyDescent="0.45">
      <c r="A82" s="21" t="s">
        <v>106</v>
      </c>
      <c r="B82" s="21" t="s">
        <v>100</v>
      </c>
      <c r="C82" s="56">
        <v>220505</v>
      </c>
      <c r="D82" s="21" t="s">
        <v>165</v>
      </c>
    </row>
    <row r="83" spans="1:4" x14ac:dyDescent="0.45">
      <c r="A83" s="21" t="s">
        <v>108</v>
      </c>
      <c r="B83" s="21" t="s">
        <v>109</v>
      </c>
      <c r="C83" s="56">
        <v>22050501</v>
      </c>
      <c r="D83" s="21" t="s">
        <v>117</v>
      </c>
    </row>
    <row r="84" spans="1:4" x14ac:dyDescent="0.45">
      <c r="A84" s="21" t="s">
        <v>104</v>
      </c>
      <c r="B84" s="21" t="s">
        <v>100</v>
      </c>
      <c r="C84" s="56">
        <v>2210</v>
      </c>
      <c r="D84" s="21" t="s">
        <v>166</v>
      </c>
    </row>
    <row r="85" spans="1:4" x14ac:dyDescent="0.45">
      <c r="A85" s="21" t="s">
        <v>106</v>
      </c>
      <c r="B85" s="21" t="s">
        <v>100</v>
      </c>
      <c r="C85" s="56">
        <v>221005</v>
      </c>
      <c r="D85" s="21" t="s">
        <v>166</v>
      </c>
    </row>
    <row r="86" spans="1:4" x14ac:dyDescent="0.45">
      <c r="A86" s="21" t="s">
        <v>108</v>
      </c>
      <c r="B86" s="21" t="s">
        <v>109</v>
      </c>
      <c r="C86" s="56">
        <v>22100501</v>
      </c>
      <c r="D86" s="21" t="s">
        <v>167</v>
      </c>
    </row>
    <row r="87" spans="1:4" x14ac:dyDescent="0.45">
      <c r="A87" s="21" t="s">
        <v>102</v>
      </c>
      <c r="B87" s="21" t="s">
        <v>100</v>
      </c>
      <c r="C87" s="56">
        <v>23</v>
      </c>
      <c r="D87" s="21" t="s">
        <v>168</v>
      </c>
    </row>
    <row r="88" spans="1:4" x14ac:dyDescent="0.45">
      <c r="A88" s="21" t="s">
        <v>104</v>
      </c>
      <c r="B88" s="21" t="s">
        <v>100</v>
      </c>
      <c r="C88" s="56">
        <v>2335</v>
      </c>
      <c r="D88" s="21" t="s">
        <v>169</v>
      </c>
    </row>
    <row r="89" spans="1:4" x14ac:dyDescent="0.45">
      <c r="A89" s="21" t="s">
        <v>106</v>
      </c>
      <c r="B89" s="21" t="s">
        <v>100</v>
      </c>
      <c r="C89" s="56">
        <v>233525</v>
      </c>
      <c r="D89" s="21" t="s">
        <v>170</v>
      </c>
    </row>
    <row r="90" spans="1:4" x14ac:dyDescent="0.45">
      <c r="A90" s="21" t="s">
        <v>108</v>
      </c>
      <c r="B90" s="21" t="s">
        <v>109</v>
      </c>
      <c r="C90" s="56">
        <v>23352501</v>
      </c>
      <c r="D90" s="21" t="s">
        <v>170</v>
      </c>
    </row>
    <row r="91" spans="1:4" x14ac:dyDescent="0.45">
      <c r="A91" s="21" t="s">
        <v>106</v>
      </c>
      <c r="B91" s="21" t="s">
        <v>100</v>
      </c>
      <c r="C91" s="56">
        <v>233535</v>
      </c>
      <c r="D91" s="21" t="s">
        <v>171</v>
      </c>
    </row>
    <row r="92" spans="1:4" x14ac:dyDescent="0.45">
      <c r="A92" s="21" t="s">
        <v>108</v>
      </c>
      <c r="B92" s="21" t="s">
        <v>109</v>
      </c>
      <c r="C92" s="56">
        <v>23353501</v>
      </c>
      <c r="D92" s="21" t="s">
        <v>172</v>
      </c>
    </row>
    <row r="93" spans="1:4" x14ac:dyDescent="0.45">
      <c r="A93" s="21" t="s">
        <v>106</v>
      </c>
      <c r="B93" s="21" t="s">
        <v>100</v>
      </c>
      <c r="C93" s="56">
        <v>233540</v>
      </c>
      <c r="D93" s="21" t="s">
        <v>173</v>
      </c>
    </row>
    <row r="94" spans="1:4" x14ac:dyDescent="0.45">
      <c r="A94" s="21" t="s">
        <v>108</v>
      </c>
      <c r="B94" s="21" t="s">
        <v>109</v>
      </c>
      <c r="C94" s="56">
        <v>23354001</v>
      </c>
      <c r="D94" s="21" t="s">
        <v>173</v>
      </c>
    </row>
    <row r="95" spans="1:4" x14ac:dyDescent="0.45">
      <c r="A95" s="21" t="s">
        <v>106</v>
      </c>
      <c r="B95" s="21" t="s">
        <v>100</v>
      </c>
      <c r="C95" s="56">
        <v>233545</v>
      </c>
      <c r="D95" s="21" t="s">
        <v>174</v>
      </c>
    </row>
    <row r="96" spans="1:4" x14ac:dyDescent="0.45">
      <c r="A96" s="21" t="s">
        <v>108</v>
      </c>
      <c r="B96" s="21" t="s">
        <v>109</v>
      </c>
      <c r="C96" s="56">
        <v>23354501</v>
      </c>
      <c r="D96" s="21" t="s">
        <v>175</v>
      </c>
    </row>
    <row r="97" spans="1:4" x14ac:dyDescent="0.45">
      <c r="A97" s="21" t="s">
        <v>106</v>
      </c>
      <c r="B97" s="21" t="s">
        <v>100</v>
      </c>
      <c r="C97" s="56">
        <v>233550</v>
      </c>
      <c r="D97" s="21" t="s">
        <v>176</v>
      </c>
    </row>
    <row r="98" spans="1:4" x14ac:dyDescent="0.45">
      <c r="A98" s="21" t="s">
        <v>108</v>
      </c>
      <c r="B98" s="21" t="s">
        <v>109</v>
      </c>
      <c r="C98" s="56">
        <v>23355001</v>
      </c>
      <c r="D98" s="21" t="s">
        <v>177</v>
      </c>
    </row>
    <row r="99" spans="1:4" x14ac:dyDescent="0.45">
      <c r="A99" s="21" t="s">
        <v>108</v>
      </c>
      <c r="B99" s="21" t="s">
        <v>109</v>
      </c>
      <c r="C99" s="56">
        <v>23355002</v>
      </c>
      <c r="D99" s="21" t="s">
        <v>178</v>
      </c>
    </row>
    <row r="100" spans="1:4" x14ac:dyDescent="0.45">
      <c r="A100" s="21" t="s">
        <v>108</v>
      </c>
      <c r="B100" s="21" t="s">
        <v>109</v>
      </c>
      <c r="C100" s="56">
        <v>23355003</v>
      </c>
      <c r="D100" s="21" t="s">
        <v>179</v>
      </c>
    </row>
    <row r="101" spans="1:4" x14ac:dyDescent="0.45">
      <c r="A101" s="21" t="s">
        <v>108</v>
      </c>
      <c r="B101" s="21" t="s">
        <v>109</v>
      </c>
      <c r="C101" s="56">
        <v>23355004</v>
      </c>
      <c r="D101" s="21" t="s">
        <v>180</v>
      </c>
    </row>
    <row r="102" spans="1:4" x14ac:dyDescent="0.45">
      <c r="A102" s="21" t="s">
        <v>106</v>
      </c>
      <c r="B102" s="21" t="s">
        <v>100</v>
      </c>
      <c r="C102" s="56">
        <v>233580</v>
      </c>
      <c r="D102" s="21" t="s">
        <v>181</v>
      </c>
    </row>
    <row r="103" spans="1:4" x14ac:dyDescent="0.45">
      <c r="A103" s="21" t="s">
        <v>108</v>
      </c>
      <c r="B103" s="21" t="s">
        <v>109</v>
      </c>
      <c r="C103" s="56">
        <v>23358001</v>
      </c>
      <c r="D103" s="21" t="s">
        <v>182</v>
      </c>
    </row>
    <row r="104" spans="1:4" x14ac:dyDescent="0.45">
      <c r="A104" s="21" t="s">
        <v>106</v>
      </c>
      <c r="B104" s="21" t="s">
        <v>100</v>
      </c>
      <c r="C104" s="56">
        <v>233595</v>
      </c>
      <c r="D104" s="21" t="s">
        <v>123</v>
      </c>
    </row>
    <row r="105" spans="1:4" x14ac:dyDescent="0.45">
      <c r="A105" s="21" t="s">
        <v>108</v>
      </c>
      <c r="B105" s="21" t="s">
        <v>109</v>
      </c>
      <c r="C105" s="56">
        <v>23359501</v>
      </c>
      <c r="D105" s="21" t="s">
        <v>123</v>
      </c>
    </row>
    <row r="106" spans="1:4" x14ac:dyDescent="0.45">
      <c r="A106" s="21" t="s">
        <v>104</v>
      </c>
      <c r="B106" s="21" t="s">
        <v>100</v>
      </c>
      <c r="C106" s="56">
        <v>2365</v>
      </c>
      <c r="D106" s="21" t="s">
        <v>183</v>
      </c>
    </row>
    <row r="107" spans="1:4" x14ac:dyDescent="0.45">
      <c r="A107" s="21" t="s">
        <v>106</v>
      </c>
      <c r="B107" s="21" t="s">
        <v>100</v>
      </c>
      <c r="C107" s="56">
        <v>236520</v>
      </c>
      <c r="D107" s="21" t="s">
        <v>184</v>
      </c>
    </row>
    <row r="108" spans="1:4" x14ac:dyDescent="0.45">
      <c r="A108" s="21" t="s">
        <v>108</v>
      </c>
      <c r="B108" s="21" t="s">
        <v>109</v>
      </c>
      <c r="C108" s="56">
        <v>23652001</v>
      </c>
      <c r="D108" s="21" t="s">
        <v>184</v>
      </c>
    </row>
    <row r="109" spans="1:4" x14ac:dyDescent="0.45">
      <c r="A109" s="21" t="s">
        <v>106</v>
      </c>
      <c r="B109" s="21" t="s">
        <v>100</v>
      </c>
      <c r="C109" s="56">
        <v>236525</v>
      </c>
      <c r="D109" s="21" t="s">
        <v>78</v>
      </c>
    </row>
    <row r="110" spans="1:4" x14ac:dyDescent="0.45">
      <c r="A110" s="21" t="s">
        <v>108</v>
      </c>
      <c r="B110" s="21" t="s">
        <v>109</v>
      </c>
      <c r="C110" s="56">
        <v>23652501</v>
      </c>
      <c r="D110" s="21" t="s">
        <v>185</v>
      </c>
    </row>
    <row r="111" spans="1:4" x14ac:dyDescent="0.45">
      <c r="A111" s="21" t="s">
        <v>108</v>
      </c>
      <c r="B111" s="21" t="s">
        <v>109</v>
      </c>
      <c r="C111" s="56">
        <v>23652502</v>
      </c>
      <c r="D111" s="21" t="s">
        <v>186</v>
      </c>
    </row>
    <row r="112" spans="1:4" x14ac:dyDescent="0.45">
      <c r="A112" s="21" t="s">
        <v>108</v>
      </c>
      <c r="B112" s="21" t="s">
        <v>109</v>
      </c>
      <c r="C112" s="56">
        <v>23652503</v>
      </c>
      <c r="D112" s="21" t="s">
        <v>187</v>
      </c>
    </row>
    <row r="113" spans="1:4" x14ac:dyDescent="0.45">
      <c r="A113" s="21" t="s">
        <v>108</v>
      </c>
      <c r="B113" s="21" t="s">
        <v>109</v>
      </c>
      <c r="C113" s="56">
        <v>23652505</v>
      </c>
      <c r="D113" s="21" t="s">
        <v>188</v>
      </c>
    </row>
    <row r="114" spans="1:4" x14ac:dyDescent="0.45">
      <c r="A114" s="21" t="s">
        <v>108</v>
      </c>
      <c r="B114" s="21" t="s">
        <v>109</v>
      </c>
      <c r="C114" s="56">
        <v>23652507</v>
      </c>
      <c r="D114" s="21" t="s">
        <v>185</v>
      </c>
    </row>
    <row r="115" spans="1:4" x14ac:dyDescent="0.45">
      <c r="A115" s="21" t="s">
        <v>108</v>
      </c>
      <c r="B115" s="21" t="s">
        <v>109</v>
      </c>
      <c r="C115" s="56">
        <v>23652509</v>
      </c>
      <c r="D115" s="21" t="s">
        <v>187</v>
      </c>
    </row>
    <row r="116" spans="1:4" x14ac:dyDescent="0.45">
      <c r="A116" s="21" t="s">
        <v>106</v>
      </c>
      <c r="B116" s="21" t="s">
        <v>100</v>
      </c>
      <c r="C116" s="56">
        <v>236530</v>
      </c>
      <c r="D116" s="21" t="s">
        <v>173</v>
      </c>
    </row>
    <row r="117" spans="1:4" x14ac:dyDescent="0.45">
      <c r="A117" s="21" t="s">
        <v>108</v>
      </c>
      <c r="B117" s="21" t="s">
        <v>109</v>
      </c>
      <c r="C117" s="56">
        <v>23653001</v>
      </c>
      <c r="D117" s="21" t="s">
        <v>189</v>
      </c>
    </row>
    <row r="118" spans="1:4" x14ac:dyDescent="0.45">
      <c r="A118" s="21" t="s">
        <v>106</v>
      </c>
      <c r="B118" s="21" t="s">
        <v>100</v>
      </c>
      <c r="C118" s="56">
        <v>236540</v>
      </c>
      <c r="D118" s="21" t="s">
        <v>190</v>
      </c>
    </row>
    <row r="119" spans="1:4" x14ac:dyDescent="0.45">
      <c r="A119" s="21" t="s">
        <v>108</v>
      </c>
      <c r="B119" s="21" t="s">
        <v>109</v>
      </c>
      <c r="C119" s="56">
        <v>23654001</v>
      </c>
      <c r="D119" s="21" t="s">
        <v>191</v>
      </c>
    </row>
    <row r="120" spans="1:4" x14ac:dyDescent="0.45">
      <c r="A120" s="21" t="s">
        <v>108</v>
      </c>
      <c r="B120" s="21" t="s">
        <v>109</v>
      </c>
      <c r="C120" s="56">
        <v>23654002</v>
      </c>
      <c r="D120" s="21" t="s">
        <v>192</v>
      </c>
    </row>
    <row r="121" spans="1:4" x14ac:dyDescent="0.45">
      <c r="A121" s="21" t="s">
        <v>108</v>
      </c>
      <c r="B121" s="21" t="s">
        <v>109</v>
      </c>
      <c r="C121" s="56">
        <v>23654004</v>
      </c>
      <c r="D121" s="21" t="s">
        <v>193</v>
      </c>
    </row>
    <row r="122" spans="1:4" x14ac:dyDescent="0.45">
      <c r="A122" s="21" t="s">
        <v>106</v>
      </c>
      <c r="B122" s="21" t="s">
        <v>100</v>
      </c>
      <c r="C122" s="56">
        <v>236575</v>
      </c>
      <c r="D122" s="21" t="s">
        <v>194</v>
      </c>
    </row>
    <row r="123" spans="1:4" x14ac:dyDescent="0.45">
      <c r="A123" s="21" t="s">
        <v>108</v>
      </c>
      <c r="B123" s="21" t="s">
        <v>109</v>
      </c>
      <c r="C123" s="56">
        <v>23657501</v>
      </c>
      <c r="D123" s="21" t="s">
        <v>195</v>
      </c>
    </row>
    <row r="124" spans="1:4" x14ac:dyDescent="0.45">
      <c r="A124" s="21" t="s">
        <v>106</v>
      </c>
      <c r="B124" s="21" t="s">
        <v>100</v>
      </c>
      <c r="C124" s="56">
        <v>236595</v>
      </c>
      <c r="D124" s="21" t="s">
        <v>196</v>
      </c>
    </row>
    <row r="125" spans="1:4" x14ac:dyDescent="0.45">
      <c r="A125" s="21" t="s">
        <v>108</v>
      </c>
      <c r="B125" s="21" t="s">
        <v>109</v>
      </c>
      <c r="C125" s="56">
        <v>23659501</v>
      </c>
      <c r="D125" s="21" t="s">
        <v>197</v>
      </c>
    </row>
    <row r="126" spans="1:4" x14ac:dyDescent="0.45">
      <c r="A126" s="21" t="s">
        <v>104</v>
      </c>
      <c r="B126" s="21" t="s">
        <v>100</v>
      </c>
      <c r="C126" s="56">
        <v>2368</v>
      </c>
      <c r="D126" s="21" t="s">
        <v>131</v>
      </c>
    </row>
    <row r="127" spans="1:4" x14ac:dyDescent="0.45">
      <c r="A127" s="21" t="s">
        <v>106</v>
      </c>
      <c r="B127" s="21" t="s">
        <v>100</v>
      </c>
      <c r="C127" s="56">
        <v>236805</v>
      </c>
      <c r="D127" s="21" t="s">
        <v>198</v>
      </c>
    </row>
    <row r="128" spans="1:4" x14ac:dyDescent="0.45">
      <c r="A128" s="21" t="s">
        <v>108</v>
      </c>
      <c r="B128" s="21" t="s">
        <v>109</v>
      </c>
      <c r="C128" s="56">
        <v>23680501</v>
      </c>
      <c r="D128" s="21" t="s">
        <v>199</v>
      </c>
    </row>
    <row r="129" spans="1:4" x14ac:dyDescent="0.45">
      <c r="A129" s="21" t="s">
        <v>108</v>
      </c>
      <c r="B129" s="21" t="s">
        <v>109</v>
      </c>
      <c r="C129" s="56">
        <v>23680502</v>
      </c>
      <c r="D129" s="21" t="s">
        <v>200</v>
      </c>
    </row>
    <row r="130" spans="1:4" x14ac:dyDescent="0.45">
      <c r="A130" s="21" t="s">
        <v>108</v>
      </c>
      <c r="B130" s="21" t="s">
        <v>109</v>
      </c>
      <c r="C130" s="56">
        <v>23680505</v>
      </c>
      <c r="D130" s="21" t="s">
        <v>201</v>
      </c>
    </row>
    <row r="131" spans="1:4" x14ac:dyDescent="0.45">
      <c r="A131" s="21" t="s">
        <v>108</v>
      </c>
      <c r="B131" s="21" t="s">
        <v>109</v>
      </c>
      <c r="C131" s="56">
        <v>23680506</v>
      </c>
      <c r="D131" s="21" t="s">
        <v>202</v>
      </c>
    </row>
    <row r="132" spans="1:4" x14ac:dyDescent="0.45">
      <c r="A132" s="21" t="s">
        <v>108</v>
      </c>
      <c r="B132" s="21" t="s">
        <v>109</v>
      </c>
      <c r="C132" s="56">
        <v>23680507</v>
      </c>
      <c r="D132" s="21" t="s">
        <v>203</v>
      </c>
    </row>
    <row r="133" spans="1:4" x14ac:dyDescent="0.45">
      <c r="A133" s="21" t="s">
        <v>108</v>
      </c>
      <c r="B133" s="21" t="s">
        <v>109</v>
      </c>
      <c r="C133" s="56">
        <v>23680509</v>
      </c>
      <c r="D133" s="21" t="s">
        <v>204</v>
      </c>
    </row>
    <row r="134" spans="1:4" x14ac:dyDescent="0.45">
      <c r="A134" s="21" t="s">
        <v>108</v>
      </c>
      <c r="B134" s="21" t="s">
        <v>109</v>
      </c>
      <c r="C134" s="56">
        <v>23680511</v>
      </c>
      <c r="D134" s="21" t="s">
        <v>205</v>
      </c>
    </row>
    <row r="135" spans="1:4" x14ac:dyDescent="0.45">
      <c r="A135" s="21" t="s">
        <v>108</v>
      </c>
      <c r="B135" s="21" t="s">
        <v>109</v>
      </c>
      <c r="C135" s="56">
        <v>23680513</v>
      </c>
      <c r="D135" s="21" t="s">
        <v>206</v>
      </c>
    </row>
    <row r="136" spans="1:4" x14ac:dyDescent="0.45">
      <c r="A136" s="21" t="s">
        <v>106</v>
      </c>
      <c r="B136" s="21" t="s">
        <v>100</v>
      </c>
      <c r="C136" s="56">
        <v>236895</v>
      </c>
      <c r="D136" s="21" t="s">
        <v>131</v>
      </c>
    </row>
    <row r="137" spans="1:4" x14ac:dyDescent="0.45">
      <c r="A137" s="21" t="s">
        <v>108</v>
      </c>
      <c r="B137" s="21" t="s">
        <v>109</v>
      </c>
      <c r="C137" s="56">
        <v>23689501</v>
      </c>
      <c r="D137" s="21" t="s">
        <v>207</v>
      </c>
    </row>
    <row r="138" spans="1:4" x14ac:dyDescent="0.45">
      <c r="A138" s="21" t="s">
        <v>104</v>
      </c>
      <c r="B138" s="21" t="s">
        <v>100</v>
      </c>
      <c r="C138" s="56">
        <v>2370</v>
      </c>
      <c r="D138" s="21" t="s">
        <v>208</v>
      </c>
    </row>
    <row r="139" spans="1:4" x14ac:dyDescent="0.45">
      <c r="A139" s="21" t="s">
        <v>106</v>
      </c>
      <c r="B139" s="21" t="s">
        <v>100</v>
      </c>
      <c r="C139" s="56">
        <v>237005</v>
      </c>
      <c r="D139" s="21" t="s">
        <v>209</v>
      </c>
    </row>
    <row r="140" spans="1:4" x14ac:dyDescent="0.45">
      <c r="A140" s="21" t="s">
        <v>108</v>
      </c>
      <c r="B140" s="21" t="s">
        <v>109</v>
      </c>
      <c r="C140" s="56">
        <v>23700501</v>
      </c>
      <c r="D140" s="21" t="s">
        <v>210</v>
      </c>
    </row>
    <row r="141" spans="1:4" x14ac:dyDescent="0.45">
      <c r="A141" s="21" t="s">
        <v>108</v>
      </c>
      <c r="B141" s="21" t="s">
        <v>109</v>
      </c>
      <c r="C141" s="56">
        <v>23700502</v>
      </c>
      <c r="D141" s="21" t="s">
        <v>211</v>
      </c>
    </row>
    <row r="142" spans="1:4" x14ac:dyDescent="0.45">
      <c r="A142" s="21" t="s">
        <v>108</v>
      </c>
      <c r="B142" s="21" t="s">
        <v>109</v>
      </c>
      <c r="C142" s="56">
        <v>23700503</v>
      </c>
      <c r="D142" s="21" t="s">
        <v>212</v>
      </c>
    </row>
    <row r="143" spans="1:4" x14ac:dyDescent="0.45">
      <c r="A143" s="21" t="s">
        <v>108</v>
      </c>
      <c r="B143" s="21" t="s">
        <v>109</v>
      </c>
      <c r="C143" s="56">
        <v>23700504</v>
      </c>
      <c r="D143" s="21" t="s">
        <v>213</v>
      </c>
    </row>
    <row r="144" spans="1:4" x14ac:dyDescent="0.45">
      <c r="A144" s="21" t="s">
        <v>108</v>
      </c>
      <c r="B144" s="21" t="s">
        <v>109</v>
      </c>
      <c r="C144" s="56">
        <v>23700505</v>
      </c>
      <c r="D144" s="21" t="s">
        <v>214</v>
      </c>
    </row>
    <row r="145" spans="1:4" x14ac:dyDescent="0.45">
      <c r="A145" s="21" t="s">
        <v>108</v>
      </c>
      <c r="B145" s="21" t="s">
        <v>109</v>
      </c>
      <c r="C145" s="56">
        <v>23700506</v>
      </c>
      <c r="D145" s="21" t="s">
        <v>215</v>
      </c>
    </row>
    <row r="146" spans="1:4" x14ac:dyDescent="0.45">
      <c r="A146" s="21" t="s">
        <v>108</v>
      </c>
      <c r="B146" s="21" t="s">
        <v>109</v>
      </c>
      <c r="C146" s="56">
        <v>23700599</v>
      </c>
      <c r="D146" s="21" t="s">
        <v>216</v>
      </c>
    </row>
    <row r="147" spans="1:4" x14ac:dyDescent="0.45">
      <c r="A147" s="21" t="s">
        <v>106</v>
      </c>
      <c r="B147" s="21" t="s">
        <v>100</v>
      </c>
      <c r="C147" s="56">
        <v>237006</v>
      </c>
      <c r="D147" s="21" t="s">
        <v>217</v>
      </c>
    </row>
    <row r="148" spans="1:4" x14ac:dyDescent="0.45">
      <c r="A148" s="21" t="s">
        <v>108</v>
      </c>
      <c r="B148" s="21" t="s">
        <v>109</v>
      </c>
      <c r="C148" s="56">
        <v>23700601</v>
      </c>
      <c r="D148" s="21" t="s">
        <v>218</v>
      </c>
    </row>
    <row r="149" spans="1:4" x14ac:dyDescent="0.45">
      <c r="A149" s="21" t="s">
        <v>108</v>
      </c>
      <c r="B149" s="21" t="s">
        <v>109</v>
      </c>
      <c r="C149" s="56">
        <v>23700699</v>
      </c>
      <c r="D149" s="21" t="s">
        <v>218</v>
      </c>
    </row>
    <row r="150" spans="1:4" x14ac:dyDescent="0.45">
      <c r="A150" s="21" t="s">
        <v>106</v>
      </c>
      <c r="B150" s="21" t="s">
        <v>100</v>
      </c>
      <c r="C150" s="56">
        <v>237010</v>
      </c>
      <c r="D150" s="21" t="s">
        <v>219</v>
      </c>
    </row>
    <row r="151" spans="1:4" x14ac:dyDescent="0.45">
      <c r="A151" s="21" t="s">
        <v>108</v>
      </c>
      <c r="B151" s="21" t="s">
        <v>109</v>
      </c>
      <c r="C151" s="56">
        <v>23701001</v>
      </c>
      <c r="D151" s="21" t="s">
        <v>220</v>
      </c>
    </row>
    <row r="152" spans="1:4" x14ac:dyDescent="0.45">
      <c r="A152" s="21" t="s">
        <v>104</v>
      </c>
      <c r="B152" s="21" t="s">
        <v>100</v>
      </c>
      <c r="C152" s="56">
        <v>2380</v>
      </c>
      <c r="D152" s="21" t="s">
        <v>221</v>
      </c>
    </row>
    <row r="153" spans="1:4" x14ac:dyDescent="0.45">
      <c r="A153" s="21" t="s">
        <v>106</v>
      </c>
      <c r="B153" s="21" t="s">
        <v>100</v>
      </c>
      <c r="C153" s="56">
        <v>238030</v>
      </c>
      <c r="D153" s="21" t="s">
        <v>222</v>
      </c>
    </row>
    <row r="154" spans="1:4" x14ac:dyDescent="0.45">
      <c r="A154" s="21" t="s">
        <v>108</v>
      </c>
      <c r="B154" s="21" t="s">
        <v>109</v>
      </c>
      <c r="C154" s="56">
        <v>23803001</v>
      </c>
      <c r="D154" s="21" t="s">
        <v>223</v>
      </c>
    </row>
    <row r="155" spans="1:4" x14ac:dyDescent="0.45">
      <c r="A155" s="21" t="s">
        <v>108</v>
      </c>
      <c r="B155" s="21" t="s">
        <v>109</v>
      </c>
      <c r="C155" s="56">
        <v>23803002</v>
      </c>
      <c r="D155" s="21" t="s">
        <v>224</v>
      </c>
    </row>
    <row r="156" spans="1:4" x14ac:dyDescent="0.45">
      <c r="A156" s="21" t="s">
        <v>108</v>
      </c>
      <c r="B156" s="21" t="s">
        <v>109</v>
      </c>
      <c r="C156" s="56">
        <v>23803003</v>
      </c>
      <c r="D156" s="21" t="s">
        <v>225</v>
      </c>
    </row>
    <row r="157" spans="1:4" x14ac:dyDescent="0.45">
      <c r="A157" s="21" t="s">
        <v>108</v>
      </c>
      <c r="B157" s="21" t="s">
        <v>109</v>
      </c>
      <c r="C157" s="56">
        <v>23803004</v>
      </c>
      <c r="D157" s="21" t="s">
        <v>226</v>
      </c>
    </row>
    <row r="158" spans="1:4" x14ac:dyDescent="0.45">
      <c r="A158" s="21" t="s">
        <v>108</v>
      </c>
      <c r="B158" s="21" t="s">
        <v>109</v>
      </c>
      <c r="C158" s="56">
        <v>23803099</v>
      </c>
      <c r="D158" s="21" t="s">
        <v>227</v>
      </c>
    </row>
    <row r="159" spans="1:4" x14ac:dyDescent="0.45">
      <c r="A159" s="21" t="s">
        <v>102</v>
      </c>
      <c r="B159" s="21" t="s">
        <v>100</v>
      </c>
      <c r="C159" s="56">
        <v>24</v>
      </c>
      <c r="D159" s="21" t="s">
        <v>228</v>
      </c>
    </row>
    <row r="160" spans="1:4" x14ac:dyDescent="0.45">
      <c r="A160" s="21" t="s">
        <v>104</v>
      </c>
      <c r="B160" s="21" t="s">
        <v>100</v>
      </c>
      <c r="C160" s="56">
        <v>2404</v>
      </c>
      <c r="D160" s="21" t="s">
        <v>229</v>
      </c>
    </row>
    <row r="161" spans="1:4" x14ac:dyDescent="0.45">
      <c r="A161" s="21" t="s">
        <v>106</v>
      </c>
      <c r="B161" s="21" t="s">
        <v>100</v>
      </c>
      <c r="C161" s="56">
        <v>240405</v>
      </c>
      <c r="D161" s="21" t="s">
        <v>230</v>
      </c>
    </row>
    <row r="162" spans="1:4" x14ac:dyDescent="0.45">
      <c r="A162" s="21" t="s">
        <v>108</v>
      </c>
      <c r="B162" s="21" t="s">
        <v>109</v>
      </c>
      <c r="C162" s="56">
        <v>24040501</v>
      </c>
      <c r="D162" s="21" t="s">
        <v>230</v>
      </c>
    </row>
    <row r="163" spans="1:4" x14ac:dyDescent="0.45">
      <c r="A163" s="21" t="s">
        <v>104</v>
      </c>
      <c r="B163" s="21" t="s">
        <v>100</v>
      </c>
      <c r="C163" s="56">
        <v>2408</v>
      </c>
      <c r="D163" s="21" t="s">
        <v>231</v>
      </c>
    </row>
    <row r="164" spans="1:4" x14ac:dyDescent="0.45">
      <c r="A164" s="21" t="s">
        <v>106</v>
      </c>
      <c r="B164" s="21" t="s">
        <v>100</v>
      </c>
      <c r="C164" s="56">
        <v>240806</v>
      </c>
      <c r="D164" s="21" t="s">
        <v>232</v>
      </c>
    </row>
    <row r="165" spans="1:4" x14ac:dyDescent="0.45">
      <c r="A165" s="21" t="s">
        <v>108</v>
      </c>
      <c r="B165" s="21" t="s">
        <v>109</v>
      </c>
      <c r="C165" s="56">
        <v>24080601</v>
      </c>
      <c r="D165" s="21" t="s">
        <v>232</v>
      </c>
    </row>
    <row r="166" spans="1:4" x14ac:dyDescent="0.45">
      <c r="A166" s="21" t="s">
        <v>106</v>
      </c>
      <c r="B166" s="21" t="s">
        <v>100</v>
      </c>
      <c r="C166" s="56">
        <v>240810</v>
      </c>
      <c r="D166" s="21" t="s">
        <v>233</v>
      </c>
    </row>
    <row r="167" spans="1:4" x14ac:dyDescent="0.45">
      <c r="A167" s="21" t="s">
        <v>108</v>
      </c>
      <c r="B167" s="21" t="s">
        <v>109</v>
      </c>
      <c r="C167" s="56">
        <v>24081001</v>
      </c>
      <c r="D167" s="21" t="s">
        <v>234</v>
      </c>
    </row>
    <row r="168" spans="1:4" x14ac:dyDescent="0.45">
      <c r="A168" s="21" t="s">
        <v>108</v>
      </c>
      <c r="B168" s="21" t="s">
        <v>109</v>
      </c>
      <c r="C168" s="56">
        <v>24081002</v>
      </c>
      <c r="D168" s="21" t="s">
        <v>235</v>
      </c>
    </row>
    <row r="169" spans="1:4" x14ac:dyDescent="0.45">
      <c r="A169" s="21" t="s">
        <v>108</v>
      </c>
      <c r="B169" s="21" t="s">
        <v>109</v>
      </c>
      <c r="C169" s="56">
        <v>24081003</v>
      </c>
      <c r="D169" s="21" t="s">
        <v>236</v>
      </c>
    </row>
    <row r="170" spans="1:4" x14ac:dyDescent="0.45">
      <c r="A170" s="21" t="s">
        <v>106</v>
      </c>
      <c r="B170" s="21" t="s">
        <v>100</v>
      </c>
      <c r="C170" s="56">
        <v>240820</v>
      </c>
      <c r="D170" s="21" t="s">
        <v>237</v>
      </c>
    </row>
    <row r="171" spans="1:4" x14ac:dyDescent="0.45">
      <c r="A171" s="21" t="s">
        <v>108</v>
      </c>
      <c r="B171" s="21" t="s">
        <v>109</v>
      </c>
      <c r="C171" s="56">
        <v>24082001</v>
      </c>
      <c r="D171" s="21" t="s">
        <v>238</v>
      </c>
    </row>
    <row r="172" spans="1:4" x14ac:dyDescent="0.45">
      <c r="A172" s="21" t="s">
        <v>106</v>
      </c>
      <c r="B172" s="21" t="s">
        <v>100</v>
      </c>
      <c r="C172" s="56">
        <v>240895</v>
      </c>
      <c r="D172" s="21" t="s">
        <v>231</v>
      </c>
    </row>
    <row r="173" spans="1:4" x14ac:dyDescent="0.45">
      <c r="A173" s="21" t="s">
        <v>108</v>
      </c>
      <c r="B173" s="21" t="s">
        <v>109</v>
      </c>
      <c r="C173" s="56">
        <v>24089501</v>
      </c>
      <c r="D173" s="21" t="s">
        <v>239</v>
      </c>
    </row>
    <row r="174" spans="1:4" x14ac:dyDescent="0.45">
      <c r="A174" s="21" t="s">
        <v>104</v>
      </c>
      <c r="B174" s="21" t="s">
        <v>100</v>
      </c>
      <c r="C174" s="56">
        <v>2412</v>
      </c>
      <c r="D174" s="21" t="s">
        <v>240</v>
      </c>
    </row>
    <row r="175" spans="1:4" x14ac:dyDescent="0.45">
      <c r="A175" s="21" t="s">
        <v>106</v>
      </c>
      <c r="B175" s="21" t="s">
        <v>100</v>
      </c>
      <c r="C175" s="56">
        <v>241205</v>
      </c>
      <c r="D175" s="21" t="s">
        <v>230</v>
      </c>
    </row>
    <row r="176" spans="1:4" x14ac:dyDescent="0.45">
      <c r="A176" s="21" t="s">
        <v>108</v>
      </c>
      <c r="B176" s="21" t="s">
        <v>109</v>
      </c>
      <c r="C176" s="56">
        <v>24120501</v>
      </c>
      <c r="D176" s="21" t="s">
        <v>241</v>
      </c>
    </row>
    <row r="177" spans="1:4" x14ac:dyDescent="0.45">
      <c r="A177" s="21" t="s">
        <v>104</v>
      </c>
      <c r="B177" s="21" t="s">
        <v>100</v>
      </c>
      <c r="C177" s="56">
        <v>2445</v>
      </c>
      <c r="D177" s="21" t="s">
        <v>242</v>
      </c>
    </row>
    <row r="178" spans="1:4" x14ac:dyDescent="0.45">
      <c r="A178" s="21" t="s">
        <v>106</v>
      </c>
      <c r="B178" s="21" t="s">
        <v>100</v>
      </c>
      <c r="C178" s="56">
        <v>244505</v>
      </c>
      <c r="D178" s="21" t="s">
        <v>242</v>
      </c>
    </row>
    <row r="179" spans="1:4" x14ac:dyDescent="0.45">
      <c r="A179" s="21" t="s">
        <v>108</v>
      </c>
      <c r="B179" s="21" t="s">
        <v>109</v>
      </c>
      <c r="C179" s="56">
        <v>24450501</v>
      </c>
      <c r="D179" s="21" t="s">
        <v>242</v>
      </c>
    </row>
    <row r="180" spans="1:4" x14ac:dyDescent="0.45">
      <c r="A180" s="21" t="s">
        <v>102</v>
      </c>
      <c r="B180" s="21" t="s">
        <v>100</v>
      </c>
      <c r="C180" s="56">
        <v>25</v>
      </c>
      <c r="D180" s="21" t="s">
        <v>243</v>
      </c>
    </row>
    <row r="181" spans="1:4" x14ac:dyDescent="0.45">
      <c r="A181" s="21" t="s">
        <v>104</v>
      </c>
      <c r="B181" s="21" t="s">
        <v>100</v>
      </c>
      <c r="C181" s="56">
        <v>2505</v>
      </c>
      <c r="D181" s="21" t="s">
        <v>244</v>
      </c>
    </row>
    <row r="182" spans="1:4" x14ac:dyDescent="0.45">
      <c r="A182" s="21" t="s">
        <v>106</v>
      </c>
      <c r="B182" s="21" t="s">
        <v>100</v>
      </c>
      <c r="C182" s="56">
        <v>250505</v>
      </c>
      <c r="D182" s="21" t="s">
        <v>244</v>
      </c>
    </row>
    <row r="183" spans="1:4" x14ac:dyDescent="0.45">
      <c r="A183" s="21" t="s">
        <v>108</v>
      </c>
      <c r="B183" s="21" t="s">
        <v>109</v>
      </c>
      <c r="C183" s="56">
        <v>25050501</v>
      </c>
      <c r="D183" s="21" t="s">
        <v>244</v>
      </c>
    </row>
    <row r="184" spans="1:4" x14ac:dyDescent="0.45">
      <c r="A184" s="21" t="s">
        <v>104</v>
      </c>
      <c r="B184" s="21" t="s">
        <v>100</v>
      </c>
      <c r="C184" s="56">
        <v>2510</v>
      </c>
      <c r="D184" s="21" t="s">
        <v>245</v>
      </c>
    </row>
    <row r="185" spans="1:4" x14ac:dyDescent="0.45">
      <c r="A185" s="21" t="s">
        <v>106</v>
      </c>
      <c r="B185" s="21" t="s">
        <v>100</v>
      </c>
      <c r="C185" s="56">
        <v>251010</v>
      </c>
      <c r="D185" s="21" t="s">
        <v>245</v>
      </c>
    </row>
    <row r="186" spans="1:4" x14ac:dyDescent="0.45">
      <c r="A186" s="21" t="s">
        <v>108</v>
      </c>
      <c r="B186" s="21" t="s">
        <v>100</v>
      </c>
      <c r="C186" s="56">
        <v>25101001</v>
      </c>
      <c r="D186" s="21" t="s">
        <v>246</v>
      </c>
    </row>
    <row r="187" spans="1:4" x14ac:dyDescent="0.45">
      <c r="A187" s="21" t="s">
        <v>247</v>
      </c>
      <c r="B187" s="21" t="s">
        <v>109</v>
      </c>
      <c r="C187" s="56">
        <v>2510100101</v>
      </c>
      <c r="D187" s="21" t="s">
        <v>246</v>
      </c>
    </row>
    <row r="188" spans="1:4" x14ac:dyDescent="0.45">
      <c r="A188" s="21" t="s">
        <v>108</v>
      </c>
      <c r="B188" s="21" t="s">
        <v>100</v>
      </c>
      <c r="C188" s="56">
        <v>25101002</v>
      </c>
      <c r="D188" s="21" t="s">
        <v>248</v>
      </c>
    </row>
    <row r="189" spans="1:4" x14ac:dyDescent="0.45">
      <c r="A189" s="21" t="s">
        <v>247</v>
      </c>
      <c r="B189" s="21" t="s">
        <v>109</v>
      </c>
      <c r="C189" s="56">
        <v>2510100201</v>
      </c>
      <c r="D189" s="21" t="s">
        <v>248</v>
      </c>
    </row>
    <row r="190" spans="1:4" x14ac:dyDescent="0.45">
      <c r="A190" s="21" t="s">
        <v>108</v>
      </c>
      <c r="B190" s="21" t="s">
        <v>100</v>
      </c>
      <c r="C190" s="56">
        <v>25101003</v>
      </c>
      <c r="D190" s="21" t="s">
        <v>249</v>
      </c>
    </row>
    <row r="191" spans="1:4" x14ac:dyDescent="0.45">
      <c r="A191" s="21" t="s">
        <v>247</v>
      </c>
      <c r="B191" s="21" t="s">
        <v>109</v>
      </c>
      <c r="C191" s="56">
        <v>2510100301</v>
      </c>
      <c r="D191" s="21" t="s">
        <v>249</v>
      </c>
    </row>
    <row r="192" spans="1:4" x14ac:dyDescent="0.45">
      <c r="A192" s="21" t="s">
        <v>108</v>
      </c>
      <c r="B192" s="21" t="s">
        <v>100</v>
      </c>
      <c r="C192" s="56">
        <v>25101004</v>
      </c>
      <c r="D192" s="21" t="s">
        <v>250</v>
      </c>
    </row>
    <row r="193" spans="1:4" x14ac:dyDescent="0.45">
      <c r="A193" s="21" t="s">
        <v>247</v>
      </c>
      <c r="B193" s="21" t="s">
        <v>109</v>
      </c>
      <c r="C193" s="56">
        <v>2510100401</v>
      </c>
      <c r="D193" s="21" t="s">
        <v>250</v>
      </c>
    </row>
    <row r="194" spans="1:4" x14ac:dyDescent="0.45">
      <c r="A194" s="21" t="s">
        <v>104</v>
      </c>
      <c r="B194" s="21" t="s">
        <v>100</v>
      </c>
      <c r="C194" s="56">
        <v>2515</v>
      </c>
      <c r="D194" s="21" t="s">
        <v>251</v>
      </c>
    </row>
    <row r="195" spans="1:4" x14ac:dyDescent="0.45">
      <c r="A195" s="21" t="s">
        <v>106</v>
      </c>
      <c r="B195" s="21" t="s">
        <v>100</v>
      </c>
      <c r="C195" s="56">
        <v>251505</v>
      </c>
      <c r="D195" s="21" t="s">
        <v>251</v>
      </c>
    </row>
    <row r="196" spans="1:4" x14ac:dyDescent="0.45">
      <c r="A196" s="21" t="s">
        <v>108</v>
      </c>
      <c r="B196" s="21" t="s">
        <v>109</v>
      </c>
      <c r="C196" s="56">
        <v>25150501</v>
      </c>
      <c r="D196" s="21" t="s">
        <v>252</v>
      </c>
    </row>
    <row r="197" spans="1:4" x14ac:dyDescent="0.45">
      <c r="A197" s="21" t="s">
        <v>102</v>
      </c>
      <c r="B197" s="21" t="s">
        <v>100</v>
      </c>
      <c r="C197" s="56">
        <v>26</v>
      </c>
      <c r="D197" s="21" t="s">
        <v>253</v>
      </c>
    </row>
    <row r="198" spans="1:4" x14ac:dyDescent="0.45">
      <c r="A198" s="21" t="s">
        <v>104</v>
      </c>
      <c r="B198" s="21" t="s">
        <v>100</v>
      </c>
      <c r="C198" s="56">
        <v>2610</v>
      </c>
      <c r="D198" s="21" t="s">
        <v>254</v>
      </c>
    </row>
    <row r="199" spans="1:4" x14ac:dyDescent="0.45">
      <c r="A199" s="21" t="s">
        <v>106</v>
      </c>
      <c r="B199" s="21" t="s">
        <v>100</v>
      </c>
      <c r="C199" s="56">
        <v>261005</v>
      </c>
      <c r="D199" s="21" t="s">
        <v>246</v>
      </c>
    </row>
    <row r="200" spans="1:4" x14ac:dyDescent="0.45">
      <c r="A200" s="21" t="s">
        <v>108</v>
      </c>
      <c r="B200" s="21" t="s">
        <v>109</v>
      </c>
      <c r="C200" s="56">
        <v>26100501</v>
      </c>
      <c r="D200" s="21" t="s">
        <v>255</v>
      </c>
    </row>
    <row r="201" spans="1:4" x14ac:dyDescent="0.45">
      <c r="A201" s="21" t="s">
        <v>106</v>
      </c>
      <c r="B201" s="21" t="s">
        <v>100</v>
      </c>
      <c r="C201" s="56">
        <v>261010</v>
      </c>
      <c r="D201" s="21" t="s">
        <v>256</v>
      </c>
    </row>
    <row r="202" spans="1:4" x14ac:dyDescent="0.45">
      <c r="A202" s="21" t="s">
        <v>108</v>
      </c>
      <c r="B202" s="21" t="s">
        <v>109</v>
      </c>
      <c r="C202" s="56">
        <v>26101001</v>
      </c>
      <c r="D202" s="21" t="s">
        <v>257</v>
      </c>
    </row>
    <row r="203" spans="1:4" x14ac:dyDescent="0.45">
      <c r="A203" s="21" t="s">
        <v>106</v>
      </c>
      <c r="B203" s="21" t="s">
        <v>100</v>
      </c>
      <c r="C203" s="56">
        <v>261015</v>
      </c>
      <c r="D203" s="21" t="s">
        <v>249</v>
      </c>
    </row>
    <row r="204" spans="1:4" x14ac:dyDescent="0.45">
      <c r="A204" s="21" t="s">
        <v>108</v>
      </c>
      <c r="B204" s="21" t="s">
        <v>109</v>
      </c>
      <c r="C204" s="56">
        <v>26101501</v>
      </c>
      <c r="D204" s="21" t="s">
        <v>249</v>
      </c>
    </row>
    <row r="205" spans="1:4" x14ac:dyDescent="0.45">
      <c r="A205" s="21" t="s">
        <v>106</v>
      </c>
      <c r="B205" s="21" t="s">
        <v>100</v>
      </c>
      <c r="C205" s="56">
        <v>261020</v>
      </c>
      <c r="D205" s="21" t="s">
        <v>250</v>
      </c>
    </row>
    <row r="206" spans="1:4" x14ac:dyDescent="0.45">
      <c r="A206" s="21" t="s">
        <v>108</v>
      </c>
      <c r="B206" s="21" t="s">
        <v>109</v>
      </c>
      <c r="C206" s="56">
        <v>26102001</v>
      </c>
      <c r="D206" s="21" t="s">
        <v>258</v>
      </c>
    </row>
    <row r="207" spans="1:4" x14ac:dyDescent="0.45">
      <c r="A207" s="21" t="s">
        <v>102</v>
      </c>
      <c r="B207" s="21" t="s">
        <v>100</v>
      </c>
      <c r="C207" s="56">
        <v>28</v>
      </c>
      <c r="D207" s="21" t="s">
        <v>259</v>
      </c>
    </row>
    <row r="208" spans="1:4" x14ac:dyDescent="0.45">
      <c r="A208" s="21" t="s">
        <v>104</v>
      </c>
      <c r="B208" s="21" t="s">
        <v>100</v>
      </c>
      <c r="C208" s="56">
        <v>2805</v>
      </c>
      <c r="D208" s="21" t="s">
        <v>260</v>
      </c>
    </row>
    <row r="209" spans="1:4" x14ac:dyDescent="0.45">
      <c r="A209" s="21" t="s">
        <v>106</v>
      </c>
      <c r="B209" s="21" t="s">
        <v>100</v>
      </c>
      <c r="C209" s="56">
        <v>280505</v>
      </c>
      <c r="D209" s="21" t="s">
        <v>261</v>
      </c>
    </row>
    <row r="210" spans="1:4" x14ac:dyDescent="0.45">
      <c r="A210" s="21" t="s">
        <v>108</v>
      </c>
      <c r="B210" s="21" t="s">
        <v>109</v>
      </c>
      <c r="C210" s="56">
        <v>28050501</v>
      </c>
      <c r="D210" s="21" t="s">
        <v>261</v>
      </c>
    </row>
    <row r="211" spans="1:4" x14ac:dyDescent="0.45">
      <c r="A211" s="21" t="s">
        <v>104</v>
      </c>
      <c r="B211" s="21" t="s">
        <v>100</v>
      </c>
      <c r="C211" s="56">
        <v>2815</v>
      </c>
      <c r="D211" s="21" t="s">
        <v>262</v>
      </c>
    </row>
    <row r="212" spans="1:4" x14ac:dyDescent="0.45">
      <c r="A212" s="21" t="s">
        <v>106</v>
      </c>
      <c r="B212" s="21" t="s">
        <v>100</v>
      </c>
      <c r="C212" s="56">
        <v>281505</v>
      </c>
      <c r="D212" s="21" t="s">
        <v>263</v>
      </c>
    </row>
    <row r="213" spans="1:4" x14ac:dyDescent="0.45">
      <c r="A213" s="21" t="s">
        <v>108</v>
      </c>
      <c r="B213" s="21" t="s">
        <v>109</v>
      </c>
      <c r="C213" s="56">
        <v>28150501</v>
      </c>
      <c r="D213" s="21" t="s">
        <v>262</v>
      </c>
    </row>
    <row r="214" spans="1:4" x14ac:dyDescent="0.45">
      <c r="A214" s="21" t="s">
        <v>99</v>
      </c>
      <c r="B214" s="21" t="s">
        <v>100</v>
      </c>
      <c r="C214" s="56">
        <v>3</v>
      </c>
      <c r="D214" s="21" t="s">
        <v>264</v>
      </c>
    </row>
    <row r="215" spans="1:4" x14ac:dyDescent="0.45">
      <c r="A215" s="21" t="s">
        <v>102</v>
      </c>
      <c r="B215" s="21" t="s">
        <v>100</v>
      </c>
      <c r="C215" s="56">
        <v>31</v>
      </c>
      <c r="D215" s="21" t="s">
        <v>265</v>
      </c>
    </row>
    <row r="216" spans="1:4" x14ac:dyDescent="0.45">
      <c r="A216" s="21" t="s">
        <v>104</v>
      </c>
      <c r="B216" s="21" t="s">
        <v>100</v>
      </c>
      <c r="C216" s="56">
        <v>3105</v>
      </c>
      <c r="D216" s="21" t="s">
        <v>266</v>
      </c>
    </row>
    <row r="217" spans="1:4" x14ac:dyDescent="0.45">
      <c r="A217" s="21" t="s">
        <v>106</v>
      </c>
      <c r="B217" s="21" t="s">
        <v>100</v>
      </c>
      <c r="C217" s="56">
        <v>310505</v>
      </c>
      <c r="D217" s="21" t="s">
        <v>266</v>
      </c>
    </row>
    <row r="218" spans="1:4" x14ac:dyDescent="0.45">
      <c r="A218" s="21" t="s">
        <v>108</v>
      </c>
      <c r="B218" s="21" t="s">
        <v>109</v>
      </c>
      <c r="C218" s="56">
        <v>31050501</v>
      </c>
      <c r="D218" s="21" t="s">
        <v>267</v>
      </c>
    </row>
    <row r="219" spans="1:4" x14ac:dyDescent="0.45">
      <c r="A219" s="21" t="s">
        <v>102</v>
      </c>
      <c r="B219" s="21" t="s">
        <v>100</v>
      </c>
      <c r="C219" s="56">
        <v>33</v>
      </c>
      <c r="D219" s="21" t="s">
        <v>268</v>
      </c>
    </row>
    <row r="220" spans="1:4" x14ac:dyDescent="0.45">
      <c r="A220" s="21" t="s">
        <v>104</v>
      </c>
      <c r="B220" s="21" t="s">
        <v>100</v>
      </c>
      <c r="C220" s="56">
        <v>3305</v>
      </c>
      <c r="D220" s="21" t="s">
        <v>269</v>
      </c>
    </row>
    <row r="221" spans="1:4" x14ac:dyDescent="0.45">
      <c r="A221" s="21" t="s">
        <v>106</v>
      </c>
      <c r="B221" s="21" t="s">
        <v>100</v>
      </c>
      <c r="C221" s="56">
        <v>330505</v>
      </c>
      <c r="D221" s="21" t="s">
        <v>269</v>
      </c>
    </row>
    <row r="222" spans="1:4" x14ac:dyDescent="0.45">
      <c r="A222" s="21" t="s">
        <v>108</v>
      </c>
      <c r="B222" s="21" t="s">
        <v>109</v>
      </c>
      <c r="C222" s="56">
        <v>33050501</v>
      </c>
      <c r="D222" s="21" t="s">
        <v>270</v>
      </c>
    </row>
    <row r="223" spans="1:4" x14ac:dyDescent="0.45">
      <c r="A223" s="21" t="s">
        <v>102</v>
      </c>
      <c r="B223" s="21" t="s">
        <v>100</v>
      </c>
      <c r="C223" s="56">
        <v>36</v>
      </c>
      <c r="D223" s="21" t="s">
        <v>271</v>
      </c>
    </row>
    <row r="224" spans="1:4" x14ac:dyDescent="0.45">
      <c r="A224" s="21" t="s">
        <v>104</v>
      </c>
      <c r="B224" s="21" t="s">
        <v>100</v>
      </c>
      <c r="C224" s="56">
        <v>3605</v>
      </c>
      <c r="D224" s="21" t="s">
        <v>272</v>
      </c>
    </row>
    <row r="225" spans="1:4" x14ac:dyDescent="0.45">
      <c r="A225" s="21" t="s">
        <v>106</v>
      </c>
      <c r="B225" s="21" t="s">
        <v>100</v>
      </c>
      <c r="C225" s="56">
        <v>360505</v>
      </c>
      <c r="D225" s="21" t="s">
        <v>272</v>
      </c>
    </row>
    <row r="226" spans="1:4" x14ac:dyDescent="0.45">
      <c r="A226" s="21" t="s">
        <v>108</v>
      </c>
      <c r="B226" s="21" t="s">
        <v>109</v>
      </c>
      <c r="C226" s="56">
        <v>36050501</v>
      </c>
      <c r="D226" s="21" t="s">
        <v>272</v>
      </c>
    </row>
    <row r="227" spans="1:4" x14ac:dyDescent="0.45">
      <c r="A227" s="21" t="s">
        <v>102</v>
      </c>
      <c r="B227" s="21" t="s">
        <v>100</v>
      </c>
      <c r="C227" s="56">
        <v>37</v>
      </c>
      <c r="D227" s="21" t="s">
        <v>273</v>
      </c>
    </row>
    <row r="228" spans="1:4" x14ac:dyDescent="0.45">
      <c r="A228" s="21" t="s">
        <v>104</v>
      </c>
      <c r="B228" s="21" t="s">
        <v>100</v>
      </c>
      <c r="C228" s="56">
        <v>3705</v>
      </c>
      <c r="D228" s="21" t="s">
        <v>273</v>
      </c>
    </row>
    <row r="229" spans="1:4" x14ac:dyDescent="0.45">
      <c r="A229" s="21" t="s">
        <v>106</v>
      </c>
      <c r="B229" s="21" t="s">
        <v>100</v>
      </c>
      <c r="C229" s="56">
        <v>370505</v>
      </c>
      <c r="D229" s="21" t="s">
        <v>273</v>
      </c>
    </row>
    <row r="230" spans="1:4" x14ac:dyDescent="0.45">
      <c r="A230" s="21" t="s">
        <v>108</v>
      </c>
      <c r="B230" s="21" t="s">
        <v>109</v>
      </c>
      <c r="C230" s="56">
        <v>37050501</v>
      </c>
      <c r="D230" s="21" t="s">
        <v>274</v>
      </c>
    </row>
    <row r="231" spans="1:4" x14ac:dyDescent="0.45">
      <c r="A231" s="21" t="s">
        <v>99</v>
      </c>
      <c r="B231" s="21" t="s">
        <v>100</v>
      </c>
      <c r="C231" s="56">
        <v>4</v>
      </c>
      <c r="D231" s="21" t="s">
        <v>275</v>
      </c>
    </row>
    <row r="232" spans="1:4" x14ac:dyDescent="0.45">
      <c r="A232" s="21" t="s">
        <v>102</v>
      </c>
      <c r="B232" s="21" t="s">
        <v>100</v>
      </c>
      <c r="C232" s="56">
        <v>41</v>
      </c>
      <c r="D232" s="21" t="s">
        <v>276</v>
      </c>
    </row>
    <row r="233" spans="1:4" x14ac:dyDescent="0.45">
      <c r="A233" s="21" t="s">
        <v>104</v>
      </c>
      <c r="B233" s="21" t="s">
        <v>100</v>
      </c>
      <c r="C233" s="56">
        <v>4120</v>
      </c>
      <c r="D233" s="21" t="s">
        <v>277</v>
      </c>
    </row>
    <row r="234" spans="1:4" x14ac:dyDescent="0.45">
      <c r="A234" s="21" t="s">
        <v>106</v>
      </c>
      <c r="B234" s="21" t="s">
        <v>100</v>
      </c>
      <c r="C234" s="56">
        <v>412034</v>
      </c>
      <c r="D234" s="21" t="s">
        <v>278</v>
      </c>
    </row>
    <row r="235" spans="1:4" x14ac:dyDescent="0.45">
      <c r="A235" s="21" t="s">
        <v>108</v>
      </c>
      <c r="B235" s="21" t="s">
        <v>109</v>
      </c>
      <c r="C235" s="56">
        <v>41203401</v>
      </c>
      <c r="D235" s="21" t="s">
        <v>279</v>
      </c>
    </row>
    <row r="236" spans="1:4" x14ac:dyDescent="0.45">
      <c r="A236" s="21" t="s">
        <v>108</v>
      </c>
      <c r="B236" s="21" t="s">
        <v>109</v>
      </c>
      <c r="C236" s="56">
        <v>41203402</v>
      </c>
      <c r="D236" s="21" t="s">
        <v>280</v>
      </c>
    </row>
    <row r="237" spans="1:4" x14ac:dyDescent="0.45">
      <c r="A237" s="21" t="s">
        <v>106</v>
      </c>
      <c r="B237" s="21" t="s">
        <v>100</v>
      </c>
      <c r="C237" s="56">
        <v>412036</v>
      </c>
      <c r="D237" s="21" t="s">
        <v>281</v>
      </c>
    </row>
    <row r="238" spans="1:4" x14ac:dyDescent="0.45">
      <c r="A238" s="21" t="s">
        <v>108</v>
      </c>
      <c r="B238" s="21" t="s">
        <v>109</v>
      </c>
      <c r="C238" s="56">
        <v>41203601</v>
      </c>
      <c r="D238" s="21" t="s">
        <v>78</v>
      </c>
    </row>
    <row r="239" spans="1:4" x14ac:dyDescent="0.45">
      <c r="A239" s="21" t="s">
        <v>104</v>
      </c>
      <c r="B239" s="21" t="s">
        <v>100</v>
      </c>
      <c r="C239" s="56">
        <v>4135</v>
      </c>
      <c r="D239" s="21" t="s">
        <v>282</v>
      </c>
    </row>
    <row r="240" spans="1:4" x14ac:dyDescent="0.45">
      <c r="A240" s="21" t="s">
        <v>106</v>
      </c>
      <c r="B240" s="21" t="s">
        <v>100</v>
      </c>
      <c r="C240" s="56">
        <v>413501</v>
      </c>
      <c r="D240" s="21" t="s">
        <v>282</v>
      </c>
    </row>
    <row r="241" spans="1:4" x14ac:dyDescent="0.45">
      <c r="A241" s="21" t="s">
        <v>108</v>
      </c>
      <c r="B241" s="21" t="s">
        <v>109</v>
      </c>
      <c r="C241" s="56">
        <v>41350101</v>
      </c>
      <c r="D241" s="21" t="s">
        <v>282</v>
      </c>
    </row>
    <row r="242" spans="1:4" x14ac:dyDescent="0.45">
      <c r="A242" s="21" t="s">
        <v>104</v>
      </c>
      <c r="B242" s="21" t="s">
        <v>100</v>
      </c>
      <c r="C242" s="56">
        <v>4175</v>
      </c>
      <c r="D242" s="21" t="s">
        <v>283</v>
      </c>
    </row>
    <row r="243" spans="1:4" x14ac:dyDescent="0.45">
      <c r="A243" s="21" t="s">
        <v>106</v>
      </c>
      <c r="B243" s="21" t="s">
        <v>100</v>
      </c>
      <c r="C243" s="56">
        <v>417505</v>
      </c>
      <c r="D243" s="21" t="s">
        <v>284</v>
      </c>
    </row>
    <row r="244" spans="1:4" x14ac:dyDescent="0.45">
      <c r="A244" s="21" t="s">
        <v>108</v>
      </c>
      <c r="B244" s="21" t="s">
        <v>109</v>
      </c>
      <c r="C244" s="56">
        <v>41750501</v>
      </c>
      <c r="D244" s="21" t="s">
        <v>285</v>
      </c>
    </row>
    <row r="245" spans="1:4" x14ac:dyDescent="0.45">
      <c r="A245" s="21" t="s">
        <v>108</v>
      </c>
      <c r="B245" s="21" t="s">
        <v>109</v>
      </c>
      <c r="C245" s="56">
        <v>41750502</v>
      </c>
      <c r="D245" s="21" t="s">
        <v>286</v>
      </c>
    </row>
    <row r="246" spans="1:4" x14ac:dyDescent="0.45">
      <c r="A246" s="21" t="s">
        <v>108</v>
      </c>
      <c r="B246" s="21" t="s">
        <v>109</v>
      </c>
      <c r="C246" s="56">
        <v>41750503</v>
      </c>
      <c r="D246" s="21" t="s">
        <v>287</v>
      </c>
    </row>
    <row r="247" spans="1:4" x14ac:dyDescent="0.45">
      <c r="A247" s="21" t="s">
        <v>108</v>
      </c>
      <c r="B247" s="21" t="s">
        <v>109</v>
      </c>
      <c r="C247" s="56">
        <v>41750504</v>
      </c>
      <c r="D247" s="21" t="s">
        <v>288</v>
      </c>
    </row>
    <row r="248" spans="1:4" x14ac:dyDescent="0.45">
      <c r="A248" s="21" t="s">
        <v>102</v>
      </c>
      <c r="B248" s="21" t="s">
        <v>100</v>
      </c>
      <c r="C248" s="56">
        <v>42</v>
      </c>
      <c r="D248" s="21" t="s">
        <v>289</v>
      </c>
    </row>
    <row r="249" spans="1:4" x14ac:dyDescent="0.45">
      <c r="A249" s="21" t="s">
        <v>104</v>
      </c>
      <c r="B249" s="21" t="s">
        <v>100</v>
      </c>
      <c r="C249" s="56">
        <v>4210</v>
      </c>
      <c r="D249" s="21" t="s">
        <v>290</v>
      </c>
    </row>
    <row r="250" spans="1:4" x14ac:dyDescent="0.45">
      <c r="A250" s="21" t="s">
        <v>106</v>
      </c>
      <c r="B250" s="21" t="s">
        <v>100</v>
      </c>
      <c r="C250" s="56">
        <v>421020</v>
      </c>
      <c r="D250" s="21" t="s">
        <v>291</v>
      </c>
    </row>
    <row r="251" spans="1:4" x14ac:dyDescent="0.45">
      <c r="A251" s="21" t="s">
        <v>108</v>
      </c>
      <c r="B251" s="21" t="s">
        <v>109</v>
      </c>
      <c r="C251" s="56">
        <v>42102001</v>
      </c>
      <c r="D251" s="21" t="s">
        <v>291</v>
      </c>
    </row>
    <row r="252" spans="1:4" x14ac:dyDescent="0.45">
      <c r="A252" s="21" t="s">
        <v>104</v>
      </c>
      <c r="B252" s="21" t="s">
        <v>100</v>
      </c>
      <c r="C252" s="56">
        <v>4255</v>
      </c>
      <c r="D252" s="21" t="s">
        <v>292</v>
      </c>
    </row>
    <row r="253" spans="1:4" x14ac:dyDescent="0.45">
      <c r="A253" s="21" t="s">
        <v>106</v>
      </c>
      <c r="B253" s="21" t="s">
        <v>100</v>
      </c>
      <c r="C253" s="56">
        <v>425540</v>
      </c>
      <c r="D253" s="21" t="s">
        <v>293</v>
      </c>
    </row>
    <row r="254" spans="1:4" x14ac:dyDescent="0.45">
      <c r="A254" s="21" t="s">
        <v>108</v>
      </c>
      <c r="B254" s="21" t="s">
        <v>109</v>
      </c>
      <c r="C254" s="56">
        <v>42554005</v>
      </c>
      <c r="D254" s="21" t="s">
        <v>294</v>
      </c>
    </row>
    <row r="255" spans="1:4" x14ac:dyDescent="0.45">
      <c r="A255" s="21" t="s">
        <v>104</v>
      </c>
      <c r="B255" s="21" t="s">
        <v>100</v>
      </c>
      <c r="C255" s="56">
        <v>4295</v>
      </c>
      <c r="D255" s="21" t="s">
        <v>295</v>
      </c>
    </row>
    <row r="256" spans="1:4" x14ac:dyDescent="0.45">
      <c r="A256" s="21" t="s">
        <v>106</v>
      </c>
      <c r="B256" s="21" t="s">
        <v>100</v>
      </c>
      <c r="C256" s="56">
        <v>429581</v>
      </c>
      <c r="D256" s="21" t="s">
        <v>296</v>
      </c>
    </row>
    <row r="257" spans="1:4" x14ac:dyDescent="0.45">
      <c r="A257" s="21" t="s">
        <v>108</v>
      </c>
      <c r="B257" s="21" t="s">
        <v>109</v>
      </c>
      <c r="C257" s="56">
        <v>42958101</v>
      </c>
      <c r="D257" s="21" t="s">
        <v>296</v>
      </c>
    </row>
    <row r="258" spans="1:4" x14ac:dyDescent="0.45">
      <c r="A258" s="21" t="s">
        <v>99</v>
      </c>
      <c r="B258" s="21" t="s">
        <v>100</v>
      </c>
      <c r="C258" s="56">
        <v>5</v>
      </c>
      <c r="D258" s="21" t="s">
        <v>297</v>
      </c>
    </row>
    <row r="259" spans="1:4" x14ac:dyDescent="0.45">
      <c r="A259" s="21" t="s">
        <v>102</v>
      </c>
      <c r="B259" s="21" t="s">
        <v>100</v>
      </c>
      <c r="C259" s="56">
        <v>51</v>
      </c>
      <c r="D259" s="21" t="s">
        <v>298</v>
      </c>
    </row>
    <row r="260" spans="1:4" x14ac:dyDescent="0.45">
      <c r="A260" s="21" t="s">
        <v>104</v>
      </c>
      <c r="B260" s="21" t="s">
        <v>100</v>
      </c>
      <c r="C260" s="56">
        <v>5105</v>
      </c>
      <c r="D260" s="21" t="s">
        <v>299</v>
      </c>
    </row>
    <row r="261" spans="1:4" x14ac:dyDescent="0.45">
      <c r="A261" s="21" t="s">
        <v>106</v>
      </c>
      <c r="B261" s="21" t="s">
        <v>100</v>
      </c>
      <c r="C261" s="56">
        <v>510506</v>
      </c>
      <c r="D261" s="21" t="s">
        <v>300</v>
      </c>
    </row>
    <row r="262" spans="1:4" x14ac:dyDescent="0.45">
      <c r="A262" s="21" t="s">
        <v>108</v>
      </c>
      <c r="B262" s="21" t="s">
        <v>109</v>
      </c>
      <c r="C262" s="56">
        <v>51050601</v>
      </c>
      <c r="D262" s="21" t="s">
        <v>300</v>
      </c>
    </row>
    <row r="263" spans="1:4" x14ac:dyDescent="0.45">
      <c r="A263" s="21" t="s">
        <v>106</v>
      </c>
      <c r="B263" s="21" t="s">
        <v>100</v>
      </c>
      <c r="C263" s="56">
        <v>510515</v>
      </c>
      <c r="D263" s="21" t="s">
        <v>301</v>
      </c>
    </row>
    <row r="264" spans="1:4" x14ac:dyDescent="0.45">
      <c r="A264" s="21" t="s">
        <v>108</v>
      </c>
      <c r="B264" s="21" t="s">
        <v>109</v>
      </c>
      <c r="C264" s="56">
        <v>51051501</v>
      </c>
      <c r="D264" s="21" t="s">
        <v>301</v>
      </c>
    </row>
    <row r="265" spans="1:4" x14ac:dyDescent="0.45">
      <c r="A265" s="21" t="s">
        <v>106</v>
      </c>
      <c r="B265" s="21" t="s">
        <v>100</v>
      </c>
      <c r="C265" s="56">
        <v>510524</v>
      </c>
      <c r="D265" s="21" t="s">
        <v>302</v>
      </c>
    </row>
    <row r="266" spans="1:4" x14ac:dyDescent="0.45">
      <c r="A266" s="21" t="s">
        <v>108</v>
      </c>
      <c r="B266" s="21" t="s">
        <v>109</v>
      </c>
      <c r="C266" s="56">
        <v>51052401</v>
      </c>
      <c r="D266" s="21" t="s">
        <v>302</v>
      </c>
    </row>
    <row r="267" spans="1:4" x14ac:dyDescent="0.45">
      <c r="A267" s="21" t="s">
        <v>106</v>
      </c>
      <c r="B267" s="21" t="s">
        <v>100</v>
      </c>
      <c r="C267" s="56">
        <v>510527</v>
      </c>
      <c r="D267" s="21" t="s">
        <v>303</v>
      </c>
    </row>
    <row r="268" spans="1:4" x14ac:dyDescent="0.45">
      <c r="A268" s="21" t="s">
        <v>108</v>
      </c>
      <c r="B268" s="21" t="s">
        <v>109</v>
      </c>
      <c r="C268" s="56">
        <v>51052701</v>
      </c>
      <c r="D268" s="21" t="s">
        <v>303</v>
      </c>
    </row>
    <row r="269" spans="1:4" x14ac:dyDescent="0.45">
      <c r="A269" s="21" t="s">
        <v>106</v>
      </c>
      <c r="B269" s="21" t="s">
        <v>100</v>
      </c>
      <c r="C269" s="56">
        <v>510530</v>
      </c>
      <c r="D269" s="21" t="s">
        <v>246</v>
      </c>
    </row>
    <row r="270" spans="1:4" x14ac:dyDescent="0.45">
      <c r="A270" s="21" t="s">
        <v>108</v>
      </c>
      <c r="B270" s="21" t="s">
        <v>109</v>
      </c>
      <c r="C270" s="56">
        <v>51053001</v>
      </c>
      <c r="D270" s="21" t="s">
        <v>246</v>
      </c>
    </row>
    <row r="271" spans="1:4" x14ac:dyDescent="0.45">
      <c r="A271" s="21" t="s">
        <v>106</v>
      </c>
      <c r="B271" s="21" t="s">
        <v>100</v>
      </c>
      <c r="C271" s="56">
        <v>510533</v>
      </c>
      <c r="D271" s="21" t="s">
        <v>248</v>
      </c>
    </row>
    <row r="272" spans="1:4" x14ac:dyDescent="0.45">
      <c r="A272" s="21" t="s">
        <v>108</v>
      </c>
      <c r="B272" s="21" t="s">
        <v>109</v>
      </c>
      <c r="C272" s="56">
        <v>51053301</v>
      </c>
      <c r="D272" s="21" t="s">
        <v>248</v>
      </c>
    </row>
    <row r="273" spans="1:4" x14ac:dyDescent="0.45">
      <c r="A273" s="21" t="s">
        <v>106</v>
      </c>
      <c r="B273" s="21" t="s">
        <v>100</v>
      </c>
      <c r="C273" s="56">
        <v>510536</v>
      </c>
      <c r="D273" s="21" t="s">
        <v>250</v>
      </c>
    </row>
    <row r="274" spans="1:4" x14ac:dyDescent="0.45">
      <c r="A274" s="21" t="s">
        <v>108</v>
      </c>
      <c r="B274" s="21" t="s">
        <v>109</v>
      </c>
      <c r="C274" s="56">
        <v>51053601</v>
      </c>
      <c r="D274" s="21" t="s">
        <v>250</v>
      </c>
    </row>
    <row r="275" spans="1:4" x14ac:dyDescent="0.45">
      <c r="A275" s="21" t="s">
        <v>106</v>
      </c>
      <c r="B275" s="21" t="s">
        <v>100</v>
      </c>
      <c r="C275" s="56">
        <v>510539</v>
      </c>
      <c r="D275" s="21" t="s">
        <v>249</v>
      </c>
    </row>
    <row r="276" spans="1:4" x14ac:dyDescent="0.45">
      <c r="A276" s="21" t="s">
        <v>108</v>
      </c>
      <c r="B276" s="21" t="s">
        <v>109</v>
      </c>
      <c r="C276" s="56">
        <v>51053901</v>
      </c>
      <c r="D276" s="21" t="s">
        <v>249</v>
      </c>
    </row>
    <row r="277" spans="1:4" x14ac:dyDescent="0.45">
      <c r="A277" s="21" t="s">
        <v>106</v>
      </c>
      <c r="B277" s="21" t="s">
        <v>100</v>
      </c>
      <c r="C277" s="56">
        <v>510545</v>
      </c>
      <c r="D277" s="21" t="s">
        <v>304</v>
      </c>
    </row>
    <row r="278" spans="1:4" x14ac:dyDescent="0.45">
      <c r="A278" s="21" t="s">
        <v>108</v>
      </c>
      <c r="B278" s="21" t="s">
        <v>109</v>
      </c>
      <c r="C278" s="56">
        <v>51054502</v>
      </c>
      <c r="D278" s="21" t="s">
        <v>305</v>
      </c>
    </row>
    <row r="279" spans="1:4" x14ac:dyDescent="0.45">
      <c r="A279" s="21" t="s">
        <v>106</v>
      </c>
      <c r="B279" s="21" t="s">
        <v>100</v>
      </c>
      <c r="C279" s="56">
        <v>510548</v>
      </c>
      <c r="D279" s="21" t="s">
        <v>306</v>
      </c>
    </row>
    <row r="280" spans="1:4" x14ac:dyDescent="0.45">
      <c r="A280" s="21" t="s">
        <v>108</v>
      </c>
      <c r="B280" s="21" t="s">
        <v>109</v>
      </c>
      <c r="C280" s="56">
        <v>51054801</v>
      </c>
      <c r="D280" s="21" t="s">
        <v>306</v>
      </c>
    </row>
    <row r="281" spans="1:4" x14ac:dyDescent="0.45">
      <c r="A281" s="21" t="s">
        <v>106</v>
      </c>
      <c r="B281" s="21" t="s">
        <v>100</v>
      </c>
      <c r="C281" s="56">
        <v>510551</v>
      </c>
      <c r="D281" s="21" t="s">
        <v>307</v>
      </c>
    </row>
    <row r="282" spans="1:4" x14ac:dyDescent="0.45">
      <c r="A282" s="21" t="s">
        <v>108</v>
      </c>
      <c r="B282" s="21" t="s">
        <v>109</v>
      </c>
      <c r="C282" s="56">
        <v>51055101</v>
      </c>
      <c r="D282" s="21" t="s">
        <v>307</v>
      </c>
    </row>
    <row r="283" spans="1:4" x14ac:dyDescent="0.45">
      <c r="A283" s="21" t="s">
        <v>106</v>
      </c>
      <c r="B283" s="21" t="s">
        <v>100</v>
      </c>
      <c r="C283" s="56">
        <v>510568</v>
      </c>
      <c r="D283" s="21" t="s">
        <v>308</v>
      </c>
    </row>
    <row r="284" spans="1:4" x14ac:dyDescent="0.45">
      <c r="A284" s="21" t="s">
        <v>108</v>
      </c>
      <c r="B284" s="21" t="s">
        <v>109</v>
      </c>
      <c r="C284" s="56">
        <v>51056801</v>
      </c>
      <c r="D284" s="21" t="s">
        <v>309</v>
      </c>
    </row>
    <row r="285" spans="1:4" x14ac:dyDescent="0.45">
      <c r="A285" s="21" t="s">
        <v>106</v>
      </c>
      <c r="B285" s="21" t="s">
        <v>100</v>
      </c>
      <c r="C285" s="56">
        <v>510569</v>
      </c>
      <c r="D285" s="21" t="s">
        <v>209</v>
      </c>
    </row>
    <row r="286" spans="1:4" x14ac:dyDescent="0.45">
      <c r="A286" s="21" t="s">
        <v>108</v>
      </c>
      <c r="B286" s="21" t="s">
        <v>109</v>
      </c>
      <c r="C286" s="56">
        <v>51056901</v>
      </c>
      <c r="D286" s="21" t="s">
        <v>310</v>
      </c>
    </row>
    <row r="287" spans="1:4" x14ac:dyDescent="0.45">
      <c r="A287" s="21" t="s">
        <v>106</v>
      </c>
      <c r="B287" s="21" t="s">
        <v>100</v>
      </c>
      <c r="C287" s="56">
        <v>510570</v>
      </c>
      <c r="D287" s="21" t="s">
        <v>311</v>
      </c>
    </row>
    <row r="288" spans="1:4" x14ac:dyDescent="0.45">
      <c r="A288" s="21" t="s">
        <v>108</v>
      </c>
      <c r="B288" s="21" t="s">
        <v>109</v>
      </c>
      <c r="C288" s="56">
        <v>51057003</v>
      </c>
      <c r="D288" s="21" t="s">
        <v>225</v>
      </c>
    </row>
    <row r="289" spans="1:4" x14ac:dyDescent="0.45">
      <c r="A289" s="21" t="s">
        <v>106</v>
      </c>
      <c r="B289" s="21" t="s">
        <v>100</v>
      </c>
      <c r="C289" s="56">
        <v>510572</v>
      </c>
      <c r="D289" s="21" t="s">
        <v>312</v>
      </c>
    </row>
    <row r="290" spans="1:4" x14ac:dyDescent="0.45">
      <c r="A290" s="21" t="s">
        <v>108</v>
      </c>
      <c r="B290" s="21" t="s">
        <v>109</v>
      </c>
      <c r="C290" s="56">
        <v>51057201</v>
      </c>
      <c r="D290" s="21" t="s">
        <v>220</v>
      </c>
    </row>
    <row r="291" spans="1:4" x14ac:dyDescent="0.45">
      <c r="A291" s="21" t="s">
        <v>104</v>
      </c>
      <c r="B291" s="21" t="s">
        <v>100</v>
      </c>
      <c r="C291" s="56">
        <v>5110</v>
      </c>
      <c r="D291" s="21" t="s">
        <v>170</v>
      </c>
    </row>
    <row r="292" spans="1:4" x14ac:dyDescent="0.45">
      <c r="A292" s="21" t="s">
        <v>106</v>
      </c>
      <c r="B292" s="21" t="s">
        <v>100</v>
      </c>
      <c r="C292" s="56">
        <v>511030</v>
      </c>
      <c r="D292" s="21" t="s">
        <v>313</v>
      </c>
    </row>
    <row r="293" spans="1:4" x14ac:dyDescent="0.45">
      <c r="A293" s="21" t="s">
        <v>108</v>
      </c>
      <c r="B293" s="21" t="s">
        <v>109</v>
      </c>
      <c r="C293" s="56">
        <v>51103001</v>
      </c>
      <c r="D293" s="21" t="s">
        <v>314</v>
      </c>
    </row>
    <row r="294" spans="1:4" x14ac:dyDescent="0.45">
      <c r="A294" s="21" t="s">
        <v>106</v>
      </c>
      <c r="B294" s="21" t="s">
        <v>100</v>
      </c>
      <c r="C294" s="56">
        <v>511035</v>
      </c>
      <c r="D294" s="21" t="s">
        <v>315</v>
      </c>
    </row>
    <row r="295" spans="1:4" x14ac:dyDescent="0.45">
      <c r="A295" s="21" t="s">
        <v>108</v>
      </c>
      <c r="B295" s="21" t="s">
        <v>109</v>
      </c>
      <c r="C295" s="56">
        <v>51103501</v>
      </c>
      <c r="D295" s="21" t="s">
        <v>315</v>
      </c>
    </row>
    <row r="296" spans="1:4" x14ac:dyDescent="0.45">
      <c r="A296" s="21" t="s">
        <v>106</v>
      </c>
      <c r="B296" s="21" t="s">
        <v>100</v>
      </c>
      <c r="C296" s="56">
        <v>511095</v>
      </c>
      <c r="D296" s="21" t="s">
        <v>123</v>
      </c>
    </row>
    <row r="297" spans="1:4" x14ac:dyDescent="0.45">
      <c r="A297" s="21" t="s">
        <v>108</v>
      </c>
      <c r="B297" s="21" t="s">
        <v>109</v>
      </c>
      <c r="C297" s="56">
        <v>51109501</v>
      </c>
      <c r="D297" s="21" t="s">
        <v>316</v>
      </c>
    </row>
    <row r="298" spans="1:4" x14ac:dyDescent="0.45">
      <c r="A298" s="21" t="s">
        <v>104</v>
      </c>
      <c r="B298" s="21" t="s">
        <v>100</v>
      </c>
      <c r="C298" s="56">
        <v>5115</v>
      </c>
      <c r="D298" s="21" t="s">
        <v>317</v>
      </c>
    </row>
    <row r="299" spans="1:4" x14ac:dyDescent="0.45">
      <c r="A299" s="21" t="s">
        <v>106</v>
      </c>
      <c r="B299" s="21" t="s">
        <v>100</v>
      </c>
      <c r="C299" s="56">
        <v>511505</v>
      </c>
      <c r="D299" s="21" t="s">
        <v>318</v>
      </c>
    </row>
    <row r="300" spans="1:4" x14ac:dyDescent="0.45">
      <c r="A300" s="21" t="s">
        <v>108</v>
      </c>
      <c r="B300" s="21" t="s">
        <v>109</v>
      </c>
      <c r="C300" s="56">
        <v>51150501</v>
      </c>
      <c r="D300" s="21" t="s">
        <v>318</v>
      </c>
    </row>
    <row r="301" spans="1:4" x14ac:dyDescent="0.45">
      <c r="A301" s="21" t="s">
        <v>106</v>
      </c>
      <c r="B301" s="21" t="s">
        <v>100</v>
      </c>
      <c r="C301" s="56">
        <v>511595</v>
      </c>
      <c r="D301" s="21" t="s">
        <v>319</v>
      </c>
    </row>
    <row r="302" spans="1:4" x14ac:dyDescent="0.45">
      <c r="A302" s="21" t="s">
        <v>108</v>
      </c>
      <c r="B302" s="21" t="s">
        <v>109</v>
      </c>
      <c r="C302" s="56">
        <v>51159501</v>
      </c>
      <c r="D302" s="21" t="s">
        <v>320</v>
      </c>
    </row>
    <row r="303" spans="1:4" x14ac:dyDescent="0.45">
      <c r="A303" s="21" t="s">
        <v>108</v>
      </c>
      <c r="B303" s="21" t="s">
        <v>109</v>
      </c>
      <c r="C303" s="56">
        <v>51159502</v>
      </c>
      <c r="D303" s="21" t="s">
        <v>321</v>
      </c>
    </row>
    <row r="304" spans="1:4" x14ac:dyDescent="0.45">
      <c r="A304" s="21" t="s">
        <v>104</v>
      </c>
      <c r="B304" s="21" t="s">
        <v>100</v>
      </c>
      <c r="C304" s="56">
        <v>5120</v>
      </c>
      <c r="D304" s="21" t="s">
        <v>173</v>
      </c>
    </row>
    <row r="305" spans="1:4" x14ac:dyDescent="0.45">
      <c r="A305" s="21" t="s">
        <v>106</v>
      </c>
      <c r="B305" s="21" t="s">
        <v>100</v>
      </c>
      <c r="C305" s="56">
        <v>512010</v>
      </c>
      <c r="D305" s="21" t="s">
        <v>149</v>
      </c>
    </row>
    <row r="306" spans="1:4" x14ac:dyDescent="0.45">
      <c r="A306" s="21" t="s">
        <v>108</v>
      </c>
      <c r="B306" s="21" t="s">
        <v>109</v>
      </c>
      <c r="C306" s="56">
        <v>51201001</v>
      </c>
      <c r="D306" s="21" t="s">
        <v>322</v>
      </c>
    </row>
    <row r="307" spans="1:4" x14ac:dyDescent="0.45">
      <c r="A307" s="21" t="s">
        <v>104</v>
      </c>
      <c r="B307" s="21" t="s">
        <v>100</v>
      </c>
      <c r="C307" s="56">
        <v>5130</v>
      </c>
      <c r="D307" s="21" t="s">
        <v>323</v>
      </c>
    </row>
    <row r="308" spans="1:4" x14ac:dyDescent="0.45">
      <c r="A308" s="21" t="s">
        <v>106</v>
      </c>
      <c r="B308" s="21" t="s">
        <v>100</v>
      </c>
      <c r="C308" s="56">
        <v>513020</v>
      </c>
      <c r="D308" s="21" t="s">
        <v>324</v>
      </c>
    </row>
    <row r="309" spans="1:4" x14ac:dyDescent="0.45">
      <c r="A309" s="21" t="s">
        <v>108</v>
      </c>
      <c r="B309" s="21" t="s">
        <v>109</v>
      </c>
      <c r="C309" s="56">
        <v>51302001</v>
      </c>
      <c r="D309" s="21" t="s">
        <v>324</v>
      </c>
    </row>
    <row r="310" spans="1:4" x14ac:dyDescent="0.45">
      <c r="A310" s="21" t="s">
        <v>106</v>
      </c>
      <c r="B310" s="21" t="s">
        <v>100</v>
      </c>
      <c r="C310" s="56">
        <v>513025</v>
      </c>
      <c r="D310" s="21" t="s">
        <v>325</v>
      </c>
    </row>
    <row r="311" spans="1:4" x14ac:dyDescent="0.45">
      <c r="A311" s="21" t="s">
        <v>108</v>
      </c>
      <c r="B311" s="21" t="s">
        <v>109</v>
      </c>
      <c r="C311" s="56">
        <v>51302501</v>
      </c>
      <c r="D311" s="21" t="s">
        <v>325</v>
      </c>
    </row>
    <row r="312" spans="1:4" x14ac:dyDescent="0.45">
      <c r="A312" s="21" t="s">
        <v>106</v>
      </c>
      <c r="B312" s="21" t="s">
        <v>100</v>
      </c>
      <c r="C312" s="56">
        <v>513030</v>
      </c>
      <c r="D312" s="21" t="s">
        <v>326</v>
      </c>
    </row>
    <row r="313" spans="1:4" x14ac:dyDescent="0.45">
      <c r="A313" s="21" t="s">
        <v>108</v>
      </c>
      <c r="B313" s="21" t="s">
        <v>109</v>
      </c>
      <c r="C313" s="56">
        <v>51303001</v>
      </c>
      <c r="D313" s="21" t="s">
        <v>327</v>
      </c>
    </row>
    <row r="314" spans="1:4" x14ac:dyDescent="0.45">
      <c r="A314" s="21" t="s">
        <v>104</v>
      </c>
      <c r="B314" s="21" t="s">
        <v>100</v>
      </c>
      <c r="C314" s="56">
        <v>5135</v>
      </c>
      <c r="D314" s="21" t="s">
        <v>78</v>
      </c>
    </row>
    <row r="315" spans="1:4" x14ac:dyDescent="0.45">
      <c r="A315" s="21" t="s">
        <v>106</v>
      </c>
      <c r="B315" s="21" t="s">
        <v>100</v>
      </c>
      <c r="C315" s="56">
        <v>513520</v>
      </c>
      <c r="D315" s="21" t="s">
        <v>328</v>
      </c>
    </row>
    <row r="316" spans="1:4" x14ac:dyDescent="0.45">
      <c r="A316" s="21" t="s">
        <v>108</v>
      </c>
      <c r="B316" s="21" t="s">
        <v>109</v>
      </c>
      <c r="C316" s="56">
        <v>51352001</v>
      </c>
      <c r="D316" s="21" t="s">
        <v>329</v>
      </c>
    </row>
    <row r="317" spans="1:4" x14ac:dyDescent="0.45">
      <c r="A317" s="21" t="s">
        <v>106</v>
      </c>
      <c r="B317" s="21" t="s">
        <v>100</v>
      </c>
      <c r="C317" s="56">
        <v>513530</v>
      </c>
      <c r="D317" s="21" t="s">
        <v>330</v>
      </c>
    </row>
    <row r="318" spans="1:4" x14ac:dyDescent="0.45">
      <c r="A318" s="21" t="s">
        <v>108</v>
      </c>
      <c r="B318" s="21" t="s">
        <v>109</v>
      </c>
      <c r="C318" s="56">
        <v>51353001</v>
      </c>
      <c r="D318" s="21" t="s">
        <v>331</v>
      </c>
    </row>
    <row r="319" spans="1:4" x14ac:dyDescent="0.45">
      <c r="A319" s="21" t="s">
        <v>106</v>
      </c>
      <c r="B319" s="21" t="s">
        <v>100</v>
      </c>
      <c r="C319" s="56">
        <v>513535</v>
      </c>
      <c r="D319" s="21" t="s">
        <v>332</v>
      </c>
    </row>
    <row r="320" spans="1:4" x14ac:dyDescent="0.45">
      <c r="A320" s="21" t="s">
        <v>108</v>
      </c>
      <c r="B320" s="21" t="s">
        <v>109</v>
      </c>
      <c r="C320" s="56">
        <v>51353501</v>
      </c>
      <c r="D320" s="21" t="s">
        <v>333</v>
      </c>
    </row>
    <row r="321" spans="1:4" x14ac:dyDescent="0.45">
      <c r="A321" s="21" t="s">
        <v>108</v>
      </c>
      <c r="B321" s="21" t="s">
        <v>109</v>
      </c>
      <c r="C321" s="56">
        <v>51353502</v>
      </c>
      <c r="D321" s="21" t="s">
        <v>334</v>
      </c>
    </row>
    <row r="322" spans="1:4" x14ac:dyDescent="0.45">
      <c r="A322" s="21" t="s">
        <v>106</v>
      </c>
      <c r="B322" s="21" t="s">
        <v>100</v>
      </c>
      <c r="C322" s="56">
        <v>513550</v>
      </c>
      <c r="D322" s="21" t="s">
        <v>335</v>
      </c>
    </row>
    <row r="323" spans="1:4" x14ac:dyDescent="0.45">
      <c r="A323" s="21" t="s">
        <v>108</v>
      </c>
      <c r="B323" s="21" t="s">
        <v>109</v>
      </c>
      <c r="C323" s="56">
        <v>51355001</v>
      </c>
      <c r="D323" s="21" t="s">
        <v>335</v>
      </c>
    </row>
    <row r="324" spans="1:4" x14ac:dyDescent="0.45">
      <c r="A324" s="21" t="s">
        <v>106</v>
      </c>
      <c r="B324" s="21" t="s">
        <v>100</v>
      </c>
      <c r="C324" s="56">
        <v>513555</v>
      </c>
      <c r="D324" s="21" t="s">
        <v>336</v>
      </c>
    </row>
    <row r="325" spans="1:4" x14ac:dyDescent="0.45">
      <c r="A325" s="21" t="s">
        <v>108</v>
      </c>
      <c r="B325" s="21" t="s">
        <v>109</v>
      </c>
      <c r="C325" s="56">
        <v>51355501</v>
      </c>
      <c r="D325" s="21" t="s">
        <v>337</v>
      </c>
    </row>
    <row r="326" spans="1:4" x14ac:dyDescent="0.45">
      <c r="A326" s="21" t="s">
        <v>104</v>
      </c>
      <c r="B326" s="21" t="s">
        <v>100</v>
      </c>
      <c r="C326" s="56">
        <v>5140</v>
      </c>
      <c r="D326" s="21" t="s">
        <v>338</v>
      </c>
    </row>
    <row r="327" spans="1:4" x14ac:dyDescent="0.45">
      <c r="A327" s="21" t="s">
        <v>106</v>
      </c>
      <c r="B327" s="21" t="s">
        <v>100</v>
      </c>
      <c r="C327" s="56">
        <v>514005</v>
      </c>
      <c r="D327" s="21" t="s">
        <v>339</v>
      </c>
    </row>
    <row r="328" spans="1:4" x14ac:dyDescent="0.45">
      <c r="A328" s="21" t="s">
        <v>108</v>
      </c>
      <c r="B328" s="21" t="s">
        <v>109</v>
      </c>
      <c r="C328" s="56">
        <v>51400501</v>
      </c>
      <c r="D328" s="21" t="s">
        <v>339</v>
      </c>
    </row>
    <row r="329" spans="1:4" x14ac:dyDescent="0.45">
      <c r="A329" s="21" t="s">
        <v>106</v>
      </c>
      <c r="B329" s="21" t="s">
        <v>100</v>
      </c>
      <c r="C329" s="56">
        <v>514010</v>
      </c>
      <c r="D329" s="21" t="s">
        <v>340</v>
      </c>
    </row>
    <row r="330" spans="1:4" x14ac:dyDescent="0.45">
      <c r="A330" s="21" t="s">
        <v>108</v>
      </c>
      <c r="B330" s="21" t="s">
        <v>109</v>
      </c>
      <c r="C330" s="56">
        <v>51401001</v>
      </c>
      <c r="D330" s="21" t="s">
        <v>340</v>
      </c>
    </row>
    <row r="331" spans="1:4" x14ac:dyDescent="0.45">
      <c r="A331" s="21" t="s">
        <v>106</v>
      </c>
      <c r="B331" s="21" t="s">
        <v>100</v>
      </c>
      <c r="C331" s="56">
        <v>514015</v>
      </c>
      <c r="D331" s="21" t="s">
        <v>341</v>
      </c>
    </row>
    <row r="332" spans="1:4" x14ac:dyDescent="0.45">
      <c r="A332" s="21" t="s">
        <v>108</v>
      </c>
      <c r="B332" s="21" t="s">
        <v>109</v>
      </c>
      <c r="C332" s="56">
        <v>51401501</v>
      </c>
      <c r="D332" s="21" t="s">
        <v>341</v>
      </c>
    </row>
    <row r="333" spans="1:4" x14ac:dyDescent="0.45">
      <c r="A333" s="21" t="s">
        <v>106</v>
      </c>
      <c r="B333" s="21" t="s">
        <v>100</v>
      </c>
      <c r="C333" s="56">
        <v>514020</v>
      </c>
      <c r="D333" s="21" t="s">
        <v>342</v>
      </c>
    </row>
    <row r="334" spans="1:4" x14ac:dyDescent="0.45">
      <c r="A334" s="21" t="s">
        <v>108</v>
      </c>
      <c r="B334" s="21" t="s">
        <v>109</v>
      </c>
      <c r="C334" s="56">
        <v>51402001</v>
      </c>
      <c r="D334" s="21" t="s">
        <v>342</v>
      </c>
    </row>
    <row r="335" spans="1:4" x14ac:dyDescent="0.45">
      <c r="A335" s="21" t="s">
        <v>104</v>
      </c>
      <c r="B335" s="21" t="s">
        <v>100</v>
      </c>
      <c r="C335" s="56">
        <v>5145</v>
      </c>
      <c r="D335" s="21" t="s">
        <v>343</v>
      </c>
    </row>
    <row r="336" spans="1:4" x14ac:dyDescent="0.45">
      <c r="A336" s="21" t="s">
        <v>106</v>
      </c>
      <c r="B336" s="21" t="s">
        <v>100</v>
      </c>
      <c r="C336" s="56">
        <v>514510</v>
      </c>
      <c r="D336" s="21" t="s">
        <v>149</v>
      </c>
    </row>
    <row r="337" spans="1:4" x14ac:dyDescent="0.45">
      <c r="A337" s="21" t="s">
        <v>108</v>
      </c>
      <c r="B337" s="21" t="s">
        <v>109</v>
      </c>
      <c r="C337" s="56">
        <v>51451001</v>
      </c>
      <c r="D337" s="21" t="s">
        <v>344</v>
      </c>
    </row>
    <row r="338" spans="1:4" x14ac:dyDescent="0.45">
      <c r="A338" s="21" t="s">
        <v>106</v>
      </c>
      <c r="B338" s="21" t="s">
        <v>100</v>
      </c>
      <c r="C338" s="56">
        <v>514525</v>
      </c>
      <c r="D338" s="21" t="s">
        <v>345</v>
      </c>
    </row>
    <row r="339" spans="1:4" x14ac:dyDescent="0.45">
      <c r="A339" s="21" t="s">
        <v>108</v>
      </c>
      <c r="B339" s="21" t="s">
        <v>109</v>
      </c>
      <c r="C339" s="56">
        <v>51452501</v>
      </c>
      <c r="D339" s="21" t="s">
        <v>346</v>
      </c>
    </row>
    <row r="340" spans="1:4" x14ac:dyDescent="0.45">
      <c r="A340" s="21" t="s">
        <v>106</v>
      </c>
      <c r="B340" s="21" t="s">
        <v>100</v>
      </c>
      <c r="C340" s="56">
        <v>514540</v>
      </c>
      <c r="D340" s="21" t="s">
        <v>347</v>
      </c>
    </row>
    <row r="341" spans="1:4" x14ac:dyDescent="0.45">
      <c r="A341" s="21" t="s">
        <v>108</v>
      </c>
      <c r="B341" s="21" t="s">
        <v>109</v>
      </c>
      <c r="C341" s="56">
        <v>51454001</v>
      </c>
      <c r="D341" s="21" t="s">
        <v>348</v>
      </c>
    </row>
    <row r="342" spans="1:4" x14ac:dyDescent="0.45">
      <c r="A342" s="21" t="s">
        <v>108</v>
      </c>
      <c r="B342" s="21" t="s">
        <v>109</v>
      </c>
      <c r="C342" s="56">
        <v>51454002</v>
      </c>
      <c r="D342" s="21" t="s">
        <v>349</v>
      </c>
    </row>
    <row r="343" spans="1:4" x14ac:dyDescent="0.45">
      <c r="A343" s="21" t="s">
        <v>104</v>
      </c>
      <c r="B343" s="21" t="s">
        <v>100</v>
      </c>
      <c r="C343" s="56">
        <v>5150</v>
      </c>
      <c r="D343" s="21" t="s">
        <v>350</v>
      </c>
    </row>
    <row r="344" spans="1:4" x14ac:dyDescent="0.45">
      <c r="A344" s="21" t="s">
        <v>106</v>
      </c>
      <c r="B344" s="21" t="s">
        <v>100</v>
      </c>
      <c r="C344" s="56">
        <v>515015</v>
      </c>
      <c r="D344" s="21" t="s">
        <v>351</v>
      </c>
    </row>
    <row r="345" spans="1:4" x14ac:dyDescent="0.45">
      <c r="A345" s="21" t="s">
        <v>108</v>
      </c>
      <c r="B345" s="21" t="s">
        <v>109</v>
      </c>
      <c r="C345" s="56">
        <v>51501501</v>
      </c>
      <c r="D345" s="21" t="s">
        <v>351</v>
      </c>
    </row>
    <row r="346" spans="1:4" x14ac:dyDescent="0.45">
      <c r="A346" s="21" t="s">
        <v>104</v>
      </c>
      <c r="B346" s="21" t="s">
        <v>100</v>
      </c>
      <c r="C346" s="56">
        <v>5160</v>
      </c>
      <c r="D346" s="21" t="s">
        <v>352</v>
      </c>
    </row>
    <row r="347" spans="1:4" x14ac:dyDescent="0.45">
      <c r="A347" s="21" t="s">
        <v>106</v>
      </c>
      <c r="B347" s="21" t="s">
        <v>100</v>
      </c>
      <c r="C347" s="56">
        <v>516005</v>
      </c>
      <c r="D347" s="21" t="s">
        <v>149</v>
      </c>
    </row>
    <row r="348" spans="1:4" x14ac:dyDescent="0.45">
      <c r="A348" s="21" t="s">
        <v>108</v>
      </c>
      <c r="B348" s="21" t="s">
        <v>109</v>
      </c>
      <c r="C348" s="56">
        <v>51600501</v>
      </c>
      <c r="D348" s="21" t="s">
        <v>149</v>
      </c>
    </row>
    <row r="349" spans="1:4" x14ac:dyDescent="0.45">
      <c r="A349" s="21" t="s">
        <v>106</v>
      </c>
      <c r="B349" s="21" t="s">
        <v>100</v>
      </c>
      <c r="C349" s="56">
        <v>516010</v>
      </c>
      <c r="D349" s="21" t="s">
        <v>154</v>
      </c>
    </row>
    <row r="350" spans="1:4" x14ac:dyDescent="0.45">
      <c r="A350" s="21" t="s">
        <v>108</v>
      </c>
      <c r="B350" s="21" t="s">
        <v>109</v>
      </c>
      <c r="C350" s="56">
        <v>51601001</v>
      </c>
      <c r="D350" s="21" t="s">
        <v>154</v>
      </c>
    </row>
    <row r="351" spans="1:4" x14ac:dyDescent="0.45">
      <c r="A351" s="21" t="s">
        <v>106</v>
      </c>
      <c r="B351" s="21" t="s">
        <v>100</v>
      </c>
      <c r="C351" s="56">
        <v>516020</v>
      </c>
      <c r="D351" s="21" t="s">
        <v>345</v>
      </c>
    </row>
    <row r="352" spans="1:4" x14ac:dyDescent="0.45">
      <c r="A352" s="21" t="s">
        <v>108</v>
      </c>
      <c r="B352" s="21" t="s">
        <v>109</v>
      </c>
      <c r="C352" s="56">
        <v>51602001</v>
      </c>
      <c r="D352" s="21" t="s">
        <v>345</v>
      </c>
    </row>
    <row r="353" spans="1:4" x14ac:dyDescent="0.45">
      <c r="A353" s="21" t="s">
        <v>104</v>
      </c>
      <c r="B353" s="21" t="s">
        <v>100</v>
      </c>
      <c r="C353" s="56">
        <v>5195</v>
      </c>
      <c r="D353" s="21" t="s">
        <v>295</v>
      </c>
    </row>
    <row r="354" spans="1:4" x14ac:dyDescent="0.45">
      <c r="A354" s="21" t="s">
        <v>106</v>
      </c>
      <c r="B354" s="21" t="s">
        <v>100</v>
      </c>
      <c r="C354" s="56">
        <v>519520</v>
      </c>
      <c r="D354" s="21" t="s">
        <v>353</v>
      </c>
    </row>
    <row r="355" spans="1:4" x14ac:dyDescent="0.45">
      <c r="A355" s="21" t="s">
        <v>108</v>
      </c>
      <c r="B355" s="21" t="s">
        <v>109</v>
      </c>
      <c r="C355" s="56">
        <v>51952001</v>
      </c>
      <c r="D355" s="21" t="s">
        <v>353</v>
      </c>
    </row>
    <row r="356" spans="1:4" x14ac:dyDescent="0.45">
      <c r="A356" s="21" t="s">
        <v>106</v>
      </c>
      <c r="B356" s="21" t="s">
        <v>100</v>
      </c>
      <c r="C356" s="56">
        <v>519530</v>
      </c>
      <c r="D356" s="21" t="s">
        <v>354</v>
      </c>
    </row>
    <row r="357" spans="1:4" x14ac:dyDescent="0.45">
      <c r="A357" s="21" t="s">
        <v>108</v>
      </c>
      <c r="B357" s="21" t="s">
        <v>109</v>
      </c>
      <c r="C357" s="56">
        <v>51953001</v>
      </c>
      <c r="D357" s="21" t="s">
        <v>354</v>
      </c>
    </row>
    <row r="358" spans="1:4" x14ac:dyDescent="0.45">
      <c r="A358" s="21" t="s">
        <v>106</v>
      </c>
      <c r="B358" s="21" t="s">
        <v>100</v>
      </c>
      <c r="C358" s="56">
        <v>519535</v>
      </c>
      <c r="D358" s="21" t="s">
        <v>355</v>
      </c>
    </row>
    <row r="359" spans="1:4" x14ac:dyDescent="0.45">
      <c r="A359" s="21" t="s">
        <v>108</v>
      </c>
      <c r="B359" s="21" t="s">
        <v>109</v>
      </c>
      <c r="C359" s="56">
        <v>51953501</v>
      </c>
      <c r="D359" s="21" t="s">
        <v>355</v>
      </c>
    </row>
    <row r="360" spans="1:4" x14ac:dyDescent="0.45">
      <c r="A360" s="21" t="s">
        <v>106</v>
      </c>
      <c r="B360" s="21" t="s">
        <v>100</v>
      </c>
      <c r="C360" s="56">
        <v>519545</v>
      </c>
      <c r="D360" s="21" t="s">
        <v>356</v>
      </c>
    </row>
    <row r="361" spans="1:4" x14ac:dyDescent="0.45">
      <c r="A361" s="21" t="s">
        <v>108</v>
      </c>
      <c r="B361" s="21" t="s">
        <v>109</v>
      </c>
      <c r="C361" s="56">
        <v>51954501</v>
      </c>
      <c r="D361" s="21" t="s">
        <v>356</v>
      </c>
    </row>
    <row r="362" spans="1:4" x14ac:dyDescent="0.45">
      <c r="A362" s="21" t="s">
        <v>106</v>
      </c>
      <c r="B362" s="21" t="s">
        <v>100</v>
      </c>
      <c r="C362" s="56">
        <v>519560</v>
      </c>
      <c r="D362" s="21" t="s">
        <v>357</v>
      </c>
    </row>
    <row r="363" spans="1:4" x14ac:dyDescent="0.45">
      <c r="A363" s="21" t="s">
        <v>108</v>
      </c>
      <c r="B363" s="21" t="s">
        <v>109</v>
      </c>
      <c r="C363" s="56">
        <v>51956001</v>
      </c>
      <c r="D363" s="21" t="s">
        <v>357</v>
      </c>
    </row>
    <row r="364" spans="1:4" x14ac:dyDescent="0.45">
      <c r="A364" s="21" t="s">
        <v>102</v>
      </c>
      <c r="B364" s="21" t="s">
        <v>100</v>
      </c>
      <c r="C364" s="56">
        <v>52</v>
      </c>
      <c r="D364" s="21" t="s">
        <v>11</v>
      </c>
    </row>
    <row r="365" spans="1:4" x14ac:dyDescent="0.45">
      <c r="A365" s="21" t="s">
        <v>104</v>
      </c>
      <c r="B365" s="21" t="s">
        <v>100</v>
      </c>
      <c r="C365" s="56">
        <v>5205</v>
      </c>
      <c r="D365" s="21" t="s">
        <v>299</v>
      </c>
    </row>
    <row r="366" spans="1:4" x14ac:dyDescent="0.45">
      <c r="A366" s="21" t="s">
        <v>106</v>
      </c>
      <c r="B366" s="21" t="s">
        <v>100</v>
      </c>
      <c r="C366" s="56">
        <v>520506</v>
      </c>
      <c r="D366" s="21" t="s">
        <v>300</v>
      </c>
    </row>
    <row r="367" spans="1:4" x14ac:dyDescent="0.45">
      <c r="A367" s="21" t="s">
        <v>108</v>
      </c>
      <c r="B367" s="21" t="s">
        <v>109</v>
      </c>
      <c r="C367" s="56">
        <v>52050601</v>
      </c>
      <c r="D367" s="21" t="s">
        <v>300</v>
      </c>
    </row>
    <row r="368" spans="1:4" x14ac:dyDescent="0.45">
      <c r="A368" s="21" t="s">
        <v>106</v>
      </c>
      <c r="B368" s="21" t="s">
        <v>100</v>
      </c>
      <c r="C368" s="56">
        <v>520515</v>
      </c>
      <c r="D368" s="21" t="s">
        <v>301</v>
      </c>
    </row>
    <row r="369" spans="1:4" x14ac:dyDescent="0.45">
      <c r="A369" s="21" t="s">
        <v>108</v>
      </c>
      <c r="B369" s="21" t="s">
        <v>109</v>
      </c>
      <c r="C369" s="56">
        <v>52051501</v>
      </c>
      <c r="D369" s="21" t="s">
        <v>301</v>
      </c>
    </row>
    <row r="370" spans="1:4" x14ac:dyDescent="0.45">
      <c r="A370" s="21" t="s">
        <v>106</v>
      </c>
      <c r="B370" s="21" t="s">
        <v>100</v>
      </c>
      <c r="C370" s="56">
        <v>520524</v>
      </c>
      <c r="D370" s="21" t="s">
        <v>302</v>
      </c>
    </row>
    <row r="371" spans="1:4" x14ac:dyDescent="0.45">
      <c r="A371" s="21" t="s">
        <v>108</v>
      </c>
      <c r="B371" s="21" t="s">
        <v>109</v>
      </c>
      <c r="C371" s="56">
        <v>52052401</v>
      </c>
      <c r="D371" s="21" t="s">
        <v>302</v>
      </c>
    </row>
    <row r="372" spans="1:4" x14ac:dyDescent="0.45">
      <c r="A372" s="21" t="s">
        <v>106</v>
      </c>
      <c r="B372" s="21" t="s">
        <v>100</v>
      </c>
      <c r="C372" s="56">
        <v>520527</v>
      </c>
      <c r="D372" s="21" t="s">
        <v>303</v>
      </c>
    </row>
    <row r="373" spans="1:4" x14ac:dyDescent="0.45">
      <c r="A373" s="21" t="s">
        <v>108</v>
      </c>
      <c r="B373" s="21" t="s">
        <v>109</v>
      </c>
      <c r="C373" s="56">
        <v>52052701</v>
      </c>
      <c r="D373" s="21" t="s">
        <v>303</v>
      </c>
    </row>
    <row r="374" spans="1:4" x14ac:dyDescent="0.45">
      <c r="A374" s="21" t="s">
        <v>106</v>
      </c>
      <c r="B374" s="21" t="s">
        <v>100</v>
      </c>
      <c r="C374" s="56">
        <v>520530</v>
      </c>
      <c r="D374" s="21" t="s">
        <v>246</v>
      </c>
    </row>
    <row r="375" spans="1:4" x14ac:dyDescent="0.45">
      <c r="A375" s="21" t="s">
        <v>108</v>
      </c>
      <c r="B375" s="21" t="s">
        <v>109</v>
      </c>
      <c r="C375" s="56">
        <v>52053001</v>
      </c>
      <c r="D375" s="21" t="s">
        <v>246</v>
      </c>
    </row>
    <row r="376" spans="1:4" x14ac:dyDescent="0.45">
      <c r="A376" s="21" t="s">
        <v>106</v>
      </c>
      <c r="B376" s="21" t="s">
        <v>100</v>
      </c>
      <c r="C376" s="56">
        <v>520533</v>
      </c>
      <c r="D376" s="21" t="s">
        <v>248</v>
      </c>
    </row>
    <row r="377" spans="1:4" x14ac:dyDescent="0.45">
      <c r="A377" s="21" t="s">
        <v>108</v>
      </c>
      <c r="B377" s="21" t="s">
        <v>109</v>
      </c>
      <c r="C377" s="56">
        <v>52053301</v>
      </c>
      <c r="D377" s="21" t="s">
        <v>248</v>
      </c>
    </row>
    <row r="378" spans="1:4" x14ac:dyDescent="0.45">
      <c r="A378" s="21" t="s">
        <v>106</v>
      </c>
      <c r="B378" s="21" t="s">
        <v>100</v>
      </c>
      <c r="C378" s="56">
        <v>520536</v>
      </c>
      <c r="D378" s="21" t="s">
        <v>250</v>
      </c>
    </row>
    <row r="379" spans="1:4" x14ac:dyDescent="0.45">
      <c r="A379" s="21" t="s">
        <v>108</v>
      </c>
      <c r="B379" s="21" t="s">
        <v>109</v>
      </c>
      <c r="C379" s="56">
        <v>52053601</v>
      </c>
      <c r="D379" s="21" t="s">
        <v>250</v>
      </c>
    </row>
    <row r="380" spans="1:4" x14ac:dyDescent="0.45">
      <c r="A380" s="21" t="s">
        <v>106</v>
      </c>
      <c r="B380" s="21" t="s">
        <v>100</v>
      </c>
      <c r="C380" s="56">
        <v>520539</v>
      </c>
      <c r="D380" s="21" t="s">
        <v>249</v>
      </c>
    </row>
    <row r="381" spans="1:4" x14ac:dyDescent="0.45">
      <c r="A381" s="21" t="s">
        <v>108</v>
      </c>
      <c r="B381" s="21" t="s">
        <v>109</v>
      </c>
      <c r="C381" s="56">
        <v>52053901</v>
      </c>
      <c r="D381" s="21" t="s">
        <v>249</v>
      </c>
    </row>
    <row r="382" spans="1:4" x14ac:dyDescent="0.45">
      <c r="A382" s="21" t="s">
        <v>106</v>
      </c>
      <c r="B382" s="21" t="s">
        <v>100</v>
      </c>
      <c r="C382" s="56">
        <v>520545</v>
      </c>
      <c r="D382" s="21" t="s">
        <v>304</v>
      </c>
    </row>
    <row r="383" spans="1:4" x14ac:dyDescent="0.45">
      <c r="A383" s="21" t="s">
        <v>108</v>
      </c>
      <c r="B383" s="21" t="s">
        <v>109</v>
      </c>
      <c r="C383" s="56">
        <v>52054502</v>
      </c>
      <c r="D383" s="21" t="s">
        <v>305</v>
      </c>
    </row>
    <row r="384" spans="1:4" x14ac:dyDescent="0.45">
      <c r="A384" s="21" t="s">
        <v>106</v>
      </c>
      <c r="B384" s="21" t="s">
        <v>100</v>
      </c>
      <c r="C384" s="56">
        <v>520568</v>
      </c>
      <c r="D384" s="21" t="s">
        <v>308</v>
      </c>
    </row>
    <row r="385" spans="1:4" x14ac:dyDescent="0.45">
      <c r="A385" s="21" t="s">
        <v>108</v>
      </c>
      <c r="B385" s="21" t="s">
        <v>109</v>
      </c>
      <c r="C385" s="56">
        <v>52056801</v>
      </c>
      <c r="D385" s="21" t="s">
        <v>309</v>
      </c>
    </row>
    <row r="386" spans="1:4" x14ac:dyDescent="0.45">
      <c r="A386" s="21" t="s">
        <v>106</v>
      </c>
      <c r="B386" s="21" t="s">
        <v>100</v>
      </c>
      <c r="C386" s="56">
        <v>520569</v>
      </c>
      <c r="D386" s="21" t="s">
        <v>209</v>
      </c>
    </row>
    <row r="387" spans="1:4" x14ac:dyDescent="0.45">
      <c r="A387" s="21" t="s">
        <v>108</v>
      </c>
      <c r="B387" s="21" t="s">
        <v>109</v>
      </c>
      <c r="C387" s="56">
        <v>52056902</v>
      </c>
      <c r="D387" s="21" t="s">
        <v>358</v>
      </c>
    </row>
    <row r="388" spans="1:4" x14ac:dyDescent="0.45">
      <c r="A388" s="21" t="s">
        <v>108</v>
      </c>
      <c r="B388" s="21" t="s">
        <v>109</v>
      </c>
      <c r="C388" s="56">
        <v>52056904</v>
      </c>
      <c r="D388" s="21" t="s">
        <v>359</v>
      </c>
    </row>
    <row r="389" spans="1:4" x14ac:dyDescent="0.45">
      <c r="A389" s="21" t="s">
        <v>106</v>
      </c>
      <c r="B389" s="21" t="s">
        <v>100</v>
      </c>
      <c r="C389" s="56">
        <v>520570</v>
      </c>
      <c r="D389" s="21" t="s">
        <v>311</v>
      </c>
    </row>
    <row r="390" spans="1:4" x14ac:dyDescent="0.45">
      <c r="A390" s="21" t="s">
        <v>108</v>
      </c>
      <c r="B390" s="21" t="s">
        <v>109</v>
      </c>
      <c r="C390" s="56">
        <v>52057001</v>
      </c>
      <c r="D390" s="21" t="s">
        <v>360</v>
      </c>
    </row>
    <row r="391" spans="1:4" x14ac:dyDescent="0.45">
      <c r="A391" s="21" t="s">
        <v>108</v>
      </c>
      <c r="B391" s="21" t="s">
        <v>109</v>
      </c>
      <c r="C391" s="56">
        <v>52057002</v>
      </c>
      <c r="D391" s="21" t="s">
        <v>224</v>
      </c>
    </row>
    <row r="392" spans="1:4" x14ac:dyDescent="0.45">
      <c r="A392" s="21" t="s">
        <v>108</v>
      </c>
      <c r="B392" s="21" t="s">
        <v>109</v>
      </c>
      <c r="C392" s="56">
        <v>52057003</v>
      </c>
      <c r="D392" s="21" t="s">
        <v>225</v>
      </c>
    </row>
    <row r="393" spans="1:4" x14ac:dyDescent="0.45">
      <c r="A393" s="21" t="s">
        <v>108</v>
      </c>
      <c r="B393" s="21" t="s">
        <v>109</v>
      </c>
      <c r="C393" s="56">
        <v>52057004</v>
      </c>
      <c r="D393" s="21" t="s">
        <v>226</v>
      </c>
    </row>
    <row r="394" spans="1:4" x14ac:dyDescent="0.45">
      <c r="A394" s="21" t="s">
        <v>106</v>
      </c>
      <c r="B394" s="21" t="s">
        <v>100</v>
      </c>
      <c r="C394" s="56">
        <v>520572</v>
      </c>
      <c r="D394" s="21" t="s">
        <v>312</v>
      </c>
    </row>
    <row r="395" spans="1:4" x14ac:dyDescent="0.45">
      <c r="A395" s="21" t="s">
        <v>108</v>
      </c>
      <c r="B395" s="21" t="s">
        <v>109</v>
      </c>
      <c r="C395" s="56">
        <v>52057201</v>
      </c>
      <c r="D395" s="21" t="s">
        <v>220</v>
      </c>
    </row>
    <row r="396" spans="1:4" x14ac:dyDescent="0.45">
      <c r="A396" s="21" t="s">
        <v>102</v>
      </c>
      <c r="B396" s="21" t="s">
        <v>100</v>
      </c>
      <c r="C396" s="56">
        <v>53</v>
      </c>
      <c r="D396" s="21" t="s">
        <v>361</v>
      </c>
    </row>
    <row r="397" spans="1:4" x14ac:dyDescent="0.45">
      <c r="A397" s="21" t="s">
        <v>104</v>
      </c>
      <c r="B397" s="21" t="s">
        <v>100</v>
      </c>
      <c r="C397" s="56">
        <v>5305</v>
      </c>
      <c r="D397" s="21" t="s">
        <v>290</v>
      </c>
    </row>
    <row r="398" spans="1:4" x14ac:dyDescent="0.45">
      <c r="A398" s="21" t="s">
        <v>106</v>
      </c>
      <c r="B398" s="21" t="s">
        <v>100</v>
      </c>
      <c r="C398" s="56">
        <v>530505</v>
      </c>
      <c r="D398" s="21" t="s">
        <v>362</v>
      </c>
    </row>
    <row r="399" spans="1:4" x14ac:dyDescent="0.45">
      <c r="A399" s="21" t="s">
        <v>108</v>
      </c>
      <c r="B399" s="21" t="s">
        <v>109</v>
      </c>
      <c r="C399" s="56">
        <v>53050501</v>
      </c>
      <c r="D399" s="21" t="s">
        <v>362</v>
      </c>
    </row>
    <row r="400" spans="1:4" x14ac:dyDescent="0.45">
      <c r="A400" s="21" t="s">
        <v>106</v>
      </c>
      <c r="B400" s="21" t="s">
        <v>100</v>
      </c>
      <c r="C400" s="56">
        <v>530515</v>
      </c>
      <c r="D400" s="21" t="s">
        <v>184</v>
      </c>
    </row>
    <row r="401" spans="1:4" x14ac:dyDescent="0.45">
      <c r="A401" s="21" t="s">
        <v>108</v>
      </c>
      <c r="B401" s="21" t="s">
        <v>109</v>
      </c>
      <c r="C401" s="56">
        <v>53051501</v>
      </c>
      <c r="D401" s="21" t="s">
        <v>184</v>
      </c>
    </row>
    <row r="402" spans="1:4" x14ac:dyDescent="0.45">
      <c r="A402" s="21" t="s">
        <v>106</v>
      </c>
      <c r="B402" s="21" t="s">
        <v>100</v>
      </c>
      <c r="C402" s="56">
        <v>530520</v>
      </c>
      <c r="D402" s="21" t="s">
        <v>363</v>
      </c>
    </row>
    <row r="403" spans="1:4" x14ac:dyDescent="0.45">
      <c r="A403" s="21" t="s">
        <v>108</v>
      </c>
      <c r="B403" s="21" t="s">
        <v>109</v>
      </c>
      <c r="C403" s="56">
        <v>53052001</v>
      </c>
      <c r="D403" s="21" t="s">
        <v>364</v>
      </c>
    </row>
    <row r="404" spans="1:4" x14ac:dyDescent="0.45">
      <c r="A404" s="21" t="s">
        <v>108</v>
      </c>
      <c r="B404" s="21" t="s">
        <v>109</v>
      </c>
      <c r="C404" s="56">
        <v>53052002</v>
      </c>
      <c r="D404" s="21" t="s">
        <v>365</v>
      </c>
    </row>
    <row r="405" spans="1:4" x14ac:dyDescent="0.45">
      <c r="A405" s="21" t="s">
        <v>106</v>
      </c>
      <c r="B405" s="21" t="s">
        <v>100</v>
      </c>
      <c r="C405" s="56">
        <v>530525</v>
      </c>
      <c r="D405" s="21" t="s">
        <v>291</v>
      </c>
    </row>
    <row r="406" spans="1:4" x14ac:dyDescent="0.45">
      <c r="A406" s="21" t="s">
        <v>108</v>
      </c>
      <c r="B406" s="21" t="s">
        <v>109</v>
      </c>
      <c r="C406" s="56">
        <v>53052501</v>
      </c>
      <c r="D406" s="21" t="s">
        <v>291</v>
      </c>
    </row>
    <row r="407" spans="1:4" x14ac:dyDescent="0.45">
      <c r="A407" s="21" t="s">
        <v>106</v>
      </c>
      <c r="B407" s="21" t="s">
        <v>100</v>
      </c>
      <c r="C407" s="56">
        <v>530535</v>
      </c>
      <c r="D407" s="21" t="s">
        <v>366</v>
      </c>
    </row>
    <row r="408" spans="1:4" x14ac:dyDescent="0.45">
      <c r="A408" s="21" t="s">
        <v>108</v>
      </c>
      <c r="B408" s="21" t="s">
        <v>109</v>
      </c>
      <c r="C408" s="56">
        <v>53053501</v>
      </c>
      <c r="D408" s="21" t="s">
        <v>366</v>
      </c>
    </row>
    <row r="409" spans="1:4" x14ac:dyDescent="0.45">
      <c r="A409" s="21" t="s">
        <v>104</v>
      </c>
      <c r="B409" s="21" t="s">
        <v>100</v>
      </c>
      <c r="C409" s="56">
        <v>5315</v>
      </c>
      <c r="D409" s="21" t="s">
        <v>367</v>
      </c>
    </row>
    <row r="410" spans="1:4" x14ac:dyDescent="0.45">
      <c r="A410" s="21" t="s">
        <v>106</v>
      </c>
      <c r="B410" s="21" t="s">
        <v>100</v>
      </c>
      <c r="C410" s="56">
        <v>531520</v>
      </c>
      <c r="D410" s="21" t="s">
        <v>368</v>
      </c>
    </row>
    <row r="411" spans="1:4" x14ac:dyDescent="0.45">
      <c r="A411" s="21" t="s">
        <v>108</v>
      </c>
      <c r="B411" s="21" t="s">
        <v>109</v>
      </c>
      <c r="C411" s="56">
        <v>53152002</v>
      </c>
      <c r="D411" s="21" t="s">
        <v>369</v>
      </c>
    </row>
    <row r="412" spans="1:4" x14ac:dyDescent="0.45">
      <c r="A412" s="21" t="s">
        <v>104</v>
      </c>
      <c r="B412" s="21" t="s">
        <v>100</v>
      </c>
      <c r="C412" s="56">
        <v>5395</v>
      </c>
      <c r="D412" s="21" t="s">
        <v>370</v>
      </c>
    </row>
    <row r="413" spans="1:4" x14ac:dyDescent="0.45">
      <c r="A413" s="21" t="s">
        <v>106</v>
      </c>
      <c r="B413" s="21" t="s">
        <v>100</v>
      </c>
      <c r="C413" s="56">
        <v>539520</v>
      </c>
      <c r="D413" s="21" t="s">
        <v>371</v>
      </c>
    </row>
    <row r="414" spans="1:4" x14ac:dyDescent="0.45">
      <c r="A414" s="21" t="s">
        <v>108</v>
      </c>
      <c r="B414" s="21" t="s">
        <v>109</v>
      </c>
      <c r="C414" s="56">
        <v>53952001</v>
      </c>
      <c r="D414" s="21" t="s">
        <v>371</v>
      </c>
    </row>
    <row r="415" spans="1:4" x14ac:dyDescent="0.45">
      <c r="A415" s="21" t="s">
        <v>106</v>
      </c>
      <c r="B415" s="21" t="s">
        <v>100</v>
      </c>
      <c r="C415" s="56">
        <v>539581</v>
      </c>
      <c r="D415" s="21" t="s">
        <v>296</v>
      </c>
    </row>
    <row r="416" spans="1:4" x14ac:dyDescent="0.45">
      <c r="A416" s="21" t="s">
        <v>108</v>
      </c>
      <c r="B416" s="21" t="s">
        <v>109</v>
      </c>
      <c r="C416" s="56">
        <v>53958101</v>
      </c>
      <c r="D416" s="21" t="s">
        <v>296</v>
      </c>
    </row>
    <row r="417" spans="1:4" x14ac:dyDescent="0.45">
      <c r="A417" s="21" t="s">
        <v>106</v>
      </c>
      <c r="B417" s="21" t="s">
        <v>100</v>
      </c>
      <c r="C417" s="56">
        <v>539595</v>
      </c>
      <c r="D417" s="21" t="s">
        <v>123</v>
      </c>
    </row>
    <row r="418" spans="1:4" x14ac:dyDescent="0.45">
      <c r="A418" s="21" t="s">
        <v>108</v>
      </c>
      <c r="B418" s="21" t="s">
        <v>109</v>
      </c>
      <c r="C418" s="56">
        <v>53959501</v>
      </c>
      <c r="D418" s="21" t="s">
        <v>372</v>
      </c>
    </row>
    <row r="419" spans="1:4" x14ac:dyDescent="0.45">
      <c r="A419" s="21" t="s">
        <v>99</v>
      </c>
      <c r="B419" s="21" t="s">
        <v>100</v>
      </c>
      <c r="C419" s="56">
        <v>6</v>
      </c>
      <c r="D419" s="21" t="s">
        <v>373</v>
      </c>
    </row>
    <row r="420" spans="1:4" x14ac:dyDescent="0.45">
      <c r="A420" s="21" t="s">
        <v>102</v>
      </c>
      <c r="B420" s="21" t="s">
        <v>100</v>
      </c>
      <c r="C420" s="56">
        <v>61</v>
      </c>
      <c r="D420" s="21" t="s">
        <v>374</v>
      </c>
    </row>
    <row r="421" spans="1:4" x14ac:dyDescent="0.45">
      <c r="A421" s="21" t="s">
        <v>104</v>
      </c>
      <c r="B421" s="21" t="s">
        <v>100</v>
      </c>
      <c r="C421" s="56">
        <v>6135</v>
      </c>
      <c r="D421" s="21" t="s">
        <v>375</v>
      </c>
    </row>
    <row r="422" spans="1:4" x14ac:dyDescent="0.45">
      <c r="A422" s="21" t="s">
        <v>106</v>
      </c>
      <c r="B422" s="21" t="s">
        <v>100</v>
      </c>
      <c r="C422" s="56">
        <v>613505</v>
      </c>
      <c r="D422" s="21" t="s">
        <v>375</v>
      </c>
    </row>
    <row r="423" spans="1:4" x14ac:dyDescent="0.45">
      <c r="A423" s="21" t="s">
        <v>108</v>
      </c>
      <c r="B423" s="21" t="s">
        <v>109</v>
      </c>
      <c r="C423" s="56">
        <v>61350501</v>
      </c>
      <c r="D423" s="21" t="s">
        <v>375</v>
      </c>
    </row>
    <row r="424" spans="1:4" x14ac:dyDescent="0.45">
      <c r="A424" s="21" t="s">
        <v>99</v>
      </c>
      <c r="B424" s="21" t="s">
        <v>100</v>
      </c>
      <c r="C424" s="56">
        <v>7</v>
      </c>
      <c r="D424" s="21" t="s">
        <v>376</v>
      </c>
    </row>
    <row r="425" spans="1:4" x14ac:dyDescent="0.45">
      <c r="A425" s="21" t="s">
        <v>102</v>
      </c>
      <c r="B425" s="21" t="s">
        <v>100</v>
      </c>
      <c r="C425" s="56">
        <v>72</v>
      </c>
      <c r="D425" s="21" t="s">
        <v>377</v>
      </c>
    </row>
    <row r="426" spans="1:4" x14ac:dyDescent="0.45">
      <c r="A426" s="21" t="s">
        <v>104</v>
      </c>
      <c r="B426" s="21" t="s">
        <v>100</v>
      </c>
      <c r="C426" s="56">
        <v>7205</v>
      </c>
      <c r="D426" s="21" t="s">
        <v>377</v>
      </c>
    </row>
    <row r="427" spans="1:4" x14ac:dyDescent="0.45">
      <c r="A427" s="21" t="s">
        <v>106</v>
      </c>
      <c r="B427" s="21" t="s">
        <v>100</v>
      </c>
      <c r="C427" s="56">
        <v>720506</v>
      </c>
      <c r="D427" s="21" t="s">
        <v>300</v>
      </c>
    </row>
    <row r="428" spans="1:4" x14ac:dyDescent="0.45">
      <c r="A428" s="21" t="s">
        <v>108</v>
      </c>
      <c r="B428" s="21" t="s">
        <v>109</v>
      </c>
      <c r="C428" s="56">
        <v>72050601</v>
      </c>
      <c r="D428" s="21" t="s">
        <v>300</v>
      </c>
    </row>
    <row r="429" spans="1:4" x14ac:dyDescent="0.45">
      <c r="A429" s="21" t="s">
        <v>106</v>
      </c>
      <c r="B429" s="21" t="s">
        <v>100</v>
      </c>
      <c r="C429" s="56">
        <v>720515</v>
      </c>
      <c r="D429" s="21" t="s">
        <v>301</v>
      </c>
    </row>
    <row r="430" spans="1:4" x14ac:dyDescent="0.45">
      <c r="A430" s="21" t="s">
        <v>108</v>
      </c>
      <c r="B430" s="21" t="s">
        <v>109</v>
      </c>
      <c r="C430" s="56">
        <v>72051501</v>
      </c>
      <c r="D430" s="21" t="s">
        <v>301</v>
      </c>
    </row>
    <row r="431" spans="1:4" x14ac:dyDescent="0.45">
      <c r="A431" s="21" t="s">
        <v>106</v>
      </c>
      <c r="B431" s="21" t="s">
        <v>100</v>
      </c>
      <c r="C431" s="56">
        <v>720524</v>
      </c>
      <c r="D431" s="21" t="s">
        <v>302</v>
      </c>
    </row>
    <row r="432" spans="1:4" x14ac:dyDescent="0.45">
      <c r="A432" s="21" t="s">
        <v>108</v>
      </c>
      <c r="B432" s="21" t="s">
        <v>109</v>
      </c>
      <c r="C432" s="56">
        <v>72052401</v>
      </c>
      <c r="D432" s="21" t="s">
        <v>302</v>
      </c>
    </row>
    <row r="433" spans="1:4" x14ac:dyDescent="0.45">
      <c r="A433" s="21" t="s">
        <v>106</v>
      </c>
      <c r="B433" s="21" t="s">
        <v>100</v>
      </c>
      <c r="C433" s="56">
        <v>720527</v>
      </c>
      <c r="D433" s="21" t="s">
        <v>303</v>
      </c>
    </row>
    <row r="434" spans="1:4" x14ac:dyDescent="0.45">
      <c r="A434" s="21" t="s">
        <v>108</v>
      </c>
      <c r="B434" s="21" t="s">
        <v>109</v>
      </c>
      <c r="C434" s="56">
        <v>72052701</v>
      </c>
      <c r="D434" s="21" t="s">
        <v>303</v>
      </c>
    </row>
    <row r="435" spans="1:4" x14ac:dyDescent="0.45">
      <c r="A435" s="21" t="s">
        <v>106</v>
      </c>
      <c r="B435" s="21" t="s">
        <v>100</v>
      </c>
      <c r="C435" s="56">
        <v>720530</v>
      </c>
      <c r="D435" s="21" t="s">
        <v>246</v>
      </c>
    </row>
    <row r="436" spans="1:4" x14ac:dyDescent="0.45">
      <c r="A436" s="21" t="s">
        <v>108</v>
      </c>
      <c r="B436" s="21" t="s">
        <v>109</v>
      </c>
      <c r="C436" s="56">
        <v>72053001</v>
      </c>
      <c r="D436" s="21" t="s">
        <v>246</v>
      </c>
    </row>
    <row r="437" spans="1:4" x14ac:dyDescent="0.45">
      <c r="A437" s="21" t="s">
        <v>106</v>
      </c>
      <c r="B437" s="21" t="s">
        <v>100</v>
      </c>
      <c r="C437" s="56">
        <v>720533</v>
      </c>
      <c r="D437" s="21" t="s">
        <v>248</v>
      </c>
    </row>
    <row r="438" spans="1:4" x14ac:dyDescent="0.45">
      <c r="A438" s="21" t="s">
        <v>108</v>
      </c>
      <c r="B438" s="21" t="s">
        <v>109</v>
      </c>
      <c r="C438" s="56">
        <v>72053301</v>
      </c>
      <c r="D438" s="21" t="s">
        <v>248</v>
      </c>
    </row>
    <row r="439" spans="1:4" x14ac:dyDescent="0.45">
      <c r="A439" s="21" t="s">
        <v>106</v>
      </c>
      <c r="B439" s="21" t="s">
        <v>100</v>
      </c>
      <c r="C439" s="56">
        <v>720536</v>
      </c>
      <c r="D439" s="21" t="s">
        <v>250</v>
      </c>
    </row>
    <row r="440" spans="1:4" x14ac:dyDescent="0.45">
      <c r="A440" s="21" t="s">
        <v>108</v>
      </c>
      <c r="B440" s="21" t="s">
        <v>109</v>
      </c>
      <c r="C440" s="56">
        <v>72053601</v>
      </c>
      <c r="D440" s="21" t="s">
        <v>250</v>
      </c>
    </row>
    <row r="441" spans="1:4" x14ac:dyDescent="0.45">
      <c r="A441" s="21" t="s">
        <v>106</v>
      </c>
      <c r="B441" s="21" t="s">
        <v>100</v>
      </c>
      <c r="C441" s="56">
        <v>720539</v>
      </c>
      <c r="D441" s="21" t="s">
        <v>249</v>
      </c>
    </row>
    <row r="442" spans="1:4" x14ac:dyDescent="0.45">
      <c r="A442" s="21" t="s">
        <v>108</v>
      </c>
      <c r="B442" s="21" t="s">
        <v>109</v>
      </c>
      <c r="C442" s="56">
        <v>72053901</v>
      </c>
      <c r="D442" s="21" t="s">
        <v>249</v>
      </c>
    </row>
    <row r="443" spans="1:4" x14ac:dyDescent="0.45">
      <c r="A443" s="21" t="s">
        <v>106</v>
      </c>
      <c r="B443" s="21" t="s">
        <v>100</v>
      </c>
      <c r="C443" s="56">
        <v>720545</v>
      </c>
      <c r="D443" s="21" t="s">
        <v>304</v>
      </c>
    </row>
    <row r="444" spans="1:4" x14ac:dyDescent="0.45">
      <c r="A444" s="21" t="s">
        <v>108</v>
      </c>
      <c r="B444" s="21" t="s">
        <v>109</v>
      </c>
      <c r="C444" s="56">
        <v>72054502</v>
      </c>
      <c r="D444" s="21" t="s">
        <v>305</v>
      </c>
    </row>
    <row r="445" spans="1:4" x14ac:dyDescent="0.45">
      <c r="A445" s="21" t="s">
        <v>106</v>
      </c>
      <c r="B445" s="21" t="s">
        <v>100</v>
      </c>
      <c r="C445" s="56">
        <v>720548</v>
      </c>
      <c r="D445" s="21" t="s">
        <v>306</v>
      </c>
    </row>
    <row r="446" spans="1:4" x14ac:dyDescent="0.45">
      <c r="A446" s="21" t="s">
        <v>108</v>
      </c>
      <c r="B446" s="21" t="s">
        <v>109</v>
      </c>
      <c r="C446" s="56">
        <v>72054801</v>
      </c>
      <c r="D446" s="21" t="s">
        <v>306</v>
      </c>
    </row>
    <row r="447" spans="1:4" x14ac:dyDescent="0.45">
      <c r="A447" s="21" t="s">
        <v>106</v>
      </c>
      <c r="B447" s="21" t="s">
        <v>100</v>
      </c>
      <c r="C447" s="56">
        <v>720551</v>
      </c>
      <c r="D447" s="21" t="s">
        <v>307</v>
      </c>
    </row>
    <row r="448" spans="1:4" x14ac:dyDescent="0.45">
      <c r="A448" s="21" t="s">
        <v>108</v>
      </c>
      <c r="B448" s="21" t="s">
        <v>109</v>
      </c>
      <c r="C448" s="56">
        <v>72055101</v>
      </c>
      <c r="D448" s="21" t="s">
        <v>307</v>
      </c>
    </row>
    <row r="449" spans="1:4" x14ac:dyDescent="0.45">
      <c r="A449" s="21" t="s">
        <v>106</v>
      </c>
      <c r="B449" s="21" t="s">
        <v>100</v>
      </c>
      <c r="C449" s="56">
        <v>720568</v>
      </c>
      <c r="D449" s="21" t="s">
        <v>308</v>
      </c>
    </row>
    <row r="450" spans="1:4" x14ac:dyDescent="0.45">
      <c r="A450" s="21" t="s">
        <v>108</v>
      </c>
      <c r="B450" s="21" t="s">
        <v>109</v>
      </c>
      <c r="C450" s="56">
        <v>72056801</v>
      </c>
      <c r="D450" s="21" t="s">
        <v>309</v>
      </c>
    </row>
    <row r="451" spans="1:4" x14ac:dyDescent="0.45">
      <c r="A451" s="21" t="s">
        <v>106</v>
      </c>
      <c r="B451" s="21" t="s">
        <v>100</v>
      </c>
      <c r="C451" s="56">
        <v>720569</v>
      </c>
      <c r="D451" s="21" t="s">
        <v>209</v>
      </c>
    </row>
    <row r="452" spans="1:4" x14ac:dyDescent="0.45">
      <c r="A452" s="21" t="s">
        <v>108</v>
      </c>
      <c r="B452" s="21" t="s">
        <v>109</v>
      </c>
      <c r="C452" s="56">
        <v>72056902</v>
      </c>
      <c r="D452" s="21" t="s">
        <v>358</v>
      </c>
    </row>
    <row r="453" spans="1:4" x14ac:dyDescent="0.45">
      <c r="A453" s="21" t="s">
        <v>108</v>
      </c>
      <c r="B453" s="21" t="s">
        <v>109</v>
      </c>
      <c r="C453" s="56">
        <v>72056903</v>
      </c>
      <c r="D453" s="21" t="s">
        <v>378</v>
      </c>
    </row>
    <row r="454" spans="1:4" x14ac:dyDescent="0.45">
      <c r="A454" s="21" t="s">
        <v>108</v>
      </c>
      <c r="B454" s="21" t="s">
        <v>109</v>
      </c>
      <c r="C454" s="56">
        <v>72056905</v>
      </c>
      <c r="D454" s="21" t="s">
        <v>379</v>
      </c>
    </row>
    <row r="455" spans="1:4" x14ac:dyDescent="0.45">
      <c r="A455" s="21" t="s">
        <v>108</v>
      </c>
      <c r="B455" s="21" t="s">
        <v>109</v>
      </c>
      <c r="C455" s="56">
        <v>72056906</v>
      </c>
      <c r="D455" s="21" t="s">
        <v>215</v>
      </c>
    </row>
    <row r="456" spans="1:4" x14ac:dyDescent="0.45">
      <c r="A456" s="21" t="s">
        <v>106</v>
      </c>
      <c r="B456" s="21" t="s">
        <v>100</v>
      </c>
      <c r="C456" s="56">
        <v>720570</v>
      </c>
      <c r="D456" s="21" t="s">
        <v>311</v>
      </c>
    </row>
    <row r="457" spans="1:4" x14ac:dyDescent="0.45">
      <c r="A457" s="21" t="s">
        <v>108</v>
      </c>
      <c r="B457" s="21" t="s">
        <v>109</v>
      </c>
      <c r="C457" s="56">
        <v>72057001</v>
      </c>
      <c r="D457" s="21" t="s">
        <v>223</v>
      </c>
    </row>
    <row r="458" spans="1:4" x14ac:dyDescent="0.45">
      <c r="A458" s="21" t="s">
        <v>108</v>
      </c>
      <c r="B458" s="21" t="s">
        <v>109</v>
      </c>
      <c r="C458" s="56">
        <v>72057002</v>
      </c>
      <c r="D458" s="21" t="s">
        <v>224</v>
      </c>
    </row>
    <row r="459" spans="1:4" x14ac:dyDescent="0.45">
      <c r="A459" s="21" t="s">
        <v>108</v>
      </c>
      <c r="B459" s="21" t="s">
        <v>109</v>
      </c>
      <c r="C459" s="56">
        <v>72057003</v>
      </c>
      <c r="D459" s="21" t="s">
        <v>225</v>
      </c>
    </row>
    <row r="460" spans="1:4" x14ac:dyDescent="0.45">
      <c r="A460" s="21" t="s">
        <v>108</v>
      </c>
      <c r="B460" s="21" t="s">
        <v>109</v>
      </c>
      <c r="C460" s="56">
        <v>72057004</v>
      </c>
      <c r="D460" s="21" t="s">
        <v>226</v>
      </c>
    </row>
    <row r="461" spans="1:4" x14ac:dyDescent="0.45">
      <c r="A461" s="21" t="s">
        <v>106</v>
      </c>
      <c r="B461" s="21" t="s">
        <v>100</v>
      </c>
      <c r="C461" s="56">
        <v>720572</v>
      </c>
      <c r="D461" s="21" t="s">
        <v>312</v>
      </c>
    </row>
    <row r="462" spans="1:4" x14ac:dyDescent="0.45">
      <c r="A462" s="21" t="s">
        <v>108</v>
      </c>
      <c r="B462" s="21" t="s">
        <v>109</v>
      </c>
      <c r="C462" s="56">
        <v>72057201</v>
      </c>
      <c r="D462" s="21" t="s">
        <v>220</v>
      </c>
    </row>
    <row r="463" spans="1:4" x14ac:dyDescent="0.45">
      <c r="A463" s="21" t="s">
        <v>106</v>
      </c>
      <c r="B463" s="21" t="s">
        <v>100</v>
      </c>
      <c r="C463" s="56">
        <v>720584</v>
      </c>
      <c r="D463" s="21" t="s">
        <v>380</v>
      </c>
    </row>
    <row r="464" spans="1:4" x14ac:dyDescent="0.45">
      <c r="A464" s="21" t="s">
        <v>108</v>
      </c>
      <c r="B464" s="21" t="s">
        <v>109</v>
      </c>
      <c r="C464" s="56">
        <v>72058401</v>
      </c>
      <c r="D464" s="21" t="s">
        <v>380</v>
      </c>
    </row>
    <row r="465" spans="1:4" x14ac:dyDescent="0.45">
      <c r="A465" s="21" t="s">
        <v>102</v>
      </c>
      <c r="B465" s="21" t="s">
        <v>100</v>
      </c>
      <c r="C465" s="56">
        <v>73</v>
      </c>
      <c r="D465" s="21" t="s">
        <v>381</v>
      </c>
    </row>
    <row r="466" spans="1:4" x14ac:dyDescent="0.45">
      <c r="A466" s="21" t="s">
        <v>104</v>
      </c>
      <c r="B466" s="21" t="s">
        <v>100</v>
      </c>
      <c r="C466" s="56">
        <v>7320</v>
      </c>
      <c r="D466" s="21" t="s">
        <v>173</v>
      </c>
    </row>
    <row r="467" spans="1:4" x14ac:dyDescent="0.45">
      <c r="A467" s="21" t="s">
        <v>106</v>
      </c>
      <c r="B467" s="21" t="s">
        <v>100</v>
      </c>
      <c r="C467" s="56">
        <v>732010</v>
      </c>
      <c r="D467" s="21" t="s">
        <v>149</v>
      </c>
    </row>
    <row r="468" spans="1:4" x14ac:dyDescent="0.45">
      <c r="A468" s="21" t="s">
        <v>108</v>
      </c>
      <c r="B468" s="21" t="s">
        <v>109</v>
      </c>
      <c r="C468" s="56">
        <v>73201001</v>
      </c>
      <c r="D468" s="21" t="s">
        <v>382</v>
      </c>
    </row>
    <row r="469" spans="1:4" x14ac:dyDescent="0.45">
      <c r="A469" s="21" t="s">
        <v>106</v>
      </c>
      <c r="B469" s="21" t="s">
        <v>100</v>
      </c>
      <c r="C469" s="56">
        <v>732015</v>
      </c>
      <c r="D469" s="21" t="s">
        <v>154</v>
      </c>
    </row>
    <row r="470" spans="1:4" x14ac:dyDescent="0.45">
      <c r="A470" s="21" t="s">
        <v>108</v>
      </c>
      <c r="B470" s="21" t="s">
        <v>109</v>
      </c>
      <c r="C470" s="56">
        <v>73201501</v>
      </c>
      <c r="D470" s="21" t="s">
        <v>383</v>
      </c>
    </row>
    <row r="471" spans="1:4" x14ac:dyDescent="0.45">
      <c r="A471" s="21" t="s">
        <v>104</v>
      </c>
      <c r="B471" s="21" t="s">
        <v>100</v>
      </c>
      <c r="C471" s="56">
        <v>7335</v>
      </c>
      <c r="D471" s="21" t="s">
        <v>78</v>
      </c>
    </row>
    <row r="472" spans="1:4" x14ac:dyDescent="0.45">
      <c r="A472" s="21" t="s">
        <v>106</v>
      </c>
      <c r="B472" s="21" t="s">
        <v>100</v>
      </c>
      <c r="C472" s="56">
        <v>733505</v>
      </c>
      <c r="D472" s="21" t="s">
        <v>176</v>
      </c>
    </row>
    <row r="473" spans="1:4" x14ac:dyDescent="0.45">
      <c r="A473" s="21" t="s">
        <v>108</v>
      </c>
      <c r="B473" s="21" t="s">
        <v>109</v>
      </c>
      <c r="C473" s="56">
        <v>73350501</v>
      </c>
      <c r="D473" s="21" t="s">
        <v>384</v>
      </c>
    </row>
    <row r="474" spans="1:4" x14ac:dyDescent="0.45">
      <c r="A474" s="21" t="s">
        <v>106</v>
      </c>
      <c r="B474" s="21" t="s">
        <v>100</v>
      </c>
      <c r="C474" s="56">
        <v>733510</v>
      </c>
      <c r="D474" s="21" t="s">
        <v>78</v>
      </c>
    </row>
    <row r="475" spans="1:4" x14ac:dyDescent="0.45">
      <c r="A475" s="21" t="s">
        <v>108</v>
      </c>
      <c r="B475" s="21" t="s">
        <v>109</v>
      </c>
      <c r="C475" s="56">
        <v>73351001</v>
      </c>
      <c r="D475" s="21" t="s">
        <v>385</v>
      </c>
    </row>
    <row r="476" spans="1:4" x14ac:dyDescent="0.45">
      <c r="A476" s="21" t="s">
        <v>106</v>
      </c>
      <c r="B476" s="21" t="s">
        <v>100</v>
      </c>
      <c r="C476" s="56">
        <v>733515</v>
      </c>
      <c r="D476" s="21" t="s">
        <v>386</v>
      </c>
    </row>
    <row r="477" spans="1:4" x14ac:dyDescent="0.45">
      <c r="A477" s="21" t="s">
        <v>108</v>
      </c>
      <c r="B477" s="21" t="s">
        <v>109</v>
      </c>
      <c r="C477" s="56">
        <v>73351501</v>
      </c>
      <c r="D477" s="21" t="s">
        <v>78</v>
      </c>
    </row>
    <row r="478" spans="1:4" x14ac:dyDescent="0.45">
      <c r="A478" s="21" t="s">
        <v>106</v>
      </c>
      <c r="B478" s="21" t="s">
        <v>100</v>
      </c>
      <c r="C478" s="56">
        <v>733550</v>
      </c>
      <c r="D478" s="21" t="s">
        <v>335</v>
      </c>
    </row>
    <row r="479" spans="1:4" x14ac:dyDescent="0.45">
      <c r="A479" s="21" t="s">
        <v>108</v>
      </c>
      <c r="B479" s="21" t="s">
        <v>109</v>
      </c>
      <c r="C479" s="56">
        <v>73355001</v>
      </c>
      <c r="D479" s="21" t="s">
        <v>335</v>
      </c>
    </row>
    <row r="480" spans="1:4" x14ac:dyDescent="0.45">
      <c r="A480" s="21" t="s">
        <v>106</v>
      </c>
      <c r="B480" s="21" t="s">
        <v>100</v>
      </c>
      <c r="C480" s="56">
        <v>733555</v>
      </c>
      <c r="D480" s="21" t="s">
        <v>176</v>
      </c>
    </row>
    <row r="481" spans="1:4" x14ac:dyDescent="0.45">
      <c r="A481" s="21" t="s">
        <v>108</v>
      </c>
      <c r="B481" s="21" t="s">
        <v>109</v>
      </c>
      <c r="C481" s="56">
        <v>73355501</v>
      </c>
      <c r="D481" s="21" t="s">
        <v>337</v>
      </c>
    </row>
    <row r="482" spans="1:4" x14ac:dyDescent="0.45">
      <c r="A482" s="21" t="s">
        <v>104</v>
      </c>
      <c r="B482" s="21" t="s">
        <v>100</v>
      </c>
      <c r="C482" s="56">
        <v>7345</v>
      </c>
      <c r="D482" s="21" t="s">
        <v>343</v>
      </c>
    </row>
    <row r="483" spans="1:4" x14ac:dyDescent="0.45">
      <c r="A483" s="21" t="s">
        <v>106</v>
      </c>
      <c r="B483" s="21" t="s">
        <v>100</v>
      </c>
      <c r="C483" s="56">
        <v>734515</v>
      </c>
      <c r="D483" s="21" t="s">
        <v>172</v>
      </c>
    </row>
    <row r="484" spans="1:4" x14ac:dyDescent="0.45">
      <c r="A484" s="21" t="s">
        <v>108</v>
      </c>
      <c r="B484" s="21" t="s">
        <v>109</v>
      </c>
      <c r="C484" s="56">
        <v>73451501</v>
      </c>
      <c r="D484" s="21" t="s">
        <v>387</v>
      </c>
    </row>
    <row r="485" spans="1:4" x14ac:dyDescent="0.45">
      <c r="A485" s="21" t="s">
        <v>108</v>
      </c>
      <c r="B485" s="21" t="s">
        <v>109</v>
      </c>
      <c r="C485" s="56">
        <v>73451502</v>
      </c>
      <c r="D485" s="21" t="s">
        <v>388</v>
      </c>
    </row>
    <row r="486" spans="1:4" x14ac:dyDescent="0.45">
      <c r="A486" s="21" t="s">
        <v>108</v>
      </c>
      <c r="B486" s="21" t="s">
        <v>109</v>
      </c>
      <c r="C486" s="56">
        <v>73451503</v>
      </c>
      <c r="D486" s="21" t="s">
        <v>389</v>
      </c>
    </row>
    <row r="487" spans="1:4" x14ac:dyDescent="0.45">
      <c r="A487" s="21" t="s">
        <v>104</v>
      </c>
      <c r="B487" s="21" t="s">
        <v>100</v>
      </c>
      <c r="C487" s="56">
        <v>7350</v>
      </c>
      <c r="D487" s="21" t="s">
        <v>390</v>
      </c>
    </row>
    <row r="488" spans="1:4" x14ac:dyDescent="0.45">
      <c r="A488" s="21" t="s">
        <v>106</v>
      </c>
      <c r="B488" s="21" t="s">
        <v>100</v>
      </c>
      <c r="C488" s="56">
        <v>735015</v>
      </c>
      <c r="D488" s="21" t="s">
        <v>351</v>
      </c>
    </row>
    <row r="489" spans="1:4" x14ac:dyDescent="0.45">
      <c r="A489" s="21" t="s">
        <v>108</v>
      </c>
      <c r="B489" s="21" t="s">
        <v>109</v>
      </c>
      <c r="C489" s="56">
        <v>73501501</v>
      </c>
      <c r="D489" s="21" t="s">
        <v>351</v>
      </c>
    </row>
    <row r="490" spans="1:4" x14ac:dyDescent="0.45">
      <c r="A490" s="21" t="s">
        <v>104</v>
      </c>
      <c r="B490" s="21" t="s">
        <v>100</v>
      </c>
      <c r="C490" s="56">
        <v>7395</v>
      </c>
      <c r="D490" s="21" t="s">
        <v>295</v>
      </c>
    </row>
    <row r="491" spans="1:4" x14ac:dyDescent="0.45">
      <c r="A491" s="21" t="s">
        <v>106</v>
      </c>
      <c r="B491" s="21" t="s">
        <v>100</v>
      </c>
      <c r="C491" s="56">
        <v>739525</v>
      </c>
      <c r="D491" s="21" t="s">
        <v>391</v>
      </c>
    </row>
    <row r="492" spans="1:4" x14ac:dyDescent="0.45">
      <c r="A492" s="21" t="s">
        <v>108</v>
      </c>
      <c r="B492" s="21" t="s">
        <v>109</v>
      </c>
      <c r="C492" s="56">
        <v>73952501</v>
      </c>
      <c r="D492" s="21" t="s">
        <v>392</v>
      </c>
    </row>
    <row r="493" spans="1:4" x14ac:dyDescent="0.45">
      <c r="A493" s="21" t="s">
        <v>108</v>
      </c>
      <c r="B493" s="21" t="s">
        <v>109</v>
      </c>
      <c r="C493" s="56">
        <v>73952502</v>
      </c>
      <c r="D493" s="21" t="s">
        <v>9</v>
      </c>
    </row>
    <row r="494" spans="1:4" x14ac:dyDescent="0.45">
      <c r="A494" s="21" t="s">
        <v>106</v>
      </c>
      <c r="B494" s="21" t="s">
        <v>100</v>
      </c>
      <c r="C494" s="56">
        <v>739530</v>
      </c>
      <c r="D494" s="21" t="s">
        <v>393</v>
      </c>
    </row>
    <row r="495" spans="1:4" x14ac:dyDescent="0.45">
      <c r="A495" s="21" t="s">
        <v>108</v>
      </c>
      <c r="B495" s="21" t="s">
        <v>109</v>
      </c>
      <c r="C495" s="56">
        <v>73953001</v>
      </c>
      <c r="D495" s="21" t="s">
        <v>393</v>
      </c>
    </row>
    <row r="496" spans="1:4" x14ac:dyDescent="0.45">
      <c r="A496" s="21" t="s">
        <v>106</v>
      </c>
      <c r="B496" s="21" t="s">
        <v>100</v>
      </c>
      <c r="C496" s="56">
        <v>739545</v>
      </c>
      <c r="D496" s="21" t="s">
        <v>356</v>
      </c>
    </row>
    <row r="497" spans="1:4" x14ac:dyDescent="0.45">
      <c r="A497" s="21" t="s">
        <v>108</v>
      </c>
      <c r="B497" s="21" t="s">
        <v>109</v>
      </c>
      <c r="C497" s="56">
        <v>73954501</v>
      </c>
      <c r="D497" s="21" t="s">
        <v>356</v>
      </c>
    </row>
    <row r="498" spans="1:4" x14ac:dyDescent="0.45">
      <c r="A498" s="21" t="s">
        <v>106</v>
      </c>
      <c r="B498" s="21" t="s">
        <v>100</v>
      </c>
      <c r="C498" s="56">
        <v>739595</v>
      </c>
      <c r="D498" s="21" t="s">
        <v>394</v>
      </c>
    </row>
    <row r="499" spans="1:4" x14ac:dyDescent="0.45">
      <c r="A499" s="21" t="s">
        <v>108</v>
      </c>
      <c r="B499" s="21" t="s">
        <v>109</v>
      </c>
      <c r="C499" s="56">
        <v>73959501</v>
      </c>
      <c r="D499" s="21" t="s">
        <v>395</v>
      </c>
    </row>
    <row r="500" spans="1:4" x14ac:dyDescent="0.45">
      <c r="A500" s="21" t="s">
        <v>108</v>
      </c>
      <c r="B500" s="21" t="s">
        <v>109</v>
      </c>
      <c r="C500" s="56">
        <v>73959502</v>
      </c>
      <c r="D500" s="21" t="s">
        <v>396</v>
      </c>
    </row>
    <row r="501" spans="1:4" x14ac:dyDescent="0.45">
      <c r="A501" s="21" t="s">
        <v>108</v>
      </c>
      <c r="B501" s="21" t="s">
        <v>109</v>
      </c>
      <c r="C501" s="56">
        <v>73959503</v>
      </c>
      <c r="D501" s="21" t="s">
        <v>397</v>
      </c>
    </row>
    <row r="502" spans="1:4" x14ac:dyDescent="0.45">
      <c r="A502" s="21" t="s">
        <v>108</v>
      </c>
      <c r="B502" s="21" t="s">
        <v>109</v>
      </c>
      <c r="C502" s="56">
        <v>73959504</v>
      </c>
      <c r="D502" s="21" t="s">
        <v>398</v>
      </c>
    </row>
    <row r="503" spans="1:4" x14ac:dyDescent="0.45">
      <c r="A503" s="21" t="s">
        <v>108</v>
      </c>
      <c r="B503" s="21" t="s">
        <v>109</v>
      </c>
      <c r="C503" s="56">
        <v>73959505</v>
      </c>
      <c r="D503" s="21" t="s">
        <v>399</v>
      </c>
    </row>
    <row r="504" spans="1:4" x14ac:dyDescent="0.45">
      <c r="A504" s="21" t="s">
        <v>108</v>
      </c>
      <c r="B504" s="21" t="s">
        <v>109</v>
      </c>
      <c r="C504" s="56">
        <v>73959506</v>
      </c>
      <c r="D504" s="21" t="s">
        <v>400</v>
      </c>
    </row>
    <row r="505" spans="1:4" x14ac:dyDescent="0.45">
      <c r="A505" s="21" t="s">
        <v>108</v>
      </c>
      <c r="B505" s="21" t="s">
        <v>109</v>
      </c>
      <c r="C505" s="56">
        <v>73959507</v>
      </c>
      <c r="D505" s="21" t="s">
        <v>401</v>
      </c>
    </row>
    <row r="506" spans="1:4" x14ac:dyDescent="0.45">
      <c r="A506" s="21" t="s">
        <v>108</v>
      </c>
      <c r="B506" s="21" t="s">
        <v>109</v>
      </c>
      <c r="C506" s="56">
        <v>73959508</v>
      </c>
      <c r="D506" s="21" t="s">
        <v>402</v>
      </c>
    </row>
    <row r="507" spans="1:4" x14ac:dyDescent="0.45">
      <c r="A507" s="21" t="s">
        <v>108</v>
      </c>
      <c r="B507" s="21" t="s">
        <v>109</v>
      </c>
      <c r="C507" s="56">
        <v>73959509</v>
      </c>
      <c r="D507" s="21" t="s">
        <v>403</v>
      </c>
    </row>
    <row r="508" spans="1:4" x14ac:dyDescent="0.45">
      <c r="A508" s="21" t="s">
        <v>108</v>
      </c>
      <c r="B508" s="21" t="s">
        <v>109</v>
      </c>
      <c r="C508" s="56">
        <v>73959510</v>
      </c>
      <c r="D508" s="21" t="s">
        <v>404</v>
      </c>
    </row>
    <row r="509" spans="1:4" x14ac:dyDescent="0.45">
      <c r="A509" s="21" t="s">
        <v>108</v>
      </c>
      <c r="B509" s="21" t="s">
        <v>109</v>
      </c>
      <c r="C509" s="56">
        <v>73959511</v>
      </c>
      <c r="D509" s="21" t="s">
        <v>405</v>
      </c>
    </row>
    <row r="510" spans="1:4" x14ac:dyDescent="0.45">
      <c r="A510" s="21" t="s">
        <v>108</v>
      </c>
      <c r="B510" s="21" t="s">
        <v>109</v>
      </c>
      <c r="C510" s="56">
        <v>73959512</v>
      </c>
      <c r="D510" s="21" t="s">
        <v>406</v>
      </c>
    </row>
    <row r="511" spans="1:4" x14ac:dyDescent="0.45">
      <c r="A511" s="21" t="s">
        <v>108</v>
      </c>
      <c r="B511" s="21" t="s">
        <v>109</v>
      </c>
      <c r="C511" s="56">
        <v>73959513</v>
      </c>
      <c r="D511" s="21" t="s">
        <v>407</v>
      </c>
    </row>
    <row r="512" spans="1:4" x14ac:dyDescent="0.45">
      <c r="A512" s="21" t="s">
        <v>108</v>
      </c>
      <c r="B512" s="21" t="s">
        <v>109</v>
      </c>
      <c r="C512" s="56">
        <v>73959514</v>
      </c>
      <c r="D512" s="21" t="s">
        <v>408</v>
      </c>
    </row>
    <row r="513" spans="1:4" x14ac:dyDescent="0.45">
      <c r="A513" s="21" t="s">
        <v>108</v>
      </c>
      <c r="B513" s="21" t="s">
        <v>109</v>
      </c>
      <c r="C513" s="56">
        <v>73959515</v>
      </c>
      <c r="D513" s="21" t="s">
        <v>409</v>
      </c>
    </row>
    <row r="514" spans="1:4" x14ac:dyDescent="0.45">
      <c r="A514" s="21" t="s">
        <v>108</v>
      </c>
      <c r="B514" s="21" t="s">
        <v>109</v>
      </c>
      <c r="C514" s="56">
        <v>73959516</v>
      </c>
      <c r="D514" s="21" t="s">
        <v>394</v>
      </c>
    </row>
    <row r="515" spans="1:4" x14ac:dyDescent="0.45">
      <c r="A515" s="21" t="s">
        <v>108</v>
      </c>
      <c r="B515" s="21" t="s">
        <v>109</v>
      </c>
      <c r="C515" s="56">
        <v>73959517</v>
      </c>
      <c r="D515" s="21" t="s">
        <v>410</v>
      </c>
    </row>
    <row r="516" spans="1:4" x14ac:dyDescent="0.45">
      <c r="A516" s="21" t="s">
        <v>102</v>
      </c>
      <c r="B516" s="21" t="s">
        <v>100</v>
      </c>
      <c r="C516" s="56">
        <v>74</v>
      </c>
      <c r="D516" s="21" t="s">
        <v>411</v>
      </c>
    </row>
    <row r="517" spans="1:4" x14ac:dyDescent="0.45">
      <c r="A517" s="21" t="s">
        <v>104</v>
      </c>
      <c r="B517" s="21" t="s">
        <v>100</v>
      </c>
      <c r="C517" s="56">
        <v>7405</v>
      </c>
      <c r="D517" s="21" t="s">
        <v>411</v>
      </c>
    </row>
    <row r="518" spans="1:4" x14ac:dyDescent="0.45">
      <c r="A518" s="21" t="s">
        <v>106</v>
      </c>
      <c r="B518" s="21" t="s">
        <v>100</v>
      </c>
      <c r="C518" s="56">
        <v>740505</v>
      </c>
      <c r="D518" s="21" t="s">
        <v>412</v>
      </c>
    </row>
    <row r="519" spans="1:4" x14ac:dyDescent="0.45">
      <c r="A519" s="21" t="s">
        <v>108</v>
      </c>
      <c r="B519" s="21" t="s">
        <v>109</v>
      </c>
      <c r="C519" s="56">
        <v>74050501</v>
      </c>
      <c r="D519" s="21" t="s">
        <v>413</v>
      </c>
    </row>
    <row r="520" spans="1:4" x14ac:dyDescent="0.45">
      <c r="A520" s="21" t="s">
        <v>108</v>
      </c>
      <c r="B520" s="21" t="s">
        <v>109</v>
      </c>
      <c r="C520" s="56">
        <v>74050502</v>
      </c>
      <c r="D520" s="21" t="s">
        <v>414</v>
      </c>
    </row>
    <row r="521" spans="1:4" x14ac:dyDescent="0.45">
      <c r="A521" s="21" t="s">
        <v>108</v>
      </c>
      <c r="B521" s="21" t="s">
        <v>109</v>
      </c>
      <c r="C521" s="56">
        <v>74050503</v>
      </c>
      <c r="D521" s="21" t="s">
        <v>415</v>
      </c>
    </row>
    <row r="522" spans="1:4" x14ac:dyDescent="0.45">
      <c r="A522" s="21" t="s">
        <v>108</v>
      </c>
      <c r="B522" s="21" t="s">
        <v>109</v>
      </c>
      <c r="C522" s="56">
        <v>74050504</v>
      </c>
      <c r="D522" s="21" t="s">
        <v>416</v>
      </c>
    </row>
    <row r="523" spans="1:4" x14ac:dyDescent="0.45">
      <c r="A523" s="21" t="s">
        <v>108</v>
      </c>
      <c r="B523" s="21" t="s">
        <v>109</v>
      </c>
      <c r="C523" s="56">
        <v>74050505</v>
      </c>
      <c r="D523" s="21" t="s">
        <v>417</v>
      </c>
    </row>
    <row r="524" spans="1:4" x14ac:dyDescent="0.45">
      <c r="A524" s="21" t="s">
        <v>108</v>
      </c>
      <c r="B524" s="21" t="s">
        <v>109</v>
      </c>
      <c r="C524" s="56">
        <v>74050506</v>
      </c>
      <c r="D524" s="21" t="s">
        <v>418</v>
      </c>
    </row>
    <row r="526" spans="1:4" x14ac:dyDescent="0.45">
      <c r="A526" s="22" t="s">
        <v>419</v>
      </c>
      <c r="B526" s="22"/>
      <c r="C526" s="22"/>
      <c r="D526" s="22"/>
    </row>
    <row r="527" spans="1:4" x14ac:dyDescent="0.45">
      <c r="A527" s="23"/>
      <c r="B527" s="23"/>
      <c r="C527" s="23"/>
      <c r="D527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2:Q202"/>
  <sheetViews>
    <sheetView topLeftCell="A130" workbookViewId="0">
      <selection activeCell="B44" sqref="B44"/>
    </sheetView>
  </sheetViews>
  <sheetFormatPr baseColWidth="10" defaultRowHeight="14.25" x14ac:dyDescent="0.45"/>
  <cols>
    <col min="2" max="2" width="29.59765625" customWidth="1"/>
    <col min="3" max="3" width="21.265625" customWidth="1"/>
    <col min="4" max="4" width="23.1328125" customWidth="1"/>
    <col min="5" max="5" width="26.1328125" customWidth="1"/>
    <col min="6" max="10" width="19.1328125" customWidth="1"/>
    <col min="11" max="11" width="36.265625" bestFit="1" customWidth="1"/>
    <col min="12" max="12" width="13.1328125" bestFit="1" customWidth="1"/>
    <col min="13" max="13" width="21.3984375" bestFit="1" customWidth="1"/>
  </cols>
  <sheetData>
    <row r="2" spans="2:8" x14ac:dyDescent="0.45">
      <c r="B2" s="90" t="s">
        <v>596</v>
      </c>
      <c r="C2" s="90"/>
      <c r="D2" s="90"/>
      <c r="E2" s="90"/>
      <c r="F2" s="90"/>
      <c r="G2" s="90"/>
      <c r="H2" s="90"/>
    </row>
    <row r="6" spans="2:8" x14ac:dyDescent="0.45">
      <c r="B6" s="1" t="s">
        <v>556</v>
      </c>
      <c r="C6" s="57" t="s">
        <v>563</v>
      </c>
      <c r="D6" s="57" t="s">
        <v>564</v>
      </c>
      <c r="E6" s="57" t="s">
        <v>61</v>
      </c>
      <c r="F6" s="57" t="s">
        <v>565</v>
      </c>
      <c r="G6" s="57" t="s">
        <v>44</v>
      </c>
      <c r="H6" s="57"/>
    </row>
    <row r="7" spans="2:8" x14ac:dyDescent="0.45">
      <c r="B7" t="s">
        <v>557</v>
      </c>
    </row>
    <row r="8" spans="2:8" x14ac:dyDescent="0.45">
      <c r="B8" t="s">
        <v>555</v>
      </c>
      <c r="C8" t="s">
        <v>566</v>
      </c>
      <c r="D8" t="s">
        <v>567</v>
      </c>
      <c r="E8" t="s">
        <v>561</v>
      </c>
      <c r="F8" t="s">
        <v>562</v>
      </c>
    </row>
    <row r="9" spans="2:8" x14ac:dyDescent="0.45">
      <c r="B9" t="s">
        <v>558</v>
      </c>
      <c r="C9" s="57"/>
      <c r="D9" s="57" t="s">
        <v>568</v>
      </c>
      <c r="E9" s="57" t="s">
        <v>569</v>
      </c>
      <c r="F9" s="57" t="s">
        <v>570</v>
      </c>
      <c r="G9" s="57" t="s">
        <v>571</v>
      </c>
    </row>
    <row r="10" spans="2:8" x14ac:dyDescent="0.45">
      <c r="B10" t="s">
        <v>559</v>
      </c>
      <c r="C10" s="58"/>
      <c r="D10" s="58"/>
      <c r="E10" s="58"/>
      <c r="F10" s="57"/>
    </row>
    <row r="11" spans="2:8" x14ac:dyDescent="0.45">
      <c r="B11" t="s">
        <v>572</v>
      </c>
      <c r="C11" t="s">
        <v>525</v>
      </c>
      <c r="D11">
        <v>1145000</v>
      </c>
      <c r="E11">
        <v>2.5</v>
      </c>
    </row>
    <row r="12" spans="2:8" x14ac:dyDescent="0.45">
      <c r="B12" t="s">
        <v>560</v>
      </c>
      <c r="C12" t="s">
        <v>566</v>
      </c>
      <c r="D12" t="s">
        <v>567</v>
      </c>
      <c r="E12" t="s">
        <v>561</v>
      </c>
      <c r="F12" t="s">
        <v>562</v>
      </c>
    </row>
    <row r="13" spans="2:8" x14ac:dyDescent="0.45">
      <c r="B13" t="s">
        <v>559</v>
      </c>
      <c r="C13" s="57"/>
      <c r="D13" s="57"/>
      <c r="E13" s="57"/>
      <c r="F13" s="57"/>
    </row>
    <row r="15" spans="2:8" x14ac:dyDescent="0.45">
      <c r="B15" s="1" t="s">
        <v>573</v>
      </c>
    </row>
    <row r="16" spans="2:8" x14ac:dyDescent="0.45">
      <c r="B16" t="s">
        <v>574</v>
      </c>
    </row>
    <row r="17" spans="1:7" x14ac:dyDescent="0.45">
      <c r="B17" t="s">
        <v>575</v>
      </c>
    </row>
    <row r="18" spans="1:7" x14ac:dyDescent="0.45">
      <c r="B18" t="s">
        <v>576</v>
      </c>
    </row>
    <row r="19" spans="1:7" x14ac:dyDescent="0.45">
      <c r="B19" t="s">
        <v>577</v>
      </c>
    </row>
    <row r="20" spans="1:7" x14ac:dyDescent="0.45">
      <c r="B20" t="s">
        <v>578</v>
      </c>
    </row>
    <row r="21" spans="1:7" x14ac:dyDescent="0.45">
      <c r="B21" t="s">
        <v>579</v>
      </c>
    </row>
    <row r="22" spans="1:7" x14ac:dyDescent="0.45">
      <c r="A22" t="s">
        <v>672</v>
      </c>
      <c r="B22" s="72" t="s">
        <v>671</v>
      </c>
      <c r="C22" t="s">
        <v>673</v>
      </c>
    </row>
    <row r="23" spans="1:7" x14ac:dyDescent="0.45">
      <c r="B23" t="s">
        <v>580</v>
      </c>
      <c r="C23" s="59" t="s">
        <v>581</v>
      </c>
      <c r="D23" s="60" t="s">
        <v>582</v>
      </c>
      <c r="E23" s="61" t="s">
        <v>583</v>
      </c>
      <c r="F23" s="57"/>
      <c r="G23" s="57"/>
    </row>
    <row r="32" spans="1:7" x14ac:dyDescent="0.45">
      <c r="B32" t="s">
        <v>584</v>
      </c>
    </row>
    <row r="33" spans="1:16" x14ac:dyDescent="0.45">
      <c r="B33" t="s">
        <v>580</v>
      </c>
      <c r="C33" s="59" t="s">
        <v>581</v>
      </c>
      <c r="D33" s="57"/>
      <c r="E33" s="57"/>
      <c r="F33" s="57"/>
      <c r="G33" s="57"/>
      <c r="M33" s="60" t="s">
        <v>582</v>
      </c>
    </row>
    <row r="35" spans="1:16" x14ac:dyDescent="0.45">
      <c r="B35" t="s">
        <v>556</v>
      </c>
      <c r="C35" s="57" t="s">
        <v>563</v>
      </c>
      <c r="D35" s="57" t="s">
        <v>564</v>
      </c>
      <c r="E35" s="57" t="s">
        <v>61</v>
      </c>
      <c r="F35" s="57" t="s">
        <v>565</v>
      </c>
      <c r="G35" s="57" t="s">
        <v>44</v>
      </c>
      <c r="H35" s="57"/>
      <c r="M35" t="s">
        <v>530</v>
      </c>
      <c r="N35" t="s">
        <v>533</v>
      </c>
      <c r="P35" t="s">
        <v>534</v>
      </c>
    </row>
    <row r="36" spans="1:16" x14ac:dyDescent="0.45">
      <c r="B36" t="s">
        <v>557</v>
      </c>
    </row>
    <row r="37" spans="1:16" x14ac:dyDescent="0.45">
      <c r="B37" t="s">
        <v>555</v>
      </c>
      <c r="C37" t="s">
        <v>566</v>
      </c>
      <c r="D37" t="s">
        <v>567</v>
      </c>
      <c r="E37" t="s">
        <v>561</v>
      </c>
      <c r="F37" t="s">
        <v>562</v>
      </c>
    </row>
    <row r="38" spans="1:16" x14ac:dyDescent="0.45">
      <c r="B38" t="s">
        <v>558</v>
      </c>
      <c r="C38" s="57"/>
      <c r="D38" s="57" t="s">
        <v>568</v>
      </c>
      <c r="E38" s="57" t="s">
        <v>569</v>
      </c>
      <c r="F38" s="57" t="s">
        <v>570</v>
      </c>
      <c r="G38" s="57" t="s">
        <v>571</v>
      </c>
    </row>
    <row r="39" spans="1:16" x14ac:dyDescent="0.45">
      <c r="B39" t="s">
        <v>559</v>
      </c>
      <c r="C39" s="58"/>
      <c r="D39" s="58"/>
      <c r="E39" s="58"/>
      <c r="F39" s="57"/>
    </row>
    <row r="40" spans="1:16" x14ac:dyDescent="0.45">
      <c r="B40" t="s">
        <v>572</v>
      </c>
      <c r="C40" t="s">
        <v>525</v>
      </c>
      <c r="D40">
        <v>1145000</v>
      </c>
      <c r="E40">
        <v>2.5</v>
      </c>
    </row>
    <row r="41" spans="1:16" x14ac:dyDescent="0.45">
      <c r="B41" t="s">
        <v>560</v>
      </c>
      <c r="C41" t="s">
        <v>566</v>
      </c>
      <c r="D41" t="s">
        <v>567</v>
      </c>
      <c r="E41" t="s">
        <v>561</v>
      </c>
      <c r="F41" t="s">
        <v>562</v>
      </c>
    </row>
    <row r="42" spans="1:16" x14ac:dyDescent="0.45">
      <c r="B42" t="s">
        <v>559</v>
      </c>
      <c r="C42" s="57"/>
      <c r="D42" s="57"/>
      <c r="E42" s="57"/>
      <c r="F42" s="57"/>
    </row>
    <row r="44" spans="1:16" x14ac:dyDescent="0.45">
      <c r="B44" s="1" t="s">
        <v>573</v>
      </c>
    </row>
    <row r="45" spans="1:16" x14ac:dyDescent="0.45">
      <c r="A45">
        <v>1</v>
      </c>
      <c r="B45" s="62" t="s">
        <v>574</v>
      </c>
    </row>
    <row r="46" spans="1:16" x14ac:dyDescent="0.45">
      <c r="A46">
        <v>2</v>
      </c>
      <c r="B46" s="63" t="s">
        <v>575</v>
      </c>
    </row>
    <row r="47" spans="1:16" x14ac:dyDescent="0.45">
      <c r="A47">
        <v>3</v>
      </c>
      <c r="B47" s="64" t="s">
        <v>576</v>
      </c>
    </row>
    <row r="48" spans="1:16" x14ac:dyDescent="0.45">
      <c r="B48" t="s">
        <v>577</v>
      </c>
    </row>
    <row r="49" spans="1:17" x14ac:dyDescent="0.45">
      <c r="B49" t="s">
        <v>578</v>
      </c>
    </row>
    <row r="50" spans="1:17" x14ac:dyDescent="0.45">
      <c r="B50" t="s">
        <v>579</v>
      </c>
      <c r="D50" s="8"/>
      <c r="E50" s="8"/>
    </row>
    <row r="51" spans="1:17" x14ac:dyDescent="0.45">
      <c r="D51" s="8"/>
      <c r="E51" s="8"/>
    </row>
    <row r="52" spans="1:17" s="27" customFormat="1" x14ac:dyDescent="0.45">
      <c r="A52" s="27">
        <v>1</v>
      </c>
      <c r="B52" s="62" t="s">
        <v>440</v>
      </c>
      <c r="L52" s="28"/>
      <c r="M52" s="28"/>
      <c r="O52" s="28" t="s">
        <v>96</v>
      </c>
      <c r="P52" s="28"/>
      <c r="Q52" s="28"/>
    </row>
    <row r="53" spans="1:17" x14ac:dyDescent="0.45">
      <c r="B53" s="10" t="s">
        <v>45</v>
      </c>
      <c r="C53" s="10" t="s">
        <v>46</v>
      </c>
      <c r="D53" s="11" t="s">
        <v>47</v>
      </c>
      <c r="E53" s="19" t="s">
        <v>48</v>
      </c>
      <c r="F53" s="12" t="s">
        <v>49</v>
      </c>
      <c r="G53" s="13" t="s">
        <v>87</v>
      </c>
      <c r="H53" s="9" t="s">
        <v>88</v>
      </c>
      <c r="I53" s="34" t="s">
        <v>433</v>
      </c>
      <c r="J53" s="32" t="s">
        <v>430</v>
      </c>
      <c r="K53" s="32" t="s">
        <v>41</v>
      </c>
      <c r="L53" s="31" t="s">
        <v>600</v>
      </c>
      <c r="M53" s="31" t="s">
        <v>601</v>
      </c>
      <c r="N53" s="9" t="s">
        <v>58</v>
      </c>
      <c r="O53" s="13" t="s">
        <v>68</v>
      </c>
      <c r="P53" s="14" t="s">
        <v>50</v>
      </c>
      <c r="Q53" s="8"/>
    </row>
    <row r="54" spans="1:17" x14ac:dyDescent="0.45">
      <c r="B54">
        <v>41203401</v>
      </c>
      <c r="C54" t="s">
        <v>279</v>
      </c>
      <c r="D54" s="57" t="s">
        <v>57</v>
      </c>
      <c r="E54" t="s">
        <v>52</v>
      </c>
      <c r="F54" t="s">
        <v>53</v>
      </c>
      <c r="K54" t="s">
        <v>605</v>
      </c>
      <c r="L54" s="8"/>
      <c r="M54" s="8">
        <v>5760000</v>
      </c>
      <c r="N54" t="s">
        <v>59</v>
      </c>
      <c r="P54" t="s">
        <v>73</v>
      </c>
      <c r="Q54" s="8"/>
    </row>
    <row r="55" spans="1:17" x14ac:dyDescent="0.45">
      <c r="B55">
        <v>13050501</v>
      </c>
      <c r="C55" t="s">
        <v>117</v>
      </c>
      <c r="D55" s="57" t="s">
        <v>57</v>
      </c>
      <c r="E55" t="s">
        <v>52</v>
      </c>
      <c r="F55" t="s">
        <v>44</v>
      </c>
      <c r="K55" t="s">
        <v>605</v>
      </c>
      <c r="L55" s="8">
        <v>5760000</v>
      </c>
      <c r="M55" s="8"/>
      <c r="N55" t="s">
        <v>60</v>
      </c>
      <c r="P55" t="s">
        <v>74</v>
      </c>
      <c r="Q55" s="8"/>
    </row>
    <row r="56" spans="1:17" x14ac:dyDescent="0.45">
      <c r="B56">
        <v>13557502</v>
      </c>
      <c r="C56" t="s">
        <v>507</v>
      </c>
      <c r="D56" s="57" t="s">
        <v>57</v>
      </c>
      <c r="E56" t="s">
        <v>52</v>
      </c>
      <c r="F56" t="s">
        <v>61</v>
      </c>
      <c r="K56" t="s">
        <v>605</v>
      </c>
      <c r="L56" s="8">
        <v>63360</v>
      </c>
      <c r="M56" s="8"/>
      <c r="N56" t="s">
        <v>62</v>
      </c>
      <c r="P56" s="20" t="s">
        <v>0</v>
      </c>
      <c r="Q56" s="8"/>
    </row>
    <row r="57" spans="1:17" x14ac:dyDescent="0.45">
      <c r="B57">
        <v>23657502</v>
      </c>
      <c r="C57" t="s">
        <v>512</v>
      </c>
      <c r="D57" s="57" t="s">
        <v>57</v>
      </c>
      <c r="E57" t="s">
        <v>52</v>
      </c>
      <c r="F57" t="s">
        <v>63</v>
      </c>
      <c r="K57" t="s">
        <v>605</v>
      </c>
      <c r="L57" s="8"/>
      <c r="M57" s="8">
        <v>63360</v>
      </c>
      <c r="N57" t="s">
        <v>72</v>
      </c>
      <c r="Q57" s="8"/>
    </row>
    <row r="58" spans="1:17" x14ac:dyDescent="0.45">
      <c r="B58">
        <v>14300510</v>
      </c>
      <c r="C58" t="s">
        <v>147</v>
      </c>
      <c r="D58" s="57" t="s">
        <v>57</v>
      </c>
      <c r="E58" t="s">
        <v>52</v>
      </c>
      <c r="F58" t="s">
        <v>64</v>
      </c>
      <c r="K58" t="s">
        <v>605</v>
      </c>
      <c r="L58" s="8"/>
      <c r="M58" s="8">
        <v>0</v>
      </c>
      <c r="N58" t="s">
        <v>65</v>
      </c>
      <c r="Q58" s="8"/>
    </row>
    <row r="59" spans="1:17" x14ac:dyDescent="0.45">
      <c r="L59" s="8"/>
      <c r="M59" s="8"/>
      <c r="Q59" s="8"/>
    </row>
    <row r="60" spans="1:17" x14ac:dyDescent="0.45">
      <c r="B60" s="10" t="s">
        <v>45</v>
      </c>
      <c r="C60" s="10" t="s">
        <v>46</v>
      </c>
      <c r="D60" s="11" t="s">
        <v>47</v>
      </c>
      <c r="E60" s="19" t="s">
        <v>48</v>
      </c>
      <c r="F60" s="12" t="s">
        <v>49</v>
      </c>
      <c r="G60" s="13" t="s">
        <v>87</v>
      </c>
      <c r="H60" s="9" t="s">
        <v>88</v>
      </c>
      <c r="I60" s="34" t="s">
        <v>433</v>
      </c>
      <c r="J60" s="32" t="s">
        <v>430</v>
      </c>
      <c r="K60" s="32" t="s">
        <v>41</v>
      </c>
      <c r="L60" s="31" t="s">
        <v>600</v>
      </c>
      <c r="M60" s="31" t="s">
        <v>601</v>
      </c>
      <c r="N60" s="9" t="s">
        <v>58</v>
      </c>
      <c r="O60" s="13" t="s">
        <v>68</v>
      </c>
      <c r="P60" s="14" t="s">
        <v>50</v>
      </c>
      <c r="Q60" s="8"/>
    </row>
    <row r="61" spans="1:17" x14ac:dyDescent="0.45">
      <c r="B61" s="48">
        <v>41203401</v>
      </c>
      <c r="C61" s="49" t="s">
        <v>279</v>
      </c>
      <c r="K61" t="s">
        <v>513</v>
      </c>
      <c r="L61" s="51"/>
      <c r="M61" s="52">
        <v>7500000</v>
      </c>
      <c r="Q61" s="8"/>
    </row>
    <row r="62" spans="1:17" x14ac:dyDescent="0.45">
      <c r="B62" s="48">
        <v>13050501</v>
      </c>
      <c r="C62" s="49" t="s">
        <v>117</v>
      </c>
      <c r="K62" t="s">
        <v>513</v>
      </c>
      <c r="L62" s="52">
        <v>7281450</v>
      </c>
      <c r="M62" s="51"/>
      <c r="Q62" s="8"/>
    </row>
    <row r="63" spans="1:17" ht="28.5" x14ac:dyDescent="0.45">
      <c r="B63" s="55">
        <v>13551501</v>
      </c>
      <c r="C63" s="49" t="s">
        <v>126</v>
      </c>
      <c r="K63" t="s">
        <v>513</v>
      </c>
      <c r="L63" s="52">
        <v>187500</v>
      </c>
      <c r="M63" s="51"/>
      <c r="Q63" s="8"/>
    </row>
    <row r="64" spans="1:17" x14ac:dyDescent="0.45">
      <c r="B64" s="55">
        <v>13551813</v>
      </c>
      <c r="C64" s="49" t="s">
        <v>133</v>
      </c>
      <c r="K64" t="s">
        <v>513</v>
      </c>
      <c r="L64" s="52">
        <v>31050</v>
      </c>
      <c r="M64" s="51"/>
      <c r="Q64" s="8"/>
    </row>
    <row r="65" spans="1:17" x14ac:dyDescent="0.45">
      <c r="B65" s="48">
        <v>13557502</v>
      </c>
      <c r="C65" s="49" t="s">
        <v>507</v>
      </c>
      <c r="K65" t="s">
        <v>513</v>
      </c>
      <c r="L65" s="52">
        <v>82500</v>
      </c>
      <c r="M65" s="51"/>
      <c r="Q65" s="8"/>
    </row>
    <row r="66" spans="1:17" x14ac:dyDescent="0.45">
      <c r="B66" s="48">
        <v>23657502</v>
      </c>
      <c r="C66" s="49" t="s">
        <v>512</v>
      </c>
      <c r="K66" t="s">
        <v>513</v>
      </c>
      <c r="L66" s="51"/>
      <c r="M66" s="52">
        <v>82500</v>
      </c>
      <c r="Q66" s="8"/>
    </row>
    <row r="67" spans="1:17" x14ac:dyDescent="0.45">
      <c r="B67" s="48">
        <v>14300510</v>
      </c>
      <c r="C67" s="49" t="s">
        <v>147</v>
      </c>
      <c r="K67" t="s">
        <v>513</v>
      </c>
      <c r="L67" s="51"/>
      <c r="M67" s="51">
        <v>0</v>
      </c>
      <c r="Q67" s="8"/>
    </row>
    <row r="68" spans="1:17" x14ac:dyDescent="0.45">
      <c r="B68" s="66"/>
      <c r="C68" s="66"/>
      <c r="L68" s="67"/>
      <c r="M68" s="67"/>
      <c r="Q68" s="8"/>
    </row>
    <row r="69" spans="1:17" x14ac:dyDescent="0.45">
      <c r="B69" s="10" t="s">
        <v>45</v>
      </c>
      <c r="C69" s="10" t="s">
        <v>46</v>
      </c>
      <c r="D69" s="11" t="s">
        <v>47</v>
      </c>
      <c r="E69" s="19" t="s">
        <v>48</v>
      </c>
      <c r="F69" s="12" t="s">
        <v>49</v>
      </c>
      <c r="G69" s="13" t="s">
        <v>87</v>
      </c>
      <c r="H69" s="9" t="s">
        <v>88</v>
      </c>
      <c r="I69" s="34" t="s">
        <v>433</v>
      </c>
      <c r="J69" s="32" t="s">
        <v>430</v>
      </c>
      <c r="K69" s="32" t="s">
        <v>41</v>
      </c>
      <c r="L69" s="31" t="s">
        <v>600</v>
      </c>
      <c r="M69" s="31" t="s">
        <v>601</v>
      </c>
      <c r="N69" s="9" t="s">
        <v>58</v>
      </c>
      <c r="O69" s="13" t="s">
        <v>68</v>
      </c>
      <c r="P69" s="14" t="s">
        <v>50</v>
      </c>
      <c r="Q69" s="8"/>
    </row>
    <row r="70" spans="1:17" x14ac:dyDescent="0.45">
      <c r="B70" s="66">
        <v>41203402</v>
      </c>
      <c r="C70" s="66" t="s">
        <v>599</v>
      </c>
      <c r="K70" t="s">
        <v>513</v>
      </c>
      <c r="L70" s="67"/>
      <c r="M70" s="67">
        <v>7500000</v>
      </c>
      <c r="Q70" s="8"/>
    </row>
    <row r="71" spans="1:17" x14ac:dyDescent="0.45">
      <c r="B71" s="66">
        <v>13050501</v>
      </c>
      <c r="C71" s="66" t="s">
        <v>117</v>
      </c>
      <c r="K71" t="s">
        <v>513</v>
      </c>
      <c r="L71" s="68">
        <f>+M70+M77-L72-L73</f>
        <v>8706450</v>
      </c>
      <c r="M71" s="67"/>
      <c r="Q71" s="8"/>
    </row>
    <row r="72" spans="1:17" ht="28.5" x14ac:dyDescent="0.45">
      <c r="B72" s="66">
        <v>13551501</v>
      </c>
      <c r="C72" s="66" t="s">
        <v>126</v>
      </c>
      <c r="K72" t="s">
        <v>513</v>
      </c>
      <c r="L72" s="67">
        <f>+M70*0.025</f>
        <v>187500</v>
      </c>
      <c r="M72" s="67"/>
      <c r="Q72" s="8"/>
    </row>
    <row r="73" spans="1:17" x14ac:dyDescent="0.45">
      <c r="B73" s="66">
        <v>13551813</v>
      </c>
      <c r="C73" s="66" t="s">
        <v>133</v>
      </c>
      <c r="K73" t="s">
        <v>513</v>
      </c>
      <c r="L73" s="67">
        <f>+M70*4.14/1000</f>
        <v>31049.999999999996</v>
      </c>
      <c r="M73" s="67"/>
      <c r="Q73" s="8"/>
    </row>
    <row r="74" spans="1:17" x14ac:dyDescent="0.45">
      <c r="B74" s="66">
        <v>13557502</v>
      </c>
      <c r="C74" s="66" t="s">
        <v>507</v>
      </c>
      <c r="K74" t="s">
        <v>513</v>
      </c>
      <c r="L74" s="67">
        <f>+M70*0.011</f>
        <v>82500</v>
      </c>
      <c r="M74" s="67"/>
      <c r="Q74" s="8"/>
    </row>
    <row r="75" spans="1:17" x14ac:dyDescent="0.45">
      <c r="B75">
        <v>23657502</v>
      </c>
      <c r="C75" t="s">
        <v>512</v>
      </c>
      <c r="K75" t="s">
        <v>513</v>
      </c>
      <c r="L75" s="8"/>
      <c r="M75" s="8">
        <v>82500</v>
      </c>
      <c r="Q75" s="8"/>
    </row>
    <row r="76" spans="1:17" x14ac:dyDescent="0.45">
      <c r="B76">
        <v>14300510</v>
      </c>
      <c r="C76" t="s">
        <v>147</v>
      </c>
      <c r="K76" t="s">
        <v>513</v>
      </c>
      <c r="L76" s="8"/>
      <c r="M76" s="8">
        <v>0</v>
      </c>
      <c r="Q76" s="8"/>
    </row>
    <row r="77" spans="1:17" x14ac:dyDescent="0.45">
      <c r="B77" s="66">
        <v>24080501</v>
      </c>
      <c r="C77" s="66" t="s">
        <v>598</v>
      </c>
      <c r="K77" t="s">
        <v>513</v>
      </c>
      <c r="L77" s="8"/>
      <c r="M77" s="8">
        <f>+M70*0.19</f>
        <v>1425000</v>
      </c>
      <c r="Q77" s="8"/>
    </row>
    <row r="78" spans="1:17" x14ac:dyDescent="0.45">
      <c r="D78" s="71"/>
      <c r="E78" s="8"/>
    </row>
    <row r="79" spans="1:17" s="27" customFormat="1" x14ac:dyDescent="0.45">
      <c r="A79" s="27">
        <v>2</v>
      </c>
      <c r="B79" s="70" t="s">
        <v>611</v>
      </c>
      <c r="H79" s="27" t="s">
        <v>467</v>
      </c>
      <c r="L79" s="28"/>
      <c r="M79" s="28"/>
      <c r="O79" s="28" t="s">
        <v>96</v>
      </c>
      <c r="P79" s="28"/>
      <c r="Q79" s="28"/>
    </row>
    <row r="80" spans="1:17" x14ac:dyDescent="0.45">
      <c r="B80" s="10" t="s">
        <v>45</v>
      </c>
      <c r="C80" s="10" t="s">
        <v>46</v>
      </c>
      <c r="D80" s="11" t="s">
        <v>47</v>
      </c>
      <c r="E80" s="19" t="s">
        <v>48</v>
      </c>
      <c r="F80" s="12" t="s">
        <v>49</v>
      </c>
      <c r="G80" s="13" t="s">
        <v>87</v>
      </c>
      <c r="H80" s="9" t="s">
        <v>88</v>
      </c>
      <c r="I80" s="34" t="s">
        <v>433</v>
      </c>
      <c r="J80" s="32" t="s">
        <v>430</v>
      </c>
      <c r="K80" s="32" t="s">
        <v>41</v>
      </c>
      <c r="L80" s="29" t="s">
        <v>42</v>
      </c>
      <c r="M80" s="29" t="s">
        <v>43</v>
      </c>
      <c r="N80" s="14" t="s">
        <v>50</v>
      </c>
      <c r="O80" s="9" t="s">
        <v>93</v>
      </c>
      <c r="P80" s="9" t="s">
        <v>94</v>
      </c>
      <c r="Q80" s="36" t="s">
        <v>447</v>
      </c>
    </row>
    <row r="81" spans="2:17" x14ac:dyDescent="0.45">
      <c r="B81">
        <v>140501</v>
      </c>
      <c r="C81" s="1" t="s">
        <v>51</v>
      </c>
      <c r="D81" s="57" t="s">
        <v>57</v>
      </c>
      <c r="E81" s="1" t="s">
        <v>52</v>
      </c>
      <c r="F81" s="1" t="s">
        <v>53</v>
      </c>
      <c r="G81" s="1"/>
      <c r="H81" s="1">
        <v>1001</v>
      </c>
      <c r="I81" s="1">
        <v>501</v>
      </c>
      <c r="J81" s="1">
        <v>12</v>
      </c>
      <c r="K81" s="1" t="s">
        <v>439</v>
      </c>
      <c r="L81" s="30">
        <v>1500000</v>
      </c>
      <c r="M81" s="30"/>
      <c r="N81" s="1" t="s">
        <v>0</v>
      </c>
      <c r="O81" s="8" t="s">
        <v>95</v>
      </c>
      <c r="P81" s="8">
        <v>521</v>
      </c>
      <c r="Q81" s="8"/>
    </row>
    <row r="82" spans="2:17" x14ac:dyDescent="0.45">
      <c r="B82">
        <v>240802</v>
      </c>
      <c r="C82" s="1" t="s">
        <v>92</v>
      </c>
      <c r="D82" s="57" t="s">
        <v>57</v>
      </c>
      <c r="E82" s="1" t="s">
        <v>52</v>
      </c>
      <c r="F82" s="1" t="s">
        <v>53</v>
      </c>
      <c r="G82" s="1"/>
      <c r="H82" s="1">
        <v>1001</v>
      </c>
      <c r="I82" s="1">
        <v>501</v>
      </c>
      <c r="J82" s="1">
        <v>12</v>
      </c>
      <c r="K82" s="1" t="s">
        <v>439</v>
      </c>
      <c r="L82" s="30">
        <f>+L81*19/100</f>
        <v>285000</v>
      </c>
      <c r="M82" s="8"/>
      <c r="N82" s="1" t="s">
        <v>0</v>
      </c>
      <c r="O82" s="8"/>
      <c r="P82" s="8"/>
      <c r="Q82" s="8"/>
    </row>
    <row r="83" spans="2:17" x14ac:dyDescent="0.45">
      <c r="B83">
        <v>236540</v>
      </c>
      <c r="C83" s="1" t="s">
        <v>90</v>
      </c>
      <c r="D83" s="57" t="s">
        <v>57</v>
      </c>
      <c r="E83" s="1" t="s">
        <v>52</v>
      </c>
      <c r="F83" s="1" t="s">
        <v>53</v>
      </c>
      <c r="G83" s="1"/>
      <c r="H83" s="1">
        <v>1001</v>
      </c>
      <c r="I83" s="1">
        <v>501</v>
      </c>
      <c r="J83" s="1">
        <v>12</v>
      </c>
      <c r="K83" s="1" t="s">
        <v>439</v>
      </c>
      <c r="L83" s="30"/>
      <c r="M83" s="30">
        <f>+L81*2.5/100</f>
        <v>37500</v>
      </c>
      <c r="N83" s="1" t="s">
        <v>0</v>
      </c>
      <c r="O83" s="8"/>
      <c r="P83" s="8"/>
      <c r="Q83" s="8"/>
    </row>
    <row r="84" spans="2:17" x14ac:dyDescent="0.45">
      <c r="B84">
        <v>236805</v>
      </c>
      <c r="C84" s="1" t="s">
        <v>91</v>
      </c>
      <c r="D84" s="57" t="s">
        <v>57</v>
      </c>
      <c r="E84" s="1" t="s">
        <v>52</v>
      </c>
      <c r="F84" s="1" t="s">
        <v>53</v>
      </c>
      <c r="G84" s="1"/>
      <c r="H84" s="1">
        <v>1001</v>
      </c>
      <c r="I84" s="1">
        <v>501</v>
      </c>
      <c r="J84" s="1">
        <v>12</v>
      </c>
      <c r="K84" s="1" t="s">
        <v>439</v>
      </c>
      <c r="L84" s="30"/>
      <c r="M84" s="30">
        <f>+L81*11.04/1000</f>
        <v>16559.999999999996</v>
      </c>
      <c r="N84" s="1" t="s">
        <v>0</v>
      </c>
      <c r="O84" s="8"/>
      <c r="P84" s="8"/>
      <c r="Q84" s="8"/>
    </row>
    <row r="85" spans="2:17" x14ac:dyDescent="0.45">
      <c r="B85">
        <v>220505</v>
      </c>
      <c r="C85" s="1" t="s">
        <v>89</v>
      </c>
      <c r="D85" s="57" t="s">
        <v>57</v>
      </c>
      <c r="E85" s="1" t="s">
        <v>52</v>
      </c>
      <c r="F85" s="1" t="s">
        <v>53</v>
      </c>
      <c r="H85" s="1">
        <v>1001</v>
      </c>
      <c r="I85" s="1">
        <v>501</v>
      </c>
      <c r="J85" s="1">
        <v>12</v>
      </c>
      <c r="K85" s="1" t="s">
        <v>439</v>
      </c>
      <c r="L85" s="8"/>
      <c r="M85" s="26">
        <f>+L81+L82-M83-M84</f>
        <v>1730940</v>
      </c>
      <c r="N85" s="1" t="s">
        <v>0</v>
      </c>
      <c r="O85" s="8"/>
      <c r="P85" s="8"/>
      <c r="Q85" s="8"/>
    </row>
    <row r="89" spans="2:17" x14ac:dyDescent="0.45">
      <c r="B89" t="s">
        <v>584</v>
      </c>
    </row>
    <row r="90" spans="2:17" x14ac:dyDescent="0.45">
      <c r="B90" t="s">
        <v>580</v>
      </c>
      <c r="C90" s="57"/>
      <c r="D90" s="65" t="s">
        <v>582</v>
      </c>
      <c r="E90" s="57"/>
      <c r="F90" s="57"/>
      <c r="G90" s="57"/>
    </row>
    <row r="92" spans="2:17" x14ac:dyDescent="0.45">
      <c r="B92" t="s">
        <v>556</v>
      </c>
      <c r="C92" s="57" t="s">
        <v>563</v>
      </c>
      <c r="D92" s="57" t="s">
        <v>564</v>
      </c>
      <c r="E92" s="57" t="s">
        <v>61</v>
      </c>
      <c r="F92" s="57" t="s">
        <v>565</v>
      </c>
      <c r="G92" s="57" t="s">
        <v>44</v>
      </c>
      <c r="H92" s="57"/>
    </row>
    <row r="93" spans="2:17" x14ac:dyDescent="0.45">
      <c r="B93" t="s">
        <v>557</v>
      </c>
    </row>
    <row r="94" spans="2:17" x14ac:dyDescent="0.45">
      <c r="B94" t="s">
        <v>555</v>
      </c>
      <c r="C94" t="s">
        <v>566</v>
      </c>
      <c r="D94" t="s">
        <v>567</v>
      </c>
      <c r="E94" t="s">
        <v>561</v>
      </c>
      <c r="F94" t="s">
        <v>562</v>
      </c>
    </row>
    <row r="95" spans="2:17" x14ac:dyDescent="0.45">
      <c r="B95" t="s">
        <v>558</v>
      </c>
      <c r="C95" s="57"/>
      <c r="D95" s="57" t="s">
        <v>568</v>
      </c>
      <c r="E95" s="57" t="s">
        <v>569</v>
      </c>
      <c r="F95" s="57" t="s">
        <v>570</v>
      </c>
      <c r="G95" s="57" t="s">
        <v>571</v>
      </c>
    </row>
    <row r="96" spans="2:17" x14ac:dyDescent="0.45">
      <c r="B96" t="s">
        <v>559</v>
      </c>
      <c r="C96" s="58"/>
      <c r="D96" s="58"/>
      <c r="E96" s="58"/>
      <c r="F96" s="57"/>
    </row>
    <row r="97" spans="2:16" x14ac:dyDescent="0.45">
      <c r="B97" t="s">
        <v>572</v>
      </c>
      <c r="C97" t="s">
        <v>525</v>
      </c>
      <c r="D97">
        <v>1145000</v>
      </c>
      <c r="E97">
        <v>2.5</v>
      </c>
    </row>
    <row r="98" spans="2:16" x14ac:dyDescent="0.45">
      <c r="B98" t="s">
        <v>560</v>
      </c>
      <c r="C98" t="s">
        <v>566</v>
      </c>
      <c r="D98" t="s">
        <v>567</v>
      </c>
      <c r="E98" t="s">
        <v>561</v>
      </c>
      <c r="F98" t="s">
        <v>562</v>
      </c>
    </row>
    <row r="99" spans="2:16" x14ac:dyDescent="0.45">
      <c r="B99" t="s">
        <v>559</v>
      </c>
      <c r="C99" s="57"/>
      <c r="D99" s="57"/>
      <c r="E99" s="57"/>
      <c r="F99" s="57"/>
    </row>
    <row r="102" spans="2:16" x14ac:dyDescent="0.45">
      <c r="B102" s="27" t="s">
        <v>440</v>
      </c>
      <c r="C102" s="27"/>
      <c r="D102" s="27"/>
      <c r="E102" s="27"/>
      <c r="F102" s="27"/>
      <c r="G102" s="27"/>
      <c r="H102" s="27"/>
      <c r="I102" s="27"/>
      <c r="J102" s="27"/>
      <c r="K102" s="27"/>
      <c r="L102" s="28"/>
      <c r="M102" s="28"/>
      <c r="N102" s="27"/>
      <c r="O102" s="28" t="s">
        <v>96</v>
      </c>
      <c r="P102" s="28"/>
    </row>
    <row r="103" spans="2:16" x14ac:dyDescent="0.45">
      <c r="B103" s="10" t="s">
        <v>45</v>
      </c>
      <c r="C103" s="10" t="s">
        <v>46</v>
      </c>
      <c r="D103" s="11" t="s">
        <v>47</v>
      </c>
      <c r="E103" s="19" t="s">
        <v>48</v>
      </c>
      <c r="F103" s="12" t="s">
        <v>49</v>
      </c>
      <c r="G103" s="13" t="s">
        <v>87</v>
      </c>
      <c r="H103" s="9" t="s">
        <v>88</v>
      </c>
      <c r="I103" s="34" t="s">
        <v>433</v>
      </c>
      <c r="J103" s="32" t="s">
        <v>430</v>
      </c>
      <c r="K103" s="32" t="s">
        <v>41</v>
      </c>
      <c r="L103" s="31"/>
      <c r="M103" s="31"/>
      <c r="N103" s="9" t="s">
        <v>58</v>
      </c>
      <c r="O103" s="13" t="s">
        <v>68</v>
      </c>
      <c r="P103" s="14" t="s">
        <v>50</v>
      </c>
    </row>
    <row r="104" spans="2:16" x14ac:dyDescent="0.45">
      <c r="B104" s="54">
        <v>41203401</v>
      </c>
      <c r="C104" t="s">
        <v>279</v>
      </c>
      <c r="D104" t="s">
        <v>54</v>
      </c>
      <c r="E104" t="s">
        <v>52</v>
      </c>
      <c r="F104" t="s">
        <v>53</v>
      </c>
      <c r="K104" t="s">
        <v>511</v>
      </c>
      <c r="L104" s="8"/>
      <c r="M104" s="8">
        <v>5760000</v>
      </c>
      <c r="N104" t="s">
        <v>59</v>
      </c>
      <c r="P104" t="s">
        <v>73</v>
      </c>
    </row>
    <row r="105" spans="2:16" x14ac:dyDescent="0.45">
      <c r="B105">
        <v>13050501</v>
      </c>
      <c r="C105" t="s">
        <v>117</v>
      </c>
      <c r="D105" t="s">
        <v>56</v>
      </c>
      <c r="F105" t="s">
        <v>44</v>
      </c>
      <c r="K105" t="s">
        <v>511</v>
      </c>
      <c r="L105" s="8">
        <v>5760000</v>
      </c>
      <c r="M105" s="8"/>
      <c r="N105" t="s">
        <v>60</v>
      </c>
      <c r="P105" t="s">
        <v>74</v>
      </c>
    </row>
    <row r="106" spans="2:16" x14ac:dyDescent="0.45">
      <c r="B106">
        <v>13557502</v>
      </c>
      <c r="C106" t="s">
        <v>507</v>
      </c>
      <c r="D106" t="s">
        <v>57</v>
      </c>
      <c r="F106" t="s">
        <v>61</v>
      </c>
      <c r="K106" t="s">
        <v>511</v>
      </c>
      <c r="L106" s="8">
        <v>63360</v>
      </c>
      <c r="M106" s="8"/>
      <c r="N106" t="s">
        <v>62</v>
      </c>
      <c r="P106" s="20" t="s">
        <v>0</v>
      </c>
    </row>
    <row r="107" spans="2:16" x14ac:dyDescent="0.45">
      <c r="B107">
        <v>23657502</v>
      </c>
      <c r="C107" t="s">
        <v>512</v>
      </c>
      <c r="D107" t="s">
        <v>55</v>
      </c>
      <c r="F107" t="s">
        <v>63</v>
      </c>
      <c r="K107" t="s">
        <v>511</v>
      </c>
      <c r="L107" s="8"/>
      <c r="M107" s="8">
        <v>63360</v>
      </c>
      <c r="N107" t="s">
        <v>72</v>
      </c>
    </row>
    <row r="108" spans="2:16" x14ac:dyDescent="0.45">
      <c r="B108">
        <v>14300510</v>
      </c>
      <c r="C108" t="s">
        <v>147</v>
      </c>
      <c r="F108" t="s">
        <v>64</v>
      </c>
      <c r="K108" t="s">
        <v>511</v>
      </c>
      <c r="L108" s="8"/>
      <c r="M108" s="8">
        <v>0</v>
      </c>
      <c r="N108" t="s">
        <v>65</v>
      </c>
    </row>
    <row r="111" spans="2:16" x14ac:dyDescent="0.45">
      <c r="B111" s="10" t="s">
        <v>45</v>
      </c>
      <c r="C111" s="10" t="s">
        <v>46</v>
      </c>
      <c r="D111" s="11" t="s">
        <v>47</v>
      </c>
      <c r="E111" s="19" t="s">
        <v>48</v>
      </c>
      <c r="F111" s="12" t="s">
        <v>49</v>
      </c>
      <c r="G111" s="13" t="s">
        <v>87</v>
      </c>
      <c r="H111" s="9" t="s">
        <v>88</v>
      </c>
      <c r="I111" s="34" t="s">
        <v>433</v>
      </c>
      <c r="J111" s="32" t="s">
        <v>430</v>
      </c>
      <c r="K111" s="32" t="s">
        <v>41</v>
      </c>
      <c r="L111" s="31" t="s">
        <v>600</v>
      </c>
      <c r="M111" s="31" t="s">
        <v>601</v>
      </c>
      <c r="N111" s="9" t="s">
        <v>58</v>
      </c>
      <c r="O111" s="13" t="s">
        <v>68</v>
      </c>
      <c r="P111" s="14" t="s">
        <v>50</v>
      </c>
    </row>
    <row r="112" spans="2:16" x14ac:dyDescent="0.45">
      <c r="B112" s="66">
        <v>41203402</v>
      </c>
      <c r="C112" s="66" t="s">
        <v>599</v>
      </c>
      <c r="K112" t="s">
        <v>511</v>
      </c>
      <c r="L112" s="67"/>
      <c r="M112" s="67">
        <v>7500000</v>
      </c>
    </row>
    <row r="113" spans="2:16" x14ac:dyDescent="0.45">
      <c r="B113" s="66">
        <v>13050501</v>
      </c>
      <c r="C113" s="66" t="s">
        <v>117</v>
      </c>
      <c r="K113" t="s">
        <v>511</v>
      </c>
      <c r="L113" s="68">
        <f>+M112+M117</f>
        <v>8925000</v>
      </c>
      <c r="M113" s="67"/>
    </row>
    <row r="114" spans="2:16" x14ac:dyDescent="0.45">
      <c r="B114" s="66">
        <v>13557502</v>
      </c>
      <c r="C114" s="66" t="s">
        <v>507</v>
      </c>
      <c r="K114" t="s">
        <v>511</v>
      </c>
      <c r="L114" s="67">
        <f>+M112*0.011</f>
        <v>82500</v>
      </c>
      <c r="M114" s="67"/>
    </row>
    <row r="115" spans="2:16" x14ac:dyDescent="0.45">
      <c r="B115">
        <v>23657502</v>
      </c>
      <c r="C115" t="s">
        <v>512</v>
      </c>
      <c r="K115" t="s">
        <v>511</v>
      </c>
      <c r="L115" s="8"/>
      <c r="M115" s="8">
        <v>82500</v>
      </c>
    </row>
    <row r="116" spans="2:16" x14ac:dyDescent="0.45">
      <c r="B116">
        <v>14300510</v>
      </c>
      <c r="C116" t="s">
        <v>147</v>
      </c>
      <c r="K116" t="s">
        <v>511</v>
      </c>
      <c r="L116" s="8"/>
      <c r="M116" s="8">
        <v>0</v>
      </c>
    </row>
    <row r="117" spans="2:16" x14ac:dyDescent="0.45">
      <c r="B117" s="66">
        <v>24080501</v>
      </c>
      <c r="C117" s="66" t="s">
        <v>598</v>
      </c>
      <c r="K117" t="s">
        <v>511</v>
      </c>
      <c r="L117" s="8"/>
      <c r="M117" s="8">
        <f>+M112*0.19</f>
        <v>1425000</v>
      </c>
    </row>
    <row r="120" spans="2:16" x14ac:dyDescent="0.45">
      <c r="B120" s="27" t="s">
        <v>468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8"/>
      <c r="M120" s="28"/>
      <c r="N120" s="27"/>
      <c r="O120" s="28" t="s">
        <v>96</v>
      </c>
      <c r="P120" s="28"/>
    </row>
    <row r="121" spans="2:16" x14ac:dyDescent="0.45">
      <c r="B121" s="10" t="s">
        <v>45</v>
      </c>
      <c r="C121" s="10" t="s">
        <v>46</v>
      </c>
      <c r="D121" s="11" t="s">
        <v>47</v>
      </c>
      <c r="E121" s="19" t="s">
        <v>48</v>
      </c>
      <c r="F121" s="12" t="s">
        <v>49</v>
      </c>
      <c r="G121" s="13" t="s">
        <v>87</v>
      </c>
      <c r="H121" s="9" t="s">
        <v>88</v>
      </c>
      <c r="I121" s="34" t="s">
        <v>433</v>
      </c>
      <c r="J121" s="32" t="s">
        <v>430</v>
      </c>
      <c r="K121" s="32" t="s">
        <v>41</v>
      </c>
      <c r="L121" s="29" t="s">
        <v>42</v>
      </c>
      <c r="M121" s="29" t="s">
        <v>43</v>
      </c>
      <c r="N121" s="14" t="s">
        <v>50</v>
      </c>
      <c r="O121" s="9" t="s">
        <v>93</v>
      </c>
      <c r="P121" s="9" t="s">
        <v>94</v>
      </c>
    </row>
    <row r="122" spans="2:16" x14ac:dyDescent="0.45">
      <c r="B122">
        <v>140501</v>
      </c>
      <c r="C122" s="1" t="s">
        <v>51</v>
      </c>
      <c r="D122" t="s">
        <v>55</v>
      </c>
      <c r="E122" s="1" t="s">
        <v>52</v>
      </c>
      <c r="F122" s="1" t="s">
        <v>53</v>
      </c>
      <c r="G122" s="1"/>
      <c r="H122" s="1">
        <v>1002</v>
      </c>
      <c r="I122" s="1"/>
      <c r="J122" s="1"/>
      <c r="K122" s="1"/>
      <c r="L122" s="30">
        <v>1500000</v>
      </c>
      <c r="M122" s="30"/>
      <c r="N122" s="1" t="s">
        <v>0</v>
      </c>
      <c r="O122" s="8" t="s">
        <v>432</v>
      </c>
      <c r="P122" s="8">
        <v>15</v>
      </c>
    </row>
    <row r="123" spans="2:16" x14ac:dyDescent="0.45">
      <c r="B123">
        <v>220505</v>
      </c>
      <c r="C123" s="1" t="s">
        <v>89</v>
      </c>
      <c r="D123" t="s">
        <v>55</v>
      </c>
      <c r="E123" s="1" t="s">
        <v>52</v>
      </c>
      <c r="F123" s="1" t="s">
        <v>53</v>
      </c>
      <c r="H123" s="1">
        <v>1002</v>
      </c>
      <c r="I123" s="1"/>
      <c r="J123" s="1"/>
      <c r="K123" s="1"/>
      <c r="L123" s="8"/>
      <c r="M123" s="26">
        <f>+L122-M124-M125</f>
        <v>1445940</v>
      </c>
      <c r="N123" s="1" t="s">
        <v>0</v>
      </c>
      <c r="O123" s="8"/>
      <c r="P123" s="8"/>
    </row>
    <row r="124" spans="2:16" x14ac:dyDescent="0.45">
      <c r="B124">
        <v>23654001</v>
      </c>
      <c r="C124" t="s">
        <v>602</v>
      </c>
      <c r="M124">
        <f>+L122*0.025</f>
        <v>37500</v>
      </c>
    </row>
    <row r="125" spans="2:16" x14ac:dyDescent="0.45">
      <c r="B125">
        <v>23680501</v>
      </c>
      <c r="C125" t="s">
        <v>603</v>
      </c>
      <c r="M125">
        <f>+L122*11.04/1000</f>
        <v>16559.999999999996</v>
      </c>
    </row>
    <row r="127" spans="2:16" x14ac:dyDescent="0.45">
      <c r="B127" s="27" t="s">
        <v>428</v>
      </c>
      <c r="C127" s="27"/>
      <c r="D127" s="27"/>
      <c r="E127" s="27"/>
      <c r="F127" s="27"/>
      <c r="G127" s="27"/>
      <c r="H127" s="27" t="s">
        <v>465</v>
      </c>
      <c r="I127" s="27"/>
      <c r="J127" s="27"/>
      <c r="K127" s="27"/>
      <c r="L127" s="28"/>
      <c r="M127" s="28"/>
      <c r="N127" s="27"/>
      <c r="O127" s="28" t="s">
        <v>96</v>
      </c>
      <c r="P127" s="28"/>
    </row>
    <row r="128" spans="2:16" x14ac:dyDescent="0.45">
      <c r="B128" s="10" t="s">
        <v>45</v>
      </c>
      <c r="C128" s="10" t="s">
        <v>46</v>
      </c>
      <c r="D128" s="11" t="s">
        <v>47</v>
      </c>
      <c r="E128" s="19" t="s">
        <v>48</v>
      </c>
      <c r="F128" s="12" t="s">
        <v>49</v>
      </c>
      <c r="G128" s="13" t="s">
        <v>87</v>
      </c>
      <c r="H128" s="9" t="s">
        <v>88</v>
      </c>
      <c r="I128" s="34" t="s">
        <v>433</v>
      </c>
      <c r="J128" s="32" t="s">
        <v>430</v>
      </c>
      <c r="K128" s="32" t="s">
        <v>41</v>
      </c>
      <c r="L128" s="29" t="s">
        <v>42</v>
      </c>
      <c r="M128" s="29" t="s">
        <v>43</v>
      </c>
      <c r="N128" s="14" t="s">
        <v>50</v>
      </c>
      <c r="O128" s="9" t="s">
        <v>93</v>
      </c>
      <c r="P128" s="9" t="s">
        <v>94</v>
      </c>
    </row>
    <row r="129" spans="2:16" x14ac:dyDescent="0.45">
      <c r="B129" s="37">
        <v>51050601</v>
      </c>
      <c r="C129" s="38" t="s">
        <v>448</v>
      </c>
      <c r="D129" t="s">
        <v>55</v>
      </c>
      <c r="E129" s="1" t="s">
        <v>52</v>
      </c>
      <c r="F129" s="1" t="s">
        <v>429</v>
      </c>
      <c r="G129" s="1" t="s">
        <v>429</v>
      </c>
      <c r="H129" s="1">
        <v>1</v>
      </c>
      <c r="I129" s="1"/>
      <c r="J129" s="1">
        <v>1016069143</v>
      </c>
      <c r="K129" s="1" t="s">
        <v>431</v>
      </c>
      <c r="L129" s="42">
        <v>1300000</v>
      </c>
      <c r="M129" s="42">
        <v>0</v>
      </c>
      <c r="N129" s="1"/>
      <c r="O129" s="8"/>
      <c r="P129" s="8"/>
    </row>
    <row r="130" spans="2:16" x14ac:dyDescent="0.45">
      <c r="B130" s="37">
        <v>51050601</v>
      </c>
      <c r="C130" s="39" t="s">
        <v>449</v>
      </c>
      <c r="D130" t="s">
        <v>55</v>
      </c>
      <c r="E130" s="1" t="s">
        <v>52</v>
      </c>
      <c r="F130" s="1" t="s">
        <v>53</v>
      </c>
      <c r="G130" s="1"/>
      <c r="H130" s="1">
        <v>1</v>
      </c>
      <c r="I130" s="1"/>
      <c r="J130" s="1">
        <v>1016069143</v>
      </c>
      <c r="K130" s="1" t="s">
        <v>431</v>
      </c>
      <c r="L130" s="42">
        <v>140606</v>
      </c>
      <c r="M130" s="42">
        <v>0</v>
      </c>
      <c r="N130" s="1"/>
      <c r="O130" s="8"/>
      <c r="P130" s="8"/>
    </row>
    <row r="131" spans="2:16" x14ac:dyDescent="0.45">
      <c r="B131" s="37">
        <v>51050601</v>
      </c>
      <c r="C131" s="38" t="s">
        <v>450</v>
      </c>
      <c r="D131" t="s">
        <v>55</v>
      </c>
      <c r="E131" s="1" t="s">
        <v>52</v>
      </c>
      <c r="F131" s="1" t="s">
        <v>53</v>
      </c>
      <c r="G131" s="1"/>
      <c r="H131" s="1">
        <v>1</v>
      </c>
      <c r="I131" s="1"/>
      <c r="J131" s="1">
        <v>1016069143</v>
      </c>
      <c r="K131" s="1" t="s">
        <v>431</v>
      </c>
      <c r="L131" s="42">
        <v>0</v>
      </c>
      <c r="M131" s="42">
        <v>0</v>
      </c>
      <c r="N131" s="1"/>
      <c r="O131" s="8"/>
      <c r="P131" s="8"/>
    </row>
    <row r="132" spans="2:16" x14ac:dyDescent="0.45">
      <c r="B132" s="37">
        <v>51050601</v>
      </c>
      <c r="C132" s="40" t="s">
        <v>451</v>
      </c>
      <c r="D132" t="s">
        <v>55</v>
      </c>
      <c r="E132" s="1" t="s">
        <v>52</v>
      </c>
      <c r="F132" s="1" t="s">
        <v>53</v>
      </c>
      <c r="G132" s="1"/>
      <c r="H132" s="1">
        <v>1</v>
      </c>
      <c r="I132" s="1"/>
      <c r="J132" s="1">
        <v>1016069143</v>
      </c>
      <c r="K132" s="1" t="s">
        <v>431</v>
      </c>
      <c r="L132" s="42">
        <v>52500</v>
      </c>
      <c r="M132" s="42">
        <v>0</v>
      </c>
      <c r="N132" s="1"/>
      <c r="O132" s="8"/>
      <c r="P132" s="8"/>
    </row>
    <row r="133" spans="2:16" x14ac:dyDescent="0.45">
      <c r="B133" s="37">
        <v>51050601</v>
      </c>
      <c r="C133" s="38" t="s">
        <v>452</v>
      </c>
      <c r="D133" t="s">
        <v>55</v>
      </c>
      <c r="E133" s="1" t="s">
        <v>52</v>
      </c>
      <c r="F133" s="1" t="s">
        <v>53</v>
      </c>
      <c r="H133" s="1">
        <v>1</v>
      </c>
      <c r="I133" s="1"/>
      <c r="J133" s="1">
        <v>1016069143</v>
      </c>
      <c r="K133" s="1" t="s">
        <v>431</v>
      </c>
      <c r="L133" s="42">
        <v>0</v>
      </c>
      <c r="M133" s="42">
        <v>0</v>
      </c>
      <c r="N133" s="1"/>
      <c r="O133" s="8"/>
      <c r="P133" s="8"/>
    </row>
    <row r="134" spans="2:16" x14ac:dyDescent="0.45">
      <c r="B134" s="37">
        <v>23700502</v>
      </c>
      <c r="C134" t="s">
        <v>453</v>
      </c>
      <c r="D134" t="s">
        <v>55</v>
      </c>
      <c r="E134" s="1"/>
      <c r="F134" s="1"/>
      <c r="H134" s="1">
        <v>1</v>
      </c>
      <c r="I134" s="1"/>
      <c r="J134" s="1">
        <v>1016069143</v>
      </c>
      <c r="K134" s="1" t="s">
        <v>431</v>
      </c>
      <c r="L134" s="42">
        <v>0</v>
      </c>
      <c r="M134" s="42">
        <v>52000</v>
      </c>
      <c r="N134" s="1"/>
      <c r="O134" s="8"/>
      <c r="P134" s="8"/>
    </row>
    <row r="135" spans="2:16" x14ac:dyDescent="0.45">
      <c r="B135" s="37">
        <v>23803001</v>
      </c>
      <c r="C135" t="s">
        <v>224</v>
      </c>
      <c r="D135" t="s">
        <v>55</v>
      </c>
      <c r="E135" s="1"/>
      <c r="F135" s="1"/>
      <c r="H135" s="1">
        <v>1</v>
      </c>
      <c r="I135" s="1"/>
      <c r="J135" s="1">
        <v>1016069143</v>
      </c>
      <c r="K135" s="1" t="s">
        <v>431</v>
      </c>
      <c r="L135" s="42">
        <v>0</v>
      </c>
      <c r="M135" s="42">
        <v>52000</v>
      </c>
      <c r="N135" s="1"/>
      <c r="O135" s="8"/>
      <c r="P135" s="8"/>
    </row>
    <row r="136" spans="2:16" x14ac:dyDescent="0.45">
      <c r="B136" s="37">
        <v>51050601</v>
      </c>
      <c r="C136" s="40" t="s">
        <v>454</v>
      </c>
      <c r="D136" t="s">
        <v>55</v>
      </c>
      <c r="E136" s="1"/>
      <c r="F136" s="1"/>
      <c r="H136" s="1">
        <v>1</v>
      </c>
      <c r="I136" s="1"/>
      <c r="J136" s="1">
        <v>1016069143</v>
      </c>
      <c r="K136" s="1" t="s">
        <v>431</v>
      </c>
      <c r="L136" s="42">
        <v>0</v>
      </c>
      <c r="M136" s="42">
        <v>0</v>
      </c>
      <c r="N136" s="1"/>
      <c r="O136" s="8"/>
      <c r="P136" s="8"/>
    </row>
    <row r="137" spans="2:16" x14ac:dyDescent="0.45">
      <c r="B137" s="37">
        <v>25050501</v>
      </c>
      <c r="C137" s="38" t="s">
        <v>455</v>
      </c>
      <c r="D137" t="s">
        <v>55</v>
      </c>
      <c r="E137" s="1"/>
      <c r="F137" s="1"/>
      <c r="H137" s="1">
        <v>1</v>
      </c>
      <c r="I137" s="1"/>
      <c r="J137" s="1">
        <v>1016069143</v>
      </c>
      <c r="K137" s="1" t="s">
        <v>431</v>
      </c>
      <c r="L137" s="42">
        <v>0</v>
      </c>
      <c r="M137" s="42">
        <v>1389106</v>
      </c>
      <c r="N137" s="1"/>
      <c r="O137" s="8"/>
      <c r="P137" s="8"/>
    </row>
    <row r="138" spans="2:16" x14ac:dyDescent="0.45">
      <c r="B138" s="37">
        <v>51050601</v>
      </c>
      <c r="C138" t="s">
        <v>456</v>
      </c>
      <c r="D138" t="s">
        <v>55</v>
      </c>
      <c r="E138" s="1"/>
      <c r="F138" s="1"/>
      <c r="H138" s="1">
        <v>1</v>
      </c>
      <c r="I138" s="1"/>
      <c r="J138" s="1">
        <v>1016069143</v>
      </c>
      <c r="K138" s="1" t="s">
        <v>431</v>
      </c>
      <c r="L138" s="42">
        <v>120002</v>
      </c>
      <c r="M138" s="42">
        <v>0</v>
      </c>
      <c r="N138" s="1"/>
      <c r="O138" s="8"/>
      <c r="P138" s="8"/>
    </row>
    <row r="139" spans="2:16" x14ac:dyDescent="0.45">
      <c r="B139" s="37">
        <v>26100501</v>
      </c>
      <c r="C139" t="s">
        <v>456</v>
      </c>
      <c r="D139" t="s">
        <v>55</v>
      </c>
      <c r="E139" s="1"/>
      <c r="F139" s="1"/>
      <c r="H139" s="1">
        <v>1</v>
      </c>
      <c r="I139" s="1"/>
      <c r="J139" s="1">
        <v>1016069143</v>
      </c>
      <c r="K139" s="1" t="s">
        <v>431</v>
      </c>
      <c r="L139" s="42">
        <v>0</v>
      </c>
      <c r="M139" s="42">
        <v>120002</v>
      </c>
      <c r="N139" s="1"/>
      <c r="O139" s="8"/>
      <c r="P139" s="8"/>
    </row>
    <row r="140" spans="2:16" x14ac:dyDescent="0.45">
      <c r="B140" s="37">
        <v>51050601</v>
      </c>
      <c r="C140" t="s">
        <v>457</v>
      </c>
      <c r="D140" t="s">
        <v>55</v>
      </c>
      <c r="E140" s="1"/>
      <c r="F140" s="1"/>
      <c r="H140" s="1">
        <v>1</v>
      </c>
      <c r="I140" s="1"/>
      <c r="J140" s="1">
        <v>1016069143</v>
      </c>
      <c r="K140" s="1" t="s">
        <v>431</v>
      </c>
      <c r="L140" s="42">
        <v>14406</v>
      </c>
      <c r="M140" s="42">
        <v>0</v>
      </c>
      <c r="N140" s="1"/>
      <c r="O140" s="8"/>
      <c r="P140" s="8"/>
    </row>
    <row r="141" spans="2:16" x14ac:dyDescent="0.45">
      <c r="B141" s="37">
        <v>26101001</v>
      </c>
      <c r="C141" t="s">
        <v>457</v>
      </c>
      <c r="D141" t="s">
        <v>55</v>
      </c>
      <c r="E141" s="1"/>
      <c r="F141" s="1"/>
      <c r="H141" s="1">
        <v>1</v>
      </c>
      <c r="I141" s="1"/>
      <c r="J141" s="1">
        <v>1016069143</v>
      </c>
      <c r="K141" s="1" t="s">
        <v>431</v>
      </c>
      <c r="L141" s="42">
        <v>0</v>
      </c>
      <c r="M141" s="42">
        <v>14406</v>
      </c>
      <c r="N141" s="1"/>
      <c r="O141" s="8"/>
      <c r="P141" s="8"/>
    </row>
    <row r="142" spans="2:16" x14ac:dyDescent="0.45">
      <c r="B142" s="37">
        <v>51050601</v>
      </c>
      <c r="C142" t="s">
        <v>458</v>
      </c>
      <c r="D142" t="s">
        <v>55</v>
      </c>
      <c r="E142" s="1"/>
      <c r="F142" s="1"/>
      <c r="H142" s="1">
        <v>1</v>
      </c>
      <c r="I142" s="1"/>
      <c r="J142" s="1">
        <v>1016069143</v>
      </c>
      <c r="K142" s="1" t="s">
        <v>431</v>
      </c>
      <c r="L142" s="42">
        <v>120002</v>
      </c>
      <c r="M142" s="42">
        <v>0</v>
      </c>
      <c r="N142" s="1"/>
      <c r="O142" s="8"/>
      <c r="P142" s="8"/>
    </row>
    <row r="143" spans="2:16" x14ac:dyDescent="0.45">
      <c r="B143" s="37">
        <v>26102001</v>
      </c>
      <c r="C143" t="s">
        <v>458</v>
      </c>
      <c r="D143" t="s">
        <v>55</v>
      </c>
      <c r="E143" s="1"/>
      <c r="F143" s="1"/>
      <c r="H143" s="1">
        <v>1</v>
      </c>
      <c r="I143" s="1"/>
      <c r="J143" s="1">
        <v>1016069143</v>
      </c>
      <c r="K143" s="1" t="s">
        <v>431</v>
      </c>
      <c r="L143" s="42">
        <v>0</v>
      </c>
      <c r="M143" s="42">
        <v>120002</v>
      </c>
      <c r="N143" s="1"/>
      <c r="O143" s="8"/>
      <c r="P143" s="8"/>
    </row>
    <row r="144" spans="2:16" x14ac:dyDescent="0.45">
      <c r="B144" s="37">
        <v>51050601</v>
      </c>
      <c r="C144" t="s">
        <v>459</v>
      </c>
      <c r="D144" t="s">
        <v>55</v>
      </c>
      <c r="E144" s="1"/>
      <c r="F144" s="1"/>
      <c r="H144" s="1">
        <v>1</v>
      </c>
      <c r="I144" s="1"/>
      <c r="J144" s="1">
        <v>1016069143</v>
      </c>
      <c r="K144" s="1" t="s">
        <v>431</v>
      </c>
      <c r="L144" s="42">
        <v>54210</v>
      </c>
      <c r="M144" s="42">
        <v>0</v>
      </c>
      <c r="N144" s="1"/>
      <c r="O144" s="8"/>
      <c r="P144" s="8"/>
    </row>
    <row r="145" spans="2:16" x14ac:dyDescent="0.45">
      <c r="B145" s="37">
        <v>26101501</v>
      </c>
      <c r="C145" t="s">
        <v>459</v>
      </c>
      <c r="D145" t="s">
        <v>55</v>
      </c>
      <c r="E145" s="1"/>
      <c r="F145" s="1"/>
      <c r="H145" s="1">
        <v>1</v>
      </c>
      <c r="I145" s="1"/>
      <c r="J145" s="1">
        <v>1016069143</v>
      </c>
      <c r="K145" s="1" t="s">
        <v>431</v>
      </c>
      <c r="L145" s="42">
        <v>0</v>
      </c>
      <c r="M145" s="42">
        <v>54210</v>
      </c>
      <c r="N145" s="1"/>
      <c r="O145" s="8"/>
      <c r="P145" s="8"/>
    </row>
    <row r="146" spans="2:16" x14ac:dyDescent="0.45">
      <c r="B146" s="37">
        <v>51050601</v>
      </c>
      <c r="C146" t="s">
        <v>460</v>
      </c>
      <c r="D146" t="s">
        <v>55</v>
      </c>
      <c r="E146" s="1"/>
      <c r="F146" s="1"/>
      <c r="H146" s="1">
        <v>1</v>
      </c>
      <c r="I146" s="1"/>
      <c r="J146" s="1">
        <v>1016069143</v>
      </c>
      <c r="K146" s="1" t="s">
        <v>431</v>
      </c>
      <c r="L146" s="42">
        <v>0</v>
      </c>
      <c r="M146" s="42">
        <v>0</v>
      </c>
      <c r="N146" s="1"/>
      <c r="O146" s="8"/>
      <c r="P146" s="8"/>
    </row>
    <row r="147" spans="2:16" x14ac:dyDescent="0.45">
      <c r="B147" s="37">
        <v>23700505</v>
      </c>
      <c r="C147" s="41" t="s">
        <v>460</v>
      </c>
      <c r="D147" t="s">
        <v>55</v>
      </c>
      <c r="E147" s="1"/>
      <c r="F147" s="1"/>
      <c r="H147" s="1">
        <v>1</v>
      </c>
      <c r="I147" s="1"/>
      <c r="J147" s="1">
        <v>1016069143</v>
      </c>
      <c r="K147" s="1" t="s">
        <v>431</v>
      </c>
      <c r="L147" s="42">
        <v>0</v>
      </c>
      <c r="M147" s="42">
        <v>0</v>
      </c>
      <c r="N147" s="1"/>
      <c r="O147" s="8"/>
      <c r="P147" s="8"/>
    </row>
    <row r="148" spans="2:16" x14ac:dyDescent="0.45">
      <c r="B148" s="37">
        <v>51050601</v>
      </c>
      <c r="C148" s="41" t="s">
        <v>461</v>
      </c>
      <c r="D148" t="s">
        <v>55</v>
      </c>
      <c r="E148" s="1"/>
      <c r="F148" s="1"/>
      <c r="H148" s="1">
        <v>1</v>
      </c>
      <c r="I148" s="1"/>
      <c r="J148" s="1">
        <v>1016069143</v>
      </c>
      <c r="K148" s="1" t="s">
        <v>431</v>
      </c>
      <c r="L148" s="42">
        <v>156000</v>
      </c>
      <c r="M148" s="42">
        <v>0</v>
      </c>
      <c r="N148" s="1"/>
      <c r="O148" s="8"/>
      <c r="P148" s="8"/>
    </row>
    <row r="149" spans="2:16" x14ac:dyDescent="0.45">
      <c r="B149" s="37">
        <v>23803002</v>
      </c>
      <c r="C149" s="41" t="s">
        <v>461</v>
      </c>
      <c r="D149" t="s">
        <v>55</v>
      </c>
      <c r="E149" s="1"/>
      <c r="F149" s="1"/>
      <c r="H149" s="1">
        <v>1</v>
      </c>
      <c r="I149" s="1"/>
      <c r="J149" s="1">
        <v>1016069143</v>
      </c>
      <c r="K149" s="1" t="s">
        <v>431</v>
      </c>
      <c r="L149" s="42">
        <v>0</v>
      </c>
      <c r="M149" s="42">
        <v>156000</v>
      </c>
      <c r="N149" s="1"/>
      <c r="O149" s="8"/>
      <c r="P149" s="8"/>
    </row>
    <row r="150" spans="2:16" x14ac:dyDescent="0.45">
      <c r="B150" s="37">
        <v>51050601</v>
      </c>
      <c r="C150" s="41" t="s">
        <v>462</v>
      </c>
      <c r="D150" t="s">
        <v>55</v>
      </c>
      <c r="E150" s="1"/>
      <c r="F150" s="1"/>
      <c r="H150" s="1">
        <v>1</v>
      </c>
      <c r="I150" s="1"/>
      <c r="J150" s="1">
        <v>1016069143</v>
      </c>
      <c r="K150" s="1" t="s">
        <v>431</v>
      </c>
      <c r="L150" s="42">
        <v>31700</v>
      </c>
      <c r="M150" s="42">
        <v>0</v>
      </c>
      <c r="N150" s="1"/>
      <c r="O150" s="8"/>
      <c r="P150" s="8"/>
    </row>
    <row r="151" spans="2:16" x14ac:dyDescent="0.45">
      <c r="B151" s="37">
        <v>23700601</v>
      </c>
      <c r="C151" s="41" t="s">
        <v>462</v>
      </c>
      <c r="D151" t="s">
        <v>55</v>
      </c>
      <c r="E151" s="1"/>
      <c r="F151" s="1"/>
      <c r="H151" s="1">
        <v>1</v>
      </c>
      <c r="I151" s="1"/>
      <c r="J151" s="1">
        <v>1016069143</v>
      </c>
      <c r="K151" s="1" t="s">
        <v>431</v>
      </c>
      <c r="L151" s="42">
        <v>0</v>
      </c>
      <c r="M151" s="42">
        <v>31700</v>
      </c>
      <c r="N151" s="1"/>
      <c r="O151" s="8"/>
      <c r="P151" s="8"/>
    </row>
    <row r="152" spans="2:16" x14ac:dyDescent="0.45">
      <c r="B152" s="37">
        <v>51050601</v>
      </c>
      <c r="C152" s="41" t="s">
        <v>463</v>
      </c>
      <c r="D152" t="s">
        <v>55</v>
      </c>
      <c r="E152" s="1"/>
      <c r="F152" s="1"/>
      <c r="H152" s="1">
        <v>1</v>
      </c>
      <c r="I152" s="1"/>
      <c r="J152" s="1">
        <v>1016069143</v>
      </c>
      <c r="K152" s="1" t="s">
        <v>431</v>
      </c>
      <c r="L152" s="42">
        <v>52000</v>
      </c>
      <c r="M152" s="42">
        <v>0</v>
      </c>
      <c r="N152" s="1"/>
      <c r="O152" s="8"/>
      <c r="P152" s="8"/>
    </row>
    <row r="153" spans="2:16" x14ac:dyDescent="0.45">
      <c r="B153" s="37">
        <v>23701001</v>
      </c>
      <c r="C153" s="41" t="s">
        <v>463</v>
      </c>
      <c r="D153" t="s">
        <v>55</v>
      </c>
      <c r="E153" s="1"/>
      <c r="F153" s="1"/>
      <c r="H153" s="1">
        <v>1</v>
      </c>
      <c r="I153" s="1"/>
      <c r="J153" s="1">
        <v>1016069143</v>
      </c>
      <c r="K153" s="1" t="s">
        <v>431</v>
      </c>
      <c r="L153" s="42">
        <v>0</v>
      </c>
      <c r="M153" s="42">
        <v>52000</v>
      </c>
      <c r="N153" s="1"/>
      <c r="O153" s="8"/>
      <c r="P153" s="8"/>
    </row>
    <row r="156" spans="2:16" x14ac:dyDescent="0.45">
      <c r="B156" t="s">
        <v>584</v>
      </c>
    </row>
    <row r="157" spans="2:16" x14ac:dyDescent="0.45">
      <c r="B157" t="s">
        <v>580</v>
      </c>
      <c r="C157" s="57"/>
      <c r="D157" s="57"/>
      <c r="E157" s="69" t="s">
        <v>604</v>
      </c>
      <c r="F157" s="57"/>
      <c r="G157" s="57"/>
    </row>
    <row r="159" spans="2:16" x14ac:dyDescent="0.45">
      <c r="B159" t="s">
        <v>556</v>
      </c>
      <c r="C159" s="57" t="s">
        <v>563</v>
      </c>
      <c r="D159" s="57" t="s">
        <v>564</v>
      </c>
      <c r="E159" s="57" t="s">
        <v>61</v>
      </c>
      <c r="F159" s="57" t="s">
        <v>565</v>
      </c>
      <c r="G159" s="57" t="s">
        <v>44</v>
      </c>
      <c r="H159" s="57"/>
    </row>
    <row r="160" spans="2:16" x14ac:dyDescent="0.45">
      <c r="B160" t="s">
        <v>557</v>
      </c>
    </row>
    <row r="161" spans="2:16" x14ac:dyDescent="0.45">
      <c r="B161" t="s">
        <v>555</v>
      </c>
      <c r="C161" t="s">
        <v>566</v>
      </c>
      <c r="D161" t="s">
        <v>567</v>
      </c>
      <c r="E161" t="s">
        <v>561</v>
      </c>
      <c r="F161" t="s">
        <v>562</v>
      </c>
    </row>
    <row r="162" spans="2:16" x14ac:dyDescent="0.45">
      <c r="B162" t="s">
        <v>558</v>
      </c>
      <c r="C162" s="57"/>
      <c r="D162" s="57" t="s">
        <v>568</v>
      </c>
      <c r="E162" s="57" t="s">
        <v>569</v>
      </c>
      <c r="F162" s="57" t="s">
        <v>570</v>
      </c>
      <c r="G162" s="57" t="s">
        <v>571</v>
      </c>
    </row>
    <row r="163" spans="2:16" x14ac:dyDescent="0.45">
      <c r="B163" t="s">
        <v>559</v>
      </c>
      <c r="C163" s="58"/>
      <c r="D163" s="58"/>
      <c r="E163" s="58"/>
      <c r="F163" s="57"/>
    </row>
    <row r="164" spans="2:16" x14ac:dyDescent="0.45">
      <c r="B164" t="s">
        <v>572</v>
      </c>
      <c r="C164" t="s">
        <v>525</v>
      </c>
      <c r="D164">
        <v>1145000</v>
      </c>
      <c r="E164">
        <v>2.5</v>
      </c>
    </row>
    <row r="165" spans="2:16" x14ac:dyDescent="0.45">
      <c r="B165" t="s">
        <v>560</v>
      </c>
      <c r="C165" t="s">
        <v>566</v>
      </c>
      <c r="D165" t="s">
        <v>567</v>
      </c>
      <c r="E165" t="s">
        <v>561</v>
      </c>
      <c r="F165" t="s">
        <v>562</v>
      </c>
    </row>
    <row r="166" spans="2:16" x14ac:dyDescent="0.45">
      <c r="B166" t="s">
        <v>559</v>
      </c>
      <c r="C166" s="57"/>
      <c r="D166" s="57"/>
      <c r="E166" s="57"/>
      <c r="F166" s="57"/>
    </row>
    <row r="170" spans="2:16" x14ac:dyDescent="0.45">
      <c r="B170" s="27" t="s">
        <v>440</v>
      </c>
    </row>
    <row r="171" spans="2:16" x14ac:dyDescent="0.45">
      <c r="B171" s="10" t="s">
        <v>45</v>
      </c>
      <c r="C171" s="10" t="s">
        <v>46</v>
      </c>
      <c r="D171" s="11" t="s">
        <v>47</v>
      </c>
      <c r="E171" s="19" t="s">
        <v>48</v>
      </c>
      <c r="F171" s="12" t="s">
        <v>49</v>
      </c>
      <c r="G171" s="13" t="s">
        <v>87</v>
      </c>
      <c r="H171" s="9" t="s">
        <v>88</v>
      </c>
      <c r="I171" s="34" t="s">
        <v>433</v>
      </c>
      <c r="J171" s="32" t="s">
        <v>430</v>
      </c>
      <c r="K171" s="32" t="s">
        <v>41</v>
      </c>
      <c r="L171" s="31" t="s">
        <v>600</v>
      </c>
      <c r="M171" s="31" t="s">
        <v>601</v>
      </c>
      <c r="N171" s="9" t="s">
        <v>58</v>
      </c>
      <c r="O171" s="13" t="s">
        <v>68</v>
      </c>
      <c r="P171" s="14" t="s">
        <v>50</v>
      </c>
    </row>
    <row r="172" spans="2:16" x14ac:dyDescent="0.45">
      <c r="B172" s="48">
        <v>41203402</v>
      </c>
      <c r="C172" s="49" t="s">
        <v>608</v>
      </c>
      <c r="K172" t="s">
        <v>607</v>
      </c>
      <c r="L172" s="51"/>
      <c r="M172" s="52">
        <v>7500000</v>
      </c>
    </row>
    <row r="173" spans="2:16" x14ac:dyDescent="0.45">
      <c r="B173" s="48">
        <v>13050501</v>
      </c>
      <c r="C173" s="49" t="s">
        <v>117</v>
      </c>
      <c r="K173" t="s">
        <v>607</v>
      </c>
      <c r="L173" s="52">
        <f>+M172+M180-L174-L175-L176</f>
        <v>8440950</v>
      </c>
      <c r="M173" s="51"/>
    </row>
    <row r="174" spans="2:16" ht="28.5" x14ac:dyDescent="0.45">
      <c r="B174" s="48">
        <v>13551501</v>
      </c>
      <c r="C174" s="49" t="s">
        <v>126</v>
      </c>
      <c r="K174" t="s">
        <v>607</v>
      </c>
      <c r="L174" s="52">
        <f>+M172*2.5%</f>
        <v>187500</v>
      </c>
      <c r="M174" s="51"/>
    </row>
    <row r="175" spans="2:16" x14ac:dyDescent="0.45">
      <c r="B175" s="48">
        <v>13551813</v>
      </c>
      <c r="C175" s="49" t="s">
        <v>133</v>
      </c>
      <c r="K175" t="s">
        <v>607</v>
      </c>
      <c r="L175" s="52">
        <f>+M172*11.04/1000</f>
        <v>82800</v>
      </c>
      <c r="M175" s="51"/>
    </row>
    <row r="176" spans="2:16" x14ac:dyDescent="0.45">
      <c r="B176" s="48">
        <v>23670501</v>
      </c>
      <c r="C176" s="49" t="s">
        <v>606</v>
      </c>
      <c r="K176" t="s">
        <v>607</v>
      </c>
      <c r="L176" s="52">
        <f>+M180*0.15</f>
        <v>213750</v>
      </c>
      <c r="M176" s="51"/>
    </row>
    <row r="177" spans="2:17" x14ac:dyDescent="0.45">
      <c r="B177" s="48">
        <v>13557502</v>
      </c>
      <c r="C177" s="49" t="s">
        <v>507</v>
      </c>
      <c r="K177" t="s">
        <v>607</v>
      </c>
      <c r="L177" s="52">
        <v>82500</v>
      </c>
      <c r="M177" s="51"/>
    </row>
    <row r="178" spans="2:17" x14ac:dyDescent="0.45">
      <c r="B178" s="48">
        <v>23657502</v>
      </c>
      <c r="C178" s="49" t="s">
        <v>512</v>
      </c>
      <c r="K178" t="s">
        <v>607</v>
      </c>
      <c r="L178" s="51"/>
      <c r="M178" s="52">
        <v>82500</v>
      </c>
    </row>
    <row r="179" spans="2:17" x14ac:dyDescent="0.45">
      <c r="B179" s="48">
        <v>14300510</v>
      </c>
      <c r="C179" s="49" t="s">
        <v>147</v>
      </c>
      <c r="K179" t="s">
        <v>607</v>
      </c>
      <c r="L179" s="51"/>
      <c r="M179" s="51">
        <v>0</v>
      </c>
    </row>
    <row r="180" spans="2:17" x14ac:dyDescent="0.45">
      <c r="B180" s="66">
        <v>24080501</v>
      </c>
      <c r="C180" s="66" t="s">
        <v>598</v>
      </c>
      <c r="K180" t="s">
        <v>609</v>
      </c>
      <c r="L180" s="8"/>
      <c r="M180" s="8">
        <f>+M172*0.19</f>
        <v>1425000</v>
      </c>
    </row>
    <row r="183" spans="2:17" x14ac:dyDescent="0.45">
      <c r="B183" s="63" t="s">
        <v>427</v>
      </c>
      <c r="C183" s="27"/>
      <c r="D183" s="27"/>
      <c r="E183" s="27"/>
      <c r="F183" s="27"/>
      <c r="G183" s="27"/>
      <c r="H183" s="27" t="s">
        <v>467</v>
      </c>
      <c r="I183" s="27"/>
      <c r="J183" s="27"/>
      <c r="K183" s="27"/>
      <c r="L183" s="28"/>
      <c r="M183" s="28"/>
      <c r="N183" s="27"/>
      <c r="O183" s="28" t="s">
        <v>96</v>
      </c>
      <c r="P183" s="28"/>
      <c r="Q183" s="28"/>
    </row>
    <row r="184" spans="2:17" x14ac:dyDescent="0.45">
      <c r="B184" s="10" t="s">
        <v>45</v>
      </c>
      <c r="C184" s="10" t="s">
        <v>46</v>
      </c>
      <c r="D184" s="11" t="s">
        <v>47</v>
      </c>
      <c r="E184" s="19" t="s">
        <v>48</v>
      </c>
      <c r="F184" s="12" t="s">
        <v>49</v>
      </c>
      <c r="G184" s="13" t="s">
        <v>87</v>
      </c>
      <c r="H184" s="9" t="s">
        <v>88</v>
      </c>
      <c r="I184" s="34" t="s">
        <v>433</v>
      </c>
      <c r="J184" s="32" t="s">
        <v>430</v>
      </c>
      <c r="K184" s="32" t="s">
        <v>41</v>
      </c>
      <c r="L184" s="29" t="s">
        <v>42</v>
      </c>
      <c r="M184" s="29" t="s">
        <v>43</v>
      </c>
      <c r="N184" s="14" t="s">
        <v>50</v>
      </c>
      <c r="O184" s="9" t="s">
        <v>93</v>
      </c>
      <c r="P184" s="9" t="s">
        <v>94</v>
      </c>
      <c r="Q184" s="36" t="s">
        <v>447</v>
      </c>
    </row>
    <row r="185" spans="2:17" x14ac:dyDescent="0.45">
      <c r="B185">
        <v>14052501</v>
      </c>
      <c r="C185" s="1" t="s">
        <v>610</v>
      </c>
      <c r="D185" s="57" t="s">
        <v>57</v>
      </c>
      <c r="E185" s="1" t="s">
        <v>52</v>
      </c>
      <c r="F185" s="1" t="s">
        <v>53</v>
      </c>
      <c r="G185" s="1"/>
      <c r="H185" s="1">
        <v>1001</v>
      </c>
      <c r="I185" s="1">
        <v>501</v>
      </c>
      <c r="J185" s="1">
        <v>12</v>
      </c>
      <c r="K185" s="1" t="s">
        <v>609</v>
      </c>
      <c r="L185" s="30">
        <v>1500000</v>
      </c>
      <c r="M185" s="30"/>
      <c r="N185" s="1" t="s">
        <v>0</v>
      </c>
      <c r="O185" s="8" t="s">
        <v>95</v>
      </c>
      <c r="P185" s="8">
        <v>521</v>
      </c>
      <c r="Q185" s="8"/>
    </row>
    <row r="186" spans="2:17" x14ac:dyDescent="0.45">
      <c r="B186">
        <v>24080501</v>
      </c>
      <c r="C186" s="1" t="s">
        <v>92</v>
      </c>
      <c r="D186" s="57" t="s">
        <v>57</v>
      </c>
      <c r="E186" s="1" t="s">
        <v>52</v>
      </c>
      <c r="F186" s="1" t="s">
        <v>53</v>
      </c>
      <c r="G186" s="1"/>
      <c r="H186" s="1">
        <v>1001</v>
      </c>
      <c r="I186" s="1">
        <v>501</v>
      </c>
      <c r="J186" s="1">
        <v>12</v>
      </c>
      <c r="K186" s="1" t="s">
        <v>609</v>
      </c>
      <c r="L186" s="30">
        <f>+L185*19/100</f>
        <v>285000</v>
      </c>
      <c r="M186" s="8"/>
      <c r="N186" s="1" t="s">
        <v>0</v>
      </c>
      <c r="O186" s="8"/>
      <c r="P186" s="8"/>
      <c r="Q186" s="8"/>
    </row>
    <row r="187" spans="2:17" x14ac:dyDescent="0.45">
      <c r="B187">
        <v>22050501</v>
      </c>
      <c r="C187" s="1" t="s">
        <v>89</v>
      </c>
      <c r="D187" s="57" t="s">
        <v>57</v>
      </c>
      <c r="E187" s="1" t="s">
        <v>52</v>
      </c>
      <c r="F187" s="1" t="s">
        <v>53</v>
      </c>
      <c r="H187" s="1">
        <v>1001</v>
      </c>
      <c r="I187" s="1">
        <v>501</v>
      </c>
      <c r="J187" s="1">
        <v>12</v>
      </c>
      <c r="K187" s="1" t="s">
        <v>609</v>
      </c>
      <c r="L187" s="8"/>
      <c r="M187" s="26">
        <f>+L186+L185</f>
        <v>1785000</v>
      </c>
      <c r="N187" s="1" t="s">
        <v>0</v>
      </c>
      <c r="O187" s="8"/>
      <c r="P187" s="8"/>
      <c r="Q187" s="8"/>
    </row>
    <row r="191" spans="2:17" x14ac:dyDescent="0.45">
      <c r="B191" t="s">
        <v>580</v>
      </c>
      <c r="C191" s="59" t="s">
        <v>581</v>
      </c>
      <c r="D191" s="60" t="s">
        <v>582</v>
      </c>
      <c r="E191" s="61" t="s">
        <v>583</v>
      </c>
      <c r="F191" s="57"/>
      <c r="G191" s="57"/>
    </row>
    <row r="193" spans="2:16" x14ac:dyDescent="0.45">
      <c r="B193" s="27" t="s">
        <v>489</v>
      </c>
      <c r="C193" s="27"/>
      <c r="D193" s="27"/>
      <c r="E193" s="27"/>
      <c r="F193" s="27"/>
      <c r="G193" s="27"/>
      <c r="H193" s="27"/>
      <c r="I193" s="27"/>
      <c r="J193" s="27"/>
      <c r="K193" s="27"/>
      <c r="L193" s="28"/>
      <c r="M193" s="28"/>
      <c r="N193" s="27"/>
      <c r="O193" s="28" t="s">
        <v>96</v>
      </c>
      <c r="P193" s="28"/>
    </row>
    <row r="194" spans="2:16" x14ac:dyDescent="0.45">
      <c r="B194" s="10" t="s">
        <v>45</v>
      </c>
      <c r="C194" s="10" t="s">
        <v>46</v>
      </c>
      <c r="D194" s="11" t="s">
        <v>47</v>
      </c>
      <c r="E194" s="19" t="s">
        <v>48</v>
      </c>
      <c r="F194" s="12" t="s">
        <v>49</v>
      </c>
      <c r="G194" s="13" t="s">
        <v>87</v>
      </c>
      <c r="H194" s="9" t="s">
        <v>88</v>
      </c>
      <c r="I194" s="34" t="s">
        <v>433</v>
      </c>
      <c r="J194" s="32" t="s">
        <v>430</v>
      </c>
      <c r="K194" s="32" t="s">
        <v>41</v>
      </c>
      <c r="L194" s="31"/>
      <c r="M194" s="31"/>
      <c r="N194" s="9" t="s">
        <v>58</v>
      </c>
      <c r="O194" s="13" t="s">
        <v>68</v>
      </c>
      <c r="P194" s="14" t="s">
        <v>50</v>
      </c>
    </row>
    <row r="195" spans="2:16" x14ac:dyDescent="0.45">
      <c r="B195">
        <v>22050501</v>
      </c>
      <c r="C195" t="s">
        <v>509</v>
      </c>
      <c r="L195" s="8"/>
      <c r="M195" s="8"/>
      <c r="O195" s="8"/>
      <c r="P195" s="8"/>
    </row>
    <row r="196" spans="2:16" x14ac:dyDescent="0.45">
      <c r="B196">
        <v>11050501</v>
      </c>
      <c r="C196" t="s">
        <v>463</v>
      </c>
      <c r="L196" s="8"/>
      <c r="M196" s="8"/>
      <c r="O196" s="8"/>
      <c r="P196" s="8"/>
    </row>
    <row r="197" spans="2:16" x14ac:dyDescent="0.45">
      <c r="L197" s="8"/>
      <c r="M197" s="8"/>
      <c r="O197" s="8"/>
      <c r="P197" s="8"/>
    </row>
    <row r="198" spans="2:16" x14ac:dyDescent="0.45">
      <c r="L198" s="8"/>
      <c r="M198" s="8"/>
      <c r="O198" s="8"/>
      <c r="P198" s="8"/>
    </row>
    <row r="199" spans="2:16" x14ac:dyDescent="0.45">
      <c r="B199" s="27" t="s">
        <v>490</v>
      </c>
      <c r="C199" s="27"/>
      <c r="D199" s="27"/>
      <c r="E199" s="27"/>
      <c r="F199" s="27"/>
      <c r="G199" s="27"/>
      <c r="H199" s="27"/>
      <c r="I199" s="27"/>
      <c r="J199" s="27"/>
      <c r="K199" s="27"/>
      <c r="L199" s="28"/>
      <c r="M199" s="28"/>
      <c r="N199" s="27"/>
      <c r="O199" s="28" t="s">
        <v>96</v>
      </c>
      <c r="P199" s="28"/>
    </row>
    <row r="200" spans="2:16" x14ac:dyDescent="0.45">
      <c r="B200" s="10" t="s">
        <v>45</v>
      </c>
      <c r="C200" s="10" t="s">
        <v>46</v>
      </c>
      <c r="D200" s="11" t="s">
        <v>47</v>
      </c>
      <c r="E200" s="19" t="s">
        <v>48</v>
      </c>
      <c r="F200" s="12" t="s">
        <v>49</v>
      </c>
      <c r="G200" s="13" t="s">
        <v>87</v>
      </c>
      <c r="H200" s="9" t="s">
        <v>88</v>
      </c>
      <c r="I200" s="34" t="s">
        <v>433</v>
      </c>
      <c r="J200" s="32" t="s">
        <v>430</v>
      </c>
      <c r="K200" s="32" t="s">
        <v>41</v>
      </c>
      <c r="L200" s="31"/>
      <c r="M200" s="31"/>
      <c r="N200" s="9" t="s">
        <v>58</v>
      </c>
      <c r="O200" s="13" t="s">
        <v>68</v>
      </c>
      <c r="P200" s="14" t="s">
        <v>50</v>
      </c>
    </row>
    <row r="201" spans="2:16" x14ac:dyDescent="0.45">
      <c r="B201">
        <v>13050501</v>
      </c>
      <c r="C201" t="s">
        <v>510</v>
      </c>
      <c r="L201" s="8"/>
      <c r="M201" s="8"/>
      <c r="O201" s="8"/>
      <c r="P201" s="8"/>
    </row>
    <row r="202" spans="2:16" x14ac:dyDescent="0.45">
      <c r="B202">
        <v>11050501</v>
      </c>
      <c r="C202" t="s">
        <v>493</v>
      </c>
      <c r="L202" s="8"/>
      <c r="M202" s="8"/>
      <c r="O202" s="8"/>
      <c r="P202" s="8"/>
    </row>
  </sheetData>
  <mergeCells count="1">
    <mergeCell ref="B2:H2"/>
  </mergeCells>
  <hyperlinks>
    <hyperlink ref="K54" r:id="rId1" location="/asp/RGVmYXVsdC5hc3B4P1RhYklEPTc2JlJlY29yZENvZGU9MTE4MzMy?TabID=76&amp;RecordCode=118332" display="https://siigonube.siigo.com/EDITORIALLECATLTDA/ - /asp/RGVmYXVsdC5hc3B4P1RhYklEPTc2JlJlY29yZENvZGU9MTE4MzMy?TabID=76&amp;RecordCode=118332" xr:uid="{00000000-0004-0000-0500-000000000000}"/>
    <hyperlink ref="K104" r:id="rId2" location="/asp/RGVmYXVsdC5hc3B4P1RhYklEPTc2JlJlY29yZENvZGU9MTE4MzMy?TabID=76&amp;RecordCode=118332" display="https://siigonube.siigo.com/EDITORIALLECATLTDA/ - /asp/RGVmYXVsdC5hc3B4P1RhYklEPTc2JlJlY29yZENvZGU9MTE4MzMy?TabID=76&amp;RecordCode=118332" xr:uid="{00000000-0004-0000-0500-000001000000}"/>
    <hyperlink ref="K105" r:id="rId3" location="/asp/RGVmYXVsdC5hc3B4P1RhYklEPTc2JlJlY29yZENvZGU9MTE4MzMy?TabID=76&amp;RecordCode=118332" display="https://siigonube.siigo.com/EDITORIALLECATLTDA/ - /asp/RGVmYXVsdC5hc3B4P1RhYklEPTc2JlJlY29yZENvZGU9MTE4MzMy?TabID=76&amp;RecordCode=118332" xr:uid="{00000000-0004-0000-0500-000002000000}"/>
    <hyperlink ref="K106" r:id="rId4" location="/asp/RGVmYXVsdC5hc3B4P1RhYklEPTc2JlJlY29yZENvZGU9MTE4MzMy?TabID=76&amp;RecordCode=118332" display="https://siigonube.siigo.com/EDITORIALLECATLTDA/ - /asp/RGVmYXVsdC5hc3B4P1RhYklEPTc2JlJlY29yZENvZGU9MTE4MzMy?TabID=76&amp;RecordCode=118332" xr:uid="{00000000-0004-0000-0500-000003000000}"/>
    <hyperlink ref="K107" r:id="rId5" location="/asp/RGVmYXVsdC5hc3B4P1RhYklEPTc2JlJlY29yZENvZGU9MTE4MzMy?TabID=76&amp;RecordCode=118332" display="https://siigonube.siigo.com/EDITORIALLECATLTDA/ - /asp/RGVmYXVsdC5hc3B4P1RhYklEPTc2JlJlY29yZENvZGU9MTE4MzMy?TabID=76&amp;RecordCode=118332" xr:uid="{00000000-0004-0000-0500-000004000000}"/>
    <hyperlink ref="K108" r:id="rId6" location="/asp/RGVmYXVsdC5hc3B4P1RhYklEPTc2JlJlY29yZENvZGU9MTE4MzMy?TabID=76&amp;RecordCode=118332" display="https://siigonube.siigo.com/EDITORIALLECATLTDA/ - /asp/RGVmYXVsdC5hc3B4P1RhYklEPTc2JlJlY29yZENvZGU9MTE4MzMy?TabID=76&amp;RecordCode=118332" xr:uid="{00000000-0004-0000-0500-000005000000}"/>
    <hyperlink ref="K55:K58" r:id="rId7" location="/asp/RGVmYXVsdC5hc3B4P1RhYklEPTc2JlJlY29yZENvZGU9MTE4MzMy?TabID=76&amp;RecordCode=118332" display="https://siigonube.siigo.com/EDITORIALLECATLTDA/ - /asp/RGVmYXVsdC5hc3B4P1RhYklEPTc2JlJlY29yZENvZGU9MTE4MzMy?TabID=76&amp;RecordCode=118332" xr:uid="{00000000-0004-0000-0500-000006000000}"/>
  </hyperlinks>
  <pageMargins left="0.7" right="0.7" top="0.75" bottom="0.75" header="0.3" footer="0.3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2:D10"/>
  <sheetViews>
    <sheetView workbookViewId="0">
      <selection activeCell="C8" sqref="C8"/>
    </sheetView>
  </sheetViews>
  <sheetFormatPr baseColWidth="10" defaultRowHeight="14.25" x14ac:dyDescent="0.45"/>
  <cols>
    <col min="2" max="2" width="28.73046875" bestFit="1" customWidth="1"/>
    <col min="3" max="3" width="56.1328125" customWidth="1"/>
    <col min="4" max="4" width="100.3984375" customWidth="1"/>
  </cols>
  <sheetData>
    <row r="2" spans="1:4" x14ac:dyDescent="0.45">
      <c r="C2" t="s">
        <v>554</v>
      </c>
    </row>
    <row r="3" spans="1:4" x14ac:dyDescent="0.45">
      <c r="C3" t="s">
        <v>424</v>
      </c>
      <c r="D3" t="s">
        <v>425</v>
      </c>
    </row>
    <row r="4" spans="1:4" x14ac:dyDescent="0.45">
      <c r="A4">
        <v>1</v>
      </c>
      <c r="B4" s="33" t="s">
        <v>446</v>
      </c>
      <c r="C4" s="25" t="s">
        <v>423</v>
      </c>
      <c r="D4" s="25" t="s">
        <v>426</v>
      </c>
    </row>
    <row r="5" spans="1:4" x14ac:dyDescent="0.45">
      <c r="A5">
        <v>2</v>
      </c>
      <c r="B5" t="s">
        <v>420</v>
      </c>
    </row>
    <row r="6" spans="1:4" x14ac:dyDescent="0.45">
      <c r="A6">
        <v>3</v>
      </c>
      <c r="B6" t="s">
        <v>421</v>
      </c>
    </row>
    <row r="7" spans="1:4" x14ac:dyDescent="0.45">
      <c r="A7">
        <v>4</v>
      </c>
      <c r="B7" t="s">
        <v>422</v>
      </c>
    </row>
    <row r="8" spans="1:4" x14ac:dyDescent="0.45">
      <c r="A8">
        <v>5</v>
      </c>
      <c r="B8" t="s">
        <v>435</v>
      </c>
      <c r="C8" t="s">
        <v>437</v>
      </c>
      <c r="D8" t="s">
        <v>436</v>
      </c>
    </row>
    <row r="9" spans="1:4" x14ac:dyDescent="0.45">
      <c r="A9">
        <v>6</v>
      </c>
      <c r="B9" t="s">
        <v>479</v>
      </c>
      <c r="C9" s="25" t="s">
        <v>483</v>
      </c>
    </row>
    <row r="10" spans="1:4" x14ac:dyDescent="0.45">
      <c r="A10">
        <v>7</v>
      </c>
      <c r="B10" t="s">
        <v>480</v>
      </c>
      <c r="C10" t="s">
        <v>484</v>
      </c>
    </row>
  </sheetData>
  <hyperlinks>
    <hyperlink ref="D4" r:id="rId1" xr:uid="{00000000-0004-0000-0600-000000000000}"/>
    <hyperlink ref="C4" r:id="rId2" xr:uid="{00000000-0004-0000-0600-000001000000}"/>
    <hyperlink ref="C9" r:id="rId3" xr:uid="{00000000-0004-0000-0600-000002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E5"/>
  <sheetViews>
    <sheetView workbookViewId="0">
      <selection activeCell="E6" sqref="E6"/>
    </sheetView>
  </sheetViews>
  <sheetFormatPr baseColWidth="10" defaultRowHeight="14.25" x14ac:dyDescent="0.45"/>
  <sheetData>
    <row r="5" spans="5:5" x14ac:dyDescent="0.45">
      <c r="E5" t="s">
        <v>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ANALISIS PROGRAMA</vt:lpstr>
      <vt:lpstr>INDICE</vt:lpstr>
      <vt:lpstr>centros de costos</vt:lpstr>
      <vt:lpstr>TIPO DE DOCUMENTO</vt:lpstr>
      <vt:lpstr>LISTAS</vt:lpstr>
      <vt:lpstr>TERCERO</vt:lpstr>
      <vt:lpstr>netgrafia</vt:lpstr>
      <vt:lpstr>OBSERVACIONES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Mauricio Cárdenas Montero</dc:creator>
  <cp:lastModifiedBy>Alfonso Lenis</cp:lastModifiedBy>
  <dcterms:created xsi:type="dcterms:W3CDTF">2023-11-24T18:40:43Z</dcterms:created>
  <dcterms:modified xsi:type="dcterms:W3CDTF">2024-04-18T13:48:36Z</dcterms:modified>
</cp:coreProperties>
</file>