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Excel Alfonso Lenin\"/>
    </mc:Choice>
  </mc:AlternateContent>
  <xr:revisionPtr revIDLastSave="0" documentId="8_{0532C947-3762-4E0B-B150-EE037AA365A8}" xr6:coauthVersionLast="47" xr6:coauthVersionMax="47" xr10:uidLastSave="{00000000-0000-0000-0000-000000000000}"/>
  <bookViews>
    <workbookView xWindow="-120" yWindow="-120" windowWidth="20730" windowHeight="11160" xr2:uid="{A5EE55C5-C161-4444-ADE4-D594F2472435}"/>
  </bookViews>
  <sheets>
    <sheet name="Requerimientos M01" sheetId="1" r:id="rId1"/>
    <sheet name="Mod03" sheetId="5" r:id="rId2"/>
    <sheet name="Md04" sheetId="2" r:id="rId3"/>
    <sheet name="Formato 02" sheetId="3" r:id="rId4"/>
    <sheet name="Formato 03" sheetId="4" r:id="rId5"/>
  </sheet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30" i="1" s="1"/>
  <c r="E32" i="1" s="1"/>
  <c r="B27" i="1"/>
  <c r="B28" i="1" s="1"/>
  <c r="B23" i="1"/>
  <c r="B24" i="1" s="1"/>
  <c r="B25" i="1" s="1"/>
  <c r="B26" i="1" s="1"/>
  <c r="B12" i="1"/>
  <c r="B13" i="1" l="1"/>
  <c r="B14" i="1" s="1"/>
  <c r="E10" i="1"/>
  <c r="B15" i="1" l="1"/>
  <c r="B16" i="1" s="1"/>
  <c r="B17" i="1" s="1"/>
  <c r="B18" i="1" s="1"/>
  <c r="B19" i="1" s="1"/>
  <c r="B20" i="1" s="1"/>
  <c r="B21" i="1" s="1"/>
  <c r="B22" i="1" l="1"/>
</calcChain>
</file>

<file path=xl/sharedStrings.xml><?xml version="1.0" encoding="utf-8"?>
<sst xmlns="http://schemas.openxmlformats.org/spreadsheetml/2006/main" count="174" uniqueCount="116">
  <si>
    <t>Plantilla Gestión de Requerimientos (PGR)</t>
  </si>
  <si>
    <t>Empresa:</t>
  </si>
  <si>
    <t>Soluciones GaRoRa</t>
  </si>
  <si>
    <t>Fecha:</t>
  </si>
  <si>
    <t>Proyecto:</t>
  </si>
  <si>
    <t>Gestor Contables - Modulo Corrida Financiera</t>
  </si>
  <si>
    <t>Autor:</t>
  </si>
  <si>
    <t>Versión:</t>
  </si>
  <si>
    <t>Requerimientos 
por estado</t>
  </si>
  <si>
    <t>Total Horas:</t>
  </si>
  <si>
    <t>Número</t>
  </si>
  <si>
    <t>Requerimiento</t>
  </si>
  <si>
    <t>Descripción</t>
  </si>
  <si>
    <t>Tiempo
(Horas)</t>
  </si>
  <si>
    <t>Estado</t>
  </si>
  <si>
    <t>Fecha</t>
  </si>
  <si>
    <t>Cantidad</t>
  </si>
  <si>
    <t>En proceso</t>
  </si>
  <si>
    <t>Pendiente</t>
  </si>
  <si>
    <t>Terminado</t>
  </si>
  <si>
    <t>Menu Ribbon</t>
  </si>
  <si>
    <t>Total general</t>
  </si>
  <si>
    <t>Plantilla 01 Ingreso Datos Corrida Financiera</t>
  </si>
  <si>
    <t>Formulario Corrida Financiera Parte 1</t>
  </si>
  <si>
    <t>Formulario Corrida Financiera Parte 2</t>
  </si>
  <si>
    <t>El sistema debe permitir generar registros de corrida Financiera con los calculos correspondiente de pago</t>
  </si>
  <si>
    <t>Formulario Corrida Financiera Parte 3</t>
  </si>
  <si>
    <t>Analisis de Requerimientos</t>
  </si>
  <si>
    <t>En esta fase se debe garantizar que el sistema cumple con lo requerido.</t>
  </si>
  <si>
    <t>Pruebas, soporte y ajustes.</t>
  </si>
  <si>
    <t>Esta fase corresponde a la estabilización del sistema basado en las pruebas y ajustes requeridos.</t>
  </si>
  <si>
    <t>Horas</t>
  </si>
  <si>
    <t>El sistema debe disponer por defecto de los siguientes perfiles:
1. Administrador
2. Contador
3. Usuario</t>
  </si>
  <si>
    <t>El sistema debe permitir al perfil Usuario poder realizar lo siguiente:
1. Crear, modificar, datos de entrada a los 4 módulos
2..Asignar nueva clave a usuarios
3. Generar los diferentes resultados de los cuatro módulos para impresión o por PDF, dependiendo de autorizacion del Administrador o Contador..</t>
  </si>
  <si>
    <t>Inicio del Sistema</t>
  </si>
  <si>
    <t>El sistema debe garantizar que el ingreso se realice con un usuario y clave, el usuario debe estar activo en el sistema</t>
  </si>
  <si>
    <t>El sistema debe permitir al perfil administrador y contador poder realizar lo siguiente:
1. Crear, modificar o cambiar estado de usuarios 
2. Crear, modificar, datos de entrada a los 4 módulos
   - Depreciación de Activos
   - Conciliación Bancaria
   - Corrida Financiera.
   - Cálculos de tipos cambiarios
3. Modificar privilegios de acceso a los diferentes opciones del menu ribbon.
4. Asignar nueva clave a usuarios
5. Generar los diferentes resultados de los cuatro módulos para impresión o por PDF.</t>
  </si>
  <si>
    <t>El sistema debe generar un conjunto de menus PopUp con las siguientes opciones:
1. Configuración Inicial
   - Acerca del Sistema
   - Tipo de Moneda
2. Depreciación de Activos
   - Depreciación 01
   - Depreciación 02
3. Conciliación Financiera
   - Conciliación 01
   - Conciiiación 02
4. Corrida Financiera
   - Corrida 01
   - Corrida 02
5. Cálculos de Tipos Cambiarios
   - Calculos 01
   - Cálculos 02
6. Usuarios
   - Agregar Usuario
   - Eliminar Usuario
   - Permisos y Restricciones.
7. Guardar
8. Copia de Seguridad
9. Iniciar Sesión con otro Usuario.
10. Contáctame
   - Facebook
   - Youtube</t>
  </si>
  <si>
    <t>El sistema debe ejecutarse en Sistema operativo Windows, a partir de la versión 7 en adelante</t>
  </si>
  <si>
    <t>El sistema debe ejecutarse en versión Excel a partir de la v.2010</t>
  </si>
  <si>
    <t>El sistema debe poder habilitada la ejecución de macros VBA</t>
  </si>
  <si>
    <t>El sistema debe permitir generar registro histórico cuando se realice las siguiente modificaciones:
- Cambio de cargo del usuario
- Cambio estado de los registros de todas las tablas</t>
  </si>
  <si>
    <t>El sistema debe garantizar que el registro histórico contenga los campos usuario que realizó modificación del registro, el dato antes de ser modificado y el nuevo, fecha y hora de la modificación</t>
  </si>
  <si>
    <t>Log de auditoría Parte 01</t>
  </si>
  <si>
    <t>Log de auditoría Parte 02</t>
  </si>
  <si>
    <t>Requerimiento NO funcionales Parte 01</t>
  </si>
  <si>
    <t>Requerimiento NO funcionales Parte 02</t>
  </si>
  <si>
    <t>Requerimiento NO funcionales Parte 03</t>
  </si>
  <si>
    <t>Tabla 02</t>
  </si>
  <si>
    <t>Codi_Int</t>
  </si>
  <si>
    <t>Codi_Cli</t>
  </si>
  <si>
    <t>Nombre_Cliente</t>
  </si>
  <si>
    <t>Nombre_Ejecutivo</t>
  </si>
  <si>
    <t>Plazo</t>
  </si>
  <si>
    <t>TEA</t>
  </si>
  <si>
    <t>TCEA</t>
  </si>
  <si>
    <t>Monto_Pres</t>
  </si>
  <si>
    <t>Fecha Desembolso</t>
  </si>
  <si>
    <t>Tipo dia de Pago</t>
  </si>
  <si>
    <t>Tipo_Crono</t>
  </si>
  <si>
    <t>Gracia</t>
  </si>
  <si>
    <t>ITF_Porc</t>
  </si>
  <si>
    <t>ITF_Valor</t>
  </si>
  <si>
    <t>Seg_Desg</t>
  </si>
  <si>
    <t>Micro01</t>
  </si>
  <si>
    <t>Micro01_Valor</t>
  </si>
  <si>
    <t>Micro02</t>
  </si>
  <si>
    <t>Micro02_Valor</t>
  </si>
  <si>
    <t>Micro03</t>
  </si>
  <si>
    <t>Micro03_Valor</t>
  </si>
  <si>
    <t>Micro04</t>
  </si>
  <si>
    <t>Micro04_Valor</t>
  </si>
  <si>
    <t>Numero</t>
  </si>
  <si>
    <t>Texto</t>
  </si>
  <si>
    <t>Decimal</t>
  </si>
  <si>
    <t>Logico</t>
  </si>
  <si>
    <t>Alfanumerico</t>
  </si>
  <si>
    <t>Prepagos</t>
  </si>
  <si>
    <t>Pago Mensual
Total**</t>
  </si>
  <si>
    <t>Pago IVA
Intereses*</t>
  </si>
  <si>
    <t>Pago Fijo
Mensual</t>
  </si>
  <si>
    <t>Pago de Interés
Ordinarios</t>
  </si>
  <si>
    <t>Pago a Capital</t>
  </si>
  <si>
    <t>Saldo de
Capital</t>
  </si>
  <si>
    <t>Mes</t>
  </si>
  <si>
    <t>CUOTA</t>
  </si>
  <si>
    <t>ITF</t>
  </si>
  <si>
    <t>CUOTA SIN ITF</t>
  </si>
  <si>
    <t>INTERESES</t>
  </si>
  <si>
    <t>CAPITAL</t>
  </si>
  <si>
    <t>SALDO</t>
  </si>
  <si>
    <t>FECHA PAGO</t>
  </si>
  <si>
    <t>N°</t>
  </si>
  <si>
    <t>Tabla 01</t>
  </si>
  <si>
    <t>Tasa_Int</t>
  </si>
  <si>
    <t>Monto_Fina</t>
  </si>
  <si>
    <t>CAT</t>
  </si>
  <si>
    <t>Porcentaje</t>
  </si>
  <si>
    <t>Rodríguez Martin, Pedro Manuel</t>
  </si>
  <si>
    <t xml:space="preserve">Ramírez Muñoz, Miguel Angel </t>
  </si>
  <si>
    <t>García Silva, Ernesto</t>
  </si>
  <si>
    <t>Soluciones GaRoRa (3 Integrantes)</t>
  </si>
  <si>
    <t>v03</t>
  </si>
  <si>
    <t>Gestión de Perfiles y Permisos Parte 1</t>
  </si>
  <si>
    <t>Gestión de Perfiles y Permisos Parte 2</t>
  </si>
  <si>
    <t>Gestión de Perfiles y Permisos Parte 3</t>
  </si>
  <si>
    <t>Plantilla 02 y 03 Mostrar Resultados Corrida Financiera</t>
  </si>
  <si>
    <t>El sistema debe permitir la lectura de los Datos de Entrada para la corrida Financiera.</t>
  </si>
  <si>
    <t>Md03 y Md04</t>
  </si>
  <si>
    <t>El sistema debe permitir Ingreso de Datos para Corrida Financiera y su Validación y consistencia, se refiere a los tipos de datos de las variables a usar en el Formulario.</t>
  </si>
  <si>
    <t>El sistema debe permitir Salida de Datos que se almacenarán en la Plantillas en Excel o en Formato PDF si se desea Imprimirlos.</t>
  </si>
  <si>
    <t xml:space="preserve"> Md03 y Md04</t>
  </si>
  <si>
    <t>El sistema debe permitir almacenar datos por registros en dicho formato de salida con su respectiva configuración de columnas de celdas ( Indicando Moneda y ajustes de Columnas).</t>
  </si>
  <si>
    <t>Formato02
 Formato03</t>
  </si>
  <si>
    <t>Referencia
(Hoja)</t>
  </si>
  <si>
    <t>EEE Soluciones SAC.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</si>
</sst>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$-540A]* #,##0.00_ ;_-[$$-540A]* \-#,##0.00\ ;_-[$$-540A]* &quot;-&quot;??_ ;_-@_ "/>
    <numFmt numFmtId="165" formatCode="_(* #,##0.00_);_(* \(#,##0.00\);_(* &quot;-&quot;??_);_(@_)"/>
    <numFmt numFmtId="166" formatCode="_-[$$-540A]* #,##0_ ;_-[$$-540A]* \-#,##0\ ;_-[$$-540A]* &quot;-&quot;_ ;_-@_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rgb="FF002060"/>
      <name val="Kozuka Gothic Pro H"/>
      <family val="2"/>
      <charset val="128"/>
    </font>
    <font>
      <sz val="10"/>
      <color theme="0"/>
      <name val="Kozuka Gothic Pro H"/>
      <family val="2"/>
      <charset val="128"/>
    </font>
    <font>
      <b/>
      <sz val="11"/>
      <color rgb="FF002060"/>
      <name val="Kozuka Gothic Pro H"/>
      <family val="2"/>
      <charset val="128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b/>
      <sz val="9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6" fillId="6" borderId="0" xfId="0" applyFont="1" applyFill="1"/>
    <xf numFmtId="43" fontId="8" fillId="0" borderId="3" xfId="1" applyFont="1" applyFill="1" applyBorder="1" applyProtection="1">
      <protection hidden="1"/>
    </xf>
    <xf numFmtId="165" fontId="8" fillId="0" borderId="3" xfId="1" applyNumberFormat="1" applyFont="1" applyFill="1" applyBorder="1" applyProtection="1">
      <protection hidden="1"/>
    </xf>
    <xf numFmtId="165" fontId="8" fillId="0" borderId="3" xfId="1" applyNumberFormat="1" applyFont="1" applyFill="1" applyBorder="1" applyAlignment="1" applyProtection="1">
      <alignment horizontal="center"/>
      <protection hidden="1"/>
    </xf>
    <xf numFmtId="0" fontId="8" fillId="0" borderId="3" xfId="0" applyFont="1" applyBorder="1" applyProtection="1">
      <protection hidden="1"/>
    </xf>
    <xf numFmtId="0" fontId="8" fillId="0" borderId="4" xfId="0" applyFont="1" applyBorder="1" applyProtection="1">
      <protection hidden="1"/>
    </xf>
    <xf numFmtId="165" fontId="8" fillId="0" borderId="4" xfId="1" applyNumberFormat="1" applyFont="1" applyFill="1" applyBorder="1" applyProtection="1">
      <protection hidden="1"/>
    </xf>
    <xf numFmtId="165" fontId="8" fillId="0" borderId="4" xfId="1" applyNumberFormat="1" applyFont="1" applyFill="1" applyBorder="1" applyAlignment="1" applyProtection="1">
      <alignment horizontal="center"/>
      <protection hidden="1"/>
    </xf>
    <xf numFmtId="0" fontId="9" fillId="7" borderId="4" xfId="0" applyFont="1" applyFill="1" applyBorder="1" applyAlignment="1" applyProtection="1">
      <alignment horizontal="center" vertical="center"/>
      <protection locked="0" hidden="1"/>
    </xf>
    <xf numFmtId="0" fontId="9" fillId="7" borderId="5" xfId="0" applyFont="1" applyFill="1" applyBorder="1" applyAlignment="1" applyProtection="1">
      <alignment horizontal="center" vertical="center" wrapText="1"/>
      <protection locked="0" hidden="1"/>
    </xf>
    <xf numFmtId="0" fontId="9" fillId="7" borderId="4" xfId="0" applyFont="1" applyFill="1" applyBorder="1" applyAlignment="1" applyProtection="1">
      <alignment horizontal="center" vertical="center" wrapText="1"/>
      <protection locked="0" hidden="1"/>
    </xf>
    <xf numFmtId="0" fontId="9" fillId="7" borderId="6" xfId="0" applyFont="1" applyFill="1" applyBorder="1" applyAlignment="1" applyProtection="1">
      <alignment horizontal="center" vertical="center" wrapText="1"/>
      <protection locked="0" hidden="1"/>
    </xf>
    <xf numFmtId="0" fontId="9" fillId="7" borderId="5" xfId="0" applyFont="1" applyFill="1" applyBorder="1" applyAlignment="1" applyProtection="1">
      <alignment horizontal="center" vertical="center"/>
      <protection locked="0" hidden="1"/>
    </xf>
    <xf numFmtId="14" fontId="8" fillId="0" borderId="3" xfId="0" applyNumberFormat="1" applyFont="1" applyBorder="1" applyAlignment="1" applyProtection="1">
      <alignment horizontal="left" indent="3"/>
      <protection hidden="1"/>
    </xf>
    <xf numFmtId="0" fontId="9" fillId="7" borderId="6" xfId="0" applyFont="1" applyFill="1" applyBorder="1" applyAlignment="1" applyProtection="1">
      <alignment horizontal="center" vertical="center"/>
      <protection locked="0" hidden="1"/>
    </xf>
    <xf numFmtId="0" fontId="1" fillId="0" borderId="0" xfId="0" applyFont="1"/>
    <xf numFmtId="166" fontId="8" fillId="0" borderId="3" xfId="1" applyNumberFormat="1" applyFont="1" applyFill="1" applyBorder="1" applyProtection="1">
      <protection hidden="1"/>
    </xf>
    <xf numFmtId="166" fontId="8" fillId="0" borderId="4" xfId="1" applyNumberFormat="1" applyFont="1" applyFill="1" applyBorder="1" applyAlignment="1" applyProtection="1">
      <alignment horizontal="center"/>
      <protection hidden="1"/>
    </xf>
    <xf numFmtId="166" fontId="8" fillId="0" borderId="4" xfId="1" applyNumberFormat="1" applyFont="1" applyFill="1" applyBorder="1" applyProtection="1">
      <protection hidden="1"/>
    </xf>
    <xf numFmtId="166" fontId="8" fillId="0" borderId="3" xfId="1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2">
    <cellStyle name="Millares" xfId="1" builtinId="3"/>
    <cellStyle name="Normal" xfId="0" builtinId="0"/>
  </cellStyles>
  <dxfs count="17"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62594</xdr:rowOff>
    </xdr:from>
    <xdr:to>
      <xdr:col>1</xdr:col>
      <xdr:colOff>758046</xdr:colOff>
      <xdr:row>3</xdr:row>
      <xdr:rowOff>17900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4D15DF-1A7F-4D2A-8922-2D59C7A45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341" y="62594"/>
          <a:ext cx="758046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19050</xdr:rowOff>
    </xdr:from>
    <xdr:to>
      <xdr:col>9</xdr:col>
      <xdr:colOff>9525</xdr:colOff>
      <xdr:row>28</xdr:row>
      <xdr:rowOff>14567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65DF34-5962-43A0-A8B7-6FA8A07B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"/>
          <a:ext cx="7772400" cy="4377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180975</xdr:rowOff>
    </xdr:from>
    <xdr:to>
      <xdr:col>10</xdr:col>
      <xdr:colOff>391862</xdr:colOff>
      <xdr:row>19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22E894-7241-411A-9DD2-8F4207015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6838"/>
        <a:stretch/>
      </xdr:blipFill>
      <xdr:spPr>
        <a:xfrm>
          <a:off x="47625" y="1133475"/>
          <a:ext cx="9583487" cy="25812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572.942600000002" createdVersion="7" refreshedVersion="7" minRefreshableVersion="3" recordCount="17" xr:uid="{74C012EB-CB7C-4152-AFAD-85E838F41440}">
  <cacheSource type="worksheet">
    <worksheetSource name="tbRequerimientos4"/>
  </cacheSource>
  <cacheFields count="7">
    <cacheField name="Número" numFmtId="0">
      <sharedItems containsSemiMixedTypes="0" containsString="0" containsNumber="1" containsInteger="1" minValue="1" maxValue="17"/>
    </cacheField>
    <cacheField name="Requerimiento" numFmtId="0">
      <sharedItems/>
    </cacheField>
    <cacheField name="Descripción" numFmtId="0">
      <sharedItems longText="1"/>
    </cacheField>
    <cacheField name="Tiempo_x000a_(Horas)" numFmtId="0">
      <sharedItems containsString="0" containsBlank="1" containsNumber="1" minValue="1" maxValue="4.8000000000000007"/>
    </cacheField>
    <cacheField name="Estado" numFmtId="0">
      <sharedItems count="3">
        <s v="En proceso"/>
        <s v="Pendiente"/>
        <s v="Terminado"/>
      </sharedItems>
    </cacheField>
    <cacheField name="Referencia_x000a_(Hoja)" numFmtId="0">
      <sharedItems containsBlank="1"/>
    </cacheField>
    <cacheField name="Fech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n v="1"/>
    <s v="Gestión de Perfiles y Permisos Parte 1"/>
    <s v="El sistema debe disponer por defecto de los siguientes perfiles:_x000a_1. Administrador_x000a_2. Contador_x000a_3. Usuario"/>
    <n v="1"/>
    <x v="0"/>
    <m/>
    <m/>
  </r>
  <r>
    <n v="2"/>
    <s v="Gestión de Perfiles y Permisos Parte 2"/>
    <s v="El sistema debe permitir al perfil administrador y contador poder realizar lo siguiente:_x000a_1. Crear, modificar o cambiar estado de usuarios _x000a_2. Crear, modificar, datos de entrada a los 4 módulos_x000a_   - Depreciación de Activos_x000a_   - Conciliación Bancaria_x000a_   - Corrida Financiera._x000a_   - Cálculos de tipos cambiarios_x000a_3. Modificar privilegios de acceso a los diferentes opciones del menu ribbon._x000a_4. Asignar nueva clave a usuarios_x000a_5. Generar los diferentes resultados de los cuatro módulos para impresión o por PDF."/>
    <n v="2"/>
    <x v="0"/>
    <m/>
    <m/>
  </r>
  <r>
    <n v="3"/>
    <s v="Gestión de Perfiles y Permisos Parte 3"/>
    <s v="El sistema debe permitir al perfil Usuario poder realizar lo siguiente:_x000a_1. Crear, modificar, datos de entrada a los 4 módulos_x000a_2..Asignar nueva clave a usuarios_x000a_3. Generar los diferentes resultados de los cuatro módulos para impresión o por PDF, dependiendo de autorizacion del Administrador o Contador.."/>
    <n v="2"/>
    <x v="0"/>
    <m/>
    <m/>
  </r>
  <r>
    <n v="4"/>
    <s v="Inicio del Sistema"/>
    <s v="El sistema debe garantizar que el ingreso se realice con un usuario y clave, el usuario debe estar activo en el sistema"/>
    <n v="2"/>
    <x v="0"/>
    <m/>
    <m/>
  </r>
  <r>
    <n v="5"/>
    <s v="Menu Ribbon"/>
    <s v="El sistema debe generar un conjunto de menus PopUp con las siguientes opciones:_x000a_1. Configuración Inicial_x000a_   - Acerca del Sistema_x000a_   - Tipo de Moneda_x000a_2. Depreciación de Activos_x000a_   - Depreciación 01_x000a_   - Depreciación 02_x000a_3. Conciliación Financiera_x000a_   - Conciliación 01_x000a_   - Conciiiación 02_x000a_4. Corrida Financiera_x000a_   - Corrida 01_x000a_   - Corrida 02_x000a_5. Cálculos de Tipos Cambiarios_x000a_   - Calculos 01_x000a_   - Cálculos 02_x000a_6. Usuarios_x000a_   - Agregar Usuario_x000a_   - Eliminar Usuario_x000a_   - Permisos y Restricciones._x000a_7. Guardar_x000a_8. Copia de Seguridad_x000a_9. Iniciar Sesión con otro Usuario._x000a_10. Contáctame_x000a_   - Facebook_x000a_   - Youtube"/>
    <n v="2"/>
    <x v="0"/>
    <m/>
    <m/>
  </r>
  <r>
    <n v="6"/>
    <s v="Plantilla 01 Ingreso Datos Corrida Financiera"/>
    <s v="El sistema debe permitir la lectura de los Datos de Entrada para la corrida Financiera."/>
    <n v="2"/>
    <x v="1"/>
    <s v="Md03 y Md04"/>
    <m/>
  </r>
  <r>
    <n v="7"/>
    <s v="Formulario Corrida Financiera Parte 1"/>
    <s v="El sistema debe permitir Ingreso de Datos para Corrida Financiera y su Validación y consistencia, se refiere a los tipos de datos de las variables a usar en el Formulario."/>
    <n v="2"/>
    <x v="1"/>
    <s v="Md03 y Md04"/>
    <m/>
  </r>
  <r>
    <n v="8"/>
    <s v="Formulario Corrida Financiera Parte 2"/>
    <s v="El sistema debe permitir generar registros de corrida Financiera con los calculos correspondiente de pago"/>
    <n v="2"/>
    <x v="1"/>
    <m/>
    <m/>
  </r>
  <r>
    <n v="9"/>
    <s v="Formulario Corrida Financiera Parte 3"/>
    <s v="El sistema debe permitir Salida de Datos que se almacenarán en la Plantillas en Excel o en Formato PDF si se desea Imprimirlos."/>
    <n v="2"/>
    <x v="1"/>
    <s v=" Md03 y Md04"/>
    <m/>
  </r>
  <r>
    <n v="10"/>
    <s v="Plantilla 02 y 03 Mostrar Resultados Corrida Financiera"/>
    <s v="El sistema debe permitir almacenar datos por registros en dicho formato de salida con su respectiva configuración de columnas de celdas ( Indicando Moneda y ajustes de Columnas)."/>
    <n v="3"/>
    <x v="1"/>
    <s v="Formato02_x000a_ Formato03"/>
    <m/>
  </r>
  <r>
    <n v="11"/>
    <s v="Log de auditoría Parte 01"/>
    <s v="El sistema debe permitir generar registro histórico cuando se realice las siguiente modificaciones:_x000a_- Cambio de cargo del usuario_x000a_- Cambio estado de los registros de todas las tablas"/>
    <n v="2"/>
    <x v="1"/>
    <m/>
    <m/>
  </r>
  <r>
    <n v="12"/>
    <s v="Log de auditoría Parte 02"/>
    <s v="El sistema debe garantizar que el registro histórico contenga los campos usuario que realizó modificación del registro, el dato antes de ser modificado y el nuevo, fecha y hora de la modificación"/>
    <n v="2"/>
    <x v="1"/>
    <m/>
    <m/>
  </r>
  <r>
    <n v="13"/>
    <s v="Requerimiento NO funcionales Parte 01"/>
    <s v="El sistema debe ejecutarse en Sistema operativo Windows, a partir de la versión 7 en adelante"/>
    <m/>
    <x v="2"/>
    <m/>
    <m/>
  </r>
  <r>
    <n v="14"/>
    <s v="Requerimiento NO funcionales Parte 02"/>
    <s v="El sistema debe ejecutarse en versión Excel a partir de la v.2010"/>
    <m/>
    <x v="2"/>
    <m/>
    <m/>
  </r>
  <r>
    <n v="15"/>
    <s v="Requerimiento NO funcionales Parte 03"/>
    <s v="El sistema debe poder habilitada la ejecución de macros VBA"/>
    <m/>
    <x v="2"/>
    <m/>
    <m/>
  </r>
  <r>
    <n v="16"/>
    <s v="Analisis de Requerimientos"/>
    <s v="En esta fase se debe garantizar que el sistema cumple con lo requerido."/>
    <n v="3"/>
    <x v="2"/>
    <m/>
    <m/>
  </r>
  <r>
    <n v="17"/>
    <s v="Pruebas, soporte y ajustes."/>
    <s v="Esta fase corresponde a la estabilización del sistema basado en las pruebas y ajustes requeridos."/>
    <n v="4.8000000000000007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801A7-8FB4-4FAA-80D3-666F872F489E}" name="TablaDinámica3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rowHeaderCaption="Estado">
  <location ref="G4:H8" firstHeaderRow="1" firstDataRow="1" firstDataCol="1"/>
  <pivotFields count="7">
    <pivotField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antidad" fld="4" subtotal="count" baseField="0" baseItem="0"/>
  </dataFields>
  <formats count="8">
    <format dxfId="16">
      <pivotArea field="4" type="button" dataOnly="0" labelOnly="1" outline="0" axis="axisRow" fieldPosition="0"/>
    </format>
    <format dxfId="15">
      <pivotArea dataOnly="0" labelOnly="1" outline="0" axis="axisValues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outline="0" collapsedLevelsAreSubtotals="1" fieldPosition="0"/>
    </format>
    <format dxfId="10">
      <pivotArea field="4" type="button" dataOnly="0" labelOnly="1" outline="0" axis="axisRow" fieldPosition="0"/>
    </format>
    <format dxfId="9">
      <pivotArea dataOnly="0" labelOnly="1" outline="0" axis="axisValues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F6A3D-4C40-4D7B-9FB7-AF40FC168D76}" name="tbRequerimientos4" displayName="tbRequerimientos4" ref="B11:H28" totalsRowShown="0" headerRowDxfId="8" dataDxfId="7">
  <tableColumns count="7">
    <tableColumn id="1" xr3:uid="{C6C2BCE7-4E3E-48A1-99DD-201D240A8AED}" name="Número" dataDxfId="6">
      <calculatedColumnFormula>IF(ROW(B11)=10,1,B11+1)</calculatedColumnFormula>
    </tableColumn>
    <tableColumn id="2" xr3:uid="{94203667-F230-4211-8FB2-C76B6BD5F10D}" name="Requerimiento" dataDxfId="5"/>
    <tableColumn id="3" xr3:uid="{8E154177-D573-4A96-9B2D-F2C486140559}" name="Descripción" dataDxfId="4"/>
    <tableColumn id="4" xr3:uid="{B1FAC58C-7B84-4E87-A393-F1F4B716B351}" name="Tiempo_x000a_(Horas)" dataDxfId="3"/>
    <tableColumn id="5" xr3:uid="{5C4AA649-7FB9-483A-ABBE-B644C72FACC5}" name="Estado" dataDxfId="2"/>
    <tableColumn id="7" xr3:uid="{F57AB7B2-FDA5-4CAE-9D53-DE217A07E8E2}" name="Referencia_x000a_(Hoja)" dataDxfId="1"/>
    <tableColumn id="6" xr3:uid="{C690B09A-B6C2-4FF3-B4D4-6CE5BE7AC848}" name="Fecha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34C4-C905-4A71-8956-B4975F2A599B}">
  <sheetPr codeName="Hoja1">
    <tabColor theme="5" tint="-0.249977111117893"/>
  </sheetPr>
  <dimension ref="B2:J33"/>
  <sheetViews>
    <sheetView showGridLines="0" tabSelected="1" zoomScaleNormal="100" workbookViewId="0">
      <selection activeCell="C13" sqref="C13"/>
    </sheetView>
  </sheetViews>
  <sheetFormatPr baseColWidth="10" defaultColWidth="8.85546875" defaultRowHeight="15"/>
  <cols>
    <col min="1" max="1" width="1.7109375" customWidth="1"/>
    <col min="2" max="2" width="11.5703125" customWidth="1"/>
    <col min="3" max="3" width="41.28515625" customWidth="1"/>
    <col min="4" max="4" width="48.7109375" customWidth="1"/>
    <col min="5" max="5" width="11.28515625" bestFit="1" customWidth="1"/>
    <col min="6" max="7" width="12.5703125" bestFit="1" customWidth="1"/>
    <col min="9" max="9" width="12.5703125" bestFit="1" customWidth="1"/>
    <col min="10" max="10" width="8.85546875" bestFit="1" customWidth="1"/>
  </cols>
  <sheetData>
    <row r="2" spans="2:10" ht="29.25">
      <c r="C2" s="1" t="s">
        <v>0</v>
      </c>
      <c r="G2" s="40" t="s">
        <v>8</v>
      </c>
      <c r="H2" s="41"/>
    </row>
    <row r="3" spans="2:10">
      <c r="G3" s="40"/>
      <c r="H3" s="41"/>
    </row>
    <row r="4" spans="2:10" ht="13.15" customHeight="1">
      <c r="G4" s="7" t="s">
        <v>14</v>
      </c>
      <c r="H4" s="7" t="s">
        <v>16</v>
      </c>
      <c r="J4" s="33" t="s">
        <v>2</v>
      </c>
    </row>
    <row r="5" spans="2:10">
      <c r="B5" s="2" t="s">
        <v>1</v>
      </c>
      <c r="C5" s="3" t="s">
        <v>115</v>
      </c>
      <c r="G5" s="11" t="s">
        <v>18</v>
      </c>
      <c r="H5" s="16">
        <v>8</v>
      </c>
      <c r="I5">
        <v>1</v>
      </c>
      <c r="J5" t="s">
        <v>98</v>
      </c>
    </row>
    <row r="6" spans="2:10">
      <c r="B6" s="2" t="s">
        <v>3</v>
      </c>
      <c r="C6" s="4">
        <v>44572</v>
      </c>
      <c r="G6" s="11" t="s">
        <v>19</v>
      </c>
      <c r="H6" s="16">
        <v>4</v>
      </c>
      <c r="I6">
        <v>2</v>
      </c>
      <c r="J6" t="s">
        <v>99</v>
      </c>
    </row>
    <row r="7" spans="2:10" ht="15.6" customHeight="1">
      <c r="B7" s="2" t="s">
        <v>4</v>
      </c>
      <c r="C7" s="3" t="s">
        <v>5</v>
      </c>
      <c r="G7" s="11" t="s">
        <v>17</v>
      </c>
      <c r="H7" s="16">
        <v>5</v>
      </c>
      <c r="I7">
        <v>3</v>
      </c>
      <c r="J7" t="s">
        <v>100</v>
      </c>
    </row>
    <row r="8" spans="2:10" ht="16.149999999999999" customHeight="1">
      <c r="B8" s="2" t="s">
        <v>6</v>
      </c>
      <c r="C8" s="3" t="s">
        <v>101</v>
      </c>
      <c r="G8" s="11" t="s">
        <v>21</v>
      </c>
      <c r="H8" s="16">
        <v>17</v>
      </c>
    </row>
    <row r="9" spans="2:10" ht="16.149999999999999" customHeight="1">
      <c r="B9" s="2" t="s">
        <v>7</v>
      </c>
      <c r="C9" s="3" t="s">
        <v>102</v>
      </c>
    </row>
    <row r="10" spans="2:10" ht="14.45" customHeight="1">
      <c r="D10" s="5" t="s">
        <v>9</v>
      </c>
      <c r="E10" s="6">
        <f>SUM(tbRequerimientos4[Tiempo
(Horas)])</f>
        <v>31.8</v>
      </c>
    </row>
    <row r="11" spans="2:10" ht="30">
      <c r="B11" s="7" t="s">
        <v>10</v>
      </c>
      <c r="C11" s="7" t="s">
        <v>11</v>
      </c>
      <c r="D11" s="7" t="s">
        <v>12</v>
      </c>
      <c r="E11" s="8" t="s">
        <v>13</v>
      </c>
      <c r="F11" s="7" t="s">
        <v>14</v>
      </c>
      <c r="G11" s="8" t="s">
        <v>114</v>
      </c>
      <c r="H11" s="7" t="s">
        <v>15</v>
      </c>
    </row>
    <row r="12" spans="2:10" ht="75">
      <c r="B12" s="9">
        <f>IF(ROW(B11)=11,1,B11+1)</f>
        <v>1</v>
      </c>
      <c r="C12" s="10" t="s">
        <v>103</v>
      </c>
      <c r="D12" s="10" t="s">
        <v>32</v>
      </c>
      <c r="E12" s="9">
        <v>1</v>
      </c>
      <c r="F12" s="9" t="s">
        <v>17</v>
      </c>
      <c r="G12" s="9"/>
      <c r="H12" s="9"/>
    </row>
    <row r="13" spans="2:10" ht="195">
      <c r="B13" s="16">
        <f t="shared" ref="B13:B14" si="0">IF(ROW(B12)=10,1,B12+1)</f>
        <v>2</v>
      </c>
      <c r="C13" s="10" t="s">
        <v>104</v>
      </c>
      <c r="D13" s="10" t="s">
        <v>36</v>
      </c>
      <c r="E13" s="9">
        <v>2</v>
      </c>
      <c r="F13" s="9" t="s">
        <v>17</v>
      </c>
      <c r="G13" s="9"/>
      <c r="H13" s="9"/>
    </row>
    <row r="14" spans="2:10" ht="105">
      <c r="B14" s="16">
        <f t="shared" si="0"/>
        <v>3</v>
      </c>
      <c r="C14" s="10" t="s">
        <v>105</v>
      </c>
      <c r="D14" s="10" t="s">
        <v>33</v>
      </c>
      <c r="E14" s="9">
        <v>2</v>
      </c>
      <c r="F14" s="9" t="s">
        <v>17</v>
      </c>
      <c r="G14" s="9"/>
      <c r="H14" s="9"/>
    </row>
    <row r="15" spans="2:10" ht="45">
      <c r="B15" s="16">
        <f>IF(ROW(B14)=10,1,B14+1)</f>
        <v>4</v>
      </c>
      <c r="C15" s="10" t="s">
        <v>34</v>
      </c>
      <c r="D15" s="10" t="s">
        <v>35</v>
      </c>
      <c r="E15" s="9">
        <v>2</v>
      </c>
      <c r="F15" s="9" t="s">
        <v>17</v>
      </c>
      <c r="G15" s="9"/>
      <c r="H15" s="9"/>
    </row>
    <row r="16" spans="2:10" ht="405">
      <c r="B16" s="16">
        <f t="shared" ref="B16:B21" si="1">IF(ROW(B15)=10,1,B15+1)</f>
        <v>5</v>
      </c>
      <c r="C16" s="10" t="s">
        <v>20</v>
      </c>
      <c r="D16" s="10" t="s">
        <v>37</v>
      </c>
      <c r="E16" s="9">
        <v>2</v>
      </c>
      <c r="F16" s="9" t="s">
        <v>17</v>
      </c>
      <c r="G16" s="9"/>
      <c r="H16" s="9"/>
    </row>
    <row r="17" spans="2:8" ht="30">
      <c r="B17" s="16">
        <f t="shared" si="1"/>
        <v>6</v>
      </c>
      <c r="C17" s="10" t="s">
        <v>22</v>
      </c>
      <c r="D17" s="10" t="s">
        <v>107</v>
      </c>
      <c r="E17" s="9">
        <v>2</v>
      </c>
      <c r="F17" s="9" t="s">
        <v>18</v>
      </c>
      <c r="G17" s="9" t="s">
        <v>108</v>
      </c>
      <c r="H17" s="9"/>
    </row>
    <row r="18" spans="2:8" ht="60">
      <c r="B18" s="16">
        <f t="shared" si="1"/>
        <v>7</v>
      </c>
      <c r="C18" s="10" t="s">
        <v>23</v>
      </c>
      <c r="D18" s="10" t="s">
        <v>109</v>
      </c>
      <c r="E18" s="9">
        <v>2</v>
      </c>
      <c r="F18" s="9" t="s">
        <v>18</v>
      </c>
      <c r="G18" s="9" t="s">
        <v>108</v>
      </c>
      <c r="H18" s="9"/>
    </row>
    <row r="19" spans="2:8" ht="30">
      <c r="B19" s="16">
        <f t="shared" si="1"/>
        <v>8</v>
      </c>
      <c r="C19" s="10" t="s">
        <v>24</v>
      </c>
      <c r="D19" s="10" t="s">
        <v>25</v>
      </c>
      <c r="E19" s="9">
        <v>2</v>
      </c>
      <c r="F19" s="9" t="s">
        <v>18</v>
      </c>
      <c r="G19" s="9"/>
      <c r="H19" s="9"/>
    </row>
    <row r="20" spans="2:8" ht="45">
      <c r="B20" s="16">
        <f t="shared" si="1"/>
        <v>9</v>
      </c>
      <c r="C20" s="10" t="s">
        <v>26</v>
      </c>
      <c r="D20" s="10" t="s">
        <v>110</v>
      </c>
      <c r="E20" s="9">
        <v>2</v>
      </c>
      <c r="F20" s="9" t="s">
        <v>18</v>
      </c>
      <c r="G20" s="9" t="s">
        <v>111</v>
      </c>
      <c r="H20" s="9"/>
    </row>
    <row r="21" spans="2:8" ht="60">
      <c r="B21" s="16">
        <f t="shared" si="1"/>
        <v>10</v>
      </c>
      <c r="C21" s="10" t="s">
        <v>106</v>
      </c>
      <c r="D21" s="10" t="s">
        <v>112</v>
      </c>
      <c r="E21" s="9">
        <v>3</v>
      </c>
      <c r="F21" s="9" t="s">
        <v>18</v>
      </c>
      <c r="G21" s="38" t="s">
        <v>113</v>
      </c>
      <c r="H21" s="9"/>
    </row>
    <row r="22" spans="2:8" ht="60">
      <c r="B22" s="16">
        <f>IF(ROW(B21)=10,1,B21+1)</f>
        <v>11</v>
      </c>
      <c r="C22" s="10" t="s">
        <v>43</v>
      </c>
      <c r="D22" s="10" t="s">
        <v>41</v>
      </c>
      <c r="E22" s="9">
        <v>2</v>
      </c>
      <c r="F22" s="9" t="s">
        <v>18</v>
      </c>
      <c r="G22" s="9"/>
      <c r="H22" s="9"/>
    </row>
    <row r="23" spans="2:8" ht="63.75" customHeight="1">
      <c r="B23" s="16">
        <f t="shared" ref="B23:B28" si="2">IF(ROW(B22)=10,1,B22+1)</f>
        <v>12</v>
      </c>
      <c r="C23" s="10" t="s">
        <v>44</v>
      </c>
      <c r="D23" s="10" t="s">
        <v>42</v>
      </c>
      <c r="E23" s="9">
        <v>2</v>
      </c>
      <c r="F23" s="9" t="s">
        <v>18</v>
      </c>
      <c r="G23" s="9"/>
      <c r="H23" s="9"/>
    </row>
    <row r="24" spans="2:8" ht="30">
      <c r="B24" s="16">
        <f t="shared" si="2"/>
        <v>13</v>
      </c>
      <c r="C24" s="17" t="s">
        <v>45</v>
      </c>
      <c r="D24" s="10" t="s">
        <v>38</v>
      </c>
      <c r="E24" s="9"/>
      <c r="F24" s="9" t="s">
        <v>19</v>
      </c>
      <c r="G24" s="9"/>
      <c r="H24" s="9"/>
    </row>
    <row r="25" spans="2:8" ht="30">
      <c r="B25" s="16">
        <f t="shared" si="2"/>
        <v>14</v>
      </c>
      <c r="C25" s="17" t="s">
        <v>46</v>
      </c>
      <c r="D25" s="10" t="s">
        <v>39</v>
      </c>
      <c r="E25" s="9"/>
      <c r="F25" s="9" t="s">
        <v>19</v>
      </c>
      <c r="G25" s="9"/>
      <c r="H25" s="9"/>
    </row>
    <row r="26" spans="2:8" ht="30">
      <c r="B26" s="16">
        <f t="shared" si="2"/>
        <v>15</v>
      </c>
      <c r="C26" s="17" t="s">
        <v>47</v>
      </c>
      <c r="D26" s="10" t="s">
        <v>40</v>
      </c>
      <c r="E26" s="9"/>
      <c r="F26" s="9" t="s">
        <v>19</v>
      </c>
      <c r="G26" s="9"/>
      <c r="H26" s="9"/>
    </row>
    <row r="27" spans="2:8" ht="30">
      <c r="B27" s="39">
        <f t="shared" si="2"/>
        <v>16</v>
      </c>
      <c r="C27" s="13" t="s">
        <v>27</v>
      </c>
      <c r="D27" s="13" t="s">
        <v>28</v>
      </c>
      <c r="E27" s="12">
        <v>3</v>
      </c>
      <c r="F27" s="12" t="s">
        <v>19</v>
      </c>
      <c r="G27" s="12"/>
      <c r="H27" s="12"/>
    </row>
    <row r="28" spans="2:8" ht="30">
      <c r="B28" s="16">
        <f t="shared" si="2"/>
        <v>17</v>
      </c>
      <c r="C28" s="10" t="s">
        <v>29</v>
      </c>
      <c r="D28" s="10" t="s">
        <v>30</v>
      </c>
      <c r="E28" s="9">
        <f>SUM(E12:E26)*20%</f>
        <v>4.8000000000000007</v>
      </c>
      <c r="F28" s="9" t="s">
        <v>18</v>
      </c>
      <c r="G28" s="9"/>
      <c r="H28" s="9"/>
    </row>
    <row r="29" spans="2:8">
      <c r="B29" s="6"/>
    </row>
    <row r="30" spans="2:8">
      <c r="B30" s="6"/>
      <c r="D30" s="14" t="s">
        <v>31</v>
      </c>
      <c r="E30" s="6">
        <f>SUM(E12:E28)</f>
        <v>31.8</v>
      </c>
      <c r="F30" s="15">
        <v>20</v>
      </c>
      <c r="G30" s="15"/>
    </row>
    <row r="31" spans="2:8">
      <c r="B31" s="6"/>
    </row>
    <row r="32" spans="2:8">
      <c r="B32" s="6"/>
      <c r="E32" s="15">
        <f>E30*F30</f>
        <v>636</v>
      </c>
    </row>
    <row r="33" spans="2:2">
      <c r="B33" s="6"/>
    </row>
  </sheetData>
  <mergeCells count="1">
    <mergeCell ref="G2:H3"/>
  </mergeCells>
  <phoneticPr fontId="7" type="noConversion"/>
  <dataValidations count="1">
    <dataValidation type="list" allowBlank="1" showInputMessage="1" showErrorMessage="1" sqref="F12:F28" xr:uid="{76F7172D-6DD6-48B2-B505-9855FE092251}">
      <formula1>"Pendiente,En proceso,Terminado"</formula1>
    </dataValidation>
  </dataValidation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B074-5255-4A0A-9DA6-65CD3922E6D6}">
  <sheetPr>
    <tabColor theme="9" tint="-0.249977111117893"/>
  </sheetPr>
  <dimension ref="A1:I4"/>
  <sheetViews>
    <sheetView workbookViewId="0">
      <selection activeCell="A2" sqref="A2"/>
    </sheetView>
  </sheetViews>
  <sheetFormatPr baseColWidth="10" defaultRowHeight="15"/>
  <cols>
    <col min="1" max="2" width="13" bestFit="1" customWidth="1"/>
    <col min="3" max="3" width="15.7109375" bestFit="1" customWidth="1"/>
    <col min="4" max="4" width="17.5703125" bestFit="1" customWidth="1"/>
  </cols>
  <sheetData>
    <row r="1" spans="1:9">
      <c r="A1" t="s">
        <v>93</v>
      </c>
    </row>
    <row r="2" spans="1:9">
      <c r="A2" s="18" t="s">
        <v>49</v>
      </c>
      <c r="B2" s="18" t="s">
        <v>50</v>
      </c>
      <c r="C2" s="18" t="s">
        <v>51</v>
      </c>
      <c r="D2" s="18" t="s">
        <v>52</v>
      </c>
      <c r="E2" s="18" t="s">
        <v>53</v>
      </c>
      <c r="F2" s="18" t="s">
        <v>94</v>
      </c>
      <c r="G2" s="18" t="s">
        <v>95</v>
      </c>
      <c r="H2" s="18" t="s">
        <v>96</v>
      </c>
      <c r="I2" s="18" t="s">
        <v>15</v>
      </c>
    </row>
    <row r="3" spans="1:9">
      <c r="A3" t="s">
        <v>72</v>
      </c>
      <c r="B3" t="s">
        <v>72</v>
      </c>
      <c r="C3" t="s">
        <v>73</v>
      </c>
      <c r="D3" t="s">
        <v>73</v>
      </c>
      <c r="E3" t="s">
        <v>72</v>
      </c>
      <c r="F3" t="s">
        <v>74</v>
      </c>
      <c r="G3" t="s">
        <v>74</v>
      </c>
      <c r="H3" t="s">
        <v>97</v>
      </c>
      <c r="I3" t="s">
        <v>15</v>
      </c>
    </row>
    <row r="4" spans="1:9">
      <c r="A4" t="s">
        <v>76</v>
      </c>
      <c r="B4" t="s">
        <v>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9843-3E87-40CC-A079-498A1853BB7B}">
  <sheetPr>
    <tabColor theme="9" tint="-0.249977111117893"/>
  </sheetPr>
  <dimension ref="A1:X4"/>
  <sheetViews>
    <sheetView workbookViewId="0">
      <selection activeCell="X3" sqref="X3"/>
    </sheetView>
  </sheetViews>
  <sheetFormatPr baseColWidth="10" defaultRowHeight="15"/>
  <cols>
    <col min="1" max="2" width="13" bestFit="1" customWidth="1"/>
    <col min="3" max="3" width="15.7109375" bestFit="1" customWidth="1"/>
    <col min="4" max="4" width="17.5703125" bestFit="1" customWidth="1"/>
    <col min="8" max="8" width="11.85546875" bestFit="1" customWidth="1"/>
    <col min="9" max="9" width="17.7109375" bestFit="1" customWidth="1"/>
    <col min="10" max="10" width="15.42578125" bestFit="1" customWidth="1"/>
    <col min="17" max="17" width="13.85546875" bestFit="1" customWidth="1"/>
    <col min="19" max="19" width="13.85546875" bestFit="1" customWidth="1"/>
    <col min="21" max="21" width="13.85546875" bestFit="1" customWidth="1"/>
    <col min="23" max="23" width="13.85546875" bestFit="1" customWidth="1"/>
  </cols>
  <sheetData>
    <row r="1" spans="1:24">
      <c r="A1" t="s">
        <v>48</v>
      </c>
    </row>
    <row r="2" spans="1:24">
      <c r="A2" s="18" t="s">
        <v>49</v>
      </c>
      <c r="B2" s="18" t="s">
        <v>50</v>
      </c>
      <c r="C2" s="18" t="s">
        <v>51</v>
      </c>
      <c r="D2" s="18" t="s">
        <v>52</v>
      </c>
      <c r="E2" s="18" t="s">
        <v>53</v>
      </c>
      <c r="F2" s="18" t="s">
        <v>54</v>
      </c>
      <c r="G2" s="18" t="s">
        <v>55</v>
      </c>
      <c r="H2" s="18" t="s">
        <v>56</v>
      </c>
      <c r="I2" s="18" t="s">
        <v>57</v>
      </c>
      <c r="J2" s="18" t="s">
        <v>58</v>
      </c>
      <c r="K2" s="18" t="s">
        <v>59</v>
      </c>
      <c r="L2" s="18" t="s">
        <v>60</v>
      </c>
      <c r="M2" s="18" t="s">
        <v>61</v>
      </c>
      <c r="N2" s="18" t="s">
        <v>62</v>
      </c>
      <c r="O2" s="18" t="s">
        <v>63</v>
      </c>
      <c r="P2" s="18" t="s">
        <v>64</v>
      </c>
      <c r="Q2" s="18" t="s">
        <v>65</v>
      </c>
      <c r="R2" s="18" t="s">
        <v>66</v>
      </c>
      <c r="S2" s="18" t="s">
        <v>67</v>
      </c>
      <c r="T2" s="18" t="s">
        <v>68</v>
      </c>
      <c r="U2" s="18" t="s">
        <v>69</v>
      </c>
      <c r="V2" s="18" t="s">
        <v>70</v>
      </c>
      <c r="W2" s="18" t="s">
        <v>71</v>
      </c>
      <c r="X2" s="18" t="s">
        <v>15</v>
      </c>
    </row>
    <row r="3" spans="1:24">
      <c r="A3" t="s">
        <v>72</v>
      </c>
      <c r="B3" t="s">
        <v>72</v>
      </c>
      <c r="C3" t="s">
        <v>73</v>
      </c>
      <c r="D3" t="s">
        <v>73</v>
      </c>
      <c r="E3" t="s">
        <v>72</v>
      </c>
      <c r="F3" t="s">
        <v>74</v>
      </c>
      <c r="G3" t="s">
        <v>74</v>
      </c>
      <c r="H3" t="s">
        <v>74</v>
      </c>
      <c r="I3" t="s">
        <v>15</v>
      </c>
      <c r="J3" t="s">
        <v>72</v>
      </c>
      <c r="K3" t="s">
        <v>73</v>
      </c>
      <c r="L3" t="s">
        <v>73</v>
      </c>
      <c r="M3" t="s">
        <v>74</v>
      </c>
      <c r="N3" t="s">
        <v>74</v>
      </c>
      <c r="O3" t="s">
        <v>73</v>
      </c>
      <c r="P3" t="s">
        <v>75</v>
      </c>
      <c r="Q3" t="s">
        <v>74</v>
      </c>
      <c r="R3" t="s">
        <v>75</v>
      </c>
      <c r="S3" t="s">
        <v>74</v>
      </c>
      <c r="T3" t="s">
        <v>75</v>
      </c>
      <c r="U3" t="s">
        <v>74</v>
      </c>
      <c r="V3" t="s">
        <v>75</v>
      </c>
      <c r="W3" t="s">
        <v>74</v>
      </c>
      <c r="X3" t="s">
        <v>15</v>
      </c>
    </row>
    <row r="4" spans="1:24">
      <c r="A4" t="s">
        <v>76</v>
      </c>
      <c r="B4" t="s">
        <v>76</v>
      </c>
      <c r="L4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9B2A-FF7A-45F1-8CEC-E81F4CDDA60A}">
  <sheetPr>
    <tabColor theme="8" tint="-0.249977111117893"/>
  </sheetPr>
  <dimension ref="B2:I12"/>
  <sheetViews>
    <sheetView zoomScaleNormal="100" workbookViewId="0">
      <selection activeCell="F5" sqref="F5"/>
    </sheetView>
  </sheetViews>
  <sheetFormatPr baseColWidth="10" defaultRowHeight="15"/>
  <cols>
    <col min="2" max="2" width="4.42578125" bestFit="1" customWidth="1"/>
    <col min="3" max="3" width="14.85546875" bestFit="1" customWidth="1"/>
    <col min="4" max="4" width="12.5703125" bestFit="1" customWidth="1"/>
    <col min="5" max="5" width="13.7109375" bestFit="1" customWidth="1"/>
    <col min="6" max="6" width="12" bestFit="1" customWidth="1"/>
    <col min="7" max="7" width="9.42578125" bestFit="1" customWidth="1"/>
    <col min="8" max="8" width="12.42578125" bestFit="1" customWidth="1"/>
    <col min="9" max="9" width="8.85546875" bestFit="1" customWidth="1"/>
  </cols>
  <sheetData>
    <row r="2" spans="2:9" ht="24">
      <c r="B2" s="26" t="s">
        <v>84</v>
      </c>
      <c r="C2" s="26" t="s">
        <v>83</v>
      </c>
      <c r="D2" s="30" t="s">
        <v>82</v>
      </c>
      <c r="E2" s="29" t="s">
        <v>81</v>
      </c>
      <c r="F2" s="28" t="s">
        <v>80</v>
      </c>
      <c r="G2" s="27" t="s">
        <v>79</v>
      </c>
      <c r="H2" s="27" t="s">
        <v>78</v>
      </c>
      <c r="I2" s="26" t="s">
        <v>77</v>
      </c>
    </row>
    <row r="3" spans="2:9">
      <c r="B3" s="23">
        <v>1</v>
      </c>
      <c r="C3" s="34">
        <v>150000</v>
      </c>
      <c r="D3" s="34">
        <v>1038.8827827485379</v>
      </c>
      <c r="E3" s="35">
        <v>4000.0000000000005</v>
      </c>
      <c r="F3" s="36">
        <v>5038.8827827485384</v>
      </c>
      <c r="G3" s="36">
        <v>640.00000000000011</v>
      </c>
      <c r="H3" s="34">
        <v>5678.8827827485384</v>
      </c>
      <c r="I3" s="23"/>
    </row>
    <row r="4" spans="2:9">
      <c r="B4" s="22">
        <v>2</v>
      </c>
      <c r="C4" s="34">
        <v>148961.11721725145</v>
      </c>
      <c r="D4" s="34">
        <v>1066.5863236218329</v>
      </c>
      <c r="E4" s="37">
        <v>3972.2964591267055</v>
      </c>
      <c r="F4" s="34">
        <v>5038.8827827485384</v>
      </c>
      <c r="G4" s="34">
        <v>635.56743346027292</v>
      </c>
      <c r="H4" s="34">
        <v>5674.4502162088111</v>
      </c>
      <c r="I4" s="19"/>
    </row>
    <row r="5" spans="2:9">
      <c r="B5" s="22">
        <v>3</v>
      </c>
      <c r="C5" s="34">
        <v>147894.53089362962</v>
      </c>
      <c r="D5" s="34">
        <v>1095.0286255850815</v>
      </c>
      <c r="E5" s="37">
        <v>3943.8541571634569</v>
      </c>
      <c r="F5" s="34">
        <v>5038.8827827485384</v>
      </c>
      <c r="G5" s="34">
        <v>631.01666514615306</v>
      </c>
      <c r="H5" s="34">
        <v>5669.8994478946915</v>
      </c>
      <c r="I5" s="19"/>
    </row>
    <row r="6" spans="2:9">
      <c r="B6" s="22">
        <v>4</v>
      </c>
      <c r="C6" s="34">
        <v>146799.50226804454</v>
      </c>
      <c r="D6" s="34">
        <v>1124.2293889340172</v>
      </c>
      <c r="E6" s="37">
        <v>3914.6533938145212</v>
      </c>
      <c r="F6" s="34">
        <v>5038.8827827485384</v>
      </c>
      <c r="G6" s="34">
        <v>626.34454301032338</v>
      </c>
      <c r="H6" s="34">
        <v>5665.2273257588622</v>
      </c>
      <c r="I6" s="19"/>
    </row>
    <row r="7" spans="2:9">
      <c r="B7" s="22">
        <v>5</v>
      </c>
      <c r="C7" s="34">
        <v>145675.27287911053</v>
      </c>
      <c r="D7" s="34">
        <v>1154.2088393055906</v>
      </c>
      <c r="E7" s="37">
        <v>3884.6739434429478</v>
      </c>
      <c r="F7" s="34">
        <v>5038.8827827485384</v>
      </c>
      <c r="G7" s="34">
        <v>621.54783095087168</v>
      </c>
      <c r="H7" s="34">
        <v>5660.4306136994101</v>
      </c>
      <c r="I7" s="19"/>
    </row>
    <row r="8" spans="2:9">
      <c r="B8" s="22">
        <v>6</v>
      </c>
      <c r="C8" s="34">
        <v>144521.06403980494</v>
      </c>
      <c r="D8" s="34">
        <v>1184.9877416870731</v>
      </c>
      <c r="E8" s="37">
        <v>3853.8950410614652</v>
      </c>
      <c r="F8" s="34">
        <v>5038.8827827485384</v>
      </c>
      <c r="G8" s="34">
        <v>616.62320656983445</v>
      </c>
      <c r="H8" s="34">
        <v>5655.5059893183725</v>
      </c>
      <c r="I8" s="19"/>
    </row>
    <row r="9" spans="2:9">
      <c r="B9" s="22">
        <v>7</v>
      </c>
      <c r="C9" s="34">
        <v>143336.07629811787</v>
      </c>
      <c r="D9" s="34">
        <v>1216.5874147987283</v>
      </c>
      <c r="E9" s="37">
        <v>3822.29536794981</v>
      </c>
      <c r="F9" s="34">
        <v>5038.8827827485384</v>
      </c>
      <c r="G9" s="34">
        <v>611.56725887196967</v>
      </c>
      <c r="H9" s="34">
        <v>5650.4500416205083</v>
      </c>
      <c r="I9" s="19"/>
    </row>
    <row r="10" spans="2:9">
      <c r="B10" s="22">
        <v>8</v>
      </c>
      <c r="C10" s="34">
        <v>142119.48888331914</v>
      </c>
      <c r="D10" s="34">
        <v>1249.029745860028</v>
      </c>
      <c r="E10" s="37">
        <v>3789.8530368885104</v>
      </c>
      <c r="F10" s="34">
        <v>5038.8827827485384</v>
      </c>
      <c r="G10" s="34">
        <v>606.37648590216168</v>
      </c>
      <c r="H10" s="34">
        <v>5645.2592686506996</v>
      </c>
      <c r="I10" s="19"/>
    </row>
    <row r="11" spans="2:9">
      <c r="B11" s="22">
        <v>9</v>
      </c>
      <c r="C11" s="34">
        <v>140870.45913745911</v>
      </c>
      <c r="D11" s="34">
        <v>1282.3372057496285</v>
      </c>
      <c r="E11" s="37">
        <v>3756.5455769989098</v>
      </c>
      <c r="F11" s="34">
        <v>5038.8827827485384</v>
      </c>
      <c r="G11" s="34">
        <v>601.0472923198256</v>
      </c>
      <c r="H11" s="34">
        <v>5639.9300750683642</v>
      </c>
      <c r="I11" s="19"/>
    </row>
    <row r="12" spans="2:9">
      <c r="B12" s="22">
        <v>10</v>
      </c>
      <c r="C12" s="34">
        <v>139588.12193170949</v>
      </c>
      <c r="D12" s="34">
        <v>1316.5328645696181</v>
      </c>
      <c r="E12" s="37">
        <v>3722.3499181789202</v>
      </c>
      <c r="F12" s="34">
        <v>5038.8827827485384</v>
      </c>
      <c r="G12" s="34">
        <v>595.57598690862721</v>
      </c>
      <c r="H12" s="34">
        <v>5634.4587696571652</v>
      </c>
      <c r="I1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8F29-6618-4349-ADA5-BDF6F5F72172}">
  <sheetPr>
    <tabColor theme="8" tint="-0.249977111117893"/>
  </sheetPr>
  <dimension ref="B2:J12"/>
  <sheetViews>
    <sheetView zoomScaleNormal="100" workbookViewId="0">
      <selection activeCell="B2" sqref="B2"/>
    </sheetView>
  </sheetViews>
  <sheetFormatPr baseColWidth="10" defaultRowHeight="15"/>
  <cols>
    <col min="2" max="2" width="2.85546875" bestFit="1" customWidth="1"/>
    <col min="3" max="3" width="11.7109375" bestFit="1" customWidth="1"/>
    <col min="4" max="4" width="11.7109375" customWidth="1"/>
    <col min="5" max="5" width="11.42578125" hidden="1" customWidth="1"/>
    <col min="6" max="6" width="8.28515625" bestFit="1" customWidth="1"/>
    <col min="7" max="7" width="10.85546875" bestFit="1" customWidth="1"/>
    <col min="8" max="8" width="13.42578125" bestFit="1" customWidth="1"/>
    <col min="9" max="9" width="5.140625" bestFit="1" customWidth="1"/>
    <col min="10" max="10" width="8.140625" bestFit="1" customWidth="1"/>
  </cols>
  <sheetData>
    <row r="2" spans="2:10">
      <c r="B2" s="26" t="s">
        <v>92</v>
      </c>
      <c r="C2" s="26" t="s">
        <v>91</v>
      </c>
      <c r="D2" s="30" t="s">
        <v>90</v>
      </c>
      <c r="E2" s="32"/>
      <c r="F2" s="26" t="s">
        <v>89</v>
      </c>
      <c r="G2" s="30" t="s">
        <v>88</v>
      </c>
      <c r="H2" s="30" t="s">
        <v>87</v>
      </c>
      <c r="I2" s="26" t="s">
        <v>86</v>
      </c>
      <c r="J2" s="30" t="s">
        <v>85</v>
      </c>
    </row>
    <row r="3" spans="2:10">
      <c r="B3" s="23"/>
      <c r="C3" s="23"/>
      <c r="D3" s="20">
        <v>14007.7</v>
      </c>
      <c r="E3" s="25"/>
      <c r="F3" s="24"/>
      <c r="G3" s="24"/>
      <c r="H3" s="20"/>
      <c r="I3" s="23"/>
      <c r="J3" s="23"/>
    </row>
    <row r="4" spans="2:10">
      <c r="B4" s="22">
        <v>1</v>
      </c>
      <c r="C4" s="31">
        <v>44593</v>
      </c>
      <c r="D4" s="20">
        <v>12944.67</v>
      </c>
      <c r="E4" s="21"/>
      <c r="F4" s="20">
        <v>1063.03</v>
      </c>
      <c r="G4" s="20">
        <v>215.47</v>
      </c>
      <c r="H4" s="20">
        <v>1278.5</v>
      </c>
      <c r="I4" s="19">
        <v>0.05</v>
      </c>
      <c r="J4" s="20">
        <v>1278.55</v>
      </c>
    </row>
    <row r="5" spans="2:10">
      <c r="B5" s="22">
        <v>2</v>
      </c>
      <c r="C5" s="31">
        <v>44621</v>
      </c>
      <c r="D5" s="20">
        <v>11834.93</v>
      </c>
      <c r="E5" s="21"/>
      <c r="F5" s="20">
        <v>1109.74</v>
      </c>
      <c r="G5" s="20">
        <v>168.76</v>
      </c>
      <c r="H5" s="20">
        <v>1278.5</v>
      </c>
      <c r="I5" s="19">
        <v>0.05</v>
      </c>
      <c r="J5" s="20">
        <v>1278.55</v>
      </c>
    </row>
    <row r="6" spans="2:10">
      <c r="B6" s="22">
        <v>3</v>
      </c>
      <c r="C6" s="31">
        <v>44652</v>
      </c>
      <c r="D6" s="20">
        <v>10727.37</v>
      </c>
      <c r="E6" s="21"/>
      <c r="F6" s="20">
        <v>1107.56</v>
      </c>
      <c r="G6" s="20">
        <v>170.94</v>
      </c>
      <c r="H6" s="20">
        <v>1278.5</v>
      </c>
      <c r="I6" s="19">
        <v>0.05</v>
      </c>
      <c r="J6" s="20">
        <v>1278.55</v>
      </c>
    </row>
    <row r="7" spans="2:10">
      <c r="B7" s="22">
        <v>4</v>
      </c>
      <c r="C7" s="31">
        <v>44683</v>
      </c>
      <c r="D7" s="20">
        <v>9603.8100000000013</v>
      </c>
      <c r="E7" s="21"/>
      <c r="F7" s="20">
        <v>1123.56</v>
      </c>
      <c r="G7" s="20">
        <v>154.94</v>
      </c>
      <c r="H7" s="20">
        <v>1278.5</v>
      </c>
      <c r="I7" s="19">
        <v>0.05</v>
      </c>
      <c r="J7" s="20">
        <v>1278.55</v>
      </c>
    </row>
    <row r="8" spans="2:10">
      <c r="B8" s="22">
        <v>5</v>
      </c>
      <c r="C8" s="31">
        <v>44713</v>
      </c>
      <c r="D8" s="20">
        <v>8459.52</v>
      </c>
      <c r="E8" s="21"/>
      <c r="F8" s="20">
        <v>1144.29</v>
      </c>
      <c r="G8" s="20">
        <v>134.21</v>
      </c>
      <c r="H8" s="20">
        <v>1278.5</v>
      </c>
      <c r="I8" s="19">
        <v>0.05</v>
      </c>
      <c r="J8" s="20">
        <v>1278.55</v>
      </c>
    </row>
    <row r="9" spans="2:10">
      <c r="B9" s="22">
        <v>6</v>
      </c>
      <c r="C9" s="31">
        <v>44743</v>
      </c>
      <c r="D9" s="20">
        <v>7299.2400000000007</v>
      </c>
      <c r="E9" s="21"/>
      <c r="F9" s="20">
        <v>1160.28</v>
      </c>
      <c r="G9" s="20">
        <v>118.22</v>
      </c>
      <c r="H9" s="20">
        <v>1278.5</v>
      </c>
      <c r="I9" s="19">
        <v>0.05</v>
      </c>
      <c r="J9" s="20">
        <v>1278.55</v>
      </c>
    </row>
    <row r="10" spans="2:10">
      <c r="B10" s="22">
        <v>7</v>
      </c>
      <c r="C10" s="31">
        <v>44774</v>
      </c>
      <c r="D10" s="20">
        <v>6126.170000000001</v>
      </c>
      <c r="E10" s="21"/>
      <c r="F10" s="20">
        <v>1173.07</v>
      </c>
      <c r="G10" s="20">
        <v>105.43</v>
      </c>
      <c r="H10" s="20">
        <v>1278.5</v>
      </c>
      <c r="I10" s="19">
        <v>0.05</v>
      </c>
      <c r="J10" s="20">
        <v>1278.55</v>
      </c>
    </row>
    <row r="11" spans="2:10">
      <c r="B11" s="22">
        <v>8</v>
      </c>
      <c r="C11" s="31">
        <v>44805</v>
      </c>
      <c r="D11" s="20">
        <v>4936.1500000000015</v>
      </c>
      <c r="E11" s="21"/>
      <c r="F11" s="20">
        <v>1190.02</v>
      </c>
      <c r="G11" s="20">
        <v>88.48</v>
      </c>
      <c r="H11" s="20">
        <v>1278.5</v>
      </c>
      <c r="I11" s="19">
        <v>0.05</v>
      </c>
      <c r="J11" s="20">
        <v>1278.55</v>
      </c>
    </row>
    <row r="12" spans="2:10">
      <c r="B12" s="22">
        <v>9</v>
      </c>
      <c r="C12" s="31">
        <v>44837</v>
      </c>
      <c r="D12" s="20">
        <v>3731.2600000000011</v>
      </c>
      <c r="E12" s="21"/>
      <c r="F12" s="20">
        <v>1204.8900000000001</v>
      </c>
      <c r="G12" s="20">
        <v>73.61</v>
      </c>
      <c r="H12" s="20">
        <v>1278.5</v>
      </c>
      <c r="I12" s="19">
        <v>0.05</v>
      </c>
      <c r="J12" s="20">
        <v>1278.55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 M01</vt:lpstr>
      <vt:lpstr>Mod03</vt:lpstr>
      <vt:lpstr>Md04</vt:lpstr>
      <vt:lpstr>Formato 02</vt:lpstr>
      <vt:lpstr>Formato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2021-12-31T19:35:07Z</dcterms:created>
  <dcterms:modified xsi:type="dcterms:W3CDTF">2022-01-12T04:19:11Z</dcterms:modified>
</cp:coreProperties>
</file>