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Mi unidad\2. UCA\4. Cursos\2. UCA IMPARTIDOS\0. Curso EXCEL\0. CURSO VIP MACROS\3E\Ejercicios\TRABAJO\"/>
    </mc:Choice>
  </mc:AlternateContent>
  <bookViews>
    <workbookView xWindow="-30" yWindow="0" windowWidth="22485" windowHeight="8970"/>
  </bookViews>
  <sheets>
    <sheet name="Requerimientos" sheetId="1" r:id="rId1"/>
    <sheet name="EJemplo Requerimientos" sheetId="2" r:id="rId2"/>
  </sheets>
  <definedNames>
    <definedName name="_xlnm.Print_Area" localSheetId="0">'Requerimientos'!$B:$H</definedName>
    <definedName name="_xlnm.Print_Titles" localSheetId="0">'Requerimientos'!$1:$9</definedName>
  </definedNames>
  <calcPr calcId="162913"/>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1" l="1"/>
  <c r="B18" i="1"/>
  <c r="B19" i="1"/>
  <c r="B20" i="1"/>
  <c r="B21" i="1"/>
  <c r="B22" i="1"/>
  <c r="B23" i="1"/>
  <c r="B14" i="1"/>
  <c r="B15" i="1"/>
  <c r="B16" i="1"/>
  <c r="H5" i="1" l="1"/>
  <c r="G4" i="1"/>
  <c r="B10" i="1"/>
  <c r="B11" i="1"/>
  <c r="B12" i="1"/>
  <c r="B13" i="1"/>
  <c r="G24" i="1"/>
  <c r="H17" i="1" l="1"/>
  <c r="H18" i="1"/>
  <c r="H20" i="1"/>
  <c r="H22" i="1"/>
  <c r="H19" i="1"/>
  <c r="H21" i="1"/>
  <c r="H23" i="1"/>
  <c r="H11" i="1"/>
  <c r="H14" i="1"/>
  <c r="H16" i="1"/>
  <c r="H15" i="1"/>
  <c r="H10" i="1"/>
  <c r="H13" i="1"/>
  <c r="H12" i="1"/>
  <c r="H6" i="1" s="1"/>
  <c r="E6" i="1" s="1"/>
  <c r="G6" i="1"/>
  <c r="G5" i="1"/>
  <c r="H24" i="1" l="1"/>
  <c r="H4" i="1"/>
  <c r="H7" i="1" s="1"/>
  <c r="G7" i="1"/>
  <c r="C13" i="2"/>
  <c r="C11" i="2" l="1"/>
  <c r="C12" i="2" s="1"/>
</calcChain>
</file>

<file path=xl/sharedStrings.xml><?xml version="1.0" encoding="utf-8"?>
<sst xmlns="http://schemas.openxmlformats.org/spreadsheetml/2006/main" count="96" uniqueCount="61">
  <si>
    <t>Empresa:</t>
  </si>
  <si>
    <t>Proyecto:</t>
  </si>
  <si>
    <t>Autor:</t>
  </si>
  <si>
    <t>Versión:</t>
  </si>
  <si>
    <t>Número</t>
  </si>
  <si>
    <t>Requerimiento</t>
  </si>
  <si>
    <t>Descripción</t>
  </si>
  <si>
    <t>Prioridad</t>
  </si>
  <si>
    <t>Estado</t>
  </si>
  <si>
    <t>Total general</t>
  </si>
  <si>
    <t>Cantidad</t>
  </si>
  <si>
    <t>Requerimientos 
por estado</t>
  </si>
  <si>
    <t>Login de usuarios</t>
  </si>
  <si>
    <t>El sistema debe permitir el ingreso con un usuario activo y una clave</t>
  </si>
  <si>
    <t>Pendiente</t>
  </si>
  <si>
    <t>Creación de perfiles</t>
  </si>
  <si>
    <t>El sistema debe permitir la creación de perfiles para asociarlos a cada usuario</t>
  </si>
  <si>
    <t>XYZ Asociados</t>
  </si>
  <si>
    <t>Sistema de ventas</t>
  </si>
  <si>
    <t>Alfonso Lenis</t>
  </si>
  <si>
    <t>v.001</t>
  </si>
  <si>
    <t>Activar/Inactivar usuarios</t>
  </si>
  <si>
    <t>El sistema debe permitir activar o inactivar un usuario</t>
  </si>
  <si>
    <t>Plantilla Gestión de Requerimientos (PGR)</t>
  </si>
  <si>
    <t>Plantilla Gestión de Requerimientos  (PGR)</t>
  </si>
  <si>
    <t>Terminado</t>
  </si>
  <si>
    <t>En Proceso</t>
  </si>
  <si>
    <t>Total General</t>
  </si>
  <si>
    <t>Universidad de Cádiz</t>
  </si>
  <si>
    <t>Tiempo</t>
  </si>
  <si>
    <t>Total</t>
  </si>
  <si>
    <t xml:space="preserve">% </t>
  </si>
  <si>
    <t>%</t>
  </si>
  <si>
    <t>Requerimientos por estado</t>
  </si>
  <si>
    <t>Registro de solicitudes de proyectos.</t>
  </si>
  <si>
    <t>Revisión y envío de solicitudes a los Evaluadores de los proyectos.</t>
  </si>
  <si>
    <t>Creación de perfiles.</t>
  </si>
  <si>
    <t>Activar / Desactivar usuarios</t>
  </si>
  <si>
    <t>Milagros Huerta Gómez de Merodio</t>
  </si>
  <si>
    <t>V.001</t>
  </si>
  <si>
    <t>El sistema debe permitir activar y desactivar usuarios, así como cambiar de perfil.</t>
  </si>
  <si>
    <t>Envío de la evaluación de la solicitud del proyecto.</t>
  </si>
  <si>
    <t>El sistema debe permitir que se envíe la evaluación a todos los evaluadores y realice el cálculo de las evaluaciones de aquellos proyectos que tengan más de un evaluador (los que tienene financiación deben tener, al menos, dos evaluadores). Aquellos proyectos que no superen un mínimo de una nota, no serán aprobados.</t>
  </si>
  <si>
    <t>El sistema debe enviar las solicitudes de los profesores a los evaluadores. En función del área de conocimiento del proyecto, se enviará a un evaluador y otro. 
Junto con la documentación, se enviará una rúbrica de evaluación para que todos los proyectos se evalúen según los mismos criterios.</t>
  </si>
  <si>
    <t>Preparación de un informe con las evaluaciones de los proyectos y envío a todos los profesores.</t>
  </si>
  <si>
    <t>Envío de la memoria final, por parte de los profesores, de los proyectos que se aprobaran.</t>
  </si>
  <si>
    <t>El sistema debe permitir que se envíe la memoria de los proyectos. Para ello, se tiene que preparar la documentación, de manera que todos aquellos campos que no sean descriptivos, se recopilen como base de datos, para su posterior gestión. Además, se limitará la forma de rellenar los datos, para que cumplan un estándar y toda la documentación se envíe con el mismo formato.</t>
  </si>
  <si>
    <t>Envío de recordatorio de entrega de la memoria final a los profesores cuyos proyectos fueron aprobados, así como la documentación que deber rellenar.</t>
  </si>
  <si>
    <t>El sistema debe permitir elaborar un informe con las evaluaciones de todos los proyectos, ordenándolos de mayor a menor y separando aquellos que han obtenido la calificación mínima para ser aprobados de los que no.</t>
  </si>
  <si>
    <t>El sistema debe permitir la creación de perfiles, para asociarlos a cada usuario.  El perfil de Evaluador, además deberán tener un área de conocimiento asociado a su perfil.</t>
  </si>
  <si>
    <t>El sistema debe recopilar la información enviada por los profesores que soliciten Proyectos. Deberá diferenciar entre los proyectos que soliciten financiación y los que no, así como el área de conocimiento al que debe ir asociado cada proyecto. Cada proyecto debe tener un código único y debe ser anónimo, de manera que no debe haber información sobre el nombre del profesorado que solicita dicho proyecto.
Los proyectos que soliciten financiación, deberán recopilar el tipo de financiación que solicitan (becario, compra de material, etc.) y la cantidad, no pudiendo superar una cantidad máxima y se deberán adjuntar los presupuestos, a excepción de los que solamente soliciten financiación para contratar a un becario.
Cada profesor no podrá formar parte de más de dos proyectos que tenga financiación.</t>
  </si>
  <si>
    <t>El sistema debe enviar recordatorios (al menos dos), un tiempo antes de la fecha límite para enviar la memoria final del proyecto, a los profesores cuyos proyectos fueron aprobados. Además, deberá enviar la documentación a rellenar para la elaboración de la memoria final. Para ello, se tiene que preparar la documentación, de manera que todos aquellos campos que no sean descriptivos, se recopilen como base de datos, para su posterior gestión. Además, se limitará la forma de rellenar los datos, para que cumplan un estándar y toda la documentación se envíe con el mismo formato.</t>
  </si>
  <si>
    <t>Evaluación de las memorias finales de los proyectos.</t>
  </si>
  <si>
    <t>El sistema enviará las memorias finales a los evaluadores. A cada evaluador le enviará las memorias de los proyectos aprobados que evaluó. El sistema permitirá reasignar proyectos a otros evaluadores, en caso de necesitar equilibrar la evaluación de los proyectos. El sistema permitirá que cada evaluador resgistre la evaluación (según la rúbrica). Además, el sistema resgistrará, para los proyectos que fueron aprobados con financiación, la justificación correcta de los gastos del proyecto.</t>
  </si>
  <si>
    <t>Preparación de un informe con las evaluaciones de las memorias de los proyectos y envío a todos los profesores.</t>
  </si>
  <si>
    <t>El sistema debe permitir elaborar un informe con las evaluaciones de todos los proyectos, ordenándolos de mayor a menor y separando aquellos que han obtenido la calificación mínima. Además, diferenciará los 15 primeros, otorgándoles el premio correspondiente.</t>
  </si>
  <si>
    <t>Gestión Proyectos de Innovación D.</t>
  </si>
  <si>
    <t>Preparación de la documentación que tienen que rellenar los profesores que deseen solicitar proyectos.</t>
  </si>
  <si>
    <t>Envío de la documentación que tienen que rellenar los profesores que deseen solicitar proyectos.</t>
  </si>
  <si>
    <t>El sistema debe tener el formato de la documentación, para la solicitud de los proyectos a todos los profesores. Para ello, se tiene que preparar la documentación, de manera que todos aquellos campos que no sean descriptivos, se recopilen como base de datos, para su posterior gestión. Además, se limitará la forma de rellenar los datos, para que cumplan un estándar y toda la documentación se envíe con el mismo formato. Esta documentación tendrá el formato enviado en la convocatoria del curso 2020/2021.</t>
  </si>
  <si>
    <t xml:space="preserve">El sistema debe permitir que se envíe la documentación, para la solicitud de los proyectos a todos los profesores.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</si>
</sst>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25"/>
      <color rgb="FF002060"/>
      <name val="Kozuka Gothic Pro H"/>
      <family val="2"/>
      <charset val="128"/>
    </font>
    <font>
      <b/>
      <sz val="11"/>
      <color rgb="FF002060"/>
      <name val="Kozuka Gothic Pro H"/>
      <family val="2"/>
      <charset val="128"/>
    </font>
    <font>
      <b/>
      <sz val="11"/>
      <color theme="1"/>
      <name val="Calibri"/>
      <family val="2"/>
      <scheme val="minor"/>
    </font>
    <font>
      <sz val="10"/>
      <color theme="0"/>
      <name val="Kozuka Gothic Pro H"/>
      <family val="2"/>
      <charset val="128"/>
    </font>
    <font>
      <sz val="11"/>
      <color theme="1"/>
      <name val="Calibri"/>
      <family val="2"/>
      <scheme val="minor"/>
    </font>
    <font>
      <b/>
      <sz val="10"/>
      <color rgb="FF002060"/>
      <name val="Kozuka Gothic Pro H"/>
      <family val="2"/>
      <charset val="128"/>
    </font>
    <font>
      <b/>
      <sz val="10"/>
      <color theme="1"/>
      <name val="Calibri"/>
      <family val="2"/>
      <scheme val="minor"/>
    </font>
    <font>
      <b/>
      <sz val="10"/>
      <color theme="0"/>
      <name val="Calibri"/>
      <family val="2"/>
      <scheme val="minor"/>
    </font>
    <font>
      <sz val="10"/>
      <color theme="1"/>
      <name val="Calibri"/>
      <family val="2"/>
      <scheme val="minor"/>
    </font>
    <font>
      <b/>
      <sz val="22"/>
      <color rgb="FF002060"/>
      <name val="Kozuka Gothic Pro H"/>
    </font>
    <font>
      <b/>
      <sz val="9"/>
      <color theme="0"/>
      <name val="Kozuka Gothic Pro H"/>
    </font>
  </fonts>
  <fills count="5">
    <fill>
      <patternFill patternType="none"/>
    </fill>
    <fill>
      <patternFill patternType="gray125"/>
    </fill>
    <fill>
      <patternFill patternType="solid">
        <fgColor theme="1" tint="0.34998626667073579"/>
        <bgColor indexed="64"/>
      </patternFill>
    </fill>
    <fill>
      <patternFill patternType="solid">
        <fgColor theme="5" tint="-0.249977111117893"/>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right/>
      <top style="medium">
        <color theme="5" tint="-0.249977111117893"/>
      </top>
      <bottom/>
      <diagonal/>
    </border>
    <border>
      <left/>
      <right/>
      <top style="thin">
        <color theme="5" tint="-0.249977111117893"/>
      </top>
      <bottom style="medium">
        <color theme="5" tint="-0.249977111117893"/>
      </bottom>
      <diagonal/>
    </border>
    <border>
      <left style="thin">
        <color theme="0"/>
      </left>
      <right/>
      <top/>
      <bottom style="medium">
        <color theme="5" tint="-0.249977111117893"/>
      </bottom>
      <diagonal/>
    </border>
    <border>
      <left/>
      <right/>
      <top/>
      <bottom style="medium">
        <color theme="5" tint="-0.249977111117893"/>
      </bottom>
      <diagonal/>
    </border>
  </borders>
  <cellStyleXfs count="2">
    <xf numFmtId="0" fontId="0" fillId="0" borderId="0"/>
    <xf numFmtId="9" fontId="5" fillId="0" borderId="0" applyFont="0" applyFill="0" applyBorder="0" applyAlignment="0" applyProtection="0"/>
  </cellStyleXfs>
  <cellXfs count="39">
    <xf numFmtId="0" fontId="0" fillId="0" borderId="0" xfId="0"/>
    <xf numFmtId="0" fontId="1" fillId="0" borderId="0" xfId="0" applyFont="1"/>
    <xf numFmtId="0" fontId="0" fillId="0" borderId="0" xfId="0" applyNumberFormat="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NumberFormat="1" applyAlignment="1">
      <alignment horizontal="center" vertical="center"/>
    </xf>
    <xf numFmtId="0" fontId="3" fillId="0" borderId="1" xfId="0" applyFont="1" applyBorder="1"/>
    <xf numFmtId="0" fontId="4" fillId="2" borderId="1" xfId="0" applyFont="1" applyFill="1" applyBorder="1"/>
    <xf numFmtId="0" fontId="0" fillId="3" borderId="0" xfId="0" applyFill="1" applyAlignment="1">
      <alignment horizontal="center" vertical="center"/>
    </xf>
    <xf numFmtId="0" fontId="0" fillId="3" borderId="0" xfId="0" applyFill="1" applyAlignment="1">
      <alignment horizontal="left"/>
    </xf>
    <xf numFmtId="0" fontId="0" fillId="0" borderId="0" xfId="0" applyAlignment="1">
      <alignment horizontal="left" vertical="center"/>
    </xf>
    <xf numFmtId="0" fontId="3" fillId="0" borderId="1" xfId="0" applyFont="1" applyBorder="1" applyAlignment="1">
      <alignment vertical="center"/>
    </xf>
    <xf numFmtId="0" fontId="0" fillId="0" borderId="0" xfId="0" applyAlignment="1"/>
    <xf numFmtId="0" fontId="7" fillId="0" borderId="4" xfId="0" applyFont="1" applyBorder="1" applyAlignment="1">
      <alignment horizontal="left" vertical="center"/>
    </xf>
    <xf numFmtId="0" fontId="8" fillId="3" borderId="3" xfId="0" applyFont="1" applyFill="1" applyBorder="1" applyAlignment="1">
      <alignment horizontal="left"/>
    </xf>
    <xf numFmtId="0" fontId="8" fillId="3" borderId="3" xfId="0" applyFont="1" applyFill="1" applyBorder="1" applyAlignment="1">
      <alignment horizontal="center" vertical="center"/>
    </xf>
    <xf numFmtId="0" fontId="9" fillId="0" borderId="0" xfId="0" applyFont="1" applyAlignment="1">
      <alignment horizontal="left" vertical="center"/>
    </xf>
    <xf numFmtId="0" fontId="9" fillId="0" borderId="0" xfId="0" applyNumberFormat="1" applyFont="1" applyAlignment="1">
      <alignment horizontal="center" vertical="center"/>
    </xf>
    <xf numFmtId="0" fontId="7" fillId="0" borderId="4" xfId="0" applyNumberFormat="1" applyFont="1" applyBorder="1" applyAlignment="1">
      <alignment horizontal="center" vertical="center"/>
    </xf>
    <xf numFmtId="9" fontId="7" fillId="0" borderId="4" xfId="1" applyFont="1" applyBorder="1" applyAlignment="1">
      <alignment horizontal="center" vertical="center"/>
    </xf>
    <xf numFmtId="9" fontId="0" fillId="0" borderId="0" xfId="0" applyNumberFormat="1" applyAlignment="1">
      <alignment horizontal="right"/>
    </xf>
    <xf numFmtId="9" fontId="9" fillId="0" borderId="0" xfId="1" applyFont="1" applyAlignment="1">
      <alignment horizontal="center" vertical="center"/>
    </xf>
    <xf numFmtId="0" fontId="11" fillId="4" borderId="1" xfId="0" applyFont="1" applyFill="1" applyBorder="1" applyAlignment="1">
      <alignment vertical="center"/>
    </xf>
    <xf numFmtId="0" fontId="10" fillId="0" borderId="0" xfId="0" applyFont="1" applyAlignment="1">
      <alignment horizontal="center"/>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2" fillId="0" borderId="2" xfId="0" applyFont="1" applyFill="1" applyBorder="1" applyAlignment="1">
      <alignment horizontal="center" wrapText="1"/>
    </xf>
    <xf numFmtId="0" fontId="2" fillId="0" borderId="0" xfId="0" applyFont="1" applyFill="1" applyBorder="1" applyAlignment="1">
      <alignment horizontal="center" wrapText="1"/>
    </xf>
    <xf numFmtId="0" fontId="0" fillId="0" borderId="0" xfId="0" applyAlignment="1" applyProtection="1">
      <alignment horizontal="center" vertical="top"/>
      <protection locked="0"/>
    </xf>
    <xf numFmtId="0" fontId="0" fillId="0" borderId="0" xfId="0" applyAlignment="1" applyProtection="1">
      <alignment horizontal="justify" vertical="top" wrapText="1"/>
      <protection locked="0"/>
    </xf>
    <xf numFmtId="9" fontId="0" fillId="0" borderId="0" xfId="1" applyFont="1" applyAlignment="1" applyProtection="1">
      <alignment horizontal="center" vertical="top"/>
      <protection locked="0"/>
    </xf>
    <xf numFmtId="0" fontId="0" fillId="0" borderId="0" xfId="0" applyNumberFormat="1" applyAlignment="1" applyProtection="1">
      <alignment horizontal="center" vertical="top"/>
      <protection locked="0"/>
    </xf>
    <xf numFmtId="0" fontId="0" fillId="0" borderId="0" xfId="0" applyAlignment="1" applyProtection="1">
      <alignment horizontal="justify" vertical="top"/>
      <protection locked="0"/>
    </xf>
    <xf numFmtId="0" fontId="0" fillId="0" borderId="0" xfId="0" applyAlignment="1" applyProtection="1">
      <alignment horizontal="center" vertical="center"/>
    </xf>
    <xf numFmtId="0" fontId="0" fillId="0" borderId="0" xfId="0" applyAlignment="1" applyProtection="1">
      <alignment vertical="center"/>
    </xf>
    <xf numFmtId="0" fontId="0" fillId="0" borderId="0" xfId="0" applyAlignment="1" applyProtection="1">
      <alignment vertical="center" wrapText="1"/>
    </xf>
    <xf numFmtId="9" fontId="0" fillId="0" borderId="0" xfId="0" applyNumberFormat="1" applyFont="1" applyAlignment="1" applyProtection="1">
      <alignment horizontal="center" vertical="center"/>
    </xf>
    <xf numFmtId="0" fontId="0" fillId="0" borderId="0" xfId="0" applyProtection="1"/>
  </cellXfs>
  <cellStyles count="2">
    <cellStyle name="Normal" xfId="0" builtinId="0"/>
    <cellStyle name="Porcentaje" xfId="1" builtinId="5"/>
  </cellStyles>
  <dxfs count="37">
    <dxf>
      <protection locked="1" hidden="0"/>
    </dxf>
    <dxf>
      <font>
        <b val="0"/>
        <i val="0"/>
        <strike val="0"/>
        <condense val="0"/>
        <extend val="0"/>
        <outline val="0"/>
        <shadow val="0"/>
        <u val="none"/>
        <vertAlign val="baseline"/>
        <sz val="11"/>
        <color theme="1"/>
        <name val="Calibri"/>
        <scheme val="minor"/>
      </font>
      <numFmt numFmtId="13" formatCode="0%"/>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general" vertical="center" textRotation="0" wrapText="1" indent="0" justifyLastLine="0" shrinkToFit="0" readingOrder="0"/>
      <protection locked="1" hidden="0"/>
    </dxf>
    <dxf>
      <alignment horizontal="general"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numFmt numFmtId="0" formatCode="General"/>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justify" vertical="top" textRotation="0" wrapText="1" indent="0" justifyLastLine="0" shrinkToFit="0" readingOrder="0"/>
      <protection locked="0" hidden="0"/>
    </dxf>
    <dxf>
      <alignment horizontal="justify" vertical="top" textRotation="0" wrapText="1" indent="0" justifyLastLine="0" shrinkToFit="0" readingOrder="0"/>
      <protection locked="0" hidden="0"/>
    </dxf>
    <dxf>
      <numFmt numFmtId="0" formatCode="General"/>
      <alignment horizontal="center" vertical="top" textRotation="0" wrapText="0" indent="0" justifyLastLine="0" shrinkToFit="0" readingOrder="0"/>
      <protection locked="0" hidden="0"/>
    </dxf>
    <dxf>
      <font>
        <b/>
        <i val="0"/>
      </font>
      <fill>
        <patternFill>
          <bgColor theme="9" tint="0.39994506668294322"/>
        </patternFill>
      </fill>
    </dxf>
    <dxf>
      <font>
        <color theme="0"/>
      </font>
    </dxf>
    <dxf>
      <font>
        <color theme="0"/>
      </font>
    </dxf>
    <dxf>
      <font>
        <color theme="0"/>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numFmt numFmtId="0" formatCode="General"/>
      <alignment horizontal="center" vertical="center" textRotation="0" wrapText="0" indent="0" justifyLastLine="0" shrinkToFit="0" readingOrder="0"/>
    </dxf>
    <dxf>
      <alignment vertical="center" textRotation="0" indent="0" justifyLastLine="0" shrinkToFit="0" readingOrder="0"/>
    </dxf>
    <dxf>
      <fill>
        <patternFill patternType="solid">
          <fgColor indexed="64"/>
          <bgColor theme="5" tint="-0.249977111117893"/>
        </patternFill>
      </fill>
      <alignment horizontal="center" vertical="center" textRotation="0" wrapText="0" indent="0" justifyLastLine="0" shrinkToFit="0" readingOrder="0"/>
    </dxf>
    <dxf>
      <alignment horizontal="center"/>
    </dxf>
    <dxf>
      <alignment vertical="center"/>
    </dxf>
    <dxf>
      <alignment vertical="center"/>
    </dxf>
    <dxf>
      <alignment vertical="center"/>
    </dxf>
    <dxf>
      <alignment vertical="center"/>
    </dxf>
    <dxf>
      <alignment horizontal="left"/>
    </dxf>
    <dxf>
      <alignment horizontal="left"/>
    </dxf>
    <dxf>
      <fill>
        <patternFill patternType="solid">
          <bgColor theme="5" tint="-0.249977111117893"/>
        </patternFill>
      </fill>
    </dxf>
    <dxf>
      <fill>
        <patternFill patternType="solid">
          <bgColor theme="5" tint="-0.249977111117893"/>
        </patternFill>
      </fill>
    </dxf>
    <dxf>
      <alignment vertical="center" textRotation="0" indent="0" justifyLastLine="0" shrinkToFit="0" readingOrder="0"/>
    </dxf>
    <dxf>
      <fill>
        <patternFill patternType="solid">
          <fgColor indexed="64"/>
          <bgColor theme="5"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47624</xdr:colOff>
      <xdr:row>0</xdr:row>
      <xdr:rowOff>0</xdr:rowOff>
    </xdr:from>
    <xdr:to>
      <xdr:col>2</xdr:col>
      <xdr:colOff>1004156</xdr:colOff>
      <xdr:row>2</xdr:row>
      <xdr:rowOff>19050</xdr:rowOff>
    </xdr:to>
    <xdr:pic>
      <xdr:nvPicPr>
        <xdr:cNvPr id="6" name="Imagen 5">
          <a:extLst>
            <a:ext uri="{FF2B5EF4-FFF2-40B4-BE49-F238E27FC236}">
              <a16:creationId xmlns:a16="http://schemas.microsoft.com/office/drawing/2014/main" id="{D2B85337-6F03-4954-9FE0-1F2105CD0D9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1343" b="46700"/>
        <a:stretch/>
      </xdr:blipFill>
      <xdr:spPr>
        <a:xfrm>
          <a:off x="247649" y="0"/>
          <a:ext cx="1593241"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114300</xdr:colOff>
      <xdr:row>0</xdr:row>
      <xdr:rowOff>30480</xdr:rowOff>
    </xdr:from>
    <xdr:to>
      <xdr:col>2</xdr:col>
      <xdr:colOff>990448</xdr:colOff>
      <xdr:row>3</xdr:row>
      <xdr:rowOff>121768</xdr:rowOff>
    </xdr:to>
    <xdr:pic>
      <xdr:nvPicPr>
        <xdr:cNvPr id="2" name="Imagen 1">
          <a:extLst>
            <a:ext uri="{FF2B5EF4-FFF2-40B4-BE49-F238E27FC236}">
              <a16:creationId xmlns:a16="http://schemas.microsoft.com/office/drawing/2014/main" id="{60C95E66-B991-4B30-9909-706C54A949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30480"/>
          <a:ext cx="876148" cy="8761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lagros Huerta Gómez de Merodio" refreshedDate="44547.603275000001" createdVersion="6" refreshedVersion="6" minRefreshableVersion="3" recordCount="3">
  <cacheSource type="worksheet">
    <worksheetSource name="tbRequerimientos2"/>
  </cacheSource>
  <cacheFields count="5">
    <cacheField name="Número" numFmtId="0">
      <sharedItems containsSemiMixedTypes="0" containsString="0" containsNumber="1" containsInteger="1" minValue="1" maxValue="3"/>
    </cacheField>
    <cacheField name="Requerimiento" numFmtId="0">
      <sharedItems/>
    </cacheField>
    <cacheField name="Descripción" numFmtId="0">
      <sharedItems/>
    </cacheField>
    <cacheField name="Prioridad" numFmtId="0">
      <sharedItems containsSemiMixedTypes="0" containsString="0" containsNumber="1" containsInteger="1" minValue="1" maxValue="2"/>
    </cacheField>
    <cacheField name="Estado" numFmtId="0">
      <sharedItems count="3">
        <s v="Pendiente"/>
        <s v="Terminado"/>
        <s v="En proceso"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
  <r>
    <n v="1"/>
    <s v="Creación de perfiles"/>
    <s v="El sistema debe permitir la creación de perfiles para asociarlos a cada usuario"/>
    <n v="1"/>
    <x v="0"/>
  </r>
  <r>
    <n v="2"/>
    <s v="Login de usuarios"/>
    <s v="El sistema debe permitir el ingreso con un usuario activo y una clave"/>
    <n v="1"/>
    <x v="1"/>
  </r>
  <r>
    <n v="3"/>
    <s v="Activar/Inactivar usuarios"/>
    <s v="El sistema debe permitir activar o inactivar un usuario"/>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Estado">
  <location ref="I9:J12" firstHeaderRow="1" firstDataRow="1" firstDataCol="1"/>
  <pivotFields count="5">
    <pivotField showAll="0"/>
    <pivotField showAll="0"/>
    <pivotField showAll="0"/>
    <pivotField showAll="0"/>
    <pivotField axis="axisRow" dataField="1" showAll="0">
      <items count="4">
        <item x="0"/>
        <item m="1" x="2"/>
        <item x="1"/>
        <item t="default"/>
      </items>
    </pivotField>
  </pivotFields>
  <rowFields count="1">
    <field x="4"/>
  </rowFields>
  <rowItems count="3">
    <i>
      <x/>
    </i>
    <i>
      <x v="2"/>
    </i>
    <i t="grand">
      <x/>
    </i>
  </rowItems>
  <colItems count="1">
    <i/>
  </colItems>
  <dataFields count="1">
    <dataField name="Cantidad" fld="4" subtotal="count" baseField="0" baseItem="0"/>
  </dataFields>
  <formats count="9">
    <format dxfId="34">
      <pivotArea field="4" type="button" dataOnly="0" labelOnly="1" outline="0" axis="axisRow" fieldPosition="0"/>
    </format>
    <format dxfId="33">
      <pivotArea dataOnly="0" labelOnly="1" outline="0" axis="axisValues" fieldPosition="0"/>
    </format>
    <format dxfId="32">
      <pivotArea field="4" type="button" dataOnly="0" labelOnly="1" outline="0" axis="axisRow" fieldPosition="0"/>
    </format>
    <format dxfId="31">
      <pivotArea dataOnly="0" labelOnly="1" outline="0" axis="axisValues" fieldPosition="0"/>
    </format>
    <format dxfId="30">
      <pivotArea grandRow="1" outline="0" collapsedLevelsAreSubtotals="1" fieldPosition="0"/>
    </format>
    <format dxfId="29">
      <pivotArea dataOnly="0" labelOnly="1" grandRow="1" outline="0" fieldPosition="0"/>
    </format>
    <format dxfId="28">
      <pivotArea collapsedLevelsAreSubtotals="1" fieldPosition="0">
        <references count="1">
          <reference field="4" count="0"/>
        </references>
      </pivotArea>
    </format>
    <format dxfId="27">
      <pivotArea dataOnly="0" labelOnly="1" fieldPosition="0">
        <references count="1">
          <reference field="4" count="0"/>
        </references>
      </pivotArea>
    </format>
    <format dxfId="26">
      <pivotArea outline="0" collapsedLevelsAreSubtotals="1"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Requerimientos" displayName="Requerimientos" ref="B9:H24" totalsRowCount="1" headerRowDxfId="36" dataDxfId="35" totalsRowDxfId="0">
  <autoFilter ref="B9:H22"/>
  <tableColumns count="7">
    <tableColumn id="1" name="Número" totalsRowLabel="Total" dataDxfId="14" totalsRowDxfId="7">
      <calculatedColumnFormula>ROW()-ROW(Requerimientos[[#Headers],[Número]])</calculatedColumnFormula>
    </tableColumn>
    <tableColumn id="2" name="Requerimiento" dataDxfId="13" totalsRowDxfId="6"/>
    <tableColumn id="3" name="Descripción" dataDxfId="12" totalsRowDxfId="5"/>
    <tableColumn id="4" name="Prioridad" dataDxfId="11" totalsRowDxfId="4"/>
    <tableColumn id="5" name="Estado" dataDxfId="10" totalsRowDxfId="3"/>
    <tableColumn id="6" name="Tiempo" totalsRowFunction="custom" dataDxfId="9" totalsRowDxfId="2">
      <totalsRowFormula>SUM(Requerimientos[Tiempo])</totalsRowFormula>
    </tableColumn>
    <tableColumn id="7" name="% " totalsRowFunction="custom" dataDxfId="8" totalsRowDxfId="1" dataCellStyle="Porcentaje">
      <calculatedColumnFormula>Requerimientos[[#This Row],[Tiempo]]/Requerimientos[[#Totals],[Tiempo]]</calculatedColumnFormula>
      <totalsRowFormula>SUM(Requerimientos[% ])</totalsRowFormula>
    </tableColumn>
  </tableColumns>
  <tableStyleInfo name="TableStyleMedium11" showFirstColumn="0" showLastColumn="0" showRowStripes="1" showColumnStripes="0"/>
</table>
</file>

<file path=xl/tables/table2.xml><?xml version="1.0" encoding="utf-8"?>
<table xmlns="http://schemas.openxmlformats.org/spreadsheetml/2006/main" id="2" name="tbRequerimientos2" displayName="tbRequerimientos2" ref="C10:G13" totalsRowShown="0" headerRowDxfId="25" dataDxfId="24">
  <autoFilter ref="C10:G13"/>
  <tableColumns count="5">
    <tableColumn id="1" name="Número" dataDxfId="23">
      <calculatedColumnFormula>IF(ROW(C10)=10,1,C10+1)</calculatedColumnFormula>
    </tableColumn>
    <tableColumn id="2" name="Requerimiento" dataDxfId="22"/>
    <tableColumn id="3" name="Descripción" dataDxfId="21"/>
    <tableColumn id="4" name="Prioridad" dataDxfId="20"/>
    <tableColumn id="5" name="Estado" dataDxfId="19"/>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showRowColHeaders="0" showZeros="0" tabSelected="1" zoomScale="145" zoomScaleNormal="145" workbookViewId="0">
      <pane xSplit="1" ySplit="9" topLeftCell="B10" activePane="bottomRight" state="frozen"/>
      <selection pane="topRight" activeCell="C1" sqref="C1"/>
      <selection pane="bottomLeft" activeCell="A11" sqref="A11"/>
      <selection pane="bottomRight" activeCell="D20" sqref="D20"/>
    </sheetView>
  </sheetViews>
  <sheetFormatPr baseColWidth="10" defaultColWidth="8.85546875" defaultRowHeight="15"/>
  <cols>
    <col min="1" max="1" width="3" customWidth="1"/>
    <col min="2" max="2" width="9.5703125" style="38" customWidth="1"/>
    <col min="3" max="3" width="34.28515625" style="38" customWidth="1"/>
    <col min="4" max="4" width="64.7109375" style="38" customWidth="1"/>
    <col min="5" max="5" width="9.140625" style="38" customWidth="1"/>
    <col min="6" max="6" width="12" style="38" customWidth="1"/>
    <col min="7" max="7" width="7.85546875" style="38" customWidth="1"/>
    <col min="8" max="8" width="6.28515625" style="38" customWidth="1"/>
    <col min="9" max="9" width="1.7109375" customWidth="1"/>
    <col min="11" max="11" width="12.5703125" bestFit="1" customWidth="1"/>
  </cols>
  <sheetData>
    <row r="1" spans="2:10" ht="27.75">
      <c r="B1" s="24" t="s">
        <v>23</v>
      </c>
      <c r="C1" s="24"/>
      <c r="D1" s="24"/>
      <c r="E1" s="24"/>
      <c r="F1" s="24"/>
      <c r="G1" s="24"/>
      <c r="H1" s="24"/>
    </row>
    <row r="2" spans="2:10" ht="15.75" thickBot="1">
      <c r="B2"/>
      <c r="C2"/>
      <c r="D2"/>
      <c r="E2"/>
      <c r="F2" s="25" t="s">
        <v>33</v>
      </c>
      <c r="G2" s="26"/>
      <c r="H2" s="26"/>
      <c r="I2" s="13"/>
      <c r="J2" s="13"/>
    </row>
    <row r="3" spans="2:10">
      <c r="B3"/>
      <c r="C3"/>
      <c r="D3"/>
      <c r="E3"/>
      <c r="F3" s="15" t="s">
        <v>8</v>
      </c>
      <c r="G3" s="16" t="s">
        <v>10</v>
      </c>
      <c r="H3" s="16" t="s">
        <v>32</v>
      </c>
    </row>
    <row r="4" spans="2:10">
      <c r="B4" s="23" t="s">
        <v>0</v>
      </c>
      <c r="C4" s="12" t="s">
        <v>28</v>
      </c>
      <c r="D4"/>
      <c r="E4"/>
      <c r="F4" s="17" t="s">
        <v>14</v>
      </c>
      <c r="G4" s="18">
        <f>COUNTIF(Requerimientos[Estado],F4)</f>
        <v>14</v>
      </c>
      <c r="H4" s="22">
        <f>SUMIF(Requerimientos[Estado],F4,Requerimientos[% ])</f>
        <v>0.99999999999999978</v>
      </c>
    </row>
    <row r="5" spans="2:10">
      <c r="B5" s="23" t="s">
        <v>1</v>
      </c>
      <c r="C5" s="12" t="s">
        <v>56</v>
      </c>
      <c r="D5"/>
      <c r="E5"/>
      <c r="F5" s="17" t="s">
        <v>26</v>
      </c>
      <c r="G5" s="18">
        <f>COUNTIF(Requerimientos[Estado],F5)</f>
        <v>0</v>
      </c>
      <c r="H5" s="22">
        <f>SUMIF(Requerimientos[Estado],F5,Requerimientos[% ])</f>
        <v>0</v>
      </c>
    </row>
    <row r="6" spans="2:10">
      <c r="B6" s="23" t="s">
        <v>2</v>
      </c>
      <c r="C6" s="12" t="s">
        <v>38</v>
      </c>
      <c r="D6"/>
      <c r="E6" s="21">
        <f>H6*100</f>
        <v>0</v>
      </c>
      <c r="F6" s="17" t="s">
        <v>25</v>
      </c>
      <c r="G6" s="18">
        <f>COUNTIF(Requerimientos[Estado],F6)</f>
        <v>0</v>
      </c>
      <c r="H6" s="22">
        <f>SUMIF(Requerimientos[Estado],F6,Requerimientos[% ])</f>
        <v>0</v>
      </c>
    </row>
    <row r="7" spans="2:10" ht="15.75" thickBot="1">
      <c r="B7" s="23" t="s">
        <v>3</v>
      </c>
      <c r="C7" s="12" t="s">
        <v>39</v>
      </c>
      <c r="D7"/>
      <c r="E7"/>
      <c r="F7" s="14" t="s">
        <v>27</v>
      </c>
      <c r="G7" s="19">
        <f>SUM(G4:G6)</f>
        <v>14</v>
      </c>
      <c r="H7" s="20">
        <f>SUM(H4:H6)</f>
        <v>0.99999999999999978</v>
      </c>
    </row>
    <row r="8" spans="2:10" ht="5.0999999999999996" customHeight="1">
      <c r="B8"/>
      <c r="C8"/>
      <c r="D8"/>
      <c r="E8"/>
      <c r="F8"/>
      <c r="G8"/>
      <c r="H8"/>
    </row>
    <row r="9" spans="2:10">
      <c r="B9" s="9" t="s">
        <v>4</v>
      </c>
      <c r="C9" s="9" t="s">
        <v>5</v>
      </c>
      <c r="D9" s="9" t="s">
        <v>6</v>
      </c>
      <c r="E9" s="9" t="s">
        <v>7</v>
      </c>
      <c r="F9" s="9" t="s">
        <v>8</v>
      </c>
      <c r="G9" s="9" t="s">
        <v>29</v>
      </c>
      <c r="H9" s="9" t="s">
        <v>31</v>
      </c>
    </row>
    <row r="10" spans="2:10" ht="45">
      <c r="B10" s="29">
        <f>ROW()-ROW(Requerimientos[[#Headers],[Número]])</f>
        <v>1</v>
      </c>
      <c r="C10" s="30" t="s">
        <v>36</v>
      </c>
      <c r="D10" s="30" t="s">
        <v>49</v>
      </c>
      <c r="E10" s="29">
        <v>1</v>
      </c>
      <c r="F10" s="29" t="s">
        <v>14</v>
      </c>
      <c r="G10" s="29">
        <v>2</v>
      </c>
      <c r="H10" s="31">
        <f>Requerimientos[[#This Row],[Tiempo]]/Requerimientos[[#Totals],[Tiempo]]</f>
        <v>4.4444444444444446E-2</v>
      </c>
    </row>
    <row r="11" spans="2:10">
      <c r="B11" s="32">
        <f>ROW()-ROW(Requerimientos[[#Headers],[Número]])</f>
        <v>2</v>
      </c>
      <c r="C11" s="33" t="s">
        <v>12</v>
      </c>
      <c r="D11" s="30" t="s">
        <v>13</v>
      </c>
      <c r="E11" s="29">
        <v>1</v>
      </c>
      <c r="F11" s="29" t="s">
        <v>14</v>
      </c>
      <c r="G11" s="29">
        <v>2</v>
      </c>
      <c r="H11" s="31">
        <f>Requerimientos[[#This Row],[Tiempo]]/Requerimientos[[#Totals],[Tiempo]]</f>
        <v>4.4444444444444446E-2</v>
      </c>
    </row>
    <row r="12" spans="2:10" ht="30">
      <c r="B12" s="32">
        <f>ROW()-ROW(Requerimientos[[#Headers],[Número]])</f>
        <v>3</v>
      </c>
      <c r="C12" s="30" t="s">
        <v>37</v>
      </c>
      <c r="D12" s="30" t="s">
        <v>40</v>
      </c>
      <c r="E12" s="29">
        <v>1</v>
      </c>
      <c r="F12" s="29" t="s">
        <v>14</v>
      </c>
      <c r="G12" s="29">
        <v>3</v>
      </c>
      <c r="H12" s="31">
        <f>Requerimientos[[#This Row],[Tiempo]]/Requerimientos[[#Totals],[Tiempo]]</f>
        <v>6.6666666666666666E-2</v>
      </c>
    </row>
    <row r="13" spans="2:10" ht="120">
      <c r="B13" s="32">
        <f>ROW()-ROW(Requerimientos[[#Headers],[Número]])</f>
        <v>4</v>
      </c>
      <c r="C13" s="30" t="s">
        <v>57</v>
      </c>
      <c r="D13" s="30" t="s">
        <v>59</v>
      </c>
      <c r="E13" s="29">
        <v>2</v>
      </c>
      <c r="F13" s="29" t="s">
        <v>14</v>
      </c>
      <c r="G13" s="29">
        <v>5</v>
      </c>
      <c r="H13" s="31">
        <f>Requerimientos[[#This Row],[Tiempo]]/Requerimientos[[#Totals],[Tiempo]]</f>
        <v>0.1111111111111111</v>
      </c>
    </row>
    <row r="14" spans="2:10" ht="45">
      <c r="B14" s="32">
        <f>ROW()-ROW(Requerimientos[[#Headers],[Número]])</f>
        <v>5</v>
      </c>
      <c r="C14" s="30" t="s">
        <v>58</v>
      </c>
      <c r="D14" s="30" t="s">
        <v>60</v>
      </c>
      <c r="E14" s="29">
        <v>2</v>
      </c>
      <c r="F14" s="29" t="s">
        <v>14</v>
      </c>
      <c r="G14" s="29">
        <v>2</v>
      </c>
      <c r="H14" s="31">
        <f>Requerimientos[[#This Row],[Tiempo]]/Requerimientos[[#Totals],[Tiempo]]</f>
        <v>4.4444444444444446E-2</v>
      </c>
    </row>
    <row r="15" spans="2:10" ht="210">
      <c r="B15" s="32">
        <f>ROW()-ROW(Requerimientos[[#Headers],[Número]])</f>
        <v>6</v>
      </c>
      <c r="C15" s="30" t="s">
        <v>34</v>
      </c>
      <c r="D15" s="30" t="s">
        <v>50</v>
      </c>
      <c r="E15" s="29">
        <v>2</v>
      </c>
      <c r="F15" s="29" t="s">
        <v>14</v>
      </c>
      <c r="G15" s="29">
        <v>6</v>
      </c>
      <c r="H15" s="31">
        <f>Requerimientos[[#This Row],[Tiempo]]/Requerimientos[[#Totals],[Tiempo]]</f>
        <v>0.13333333333333333</v>
      </c>
    </row>
    <row r="16" spans="2:10" ht="75">
      <c r="B16" s="32">
        <f>ROW()-ROW(Requerimientos[[#Headers],[Número]])</f>
        <v>7</v>
      </c>
      <c r="C16" s="30" t="s">
        <v>35</v>
      </c>
      <c r="D16" s="30" t="s">
        <v>43</v>
      </c>
      <c r="E16" s="29">
        <v>2</v>
      </c>
      <c r="F16" s="29" t="s">
        <v>14</v>
      </c>
      <c r="G16" s="29">
        <v>3</v>
      </c>
      <c r="H16" s="31">
        <f>Requerimientos[[#This Row],[Tiempo]]/Requerimientos[[#Totals],[Tiempo]]</f>
        <v>6.6666666666666666E-2</v>
      </c>
    </row>
    <row r="17" spans="2:8" ht="75">
      <c r="B17" s="32">
        <f>ROW()-ROW(Requerimientos[[#Headers],[Número]])</f>
        <v>8</v>
      </c>
      <c r="C17" s="30" t="s">
        <v>35</v>
      </c>
      <c r="D17" s="30" t="s">
        <v>43</v>
      </c>
      <c r="E17" s="29">
        <v>2</v>
      </c>
      <c r="F17" s="29" t="s">
        <v>14</v>
      </c>
      <c r="G17" s="29">
        <v>3</v>
      </c>
      <c r="H17" s="31">
        <f>Requerimientos[[#This Row],[Tiempo]]/Requerimientos[[#Totals],[Tiempo]]</f>
        <v>6.6666666666666666E-2</v>
      </c>
    </row>
    <row r="18" spans="2:8" ht="90">
      <c r="B18" s="32">
        <f>ROW()-ROW(Requerimientos[[#Headers],[Número]])</f>
        <v>9</v>
      </c>
      <c r="C18" s="30" t="s">
        <v>41</v>
      </c>
      <c r="D18" s="30" t="s">
        <v>42</v>
      </c>
      <c r="E18" s="29">
        <v>3</v>
      </c>
      <c r="F18" s="29" t="s">
        <v>14</v>
      </c>
      <c r="G18" s="29">
        <v>3</v>
      </c>
      <c r="H18" s="31">
        <f>Requerimientos[[#This Row],[Tiempo]]/Requerimientos[[#Totals],[Tiempo]]</f>
        <v>6.6666666666666666E-2</v>
      </c>
    </row>
    <row r="19" spans="2:8" ht="60">
      <c r="B19" s="32">
        <f>ROW()-ROW(Requerimientos[[#Headers],[Número]])</f>
        <v>10</v>
      </c>
      <c r="C19" s="30" t="s">
        <v>44</v>
      </c>
      <c r="D19" s="30" t="s">
        <v>48</v>
      </c>
      <c r="E19" s="29">
        <v>3</v>
      </c>
      <c r="F19" s="29" t="s">
        <v>14</v>
      </c>
      <c r="G19" s="29">
        <v>2</v>
      </c>
      <c r="H19" s="31">
        <f>Requerimientos[[#This Row],[Tiempo]]/Requerimientos[[#Totals],[Tiempo]]</f>
        <v>4.4444444444444446E-2</v>
      </c>
    </row>
    <row r="20" spans="2:8" ht="135">
      <c r="B20" s="32">
        <f>ROW()-ROW(Requerimientos[[#Headers],[Número]])</f>
        <v>11</v>
      </c>
      <c r="C20" s="30" t="s">
        <v>47</v>
      </c>
      <c r="D20" s="30" t="s">
        <v>51</v>
      </c>
      <c r="E20" s="29">
        <v>4</v>
      </c>
      <c r="F20" s="29" t="s">
        <v>14</v>
      </c>
      <c r="G20" s="29">
        <v>3</v>
      </c>
      <c r="H20" s="31">
        <f>Requerimientos[[#This Row],[Tiempo]]/Requerimientos[[#Totals],[Tiempo]]</f>
        <v>6.6666666666666666E-2</v>
      </c>
    </row>
    <row r="21" spans="2:8" ht="90">
      <c r="B21" s="32">
        <f>ROW()-ROW(Requerimientos[[#Headers],[Número]])</f>
        <v>12</v>
      </c>
      <c r="C21" s="30" t="s">
        <v>45</v>
      </c>
      <c r="D21" s="30" t="s">
        <v>46</v>
      </c>
      <c r="E21" s="29">
        <v>4</v>
      </c>
      <c r="F21" s="29" t="s">
        <v>14</v>
      </c>
      <c r="G21" s="29">
        <v>5</v>
      </c>
      <c r="H21" s="31">
        <f>Requerimientos[[#This Row],[Tiempo]]/Requerimientos[[#Totals],[Tiempo]]</f>
        <v>0.1111111111111111</v>
      </c>
    </row>
    <row r="22" spans="2:8" ht="120">
      <c r="B22" s="32">
        <f>ROW()-ROW(Requerimientos[[#Headers],[Número]])</f>
        <v>13</v>
      </c>
      <c r="C22" s="30" t="s">
        <v>52</v>
      </c>
      <c r="D22" s="30" t="s">
        <v>53</v>
      </c>
      <c r="E22" s="29">
        <v>5</v>
      </c>
      <c r="F22" s="29" t="s">
        <v>14</v>
      </c>
      <c r="G22" s="29">
        <v>3</v>
      </c>
      <c r="H22" s="31">
        <f>Requerimientos[[#This Row],[Tiempo]]/Requerimientos[[#Totals],[Tiempo]]</f>
        <v>6.6666666666666666E-2</v>
      </c>
    </row>
    <row r="23" spans="2:8" ht="60">
      <c r="B23" s="32">
        <f>ROW()-ROW(Requerimientos[[#Headers],[Número]])</f>
        <v>14</v>
      </c>
      <c r="C23" s="30" t="s">
        <v>54</v>
      </c>
      <c r="D23" s="30" t="s">
        <v>55</v>
      </c>
      <c r="E23" s="29">
        <v>5</v>
      </c>
      <c r="F23" s="29" t="s">
        <v>14</v>
      </c>
      <c r="G23" s="29">
        <v>3</v>
      </c>
      <c r="H23" s="31">
        <f>Requerimientos[[#This Row],[Tiempo]]/Requerimientos[[#Totals],[Tiempo]]</f>
        <v>6.6666666666666666E-2</v>
      </c>
    </row>
    <row r="24" spans="2:8">
      <c r="B24" s="34" t="s">
        <v>30</v>
      </c>
      <c r="C24" s="35"/>
      <c r="D24" s="36"/>
      <c r="E24" s="34"/>
      <c r="F24" s="34"/>
      <c r="G24" s="34">
        <f>SUM(Requerimientos[Tiempo])</f>
        <v>45</v>
      </c>
      <c r="H24" s="37">
        <f>SUM(Requerimientos[% ])</f>
        <v>0.99999999999999978</v>
      </c>
    </row>
  </sheetData>
  <sheetProtection sheet="1" objects="1" scenarios="1" selectLockedCells="1"/>
  <mergeCells count="2">
    <mergeCell ref="B1:H1"/>
    <mergeCell ref="F2:H2"/>
  </mergeCells>
  <conditionalFormatting sqref="F4:G4">
    <cfRule type="expression" dxfId="18" priority="15">
      <formula>$G$4=0</formula>
    </cfRule>
  </conditionalFormatting>
  <conditionalFormatting sqref="F5:G5">
    <cfRule type="expression" dxfId="17" priority="14">
      <formula>$G$5=0</formula>
    </cfRule>
  </conditionalFormatting>
  <conditionalFormatting sqref="F6:G6">
    <cfRule type="expression" dxfId="16" priority="13">
      <formula>$G$6=0</formula>
    </cfRule>
  </conditionalFormatting>
  <conditionalFormatting sqref="E7">
    <cfRule type="colorScale" priority="10">
      <colorScale>
        <cfvo type="min"/>
        <cfvo type="percentile" val="50"/>
        <cfvo type="max"/>
        <color rgb="FFF8696B"/>
        <color rgb="FFFFEB84"/>
        <color rgb="FF63BE7B"/>
      </colorScale>
    </cfRule>
    <cfRule type="iconSet" priority="11">
      <iconSet iconSet="4Rating">
        <cfvo type="percent" val="0"/>
        <cfvo type="percent" val="25"/>
        <cfvo type="percent" val="50"/>
        <cfvo type="percent" val="75"/>
      </iconSet>
    </cfRule>
  </conditionalFormatting>
  <conditionalFormatting sqref="F6:H6">
    <cfRule type="expression" dxfId="15" priority="12">
      <formula>$H$6=100%</formula>
    </cfRule>
  </conditionalFormatting>
  <dataValidations count="1">
    <dataValidation type="list" allowBlank="1" showInputMessage="1" showErrorMessage="1" sqref="F10:F23">
      <formula1>$F$4:$F$6</formula1>
    </dataValidation>
  </dataValidations>
  <printOptions horizontalCentered="1"/>
  <pageMargins left="0.19685039370078741" right="0.19685039370078741" top="0.19685039370078741" bottom="0.19685039370078741" header="0.19685039370078741" footer="0.19685039370078741"/>
  <pageSetup paperSize="9" fitToHeight="5" orientation="landscape" r:id="rId1"/>
  <headerFooter>
    <oddHeader>&amp;R&amp;"Arial,Normal"
&amp;D</oddHeader>
    <oddFooter>&amp;R&amp;P /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0D0B8A5B-ED5F-4B9A-AFB6-D595C2619F94}">
            <x14:iconSet iconSet="5Rating" showValue="0" custom="1">
              <x14:cfvo type="percent">
                <xm:f>0</xm:f>
              </x14:cfvo>
              <x14:cfvo type="num">
                <xm:f>25</xm:f>
              </x14:cfvo>
              <x14:cfvo type="num">
                <xm:f>50</xm:f>
              </x14:cfvo>
              <x14:cfvo type="num">
                <xm:f>80</xm:f>
              </x14:cfvo>
              <x14:cfvo type="num">
                <xm:f>99</xm:f>
              </x14:cfvo>
              <x14:cfIcon iconSet="NoIcons" iconId="0"/>
              <x14:cfIcon iconSet="5Rating" iconId="1"/>
              <x14:cfIcon iconSet="5Rating" iconId="2"/>
              <x14:cfIcon iconSet="5Rating" iconId="3"/>
              <x14:cfIcon iconSet="3Symbols2" iconId="2"/>
            </x14:iconSet>
          </x14:cfRule>
          <xm:sqref>E6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22"/>
  <sheetViews>
    <sheetView showGridLines="0" workbookViewId="0">
      <selection activeCell="F12" sqref="F12"/>
    </sheetView>
  </sheetViews>
  <sheetFormatPr baseColWidth="10" defaultColWidth="8.85546875" defaultRowHeight="15"/>
  <cols>
    <col min="1" max="2" width="5" customWidth="1"/>
    <col min="3" max="3" width="17" customWidth="1"/>
    <col min="4" max="4" width="39.85546875" customWidth="1"/>
    <col min="5" max="5" width="48.7109375" customWidth="1"/>
    <col min="6" max="6" width="16.85546875" customWidth="1"/>
    <col min="7" max="7" width="19.42578125" customWidth="1"/>
    <col min="9" max="9" width="12.5703125" bestFit="1" customWidth="1"/>
    <col min="10" max="10" width="8.85546875" bestFit="1" customWidth="1"/>
  </cols>
  <sheetData>
    <row r="2" spans="3:10" ht="29.25">
      <c r="D2" s="1" t="s">
        <v>24</v>
      </c>
    </row>
    <row r="3" spans="3:10" ht="9.6" customHeight="1"/>
    <row r="4" spans="3:10" ht="13.15" customHeight="1"/>
    <row r="5" spans="3:10">
      <c r="C5" s="8" t="s">
        <v>0</v>
      </c>
      <c r="D5" s="7" t="s">
        <v>17</v>
      </c>
    </row>
    <row r="6" spans="3:10" ht="15.6" customHeight="1">
      <c r="C6" s="8" t="s">
        <v>1</v>
      </c>
      <c r="D6" s="7" t="s">
        <v>18</v>
      </c>
    </row>
    <row r="7" spans="3:10" ht="16.149999999999999" customHeight="1">
      <c r="C7" s="8" t="s">
        <v>2</v>
      </c>
      <c r="D7" s="7" t="s">
        <v>19</v>
      </c>
      <c r="I7" s="27" t="s">
        <v>11</v>
      </c>
      <c r="J7" s="28"/>
    </row>
    <row r="8" spans="3:10" ht="16.149999999999999" customHeight="1">
      <c r="C8" s="8" t="s">
        <v>3</v>
      </c>
      <c r="D8" s="7" t="s">
        <v>20</v>
      </c>
      <c r="I8" s="27"/>
      <c r="J8" s="28"/>
    </row>
    <row r="9" spans="3:10" ht="14.45" customHeight="1">
      <c r="I9" s="10" t="s">
        <v>8</v>
      </c>
      <c r="J9" s="10" t="s">
        <v>10</v>
      </c>
    </row>
    <row r="10" spans="3:10" ht="16.149999999999999" customHeight="1">
      <c r="C10" s="9" t="s">
        <v>4</v>
      </c>
      <c r="D10" s="9" t="s">
        <v>5</v>
      </c>
      <c r="E10" s="9" t="s">
        <v>6</v>
      </c>
      <c r="F10" s="9" t="s">
        <v>7</v>
      </c>
      <c r="G10" s="9" t="s">
        <v>8</v>
      </c>
      <c r="I10" s="11" t="s">
        <v>14</v>
      </c>
      <c r="J10" s="6">
        <v>2</v>
      </c>
    </row>
    <row r="11" spans="3:10" ht="30">
      <c r="C11" s="3">
        <f>IF(ROW(C10)=10,1,C10+1)</f>
        <v>1</v>
      </c>
      <c r="D11" s="4" t="s">
        <v>15</v>
      </c>
      <c r="E11" s="5" t="s">
        <v>16</v>
      </c>
      <c r="F11" s="3">
        <v>1</v>
      </c>
      <c r="G11" s="3" t="s">
        <v>14</v>
      </c>
      <c r="I11" s="11" t="s">
        <v>25</v>
      </c>
      <c r="J11" s="6">
        <v>1</v>
      </c>
    </row>
    <row r="12" spans="3:10" ht="30">
      <c r="C12" s="6">
        <f>IF(ROW(C11)=10,1,C11+1)</f>
        <v>2</v>
      </c>
      <c r="D12" s="4" t="s">
        <v>12</v>
      </c>
      <c r="E12" s="5" t="s">
        <v>13</v>
      </c>
      <c r="F12" s="3">
        <v>1</v>
      </c>
      <c r="G12" s="3" t="s">
        <v>25</v>
      </c>
      <c r="I12" s="11" t="s">
        <v>9</v>
      </c>
      <c r="J12" s="6">
        <v>3</v>
      </c>
    </row>
    <row r="13" spans="3:10" ht="30">
      <c r="C13" s="6">
        <f>IF(ROW(C12)=10,1,C12+1)</f>
        <v>3</v>
      </c>
      <c r="D13" s="4" t="s">
        <v>21</v>
      </c>
      <c r="E13" s="5" t="s">
        <v>22</v>
      </c>
      <c r="F13" s="3">
        <v>2</v>
      </c>
      <c r="G13" s="3" t="s">
        <v>14</v>
      </c>
    </row>
    <row r="14" spans="3:10">
      <c r="C14" s="2"/>
    </row>
    <row r="15" spans="3:10">
      <c r="C15" s="2"/>
    </row>
    <row r="16" spans="3:10">
      <c r="C16" s="2"/>
    </row>
    <row r="17" spans="3:3">
      <c r="C17" s="2"/>
    </row>
    <row r="18" spans="3:3">
      <c r="C18" s="2"/>
    </row>
    <row r="19" spans="3:3">
      <c r="C19" s="2"/>
    </row>
    <row r="20" spans="3:3">
      <c r="C20" s="2"/>
    </row>
    <row r="21" spans="3:3">
      <c r="C21" s="2"/>
    </row>
    <row r="22" spans="3:3">
      <c r="C22" s="2"/>
    </row>
  </sheetData>
  <mergeCells count="1">
    <mergeCell ref="I7:J8"/>
  </mergeCells>
  <dataValidations count="1">
    <dataValidation type="list" allowBlank="1" showInputMessage="1" showErrorMessage="1" sqref="G11:G13">
      <formula1>"Pendiente,En proceso,Terminado"</formula1>
    </dataValidation>
  </dataValidations>
  <pageMargins left="0.7" right="0.7" top="0.75" bottom="0.75" header="0.3" footer="0.3"/>
  <pageSetup paperSize="9"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Requerimientos</vt:lpstr>
      <vt:lpstr>EJemplo Requerimientos</vt:lpstr>
      <vt:lpstr>'Requerimientos'!Área_de_impresión</vt:lpstr>
      <vt:lpstr>'Requerimientos'!Títulos_a_imprimir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 Lenis</dc:creator>
  <cp:lastModifiedBy>Milagros Huerta Gómez de Merodio</cp:lastModifiedBy>
  <cp:lastPrinted>2022-01-08T13:32:29Z</cp:lastPrinted>
  <dcterms:created xsi:type="dcterms:W3CDTF">2015-06-05T18:19:34Z</dcterms:created>
  <dcterms:modified xsi:type="dcterms:W3CDTF">2022-01-08T13:32:53Z</dcterms:modified>
</cp:coreProperties>
</file>