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Conta\Requerimiento M01 Corrida Financiera Soluciones GaRoRa\"/>
    </mc:Choice>
  </mc:AlternateContent>
  <xr:revisionPtr revIDLastSave="0" documentId="13_ncr:1_{0CC184C1-9E62-49C8-9CE5-D3343775568D}" xr6:coauthVersionLast="47" xr6:coauthVersionMax="47" xr10:uidLastSave="{00000000-0000-0000-0000-000000000000}"/>
  <bookViews>
    <workbookView xWindow="-120" yWindow="-120" windowWidth="20730" windowHeight="11160" xr2:uid="{A5EE55C5-C161-4444-ADE4-D594F2472435}"/>
  </bookViews>
  <sheets>
    <sheet name="Requerimientos M01" sheetId="1" r:id="rId1"/>
    <sheet name="Mod03" sheetId="5" r:id="rId2"/>
    <sheet name="Md04" sheetId="2" r:id="rId3"/>
    <sheet name="Formato 02" sheetId="3" r:id="rId4"/>
    <sheet name="Formato 03" sheetId="4" r:id="rId5"/>
    <sheet name="Usuario" sheetId="7" r:id="rId6"/>
  </sheets>
  <definedNames>
    <definedName name="_xlnm.Print_Titles" localSheetId="0">'Requerimientos M01'!$11:$11</definedName>
  </definedNames>
  <calcPr calcId="191029"/>
  <pivotCaches>
    <pivotCache cacheId="2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8" i="1" l="1"/>
  <c r="D30" i="1" s="1"/>
  <c r="D32" i="1" s="1"/>
  <c r="A12" i="1"/>
  <c r="A13" i="1" l="1"/>
  <c r="A14" i="1" s="1"/>
  <c r="D10" i="1"/>
  <c r="A15" i="1" l="1"/>
  <c r="A16" i="1" s="1"/>
  <c r="A17" i="1" s="1"/>
  <c r="A18" i="1" s="1"/>
  <c r="A19" i="1" s="1"/>
  <c r="A20" i="1" s="1"/>
  <c r="A21" i="1" s="1"/>
  <c r="A22" i="1" l="1"/>
  <c r="A23" i="1" s="1"/>
  <c r="A24" i="1" s="1"/>
  <c r="A25" i="1" s="1"/>
  <c r="A26" i="1" s="1"/>
  <c r="A27" i="1" s="1"/>
  <c r="A28" i="1" s="1"/>
</calcChain>
</file>

<file path=xl/sharedStrings.xml><?xml version="1.0" encoding="utf-8"?>
<sst xmlns="http://schemas.openxmlformats.org/spreadsheetml/2006/main" count="292" uniqueCount="171">
  <si>
    <t>Plantilla Gestión de Requerimientos (PGR)</t>
  </si>
  <si>
    <t>Empresa:</t>
  </si>
  <si>
    <t>Soluciones GaRoRa</t>
  </si>
  <si>
    <t>Fecha:</t>
  </si>
  <si>
    <t>Proyecto:</t>
  </si>
  <si>
    <t>Gestor Contables - Modulo Corrida Financiera</t>
  </si>
  <si>
    <t>Autor:</t>
  </si>
  <si>
    <t>Versión:</t>
  </si>
  <si>
    <t>Requerimientos 
por estado</t>
  </si>
  <si>
    <t>Total Horas:</t>
  </si>
  <si>
    <t>Número</t>
  </si>
  <si>
    <t>Requerimiento</t>
  </si>
  <si>
    <t>Descripción</t>
  </si>
  <si>
    <t>Tiempo
(Horas)</t>
  </si>
  <si>
    <t>Estado</t>
  </si>
  <si>
    <t>Fecha</t>
  </si>
  <si>
    <t>Cantidad</t>
  </si>
  <si>
    <t>En proceso</t>
  </si>
  <si>
    <t>Pendiente</t>
  </si>
  <si>
    <t>Terminado</t>
  </si>
  <si>
    <t>Menu Ribbon</t>
  </si>
  <si>
    <t>Total general</t>
  </si>
  <si>
    <t>Plantilla 01 Ingreso Datos Corrida Financiera</t>
  </si>
  <si>
    <t>El sistema debe permitir generar registros de corrida Financiera con los calculos correspondiente de pago</t>
  </si>
  <si>
    <t>Analisis de Requerimientos</t>
  </si>
  <si>
    <t>Pruebas, soporte y ajustes.</t>
  </si>
  <si>
    <t>Esta fase corresponde a la estabilización del sistema basado en las pruebas y ajustes requeridos.</t>
  </si>
  <si>
    <t>Horas</t>
  </si>
  <si>
    <t>El sistema debe disponer por defecto de los siguientes perfiles:
1. Administrador
2. Contador
3. Usuario</t>
  </si>
  <si>
    <t>Inicio del Sistema</t>
  </si>
  <si>
    <t>El sistema debe garantizar que el ingreso se realice con un usuario y clave, el usuario debe estar activo en el sistema</t>
  </si>
  <si>
    <t>El sistema debe ejecutarse en Sistema operativo Windows, a partir de la versión 7 en adelante</t>
  </si>
  <si>
    <t>El sistema debe ejecutarse en versión Excel a partir de la v.2010</t>
  </si>
  <si>
    <t>El sistema debe poder habilitada la ejecución de macros VBA</t>
  </si>
  <si>
    <t>El sistema debe permitir generar registro histórico cuando se realice las siguiente modificaciones:
- Cambio de cargo del usuario
- Cambio estado de los registros de todas las tablas</t>
  </si>
  <si>
    <t>El sistema debe garantizar que el registro histórico contenga los campos usuario que realizó modificación del registro, el dato antes de ser modificado y el nuevo, fecha y hora de la modificación</t>
  </si>
  <si>
    <t>Tabla 02</t>
  </si>
  <si>
    <t>Codi_Int</t>
  </si>
  <si>
    <t>Codi_Cli</t>
  </si>
  <si>
    <t>Nombre_Cliente</t>
  </si>
  <si>
    <t>Nombre_Ejecutivo</t>
  </si>
  <si>
    <t>Plazo</t>
  </si>
  <si>
    <t>TEA</t>
  </si>
  <si>
    <t>TCEA</t>
  </si>
  <si>
    <t>Monto_Pres</t>
  </si>
  <si>
    <t>Fecha Desembolso</t>
  </si>
  <si>
    <t>Tipo dia de Pago</t>
  </si>
  <si>
    <t>Tipo_Crono</t>
  </si>
  <si>
    <t>Gracia</t>
  </si>
  <si>
    <t>ITF_Porc</t>
  </si>
  <si>
    <t>ITF_Valor</t>
  </si>
  <si>
    <t>Seg_Desg</t>
  </si>
  <si>
    <t>Micro01</t>
  </si>
  <si>
    <t>Micro01_Valor</t>
  </si>
  <si>
    <t>Micro02</t>
  </si>
  <si>
    <t>Micro02_Valor</t>
  </si>
  <si>
    <t>Micro03</t>
  </si>
  <si>
    <t>Micro03_Valor</t>
  </si>
  <si>
    <t>Micro04</t>
  </si>
  <si>
    <t>Micro04_Valor</t>
  </si>
  <si>
    <t>Numero</t>
  </si>
  <si>
    <t>Texto</t>
  </si>
  <si>
    <t>Decimal</t>
  </si>
  <si>
    <t>Logico</t>
  </si>
  <si>
    <t>Alfanumerico</t>
  </si>
  <si>
    <t>Prepagos</t>
  </si>
  <si>
    <t>Pago Mensual
Total**</t>
  </si>
  <si>
    <t>Pago IVA
Intereses*</t>
  </si>
  <si>
    <t>Pago Fijo
Mensual</t>
  </si>
  <si>
    <t>Pago de Interés
Ordinarios</t>
  </si>
  <si>
    <t>Pago a Capital</t>
  </si>
  <si>
    <t>Saldo de
Capital</t>
  </si>
  <si>
    <t>Mes</t>
  </si>
  <si>
    <t>CUOTA</t>
  </si>
  <si>
    <t>ITF</t>
  </si>
  <si>
    <t>CUOTA SIN ITF</t>
  </si>
  <si>
    <t>INTERESES</t>
  </si>
  <si>
    <t>CAPITAL</t>
  </si>
  <si>
    <t>SALDO</t>
  </si>
  <si>
    <t>FECHA PAGO</t>
  </si>
  <si>
    <t>N°</t>
  </si>
  <si>
    <t>Tabla 01</t>
  </si>
  <si>
    <t>Tasa_Int</t>
  </si>
  <si>
    <t>Monto_Fina</t>
  </si>
  <si>
    <t>CAT</t>
  </si>
  <si>
    <t>Porcentaje</t>
  </si>
  <si>
    <t>Rodríguez Martin, Pedro Manuel</t>
  </si>
  <si>
    <t xml:space="preserve">Ramírez Muñoz, Miguel Angel </t>
  </si>
  <si>
    <t>García Silva, Ernesto</t>
  </si>
  <si>
    <t>Soluciones GaRoRa (3 Integrantes)</t>
  </si>
  <si>
    <t>Gestión de Perfiles y Permisos Parte 1</t>
  </si>
  <si>
    <t>Plantilla 02 y 03 Mostrar Resultados Corrida Financiera</t>
  </si>
  <si>
    <t>El sistema debe permitir Ingreso de Datos para Corrida Financiera y su Validación y consistencia, se refiere a los tipos de datos de las variables a usar en el Formulario.</t>
  </si>
  <si>
    <t>El sistema debe permitir Salida de Datos que se almacenarán en la Plantillas en Excel o en Formato PDF si se desea Imprimirlos.</t>
  </si>
  <si>
    <t>El sistema debe permitir almacenar datos por registros en dicho formato de salida con su respectiva configuración de columnas de celdas ( Indicando Moneda y ajustes de Columnas).</t>
  </si>
  <si>
    <t>Formato02
 Formato03</t>
  </si>
  <si>
    <t>Referencia
(Hoja)</t>
  </si>
  <si>
    <t>EEE Soluciones SAC.</t>
  </si>
  <si>
    <t>Comentarios Alfonso</t>
  </si>
  <si>
    <t>Bien</t>
  </si>
  <si>
    <t>¿Qué es 5. Generar los diferentes resultados de los cuatro módulos para impresión o por PDF?, ¿hace referencia a generación de informes?, si es así, mejor definir otro requerimiento donde se especifiquen los informes con sus campos correspondientes</t>
  </si>
  <si>
    <t>1. Definir los campos de entrada, se puede especificar plantilla como referencia.
2. ¿Todos los campos los puede modificar?
3. Lo mismo del comentario que escribí en fila 13</t>
  </si>
  <si>
    <t>Definir el tipo de archivo de donde se leeran los datos</t>
  </si>
  <si>
    <t>En los puntos que se mencionan, se hace referencia a funcionalidades, solo veo que se menciona más abajo lo de Corrida Financiera, ¿en qué parte de los requerimientos están definidas las otras funcionalidades?</t>
  </si>
  <si>
    <t>Esta fase es para determinar los insumos y alcance de los requerimientos para poder realizar una estimación y propuesta lo más acertada posible</t>
  </si>
  <si>
    <t>El sistema debe permitir al perfil Usuario poder realizar lo siguiente:
1. Crear, modificar, datos de entrada a los 4 módulos
2..Asignar nueva clave a usuarios</t>
  </si>
  <si>
    <t>El sistema debe permitir la lectura de los Datos de Entrada para la corrida Financiera (Archivo de Excel).</t>
  </si>
  <si>
    <t>v04</t>
  </si>
  <si>
    <t xml:space="preserve"> Md03
Md04</t>
  </si>
  <si>
    <t>Md03
Md04</t>
  </si>
  <si>
    <t>El sistema debe permitir al perfil administrador y contador poder realizar lo siguiente:
1. Crear, modificar o cambiar estado de usuarios 
2. Crear, modificar, datos de entrada al    módulo
   - Corrida Financiera.
 3. Modificar privilegios de acceso a los diferentes opciones del menu ribbon.
4. Asignar nueva clave a usuarios</t>
  </si>
  <si>
    <t>El sistema debe generar un conjunto de menus PopUp con las siguientes opciones:
1. Configuración Inicial
   - Acerca del Sistema
   - Tipo de Moneda
4. Corrida Financiera
   - Corrida 01
   - Corrida 02
6. Usuarios
   - Agregar Usuario
   - Eliminar Usuario
   - Permisos y Restricciones.
7. Guardar
8. Copia de Seguridad
9. Iniciar Sesión con otro Usuario.
10. Contáctame
   - Facebook
   - Youtube</t>
  </si>
  <si>
    <t>Crear soluciones con perfil contable financiero, utilizando Menú Ribbon  y herramientas con Excel.
Empezaremos con el Tema:
Corrida Financiera.</t>
  </si>
  <si>
    <t>Nombre</t>
  </si>
  <si>
    <t>Usuario</t>
  </si>
  <si>
    <t>Contraseña</t>
  </si>
  <si>
    <t>Nivel</t>
  </si>
  <si>
    <t>Login</t>
  </si>
  <si>
    <t>Logs</t>
  </si>
  <si>
    <t>Config</t>
  </si>
  <si>
    <t>Botón 1</t>
  </si>
  <si>
    <t>Botón 3</t>
  </si>
  <si>
    <t>Botón 4</t>
  </si>
  <si>
    <t>Botón 5</t>
  </si>
  <si>
    <t>Botón 6</t>
  </si>
  <si>
    <t>Botón 7</t>
  </si>
  <si>
    <t>Botón 9</t>
  </si>
  <si>
    <t>Botón 10</t>
  </si>
  <si>
    <t>Botón 13</t>
  </si>
  <si>
    <t>Botón 14</t>
  </si>
  <si>
    <t>Botón 26</t>
  </si>
  <si>
    <t>Botón 27</t>
  </si>
  <si>
    <t>Botón 28</t>
  </si>
  <si>
    <t>Miguel Ramirez</t>
  </si>
  <si>
    <t>mramirez</t>
  </si>
  <si>
    <t>ramirez</t>
  </si>
  <si>
    <t>CONTABLE</t>
  </si>
  <si>
    <t>A</t>
  </si>
  <si>
    <t>Pedro Rodriguez</t>
  </si>
  <si>
    <t>prodriguez</t>
  </si>
  <si>
    <t>rodriguez</t>
  </si>
  <si>
    <t>Ernesto García</t>
  </si>
  <si>
    <t>egarcia</t>
  </si>
  <si>
    <t>celeste</t>
  </si>
  <si>
    <t>ADMIN</t>
  </si>
  <si>
    <t>Usuario 01</t>
  </si>
  <si>
    <t>usuario01</t>
  </si>
  <si>
    <t>USUARIO</t>
  </si>
  <si>
    <t>I</t>
  </si>
  <si>
    <t>Usuario 02</t>
  </si>
  <si>
    <t>usuario02</t>
  </si>
  <si>
    <t>Usuario 03</t>
  </si>
  <si>
    <t>usuario03</t>
  </si>
  <si>
    <t>Usuarios</t>
  </si>
  <si>
    <t>Requerimiento NO funcionales</t>
  </si>
  <si>
    <t>Log de auditoría</t>
  </si>
  <si>
    <t>Formulario Corrida Financiera</t>
  </si>
  <si>
    <t>Hojas del Entorno de Programación</t>
  </si>
  <si>
    <t>Campos de Control de Ribbon</t>
  </si>
  <si>
    <t>Acerca del Sistema</t>
  </si>
  <si>
    <t>Tipos de Moneda</t>
  </si>
  <si>
    <t>Depreciación 01</t>
  </si>
  <si>
    <t>Conciliación 01</t>
  </si>
  <si>
    <t>Conciliación 02</t>
  </si>
  <si>
    <t>Corrida 01</t>
  </si>
  <si>
    <t>Corrida 02</t>
  </si>
  <si>
    <t>Cálculos 01</t>
  </si>
  <si>
    <t>Cálculos 02</t>
  </si>
  <si>
    <t>Agregar Usuario</t>
  </si>
  <si>
    <t>Eliminar Usuario</t>
  </si>
  <si>
    <t>Permisos y Restricciones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</si>
</sst>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-[$$-540A]* #,##0.00_ ;_-[$$-540A]* \-#,##0.00\ ;_-[$$-540A]* &quot;-&quot;??_ ;_-@_ "/>
    <numFmt numFmtId="165" formatCode="_(* #,##0.00_);_(* \(#,##0.00\);_(* &quot;-&quot;??_);_(@_)"/>
    <numFmt numFmtId="166" formatCode="_-[$$-540A]* #,##0_ ;_-[$$-540A]* \-#,##0\ ;_-[$$-540A]* &quot;-&quot;_ ;_-@_ "/>
    <numFmt numFmtId="167" formatCode="[$-F800]dddd\,\ mmmm\ dd\,\ yyyy"/>
  </numFmts>
  <fonts count="1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5"/>
      <color rgb="FF002060"/>
      <name val="Kozuka Gothic Pro H"/>
      <family val="2"/>
      <charset val="128"/>
    </font>
    <font>
      <sz val="10"/>
      <color theme="0"/>
      <name val="Kozuka Gothic Pro H"/>
      <family val="2"/>
      <charset val="128"/>
    </font>
    <font>
      <b/>
      <sz val="11"/>
      <color rgb="FF002060"/>
      <name val="Kozuka Gothic Pro H"/>
      <family val="2"/>
      <charset val="128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8"/>
      <name val="Arial"/>
      <family val="2"/>
    </font>
    <font>
      <b/>
      <sz val="9"/>
      <color indexed="9"/>
      <name val="Arial"/>
      <family val="2"/>
    </font>
    <font>
      <sz val="11"/>
      <name val="Calibri"/>
      <family val="2"/>
      <scheme val="minor"/>
    </font>
    <font>
      <b/>
      <sz val="11"/>
      <color theme="8" tint="-0.499984740745262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64">
    <xf numFmtId="0" fontId="0" fillId="0" borderId="0" xfId="0"/>
    <xf numFmtId="0" fontId="2" fillId="0" borderId="0" xfId="0" applyFont="1"/>
    <xf numFmtId="0" fontId="3" fillId="2" borderId="1" xfId="0" applyFont="1" applyFill="1" applyBorder="1"/>
    <xf numFmtId="0" fontId="1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vertical="center" wrapText="1"/>
    </xf>
    <xf numFmtId="0" fontId="0" fillId="0" borderId="0" xfId="0" applyAlignment="1">
      <alignment horizontal="right"/>
    </xf>
    <xf numFmtId="164" fontId="0" fillId="0" borderId="0" xfId="0" applyNumberFormat="1"/>
    <xf numFmtId="0" fontId="0" fillId="0" borderId="0" xfId="0" applyNumberFormat="1" applyAlignment="1">
      <alignment horizontal="center" vertical="center"/>
    </xf>
    <xf numFmtId="0" fontId="0" fillId="5" borderId="0" xfId="0" applyFill="1" applyAlignment="1">
      <alignment vertical="center" wrapText="1"/>
    </xf>
    <xf numFmtId="0" fontId="6" fillId="6" borderId="0" xfId="0" applyFont="1" applyFill="1"/>
    <xf numFmtId="43" fontId="8" fillId="0" borderId="3" xfId="1" applyFont="1" applyFill="1" applyBorder="1" applyProtection="1">
      <protection hidden="1"/>
    </xf>
    <xf numFmtId="165" fontId="8" fillId="0" borderId="3" xfId="1" applyNumberFormat="1" applyFont="1" applyFill="1" applyBorder="1" applyProtection="1">
      <protection hidden="1"/>
    </xf>
    <xf numFmtId="165" fontId="8" fillId="0" borderId="3" xfId="1" applyNumberFormat="1" applyFont="1" applyFill="1" applyBorder="1" applyAlignment="1" applyProtection="1">
      <alignment horizontal="center"/>
      <protection hidden="1"/>
    </xf>
    <xf numFmtId="0" fontId="8" fillId="0" borderId="3" xfId="0" applyFont="1" applyBorder="1" applyProtection="1">
      <protection hidden="1"/>
    </xf>
    <xf numFmtId="0" fontId="8" fillId="0" borderId="4" xfId="0" applyFont="1" applyBorder="1" applyProtection="1">
      <protection hidden="1"/>
    </xf>
    <xf numFmtId="165" fontId="8" fillId="0" borderId="4" xfId="1" applyNumberFormat="1" applyFont="1" applyFill="1" applyBorder="1" applyProtection="1">
      <protection hidden="1"/>
    </xf>
    <xf numFmtId="165" fontId="8" fillId="0" borderId="4" xfId="1" applyNumberFormat="1" applyFont="1" applyFill="1" applyBorder="1" applyAlignment="1" applyProtection="1">
      <alignment horizontal="center"/>
      <protection hidden="1"/>
    </xf>
    <xf numFmtId="0" fontId="9" fillId="7" borderId="4" xfId="0" applyFont="1" applyFill="1" applyBorder="1" applyAlignment="1" applyProtection="1">
      <alignment horizontal="center" vertical="center"/>
      <protection locked="0" hidden="1"/>
    </xf>
    <xf numFmtId="0" fontId="9" fillId="7" borderId="5" xfId="0" applyFont="1" applyFill="1" applyBorder="1" applyAlignment="1" applyProtection="1">
      <alignment horizontal="center" vertical="center" wrapText="1"/>
      <protection locked="0" hidden="1"/>
    </xf>
    <xf numFmtId="0" fontId="9" fillId="7" borderId="4" xfId="0" applyFont="1" applyFill="1" applyBorder="1" applyAlignment="1" applyProtection="1">
      <alignment horizontal="center" vertical="center" wrapText="1"/>
      <protection locked="0" hidden="1"/>
    </xf>
    <xf numFmtId="0" fontId="9" fillId="7" borderId="6" xfId="0" applyFont="1" applyFill="1" applyBorder="1" applyAlignment="1" applyProtection="1">
      <alignment horizontal="center" vertical="center" wrapText="1"/>
      <protection locked="0" hidden="1"/>
    </xf>
    <xf numFmtId="0" fontId="9" fillId="7" borderId="5" xfId="0" applyFont="1" applyFill="1" applyBorder="1" applyAlignment="1" applyProtection="1">
      <alignment horizontal="center" vertical="center"/>
      <protection locked="0" hidden="1"/>
    </xf>
    <xf numFmtId="14" fontId="8" fillId="0" borderId="3" xfId="0" applyNumberFormat="1" applyFont="1" applyBorder="1" applyAlignment="1" applyProtection="1">
      <alignment horizontal="left" indent="3"/>
      <protection hidden="1"/>
    </xf>
    <xf numFmtId="0" fontId="9" fillId="7" borderId="6" xfId="0" applyFont="1" applyFill="1" applyBorder="1" applyAlignment="1" applyProtection="1">
      <alignment horizontal="center" vertical="center"/>
      <protection locked="0" hidden="1"/>
    </xf>
    <xf numFmtId="0" fontId="1" fillId="0" borderId="0" xfId="0" applyFont="1"/>
    <xf numFmtId="166" fontId="8" fillId="0" borderId="3" xfId="1" applyNumberFormat="1" applyFont="1" applyFill="1" applyBorder="1" applyProtection="1">
      <protection hidden="1"/>
    </xf>
    <xf numFmtId="166" fontId="8" fillId="0" borderId="4" xfId="1" applyNumberFormat="1" applyFont="1" applyFill="1" applyBorder="1" applyAlignment="1" applyProtection="1">
      <alignment horizontal="center"/>
      <protection hidden="1"/>
    </xf>
    <xf numFmtId="166" fontId="8" fillId="0" borderId="4" xfId="1" applyNumberFormat="1" applyFont="1" applyFill="1" applyBorder="1" applyProtection="1">
      <protection hidden="1"/>
    </xf>
    <xf numFmtId="166" fontId="8" fillId="0" borderId="3" xfId="1" applyNumberFormat="1" applyFont="1" applyFill="1" applyBorder="1" applyAlignment="1" applyProtection="1">
      <alignment horizontal="center"/>
      <protection hidden="1"/>
    </xf>
    <xf numFmtId="0" fontId="0" fillId="0" borderId="0" xfId="0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0" borderId="0" xfId="0" applyAlignment="1">
      <alignment horizontal="left"/>
    </xf>
    <xf numFmtId="0" fontId="10" fillId="8" borderId="0" xfId="0" applyFont="1" applyFill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4" borderId="0" xfId="0" applyFill="1" applyAlignment="1">
      <alignment horizontal="left" vertical="center" wrapText="1"/>
    </xf>
    <xf numFmtId="0" fontId="11" fillId="9" borderId="5" xfId="0" applyFont="1" applyFill="1" applyBorder="1"/>
    <xf numFmtId="0" fontId="12" fillId="10" borderId="5" xfId="0" applyFont="1" applyFill="1" applyBorder="1"/>
    <xf numFmtId="0" fontId="6" fillId="6" borderId="9" xfId="0" applyFont="1" applyFill="1" applyBorder="1"/>
    <xf numFmtId="0" fontId="6" fillId="6" borderId="10" xfId="0" applyFont="1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11" fillId="9" borderId="7" xfId="0" applyFont="1" applyFill="1" applyBorder="1"/>
    <xf numFmtId="0" fontId="12" fillId="10" borderId="7" xfId="0" applyFont="1" applyFill="1" applyBorder="1"/>
    <xf numFmtId="0" fontId="6" fillId="6" borderId="7" xfId="0" applyFont="1" applyFill="1" applyBorder="1"/>
    <xf numFmtId="0" fontId="6" fillId="6" borderId="1" xfId="0" applyFont="1" applyFill="1" applyBorder="1"/>
    <xf numFmtId="0" fontId="1" fillId="0" borderId="7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4" fillId="0" borderId="2" xfId="0" applyFont="1" applyBorder="1" applyAlignment="1">
      <alignment horizontal="center" wrapText="1"/>
    </xf>
    <xf numFmtId="0" fontId="4" fillId="0" borderId="0" xfId="0" applyFont="1" applyAlignment="1">
      <alignment horizontal="center" wrapText="1"/>
    </xf>
    <xf numFmtId="167" fontId="1" fillId="0" borderId="7" xfId="0" applyNumberFormat="1" applyFont="1" applyBorder="1" applyAlignment="1">
      <alignment horizontal="left"/>
    </xf>
    <xf numFmtId="167" fontId="1" fillId="0" borderId="8" xfId="0" applyNumberFormat="1" applyFont="1" applyBorder="1" applyAlignment="1">
      <alignment horizontal="left"/>
    </xf>
  </cellXfs>
  <cellStyles count="2">
    <cellStyle name="Millares" xfId="1" builtinId="3"/>
    <cellStyle name="Normal" xfId="0" builtinId="0"/>
  </cellStyles>
  <dxfs count="18">
    <dxf>
      <alignment horizontal="left" vertical="center" textRotation="0" wrapText="0" indent="0" justifyLastLine="0" shrinkToFit="0" readingOrder="0"/>
    </dxf>
    <dxf>
      <alignment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vertical="center" textRotation="0" indent="0" justifyLastLine="0" shrinkToFit="0" readingOrder="0"/>
    </dxf>
    <dxf>
      <fill>
        <patternFill patternType="solid">
          <fgColor indexed="64"/>
          <bgColor theme="5" tint="-0.249977111117893"/>
        </patternFill>
      </fill>
      <alignment horizontal="center" vertical="center" textRotation="0" wrapText="0" indent="0" justifyLastLine="0" shrinkToFit="0" readingOrder="0"/>
    </dxf>
    <dxf>
      <alignment horizontal="center" vertical="center"/>
    </dxf>
    <dxf>
      <alignment horizontal="center" vertical="center"/>
    </dxf>
    <dxf>
      <alignment horizontal="center"/>
    </dxf>
    <dxf>
      <alignment vertical="center"/>
    </dxf>
    <dxf>
      <alignment vertical="center"/>
    </dxf>
    <dxf>
      <alignment vertical="center"/>
    </dxf>
    <dxf>
      <fill>
        <patternFill patternType="solid">
          <bgColor theme="5" tint="-0.249977111117893"/>
        </patternFill>
      </fill>
    </dxf>
    <dxf>
      <fill>
        <patternFill patternType="solid">
          <bgColor theme="5" tint="-0.24997711111789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91170</xdr:rowOff>
    </xdr:from>
    <xdr:to>
      <xdr:col>1</xdr:col>
      <xdr:colOff>47625</xdr:colOff>
      <xdr:row>2</xdr:row>
      <xdr:rowOff>107267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F4D15DF-1A7F-4D2A-8922-2D59C7A45D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170"/>
          <a:ext cx="619125" cy="5780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</xdr:row>
      <xdr:rowOff>19050</xdr:rowOff>
    </xdr:from>
    <xdr:to>
      <xdr:col>9</xdr:col>
      <xdr:colOff>9525</xdr:colOff>
      <xdr:row>28</xdr:row>
      <xdr:rowOff>14567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E65DF34-5962-43A0-A8B7-6FA8A07B3C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71550"/>
          <a:ext cx="7772400" cy="437701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5</xdr:row>
      <xdr:rowOff>180975</xdr:rowOff>
    </xdr:from>
    <xdr:to>
      <xdr:col>10</xdr:col>
      <xdr:colOff>391862</xdr:colOff>
      <xdr:row>19</xdr:row>
      <xdr:rowOff>95250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B22E894-7241-411A-9DD2-8F420701501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36838"/>
        <a:stretch/>
      </xdr:blipFill>
      <xdr:spPr>
        <a:xfrm>
          <a:off x="47625" y="1133475"/>
          <a:ext cx="9583487" cy="258127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9524</xdr:colOff>
      <xdr:row>14</xdr:row>
      <xdr:rowOff>57151</xdr:rowOff>
    </xdr:from>
    <xdr:to>
      <xdr:col>7</xdr:col>
      <xdr:colOff>771524</xdr:colOff>
      <xdr:row>15</xdr:row>
      <xdr:rowOff>57151</xdr:rowOff>
    </xdr:to>
    <xdr:sp macro="" textlink="">
      <xdr:nvSpPr>
        <xdr:cNvPr id="2" name="Cerrar llave 1">
          <a:extLst>
            <a:ext uri="{FF2B5EF4-FFF2-40B4-BE49-F238E27FC236}">
              <a16:creationId xmlns:a16="http://schemas.microsoft.com/office/drawing/2014/main" id="{AA62D64D-7C3C-49AD-9949-126356ACBFAD}"/>
            </a:ext>
          </a:extLst>
        </xdr:cNvPr>
        <xdr:cNvSpPr/>
      </xdr:nvSpPr>
      <xdr:spPr>
        <a:xfrm rot="5400000">
          <a:off x="5086349" y="1647826"/>
          <a:ext cx="190500" cy="2343150"/>
        </a:xfrm>
        <a:prstGeom prst="rightBrace">
          <a:avLst>
            <a:gd name="adj1" fmla="val 0"/>
            <a:gd name="adj2" fmla="val 50000"/>
          </a:avLst>
        </a:prstGeom>
        <a:ln w="38100">
          <a:solidFill>
            <a:schemeClr val="accent6">
              <a:lumMod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PE" sz="1100">
            <a:solidFill>
              <a:schemeClr val="accent6">
                <a:lumMod val="50000"/>
              </a:schemeClr>
            </a:solidFill>
          </a:endParaRPr>
        </a:p>
      </xdr:txBody>
    </xdr:sp>
    <xdr:clientData/>
  </xdr:twoCellAnchor>
  <xdr:twoCellAnchor>
    <xdr:from>
      <xdr:col>8</xdr:col>
      <xdr:colOff>9525</xdr:colOff>
      <xdr:row>15</xdr:row>
      <xdr:rowOff>9525</xdr:rowOff>
    </xdr:from>
    <xdr:to>
      <xdr:col>20</xdr:col>
      <xdr:colOff>771525</xdr:colOff>
      <xdr:row>16</xdr:row>
      <xdr:rowOff>28574</xdr:rowOff>
    </xdr:to>
    <xdr:sp macro="" textlink="">
      <xdr:nvSpPr>
        <xdr:cNvPr id="3" name="Cerrar llave 2">
          <a:extLst>
            <a:ext uri="{FF2B5EF4-FFF2-40B4-BE49-F238E27FC236}">
              <a16:creationId xmlns:a16="http://schemas.microsoft.com/office/drawing/2014/main" id="{86E13EA2-5F4A-4276-9B6A-CEE2D495C095}"/>
            </a:ext>
          </a:extLst>
        </xdr:cNvPr>
        <xdr:cNvSpPr/>
      </xdr:nvSpPr>
      <xdr:spPr>
        <a:xfrm rot="5400000">
          <a:off x="11401425" y="-2152650"/>
          <a:ext cx="209549" cy="10248900"/>
        </a:xfrm>
        <a:prstGeom prst="rightBrace">
          <a:avLst>
            <a:gd name="adj1" fmla="val 0"/>
            <a:gd name="adj2" fmla="val 50000"/>
          </a:avLst>
        </a:prstGeom>
        <a:ln w="38100">
          <a:solidFill>
            <a:srgbClr val="00206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PE" sz="1100">
            <a:solidFill>
              <a:srgbClr val="002060"/>
            </a:solidFill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4580.677965625" createdVersion="7" refreshedVersion="7" minRefreshableVersion="3" recordCount="17" xr:uid="{74C012EB-CB7C-4152-AFAD-85E838F41440}">
  <cacheSource type="worksheet">
    <worksheetSource name="tbRequerimientos4"/>
  </cacheSource>
  <cacheFields count="8">
    <cacheField name="Número" numFmtId="0">
      <sharedItems containsSemiMixedTypes="0" containsString="0" containsNumber="1" containsInteger="1" minValue="1" maxValue="17"/>
    </cacheField>
    <cacheField name="Requerimiento" numFmtId="0">
      <sharedItems/>
    </cacheField>
    <cacheField name="Descripción" numFmtId="0">
      <sharedItems longText="1"/>
    </cacheField>
    <cacheField name="Tiempo_x000a_(Horas)" numFmtId="0">
      <sharedItems containsString="0" containsBlank="1" containsNumber="1" minValue="1" maxValue="4.8000000000000007"/>
    </cacheField>
    <cacheField name="Estado" numFmtId="0">
      <sharedItems count="3">
        <s v="En proceso"/>
        <s v="Pendiente"/>
        <s v="Terminado"/>
      </sharedItems>
    </cacheField>
    <cacheField name="Referencia_x000a_(Hoja)" numFmtId="0">
      <sharedItems containsBlank="1"/>
    </cacheField>
    <cacheField name="Fecha" numFmtId="0">
      <sharedItems containsNonDate="0" containsString="0" containsBlank="1"/>
    </cacheField>
    <cacheField name="Comentarios Alfonso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">
  <r>
    <n v="1"/>
    <s v="Gestión de Perfiles y Permisos Parte 1"/>
    <s v="El sistema debe disponer por defecto de los siguientes perfiles:_x000a_1. Administrador_x000a_2. Contador_x000a_3. Usuario"/>
    <n v="1"/>
    <x v="0"/>
    <m/>
    <m/>
    <s v="Bien"/>
  </r>
  <r>
    <n v="2"/>
    <s v="Gestión de Perfiles y Permisos Parte 2"/>
    <s v="El sistema debe permitir al perfil administrador y contador poder realizar lo siguiente:_x000a_1. Crear, modificar o cambiar estado de usuarios _x000a_2. Crear, modificar, datos de entrada al    módulo_x000a_   - Corrida Financiera._x000a_ 3. Modificar privilegios de acceso a los diferentes opciones del menu ribbon._x000a_4. Asignar nueva clave a usuarios"/>
    <n v="2"/>
    <x v="0"/>
    <m/>
    <m/>
    <s v="¿Qué es 5. Generar los diferentes resultados de los cuatro módulos para impresión o por PDF?, ¿hace referencia a generación de informes?, si es así, mejor definir otro requerimiento donde se especifiquen los informes con sus campos correspondientes"/>
  </r>
  <r>
    <n v="3"/>
    <s v="Gestión de Perfiles y Permisos Parte 3"/>
    <s v="El sistema debe permitir al perfil Usuario poder realizar lo siguiente:_x000a_1. Crear, modificar, datos de entrada a los 4 módulos_x000a_2..Asignar nueva clave a usuarios"/>
    <n v="2"/>
    <x v="0"/>
    <m/>
    <m/>
    <s v="1. Definir los campos de entrada, se puede especificar plantilla como referencia._x000a_2. ¿Todos los campos los puede modificar?_x000a_3. Lo mismo del comentario que escribí en fila 13"/>
  </r>
  <r>
    <n v="4"/>
    <s v="Inicio del Sistema"/>
    <s v="El sistema debe garantizar que el ingreso se realice con un usuario y clave, el usuario debe estar activo en el sistema"/>
    <n v="2"/>
    <x v="0"/>
    <m/>
    <m/>
    <s v="Bien"/>
  </r>
  <r>
    <n v="5"/>
    <s v="Menu Ribbon"/>
    <s v="El sistema debe generar un conjunto de menus PopUp con las siguientes opciones:_x000a_1. Configuración Inicial_x000a_   - Acerca del Sistema_x000a_   - Tipo de Moneda_x000a_4. Corrida Financiera_x000a_   - Corrida 01_x000a_   - Corrida 02_x000a_6. Usuarios_x000a_   - Agregar Usuario_x000a_   - Eliminar Usuario_x000a_   - Permisos y Restricciones._x000a_7. Guardar_x000a_8. Copia de Seguridad_x000a_9. Iniciar Sesión con otro Usuario._x000a_10. Contáctame_x000a_   - Facebook_x000a_   - Youtube"/>
    <n v="2"/>
    <x v="0"/>
    <s v="Usuarios"/>
    <m/>
    <s v="En los puntos que se mencionan, se hace referencia a funcionalidades, solo veo que se menciona más abajo lo de Corrida Financiera, ¿en qué parte de los requerimientos están definidas las otras funcionalidades?"/>
  </r>
  <r>
    <n v="6"/>
    <s v="Plantilla 01 Ingreso Datos Corrida Financiera"/>
    <s v="El sistema debe permitir la lectura de los Datos de Entrada para la corrida Financiera (Archivo de Excel)."/>
    <n v="2"/>
    <x v="1"/>
    <s v="Md03_x000a_Md04"/>
    <m/>
    <s v="Definir el tipo de archivo de donde se leeran los datos"/>
  </r>
  <r>
    <n v="7"/>
    <s v="Formulario Corrida Financiera Parte 1"/>
    <s v="El sistema debe permitir Ingreso de Datos para Corrida Financiera y su Validación y consistencia, se refiere a los tipos de datos de las variables a usar en el Formulario."/>
    <n v="2"/>
    <x v="1"/>
    <s v="Md03_x000a_Md04"/>
    <m/>
    <m/>
  </r>
  <r>
    <n v="8"/>
    <s v="Formulario Corrida Financiera Parte 2"/>
    <s v="El sistema debe permitir generar registros de corrida Financiera con los calculos correspondiente de pago"/>
    <n v="2"/>
    <x v="1"/>
    <m/>
    <m/>
    <m/>
  </r>
  <r>
    <n v="9"/>
    <s v="Formulario Corrida Financiera Parte 3"/>
    <s v="El sistema debe permitir Salida de Datos que se almacenarán en la Plantillas en Excel o en Formato PDF si se desea Imprimirlos."/>
    <n v="2"/>
    <x v="1"/>
    <s v=" Md03_x000a_Md04"/>
    <m/>
    <m/>
  </r>
  <r>
    <n v="10"/>
    <s v="Plantilla 02 y 03 Mostrar Resultados Corrida Financiera"/>
    <s v="El sistema debe permitir almacenar datos por registros en dicho formato de salida con su respectiva configuración de columnas de celdas ( Indicando Moneda y ajustes de Columnas)."/>
    <n v="3"/>
    <x v="1"/>
    <s v="Formato02_x000a_ Formato03"/>
    <m/>
    <m/>
  </r>
  <r>
    <n v="11"/>
    <s v="Log de auditoría Parte 01"/>
    <s v="El sistema debe permitir generar registro histórico cuando se realice las siguiente modificaciones:_x000a_- Cambio de cargo del usuario_x000a_- Cambio estado de los registros de todas las tablas"/>
    <n v="2"/>
    <x v="1"/>
    <m/>
    <m/>
    <s v="Bien"/>
  </r>
  <r>
    <n v="12"/>
    <s v="Log de auditoría Parte 02"/>
    <s v="El sistema debe garantizar que el registro histórico contenga los campos usuario que realizó modificación del registro, el dato antes de ser modificado y el nuevo, fecha y hora de la modificación"/>
    <n v="2"/>
    <x v="1"/>
    <m/>
    <m/>
    <s v="Bien"/>
  </r>
  <r>
    <n v="13"/>
    <s v="Requerimiento NO funcionales Parte 01"/>
    <s v="El sistema debe ejecutarse en Sistema operativo Windows, a partir de la versión 7 en adelante"/>
    <m/>
    <x v="2"/>
    <m/>
    <m/>
    <s v="Bien"/>
  </r>
  <r>
    <n v="14"/>
    <s v="Requerimiento NO funcionales Parte 02"/>
    <s v="El sistema debe ejecutarse en versión Excel a partir de la v.2010"/>
    <m/>
    <x v="2"/>
    <m/>
    <m/>
    <s v="Bien"/>
  </r>
  <r>
    <n v="15"/>
    <s v="Requerimiento NO funcionales Parte 03"/>
    <s v="El sistema debe poder habilitada la ejecución de macros VBA"/>
    <m/>
    <x v="2"/>
    <m/>
    <m/>
    <s v="Bien"/>
  </r>
  <r>
    <n v="16"/>
    <s v="Analisis de Requerimientos"/>
    <s v="Crear soluciones con perfil contable financiero, utilizando Menú Ribbon  y herramientas con Excel._x000a_Empezaremos con el Tema:_x000a_Corrida Financiera."/>
    <n v="3"/>
    <x v="2"/>
    <m/>
    <m/>
    <s v="Esta fase es para determinar los insumos y alcance de los requerimientos para poder realizar una estimación y propuesta lo más acertada posible"/>
  </r>
  <r>
    <n v="17"/>
    <s v="Pruebas, soporte y ajustes."/>
    <s v="Esta fase corresponde a la estabilización del sistema basado en las pruebas y ajustes requeridos."/>
    <n v="4.8000000000000007"/>
    <x v="1"/>
    <m/>
    <m/>
    <s v="Bien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D801A7-8FB4-4FAA-80D3-666F872F489E}" name="TablaDinámica3" cacheId="2" applyNumberFormats="0" applyBorderFormats="0" applyFontFormats="0" applyPatternFormats="0" applyAlignmentFormats="0" applyWidthHeightFormats="1" dataCaption="Valores" updatedVersion="7" minRefreshableVersion="3" useAutoFormatting="1" itemPrintTitles="1" createdVersion="6" indent="0" outline="1" outlineData="1" multipleFieldFilters="0" rowHeaderCaption="Estado">
  <location ref="E5:F9" firstHeaderRow="1" firstDataRow="1" firstDataCol="1"/>
  <pivotFields count="8">
    <pivotField showAll="0"/>
    <pivotField showAll="0"/>
    <pivotField showAll="0"/>
    <pivotField showAll="0"/>
    <pivotField axis="axisRow" dataField="1" showAll="0">
      <items count="4">
        <item x="1"/>
        <item x="2"/>
        <item x="0"/>
        <item t="default"/>
      </items>
    </pivotField>
    <pivotField showAll="0"/>
    <pivotField showAll="0"/>
    <pivotField showAll="0"/>
  </pivotFields>
  <rowFields count="1">
    <field x="4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antidad" fld="4" subtotal="count" baseField="0" baseItem="0"/>
  </dataFields>
  <formats count="8">
    <format dxfId="17">
      <pivotArea field="4" type="button" dataOnly="0" labelOnly="1" outline="0" axis="axisRow" fieldPosition="0"/>
    </format>
    <format dxfId="16">
      <pivotArea dataOnly="0" labelOnly="1" outline="0" axis="axisValues" fieldPosition="0"/>
    </format>
    <format dxfId="15">
      <pivotArea outline="0" collapsedLevelsAreSubtotals="1" fieldPosition="0"/>
    </format>
    <format dxfId="14">
      <pivotArea dataOnly="0" labelOnly="1" fieldPosition="0">
        <references count="1">
          <reference field="4" count="0"/>
        </references>
      </pivotArea>
    </format>
    <format dxfId="13">
      <pivotArea dataOnly="0" labelOnly="1" grandRow="1" outline="0" fieldPosition="0"/>
    </format>
    <format dxfId="12">
      <pivotArea outline="0" collapsedLevelsAreSubtotals="1" fieldPosition="0"/>
    </format>
    <format dxfId="11">
      <pivotArea field="4" type="button" dataOnly="0" labelOnly="1" outline="0" axis="axisRow" fieldPosition="0"/>
    </format>
    <format dxfId="10">
      <pivotArea dataOnly="0" labelOnly="1" outline="0" axis="axisValues" fieldPosition="0"/>
    </format>
  </formats>
  <pivotTableStyleInfo name="PivotStyleMedium1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1BF6A3D-4C40-4D7B-9FB7-AF40FC168D76}" name="tbRequerimientos4" displayName="tbRequerimientos4" ref="A11:H28" totalsRowShown="0" headerRowDxfId="9" dataDxfId="8">
  <tableColumns count="8">
    <tableColumn id="1" xr3:uid="{C6C2BCE7-4E3E-48A1-99DD-201D240A8AED}" name="Número" dataDxfId="7">
      <calculatedColumnFormula>IF(ROW(A11)=10,1,A11+1)</calculatedColumnFormula>
    </tableColumn>
    <tableColumn id="2" xr3:uid="{94203667-F230-4211-8FB2-C76B6BD5F10D}" name="Requerimiento" dataDxfId="6"/>
    <tableColumn id="3" xr3:uid="{8E154177-D573-4A96-9B2D-F2C486140559}" name="Descripción" dataDxfId="5"/>
    <tableColumn id="4" xr3:uid="{B1FAC58C-7B84-4E87-A393-F1F4B716B351}" name="Tiempo_x000a_(Horas)" dataDxfId="4"/>
    <tableColumn id="5" xr3:uid="{5C4AA649-7FB9-483A-ABBE-B644C72FACC5}" name="Estado" dataDxfId="3"/>
    <tableColumn id="7" xr3:uid="{F57AB7B2-FDA5-4CAE-9D53-DE217A07E8E2}" name="Referencia_x000a_(Hoja)" dataDxfId="2"/>
    <tableColumn id="6" xr3:uid="{C690B09A-B6C2-4FF3-B4D4-6CE5BE7AC848}" name="Fecha" dataDxfId="1"/>
    <tableColumn id="8" xr3:uid="{CE3F7337-09E8-4D07-B32A-3ABC956EBA16}" name="Comentarios Alfonso" dataDxfId="0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134C4-C905-4A71-8956-B4975F2A599B}">
  <sheetPr codeName="Hoja1">
    <tabColor theme="5" tint="-0.249977111117893"/>
  </sheetPr>
  <dimension ref="A2:H33"/>
  <sheetViews>
    <sheetView showGridLines="0" tabSelected="1" zoomScaleNormal="100" workbookViewId="0">
      <selection activeCell="F22" sqref="F22"/>
    </sheetView>
  </sheetViews>
  <sheetFormatPr baseColWidth="10" defaultColWidth="8.85546875" defaultRowHeight="15"/>
  <cols>
    <col min="1" max="1" width="8.5703125" customWidth="1"/>
    <col min="2" max="2" width="26.140625" customWidth="1"/>
    <col min="3" max="3" width="33" customWidth="1"/>
    <col min="4" max="4" width="8.7109375" bestFit="1" customWidth="1"/>
    <col min="5" max="5" width="12.5703125" bestFit="1" customWidth="1"/>
    <col min="6" max="6" width="8.85546875" bestFit="1" customWidth="1"/>
    <col min="7" max="7" width="6.140625" bestFit="1" customWidth="1"/>
    <col min="8" max="8" width="29.85546875" style="38" bestFit="1" customWidth="1"/>
    <col min="9" max="9" width="2" bestFit="1" customWidth="1"/>
  </cols>
  <sheetData>
    <row r="2" spans="1:8" ht="29.25">
      <c r="B2" s="1" t="s">
        <v>0</v>
      </c>
    </row>
    <row r="3" spans="1:8">
      <c r="E3" s="60" t="s">
        <v>8</v>
      </c>
      <c r="F3" s="61"/>
    </row>
    <row r="4" spans="1:8" ht="13.15" customHeight="1">
      <c r="E4" s="60"/>
      <c r="F4" s="61"/>
    </row>
    <row r="5" spans="1:8">
      <c r="A5" s="2" t="s">
        <v>1</v>
      </c>
      <c r="B5" s="58" t="s">
        <v>97</v>
      </c>
      <c r="C5" s="59"/>
      <c r="E5" s="5" t="s">
        <v>14</v>
      </c>
      <c r="F5" s="5" t="s">
        <v>16</v>
      </c>
    </row>
    <row r="6" spans="1:8">
      <c r="A6" s="2" t="s">
        <v>3</v>
      </c>
      <c r="B6" s="62">
        <v>44572</v>
      </c>
      <c r="C6" s="63"/>
      <c r="E6" s="9" t="s">
        <v>18</v>
      </c>
      <c r="F6" s="14">
        <v>8</v>
      </c>
      <c r="H6" s="31" t="s">
        <v>2</v>
      </c>
    </row>
    <row r="7" spans="1:8" ht="15.6" customHeight="1">
      <c r="A7" s="2" t="s">
        <v>4</v>
      </c>
      <c r="B7" s="58" t="s">
        <v>5</v>
      </c>
      <c r="C7" s="59"/>
      <c r="E7" s="9" t="s">
        <v>19</v>
      </c>
      <c r="F7" s="14">
        <v>4</v>
      </c>
      <c r="H7" t="s">
        <v>86</v>
      </c>
    </row>
    <row r="8" spans="1:8" ht="16.149999999999999" customHeight="1">
      <c r="A8" s="2" t="s">
        <v>6</v>
      </c>
      <c r="B8" s="58" t="s">
        <v>89</v>
      </c>
      <c r="C8" s="59"/>
      <c r="E8" s="9" t="s">
        <v>17</v>
      </c>
      <c r="F8" s="14">
        <v>5</v>
      </c>
      <c r="H8" t="s">
        <v>87</v>
      </c>
    </row>
    <row r="9" spans="1:8" ht="16.149999999999999" customHeight="1">
      <c r="A9" s="2" t="s">
        <v>7</v>
      </c>
      <c r="B9" s="58" t="s">
        <v>107</v>
      </c>
      <c r="C9" s="59"/>
      <c r="E9" s="9" t="s">
        <v>21</v>
      </c>
      <c r="F9" s="14">
        <v>17</v>
      </c>
      <c r="H9" t="s">
        <v>88</v>
      </c>
    </row>
    <row r="10" spans="1:8" ht="14.45" customHeight="1">
      <c r="C10" s="3" t="s">
        <v>9</v>
      </c>
      <c r="D10" s="4">
        <f>SUM(tbRequerimientos4[Tiempo
(Horas)])</f>
        <v>31.8</v>
      </c>
    </row>
    <row r="11" spans="1:8" ht="45">
      <c r="A11" s="5" t="s">
        <v>10</v>
      </c>
      <c r="B11" s="5" t="s">
        <v>11</v>
      </c>
      <c r="C11" s="5" t="s">
        <v>12</v>
      </c>
      <c r="D11" s="6" t="s">
        <v>13</v>
      </c>
      <c r="E11" s="5" t="s">
        <v>14</v>
      </c>
      <c r="F11" s="6" t="s">
        <v>96</v>
      </c>
      <c r="G11" s="5" t="s">
        <v>15</v>
      </c>
      <c r="H11" s="39" t="s">
        <v>98</v>
      </c>
    </row>
    <row r="12" spans="1:8" ht="75">
      <c r="A12" s="7">
        <f>IF(ROW(A11)=11,1,A11+1)</f>
        <v>1</v>
      </c>
      <c r="B12" s="8" t="s">
        <v>90</v>
      </c>
      <c r="C12" s="8" t="s">
        <v>28</v>
      </c>
      <c r="D12" s="7">
        <v>1</v>
      </c>
      <c r="E12" s="7" t="s">
        <v>17</v>
      </c>
      <c r="F12" s="7"/>
      <c r="G12" s="7"/>
      <c r="H12" s="9" t="s">
        <v>99</v>
      </c>
    </row>
    <row r="13" spans="1:8" ht="180">
      <c r="A13" s="14">
        <f t="shared" ref="A13:A14" si="0">IF(ROW(A12)=10,1,A12+1)</f>
        <v>2</v>
      </c>
      <c r="B13" s="8"/>
      <c r="C13" s="8" t="s">
        <v>110</v>
      </c>
      <c r="D13" s="7">
        <v>2</v>
      </c>
      <c r="E13" s="7" t="s">
        <v>17</v>
      </c>
      <c r="F13" s="7"/>
      <c r="G13" s="7"/>
      <c r="H13" s="40" t="s">
        <v>100</v>
      </c>
    </row>
    <row r="14" spans="1:8" ht="105">
      <c r="A14" s="14">
        <f t="shared" si="0"/>
        <v>3</v>
      </c>
      <c r="B14" s="8"/>
      <c r="C14" s="8" t="s">
        <v>105</v>
      </c>
      <c r="D14" s="7">
        <v>2</v>
      </c>
      <c r="E14" s="7" t="s">
        <v>17</v>
      </c>
      <c r="F14" s="7"/>
      <c r="G14" s="7"/>
      <c r="H14" s="40" t="s">
        <v>101</v>
      </c>
    </row>
    <row r="15" spans="1:8" ht="60">
      <c r="A15" s="14">
        <f>IF(ROW(A14)=10,1,A14+1)</f>
        <v>4</v>
      </c>
      <c r="B15" s="8" t="s">
        <v>29</v>
      </c>
      <c r="C15" s="8" t="s">
        <v>30</v>
      </c>
      <c r="D15" s="7">
        <v>2</v>
      </c>
      <c r="E15" s="7" t="s">
        <v>17</v>
      </c>
      <c r="F15" s="7"/>
      <c r="G15" s="7"/>
      <c r="H15" s="9" t="s">
        <v>99</v>
      </c>
    </row>
    <row r="16" spans="1:8" ht="285">
      <c r="A16" s="14">
        <f t="shared" ref="A16:A21" si="1">IF(ROW(A15)=10,1,A15+1)</f>
        <v>5</v>
      </c>
      <c r="B16" s="8" t="s">
        <v>20</v>
      </c>
      <c r="C16" s="8" t="s">
        <v>111</v>
      </c>
      <c r="D16" s="7">
        <v>2</v>
      </c>
      <c r="E16" s="7" t="s">
        <v>17</v>
      </c>
      <c r="F16" s="7" t="s">
        <v>153</v>
      </c>
      <c r="G16" s="7"/>
      <c r="H16" s="40" t="s">
        <v>103</v>
      </c>
    </row>
    <row r="17" spans="1:8" ht="60">
      <c r="A17" s="14">
        <f t="shared" si="1"/>
        <v>6</v>
      </c>
      <c r="B17" s="8" t="s">
        <v>22</v>
      </c>
      <c r="C17" s="8" t="s">
        <v>106</v>
      </c>
      <c r="D17" s="7">
        <v>2</v>
      </c>
      <c r="E17" s="7" t="s">
        <v>18</v>
      </c>
      <c r="F17" s="36" t="s">
        <v>109</v>
      </c>
      <c r="G17" s="7"/>
      <c r="H17" s="40" t="s">
        <v>102</v>
      </c>
    </row>
    <row r="18" spans="1:8" ht="75">
      <c r="A18" s="14">
        <f t="shared" si="1"/>
        <v>7</v>
      </c>
      <c r="B18" s="8" t="s">
        <v>156</v>
      </c>
      <c r="C18" s="8" t="s">
        <v>92</v>
      </c>
      <c r="D18" s="7">
        <v>2</v>
      </c>
      <c r="E18" s="7" t="s">
        <v>18</v>
      </c>
      <c r="F18" s="36" t="s">
        <v>109</v>
      </c>
      <c r="G18" s="7"/>
      <c r="H18" s="9"/>
    </row>
    <row r="19" spans="1:8" ht="60">
      <c r="A19" s="14">
        <f t="shared" si="1"/>
        <v>8</v>
      </c>
      <c r="B19" s="8"/>
      <c r="C19" s="8" t="s">
        <v>23</v>
      </c>
      <c r="D19" s="7">
        <v>2</v>
      </c>
      <c r="E19" s="7" t="s">
        <v>18</v>
      </c>
      <c r="F19" s="7"/>
      <c r="G19" s="7"/>
      <c r="H19" s="9"/>
    </row>
    <row r="20" spans="1:8" ht="60">
      <c r="A20" s="14">
        <f t="shared" si="1"/>
        <v>9</v>
      </c>
      <c r="B20" s="8"/>
      <c r="C20" s="8" t="s">
        <v>93</v>
      </c>
      <c r="D20" s="7">
        <v>2</v>
      </c>
      <c r="E20" s="7" t="s">
        <v>18</v>
      </c>
      <c r="F20" s="36" t="s">
        <v>108</v>
      </c>
      <c r="G20" s="7"/>
      <c r="H20" s="9"/>
    </row>
    <row r="21" spans="1:8" ht="90">
      <c r="A21" s="14">
        <f t="shared" si="1"/>
        <v>10</v>
      </c>
      <c r="B21" s="8" t="s">
        <v>91</v>
      </c>
      <c r="C21" s="8" t="s">
        <v>94</v>
      </c>
      <c r="D21" s="7">
        <v>3</v>
      </c>
      <c r="E21" s="7" t="s">
        <v>18</v>
      </c>
      <c r="F21" s="36" t="s">
        <v>95</v>
      </c>
      <c r="G21" s="7"/>
      <c r="H21" s="9"/>
    </row>
    <row r="22" spans="1:8" ht="90">
      <c r="A22" s="14">
        <f>IF(ROW(A21)=10,1,A21+1)</f>
        <v>11</v>
      </c>
      <c r="B22" s="8" t="s">
        <v>155</v>
      </c>
      <c r="C22" s="8" t="s">
        <v>34</v>
      </c>
      <c r="D22" s="7">
        <v>2</v>
      </c>
      <c r="E22" s="7" t="s">
        <v>18</v>
      </c>
      <c r="F22" s="7"/>
      <c r="G22" s="7"/>
      <c r="H22" s="9" t="s">
        <v>99</v>
      </c>
    </row>
    <row r="23" spans="1:8" ht="90">
      <c r="A23" s="14">
        <f t="shared" ref="A23:A28" si="2">IF(ROW(A22)=10,1,A22+1)</f>
        <v>12</v>
      </c>
      <c r="B23" s="8"/>
      <c r="C23" s="8" t="s">
        <v>35</v>
      </c>
      <c r="D23" s="7">
        <v>2</v>
      </c>
      <c r="E23" s="7" t="s">
        <v>18</v>
      </c>
      <c r="F23" s="7"/>
      <c r="G23" s="7"/>
      <c r="H23" s="9" t="s">
        <v>99</v>
      </c>
    </row>
    <row r="24" spans="1:8" ht="45">
      <c r="A24" s="14">
        <f t="shared" si="2"/>
        <v>13</v>
      </c>
      <c r="B24" s="15" t="s">
        <v>154</v>
      </c>
      <c r="C24" s="8" t="s">
        <v>31</v>
      </c>
      <c r="D24" s="7"/>
      <c r="E24" s="7" t="s">
        <v>19</v>
      </c>
      <c r="F24" s="7"/>
      <c r="G24" s="7"/>
      <c r="H24" s="9" t="s">
        <v>99</v>
      </c>
    </row>
    <row r="25" spans="1:8" ht="30">
      <c r="A25" s="14">
        <f t="shared" si="2"/>
        <v>14</v>
      </c>
      <c r="B25" s="15"/>
      <c r="C25" s="8" t="s">
        <v>32</v>
      </c>
      <c r="D25" s="7"/>
      <c r="E25" s="7" t="s">
        <v>19</v>
      </c>
      <c r="F25" s="7"/>
      <c r="G25" s="7"/>
      <c r="H25" s="9" t="s">
        <v>99</v>
      </c>
    </row>
    <row r="26" spans="1:8" ht="30">
      <c r="A26" s="14">
        <f t="shared" si="2"/>
        <v>15</v>
      </c>
      <c r="B26" s="15"/>
      <c r="C26" s="8" t="s">
        <v>33</v>
      </c>
      <c r="D26" s="7"/>
      <c r="E26" s="7" t="s">
        <v>19</v>
      </c>
      <c r="F26" s="7"/>
      <c r="G26" s="7"/>
      <c r="H26" s="9" t="s">
        <v>99</v>
      </c>
    </row>
    <row r="27" spans="1:8" ht="90">
      <c r="A27" s="37">
        <f t="shared" si="2"/>
        <v>16</v>
      </c>
      <c r="B27" s="11" t="s">
        <v>24</v>
      </c>
      <c r="C27" s="41" t="s">
        <v>112</v>
      </c>
      <c r="D27" s="10">
        <v>3</v>
      </c>
      <c r="E27" s="10" t="s">
        <v>19</v>
      </c>
      <c r="F27" s="10"/>
      <c r="G27" s="10"/>
      <c r="H27" s="40" t="s">
        <v>104</v>
      </c>
    </row>
    <row r="28" spans="1:8" ht="60">
      <c r="A28" s="14">
        <f t="shared" si="2"/>
        <v>17</v>
      </c>
      <c r="B28" s="8" t="s">
        <v>25</v>
      </c>
      <c r="C28" s="8" t="s">
        <v>26</v>
      </c>
      <c r="D28" s="7">
        <f>SUM(D12:D26)*20%</f>
        <v>4.8000000000000007</v>
      </c>
      <c r="E28" s="7" t="s">
        <v>18</v>
      </c>
      <c r="F28" s="7"/>
      <c r="G28" s="7"/>
      <c r="H28" s="9" t="s">
        <v>99</v>
      </c>
    </row>
    <row r="29" spans="1:8">
      <c r="A29" s="4"/>
    </row>
    <row r="30" spans="1:8">
      <c r="A30" s="4"/>
      <c r="C30" s="12" t="s">
        <v>27</v>
      </c>
      <c r="D30" s="4">
        <f>SUM(D12:D28)</f>
        <v>31.8</v>
      </c>
      <c r="E30" s="13">
        <v>20</v>
      </c>
      <c r="F30" s="13"/>
    </row>
    <row r="31" spans="1:8">
      <c r="A31" s="4"/>
    </row>
    <row r="32" spans="1:8">
      <c r="A32" s="4"/>
      <c r="D32" s="13">
        <f>D30*E30</f>
        <v>636</v>
      </c>
    </row>
    <row r="33" spans="1:1">
      <c r="A33" s="4"/>
    </row>
  </sheetData>
  <mergeCells count="6">
    <mergeCell ref="B9:C9"/>
    <mergeCell ref="E3:F4"/>
    <mergeCell ref="B5:C5"/>
    <mergeCell ref="B6:C6"/>
    <mergeCell ref="B7:C7"/>
    <mergeCell ref="B8:C8"/>
  </mergeCells>
  <phoneticPr fontId="7" type="noConversion"/>
  <dataValidations count="1">
    <dataValidation type="list" allowBlank="1" showInputMessage="1" showErrorMessage="1" sqref="E12:E28" xr:uid="{76F7172D-6DD6-48B2-B505-9855FE092251}">
      <formula1>"Pendiente,En proceso,Terminado"</formula1>
    </dataValidation>
  </dataValidations>
  <pageMargins left="0.51181102362204722" right="0.51181102362204722" top="0.55118110236220474" bottom="0.55118110236220474" header="0.31496062992125984" footer="0.31496062992125984"/>
  <pageSetup paperSize="9" orientation="landscape" r:id="rId2"/>
  <ignoredErrors>
    <ignoredError sqref="D28" formulaRange="1"/>
  </ignoredErrors>
  <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EB074-5255-4A0A-9DA6-65CD3922E6D6}">
  <sheetPr>
    <tabColor theme="9" tint="-0.249977111117893"/>
  </sheetPr>
  <dimension ref="A1:I4"/>
  <sheetViews>
    <sheetView workbookViewId="0">
      <selection activeCell="A4" sqref="A4"/>
    </sheetView>
  </sheetViews>
  <sheetFormatPr baseColWidth="10" defaultRowHeight="15"/>
  <cols>
    <col min="1" max="2" width="13" bestFit="1" customWidth="1"/>
    <col min="3" max="3" width="15.7109375" bestFit="1" customWidth="1"/>
    <col min="4" max="4" width="17.5703125" bestFit="1" customWidth="1"/>
  </cols>
  <sheetData>
    <row r="1" spans="1:9">
      <c r="A1" t="s">
        <v>81</v>
      </c>
    </row>
    <row r="2" spans="1:9">
      <c r="A2" s="16" t="s">
        <v>37</v>
      </c>
      <c r="B2" s="16" t="s">
        <v>38</v>
      </c>
      <c r="C2" s="16" t="s">
        <v>39</v>
      </c>
      <c r="D2" s="16" t="s">
        <v>40</v>
      </c>
      <c r="E2" s="16" t="s">
        <v>41</v>
      </c>
      <c r="F2" s="16" t="s">
        <v>82</v>
      </c>
      <c r="G2" s="16" t="s">
        <v>83</v>
      </c>
      <c r="H2" s="16" t="s">
        <v>84</v>
      </c>
      <c r="I2" s="16" t="s">
        <v>15</v>
      </c>
    </row>
    <row r="3" spans="1:9">
      <c r="A3" t="s">
        <v>60</v>
      </c>
      <c r="B3" t="s">
        <v>60</v>
      </c>
      <c r="C3" t="s">
        <v>61</v>
      </c>
      <c r="D3" t="s">
        <v>61</v>
      </c>
      <c r="E3" t="s">
        <v>60</v>
      </c>
      <c r="F3" t="s">
        <v>62</v>
      </c>
      <c r="G3" t="s">
        <v>62</v>
      </c>
      <c r="H3" t="s">
        <v>85</v>
      </c>
      <c r="I3" t="s">
        <v>15</v>
      </c>
    </row>
    <row r="4" spans="1:9">
      <c r="A4" t="s">
        <v>64</v>
      </c>
      <c r="B4" t="s">
        <v>64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69843-3E87-40CC-A079-498A1853BB7B}">
  <sheetPr>
    <tabColor theme="9" tint="-0.249977111117893"/>
  </sheetPr>
  <dimension ref="A1:X4"/>
  <sheetViews>
    <sheetView workbookViewId="0">
      <selection activeCell="F21" sqref="F21"/>
    </sheetView>
  </sheetViews>
  <sheetFormatPr baseColWidth="10" defaultRowHeight="15"/>
  <cols>
    <col min="1" max="2" width="13" bestFit="1" customWidth="1"/>
    <col min="3" max="3" width="15.7109375" bestFit="1" customWidth="1"/>
    <col min="4" max="4" width="17.5703125" bestFit="1" customWidth="1"/>
    <col min="8" max="8" width="11.85546875" bestFit="1" customWidth="1"/>
    <col min="9" max="9" width="17.7109375" bestFit="1" customWidth="1"/>
    <col min="10" max="10" width="15.42578125" bestFit="1" customWidth="1"/>
    <col min="17" max="17" width="13.85546875" bestFit="1" customWidth="1"/>
    <col min="19" max="19" width="13.85546875" bestFit="1" customWidth="1"/>
    <col min="21" max="21" width="13.85546875" bestFit="1" customWidth="1"/>
    <col min="23" max="23" width="13.85546875" bestFit="1" customWidth="1"/>
  </cols>
  <sheetData>
    <row r="1" spans="1:24">
      <c r="A1" t="s">
        <v>36</v>
      </c>
    </row>
    <row r="2" spans="1:24">
      <c r="A2" s="16" t="s">
        <v>37</v>
      </c>
      <c r="B2" s="16" t="s">
        <v>38</v>
      </c>
      <c r="C2" s="16" t="s">
        <v>39</v>
      </c>
      <c r="D2" s="16" t="s">
        <v>40</v>
      </c>
      <c r="E2" s="16" t="s">
        <v>41</v>
      </c>
      <c r="F2" s="16" t="s">
        <v>42</v>
      </c>
      <c r="G2" s="16" t="s">
        <v>43</v>
      </c>
      <c r="H2" s="16" t="s">
        <v>44</v>
      </c>
      <c r="I2" s="16" t="s">
        <v>45</v>
      </c>
      <c r="J2" s="16" t="s">
        <v>46</v>
      </c>
      <c r="K2" s="16" t="s">
        <v>47</v>
      </c>
      <c r="L2" s="16" t="s">
        <v>48</v>
      </c>
      <c r="M2" s="16" t="s">
        <v>49</v>
      </c>
      <c r="N2" s="16" t="s">
        <v>50</v>
      </c>
      <c r="O2" s="16" t="s">
        <v>51</v>
      </c>
      <c r="P2" s="16" t="s">
        <v>52</v>
      </c>
      <c r="Q2" s="16" t="s">
        <v>53</v>
      </c>
      <c r="R2" s="16" t="s">
        <v>54</v>
      </c>
      <c r="S2" s="16" t="s">
        <v>55</v>
      </c>
      <c r="T2" s="16" t="s">
        <v>56</v>
      </c>
      <c r="U2" s="16" t="s">
        <v>57</v>
      </c>
      <c r="V2" s="16" t="s">
        <v>58</v>
      </c>
      <c r="W2" s="16" t="s">
        <v>59</v>
      </c>
      <c r="X2" s="16" t="s">
        <v>15</v>
      </c>
    </row>
    <row r="3" spans="1:24">
      <c r="A3" t="s">
        <v>60</v>
      </c>
      <c r="B3" t="s">
        <v>60</v>
      </c>
      <c r="C3" t="s">
        <v>61</v>
      </c>
      <c r="D3" t="s">
        <v>61</v>
      </c>
      <c r="E3" t="s">
        <v>60</v>
      </c>
      <c r="F3" t="s">
        <v>62</v>
      </c>
      <c r="G3" t="s">
        <v>62</v>
      </c>
      <c r="H3" t="s">
        <v>62</v>
      </c>
      <c r="I3" t="s">
        <v>15</v>
      </c>
      <c r="J3" t="s">
        <v>60</v>
      </c>
      <c r="K3" t="s">
        <v>61</v>
      </c>
      <c r="L3" t="s">
        <v>61</v>
      </c>
      <c r="M3" t="s">
        <v>62</v>
      </c>
      <c r="N3" t="s">
        <v>62</v>
      </c>
      <c r="O3" t="s">
        <v>61</v>
      </c>
      <c r="P3" t="s">
        <v>63</v>
      </c>
      <c r="Q3" t="s">
        <v>62</v>
      </c>
      <c r="R3" t="s">
        <v>63</v>
      </c>
      <c r="S3" t="s">
        <v>62</v>
      </c>
      <c r="T3" t="s">
        <v>63</v>
      </c>
      <c r="U3" t="s">
        <v>62</v>
      </c>
      <c r="V3" t="s">
        <v>63</v>
      </c>
      <c r="W3" t="s">
        <v>62</v>
      </c>
      <c r="X3" t="s">
        <v>15</v>
      </c>
    </row>
    <row r="4" spans="1:24">
      <c r="A4" t="s">
        <v>64</v>
      </c>
      <c r="B4" t="s">
        <v>64</v>
      </c>
      <c r="L4" t="s">
        <v>63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99B2A-FF7A-45F1-8CEC-E81F4CDDA60A}">
  <sheetPr>
    <tabColor theme="8" tint="-0.249977111117893"/>
  </sheetPr>
  <dimension ref="B2:I12"/>
  <sheetViews>
    <sheetView zoomScaleNormal="100" workbookViewId="0">
      <selection activeCell="F19" sqref="F19"/>
    </sheetView>
  </sheetViews>
  <sheetFormatPr baseColWidth="10" defaultRowHeight="15"/>
  <cols>
    <col min="2" max="2" width="4.42578125" bestFit="1" customWidth="1"/>
    <col min="3" max="3" width="14.85546875" bestFit="1" customWidth="1"/>
    <col min="4" max="4" width="12.5703125" bestFit="1" customWidth="1"/>
    <col min="5" max="5" width="13.7109375" bestFit="1" customWidth="1"/>
    <col min="6" max="6" width="12" bestFit="1" customWidth="1"/>
    <col min="7" max="7" width="9.42578125" bestFit="1" customWidth="1"/>
    <col min="8" max="8" width="12.42578125" bestFit="1" customWidth="1"/>
    <col min="9" max="9" width="8.85546875" bestFit="1" customWidth="1"/>
  </cols>
  <sheetData>
    <row r="2" spans="2:9" ht="24">
      <c r="B2" s="24" t="s">
        <v>72</v>
      </c>
      <c r="C2" s="24" t="s">
        <v>71</v>
      </c>
      <c r="D2" s="28" t="s">
        <v>70</v>
      </c>
      <c r="E2" s="27" t="s">
        <v>69</v>
      </c>
      <c r="F2" s="26" t="s">
        <v>68</v>
      </c>
      <c r="G2" s="25" t="s">
        <v>67</v>
      </c>
      <c r="H2" s="25" t="s">
        <v>66</v>
      </c>
      <c r="I2" s="24" t="s">
        <v>65</v>
      </c>
    </row>
    <row r="3" spans="2:9">
      <c r="B3" s="21">
        <v>1</v>
      </c>
      <c r="C3" s="32">
        <v>150000</v>
      </c>
      <c r="D3" s="32">
        <v>1038.8827827485379</v>
      </c>
      <c r="E3" s="33">
        <v>4000.0000000000005</v>
      </c>
      <c r="F3" s="34">
        <v>5038.8827827485384</v>
      </c>
      <c r="G3" s="34">
        <v>640.00000000000011</v>
      </c>
      <c r="H3" s="32">
        <v>5678.8827827485384</v>
      </c>
      <c r="I3" s="21"/>
    </row>
    <row r="4" spans="2:9">
      <c r="B4" s="20">
        <v>2</v>
      </c>
      <c r="C4" s="32">
        <v>148961.11721725145</v>
      </c>
      <c r="D4" s="32">
        <v>1066.5863236218329</v>
      </c>
      <c r="E4" s="35">
        <v>3972.2964591267055</v>
      </c>
      <c r="F4" s="32">
        <v>5038.8827827485384</v>
      </c>
      <c r="G4" s="32">
        <v>635.56743346027292</v>
      </c>
      <c r="H4" s="32">
        <v>5674.4502162088111</v>
      </c>
      <c r="I4" s="17"/>
    </row>
    <row r="5" spans="2:9">
      <c r="B5" s="20">
        <v>3</v>
      </c>
      <c r="C5" s="32">
        <v>147894.53089362962</v>
      </c>
      <c r="D5" s="32">
        <v>1095.0286255850815</v>
      </c>
      <c r="E5" s="35">
        <v>3943.8541571634569</v>
      </c>
      <c r="F5" s="32">
        <v>5038.8827827485384</v>
      </c>
      <c r="G5" s="32">
        <v>631.01666514615306</v>
      </c>
      <c r="H5" s="32">
        <v>5669.8994478946915</v>
      </c>
      <c r="I5" s="17"/>
    </row>
    <row r="6" spans="2:9">
      <c r="B6" s="20">
        <v>4</v>
      </c>
      <c r="C6" s="32">
        <v>146799.50226804454</v>
      </c>
      <c r="D6" s="32">
        <v>1124.2293889340172</v>
      </c>
      <c r="E6" s="35">
        <v>3914.6533938145212</v>
      </c>
      <c r="F6" s="32">
        <v>5038.8827827485384</v>
      </c>
      <c r="G6" s="32">
        <v>626.34454301032338</v>
      </c>
      <c r="H6" s="32">
        <v>5665.2273257588622</v>
      </c>
      <c r="I6" s="17"/>
    </row>
    <row r="7" spans="2:9">
      <c r="B7" s="20">
        <v>5</v>
      </c>
      <c r="C7" s="32">
        <v>145675.27287911053</v>
      </c>
      <c r="D7" s="32">
        <v>1154.2088393055906</v>
      </c>
      <c r="E7" s="35">
        <v>3884.6739434429478</v>
      </c>
      <c r="F7" s="32">
        <v>5038.8827827485384</v>
      </c>
      <c r="G7" s="32">
        <v>621.54783095087168</v>
      </c>
      <c r="H7" s="32">
        <v>5660.4306136994101</v>
      </c>
      <c r="I7" s="17"/>
    </row>
    <row r="8" spans="2:9">
      <c r="B8" s="20">
        <v>6</v>
      </c>
      <c r="C8" s="32">
        <v>144521.06403980494</v>
      </c>
      <c r="D8" s="32">
        <v>1184.9877416870731</v>
      </c>
      <c r="E8" s="35">
        <v>3853.8950410614652</v>
      </c>
      <c r="F8" s="32">
        <v>5038.8827827485384</v>
      </c>
      <c r="G8" s="32">
        <v>616.62320656983445</v>
      </c>
      <c r="H8" s="32">
        <v>5655.5059893183725</v>
      </c>
      <c r="I8" s="17"/>
    </row>
    <row r="9" spans="2:9">
      <c r="B9" s="20">
        <v>7</v>
      </c>
      <c r="C9" s="32">
        <v>143336.07629811787</v>
      </c>
      <c r="D9" s="32">
        <v>1216.5874147987283</v>
      </c>
      <c r="E9" s="35">
        <v>3822.29536794981</v>
      </c>
      <c r="F9" s="32">
        <v>5038.8827827485384</v>
      </c>
      <c r="G9" s="32">
        <v>611.56725887196967</v>
      </c>
      <c r="H9" s="32">
        <v>5650.4500416205083</v>
      </c>
      <c r="I9" s="17"/>
    </row>
    <row r="10" spans="2:9">
      <c r="B10" s="20">
        <v>8</v>
      </c>
      <c r="C10" s="32">
        <v>142119.48888331914</v>
      </c>
      <c r="D10" s="32">
        <v>1249.029745860028</v>
      </c>
      <c r="E10" s="35">
        <v>3789.8530368885104</v>
      </c>
      <c r="F10" s="32">
        <v>5038.8827827485384</v>
      </c>
      <c r="G10" s="32">
        <v>606.37648590216168</v>
      </c>
      <c r="H10" s="32">
        <v>5645.2592686506996</v>
      </c>
      <c r="I10" s="17"/>
    </row>
    <row r="11" spans="2:9">
      <c r="B11" s="20">
        <v>9</v>
      </c>
      <c r="C11" s="32">
        <v>140870.45913745911</v>
      </c>
      <c r="D11" s="32">
        <v>1282.3372057496285</v>
      </c>
      <c r="E11" s="35">
        <v>3756.5455769989098</v>
      </c>
      <c r="F11" s="32">
        <v>5038.8827827485384</v>
      </c>
      <c r="G11" s="32">
        <v>601.0472923198256</v>
      </c>
      <c r="H11" s="32">
        <v>5639.9300750683642</v>
      </c>
      <c r="I11" s="17"/>
    </row>
    <row r="12" spans="2:9">
      <c r="B12" s="20">
        <v>10</v>
      </c>
      <c r="C12" s="32">
        <v>139588.12193170949</v>
      </c>
      <c r="D12" s="32">
        <v>1316.5328645696181</v>
      </c>
      <c r="E12" s="35">
        <v>3722.3499181789202</v>
      </c>
      <c r="F12" s="32">
        <v>5038.8827827485384</v>
      </c>
      <c r="G12" s="32">
        <v>595.57598690862721</v>
      </c>
      <c r="H12" s="32">
        <v>5634.4587696571652</v>
      </c>
      <c r="I12" s="1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18F29-6618-4349-ADA5-BDF6F5F72172}">
  <sheetPr>
    <tabColor theme="8" tint="-0.249977111117893"/>
  </sheetPr>
  <dimension ref="B2:J12"/>
  <sheetViews>
    <sheetView zoomScaleNormal="100" workbookViewId="0">
      <selection activeCell="H28" sqref="H28"/>
    </sheetView>
  </sheetViews>
  <sheetFormatPr baseColWidth="10" defaultRowHeight="15"/>
  <cols>
    <col min="2" max="2" width="2.85546875" bestFit="1" customWidth="1"/>
    <col min="3" max="3" width="11.7109375" bestFit="1" customWidth="1"/>
    <col min="4" max="4" width="11.7109375" customWidth="1"/>
    <col min="5" max="5" width="11.42578125" hidden="1" customWidth="1"/>
    <col min="6" max="6" width="8.28515625" bestFit="1" customWidth="1"/>
    <col min="7" max="7" width="10.85546875" bestFit="1" customWidth="1"/>
    <col min="8" max="8" width="13.42578125" bestFit="1" customWidth="1"/>
    <col min="9" max="9" width="5.140625" bestFit="1" customWidth="1"/>
    <col min="10" max="10" width="8.140625" bestFit="1" customWidth="1"/>
  </cols>
  <sheetData>
    <row r="2" spans="2:10">
      <c r="B2" s="24" t="s">
        <v>80</v>
      </c>
      <c r="C2" s="24" t="s">
        <v>79</v>
      </c>
      <c r="D2" s="28" t="s">
        <v>78</v>
      </c>
      <c r="E2" s="30"/>
      <c r="F2" s="24" t="s">
        <v>77</v>
      </c>
      <c r="G2" s="28" t="s">
        <v>76</v>
      </c>
      <c r="H2" s="28" t="s">
        <v>75</v>
      </c>
      <c r="I2" s="24" t="s">
        <v>74</v>
      </c>
      <c r="J2" s="28" t="s">
        <v>73</v>
      </c>
    </row>
    <row r="3" spans="2:10">
      <c r="B3" s="21"/>
      <c r="C3" s="21"/>
      <c r="D3" s="18">
        <v>14007.7</v>
      </c>
      <c r="E3" s="23"/>
      <c r="F3" s="22"/>
      <c r="G3" s="22"/>
      <c r="H3" s="18"/>
      <c r="I3" s="21"/>
      <c r="J3" s="21"/>
    </row>
    <row r="4" spans="2:10">
      <c r="B4" s="20">
        <v>1</v>
      </c>
      <c r="C4" s="29">
        <v>44593</v>
      </c>
      <c r="D4" s="18">
        <v>12944.67</v>
      </c>
      <c r="E4" s="19"/>
      <c r="F4" s="18">
        <v>1063.03</v>
      </c>
      <c r="G4" s="18">
        <v>215.47</v>
      </c>
      <c r="H4" s="18">
        <v>1278.5</v>
      </c>
      <c r="I4" s="17">
        <v>0.05</v>
      </c>
      <c r="J4" s="18">
        <v>1278.55</v>
      </c>
    </row>
    <row r="5" spans="2:10">
      <c r="B5" s="20">
        <v>2</v>
      </c>
      <c r="C5" s="29">
        <v>44621</v>
      </c>
      <c r="D5" s="18">
        <v>11834.93</v>
      </c>
      <c r="E5" s="19"/>
      <c r="F5" s="18">
        <v>1109.74</v>
      </c>
      <c r="G5" s="18">
        <v>168.76</v>
      </c>
      <c r="H5" s="18">
        <v>1278.5</v>
      </c>
      <c r="I5" s="17">
        <v>0.05</v>
      </c>
      <c r="J5" s="18">
        <v>1278.55</v>
      </c>
    </row>
    <row r="6" spans="2:10">
      <c r="B6" s="20">
        <v>3</v>
      </c>
      <c r="C6" s="29">
        <v>44652</v>
      </c>
      <c r="D6" s="18">
        <v>10727.37</v>
      </c>
      <c r="E6" s="19"/>
      <c r="F6" s="18">
        <v>1107.56</v>
      </c>
      <c r="G6" s="18">
        <v>170.94</v>
      </c>
      <c r="H6" s="18">
        <v>1278.5</v>
      </c>
      <c r="I6" s="17">
        <v>0.05</v>
      </c>
      <c r="J6" s="18">
        <v>1278.55</v>
      </c>
    </row>
    <row r="7" spans="2:10">
      <c r="B7" s="20">
        <v>4</v>
      </c>
      <c r="C7" s="29">
        <v>44683</v>
      </c>
      <c r="D7" s="18">
        <v>9603.8100000000013</v>
      </c>
      <c r="E7" s="19"/>
      <c r="F7" s="18">
        <v>1123.56</v>
      </c>
      <c r="G7" s="18">
        <v>154.94</v>
      </c>
      <c r="H7" s="18">
        <v>1278.5</v>
      </c>
      <c r="I7" s="17">
        <v>0.05</v>
      </c>
      <c r="J7" s="18">
        <v>1278.55</v>
      </c>
    </row>
    <row r="8" spans="2:10">
      <c r="B8" s="20">
        <v>5</v>
      </c>
      <c r="C8" s="29">
        <v>44713</v>
      </c>
      <c r="D8" s="18">
        <v>8459.52</v>
      </c>
      <c r="E8" s="19"/>
      <c r="F8" s="18">
        <v>1144.29</v>
      </c>
      <c r="G8" s="18">
        <v>134.21</v>
      </c>
      <c r="H8" s="18">
        <v>1278.5</v>
      </c>
      <c r="I8" s="17">
        <v>0.05</v>
      </c>
      <c r="J8" s="18">
        <v>1278.55</v>
      </c>
    </row>
    <row r="9" spans="2:10">
      <c r="B9" s="20">
        <v>6</v>
      </c>
      <c r="C9" s="29">
        <v>44743</v>
      </c>
      <c r="D9" s="18">
        <v>7299.2400000000007</v>
      </c>
      <c r="E9" s="19"/>
      <c r="F9" s="18">
        <v>1160.28</v>
      </c>
      <c r="G9" s="18">
        <v>118.22</v>
      </c>
      <c r="H9" s="18">
        <v>1278.5</v>
      </c>
      <c r="I9" s="17">
        <v>0.05</v>
      </c>
      <c r="J9" s="18">
        <v>1278.55</v>
      </c>
    </row>
    <row r="10" spans="2:10">
      <c r="B10" s="20">
        <v>7</v>
      </c>
      <c r="C10" s="29">
        <v>44774</v>
      </c>
      <c r="D10" s="18">
        <v>6126.170000000001</v>
      </c>
      <c r="E10" s="19"/>
      <c r="F10" s="18">
        <v>1173.07</v>
      </c>
      <c r="G10" s="18">
        <v>105.43</v>
      </c>
      <c r="H10" s="18">
        <v>1278.5</v>
      </c>
      <c r="I10" s="17">
        <v>0.05</v>
      </c>
      <c r="J10" s="18">
        <v>1278.55</v>
      </c>
    </row>
    <row r="11" spans="2:10">
      <c r="B11" s="20">
        <v>8</v>
      </c>
      <c r="C11" s="29">
        <v>44805</v>
      </c>
      <c r="D11" s="18">
        <v>4936.1500000000015</v>
      </c>
      <c r="E11" s="19"/>
      <c r="F11" s="18">
        <v>1190.02</v>
      </c>
      <c r="G11" s="18">
        <v>88.48</v>
      </c>
      <c r="H11" s="18">
        <v>1278.5</v>
      </c>
      <c r="I11" s="17">
        <v>0.05</v>
      </c>
      <c r="J11" s="18">
        <v>1278.55</v>
      </c>
    </row>
    <row r="12" spans="2:10">
      <c r="B12" s="20">
        <v>9</v>
      </c>
      <c r="C12" s="29">
        <v>44837</v>
      </c>
      <c r="D12" s="18">
        <v>3731.2600000000011</v>
      </c>
      <c r="E12" s="19"/>
      <c r="F12" s="18">
        <v>1204.8900000000001</v>
      </c>
      <c r="G12" s="18">
        <v>73.61</v>
      </c>
      <c r="H12" s="18">
        <v>1278.5</v>
      </c>
      <c r="I12" s="17">
        <v>0.05</v>
      </c>
      <c r="J12" s="18">
        <v>1278.55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1D068-0DDA-42EF-AD92-0FA84DF5FCFF}">
  <sheetPr codeName="Hoja2">
    <tabColor theme="7" tint="-0.249977111117893"/>
  </sheetPr>
  <dimension ref="A1:U20"/>
  <sheetViews>
    <sheetView workbookViewId="0">
      <selection activeCell="H26" sqref="H26"/>
    </sheetView>
  </sheetViews>
  <sheetFormatPr baseColWidth="10" defaultRowHeight="15"/>
  <cols>
    <col min="1" max="1" width="15.5703125" bestFit="1" customWidth="1"/>
    <col min="3" max="3" width="13.140625" customWidth="1"/>
    <col min="5" max="5" width="8.42578125" bestFit="1" customWidth="1"/>
    <col min="6" max="21" width="11.85546875" bestFit="1" customWidth="1"/>
  </cols>
  <sheetData>
    <row r="1" spans="1:21">
      <c r="A1" s="54" t="s">
        <v>113</v>
      </c>
      <c r="B1" s="54" t="s">
        <v>114</v>
      </c>
      <c r="C1" s="54" t="s">
        <v>115</v>
      </c>
      <c r="D1" s="54" t="s">
        <v>116</v>
      </c>
      <c r="E1" s="54" t="s">
        <v>14</v>
      </c>
      <c r="F1" s="55" t="s">
        <v>117</v>
      </c>
      <c r="G1" s="55" t="s">
        <v>118</v>
      </c>
      <c r="H1" s="55" t="s">
        <v>119</v>
      </c>
      <c r="I1" s="56" t="s">
        <v>120</v>
      </c>
      <c r="J1" s="56" t="s">
        <v>121</v>
      </c>
      <c r="K1" s="56" t="s">
        <v>122</v>
      </c>
      <c r="L1" s="56" t="s">
        <v>123</v>
      </c>
      <c r="M1" s="56" t="s">
        <v>124</v>
      </c>
      <c r="N1" s="56" t="s">
        <v>125</v>
      </c>
      <c r="O1" s="56" t="s">
        <v>126</v>
      </c>
      <c r="P1" s="56" t="s">
        <v>127</v>
      </c>
      <c r="Q1" s="56" t="s">
        <v>128</v>
      </c>
      <c r="R1" s="56" t="s">
        <v>129</v>
      </c>
      <c r="S1" s="56" t="s">
        <v>130</v>
      </c>
      <c r="T1" s="56" t="s">
        <v>131</v>
      </c>
      <c r="U1" s="57" t="s">
        <v>132</v>
      </c>
    </row>
    <row r="2" spans="1:21">
      <c r="A2" t="s">
        <v>61</v>
      </c>
      <c r="B2" t="s">
        <v>61</v>
      </c>
      <c r="C2" t="s">
        <v>61</v>
      </c>
      <c r="D2" t="s">
        <v>61</v>
      </c>
      <c r="E2" t="s">
        <v>61</v>
      </c>
      <c r="F2" t="s">
        <v>61</v>
      </c>
      <c r="G2" t="s">
        <v>61</v>
      </c>
      <c r="H2" t="s">
        <v>61</v>
      </c>
      <c r="I2" t="s">
        <v>61</v>
      </c>
      <c r="J2" t="s">
        <v>61</v>
      </c>
      <c r="K2" t="s">
        <v>61</v>
      </c>
      <c r="L2" t="s">
        <v>61</v>
      </c>
      <c r="M2" t="s">
        <v>61</v>
      </c>
      <c r="N2" t="s">
        <v>61</v>
      </c>
      <c r="O2" t="s">
        <v>61</v>
      </c>
      <c r="P2" t="s">
        <v>61</v>
      </c>
      <c r="Q2" t="s">
        <v>61</v>
      </c>
      <c r="R2" t="s">
        <v>61</v>
      </c>
      <c r="S2" t="s">
        <v>61</v>
      </c>
      <c r="T2" t="s">
        <v>61</v>
      </c>
      <c r="U2" t="s">
        <v>61</v>
      </c>
    </row>
    <row r="3" spans="1:21">
      <c r="D3" t="s">
        <v>144</v>
      </c>
      <c r="E3" t="s">
        <v>137</v>
      </c>
      <c r="F3" t="b">
        <v>1</v>
      </c>
      <c r="G3" t="b">
        <v>1</v>
      </c>
      <c r="H3" t="b">
        <v>1</v>
      </c>
      <c r="I3" t="b">
        <v>1</v>
      </c>
      <c r="J3" t="b">
        <v>1</v>
      </c>
      <c r="K3" t="b">
        <v>1</v>
      </c>
      <c r="L3" t="b">
        <v>1</v>
      </c>
      <c r="M3" t="b">
        <v>1</v>
      </c>
      <c r="N3" t="b">
        <v>1</v>
      </c>
      <c r="O3" t="b">
        <v>1</v>
      </c>
      <c r="P3" t="b">
        <v>1</v>
      </c>
      <c r="Q3" t="b">
        <v>1</v>
      </c>
      <c r="R3" t="b">
        <v>1</v>
      </c>
      <c r="S3" t="b">
        <v>1</v>
      </c>
      <c r="T3" t="b">
        <v>1</v>
      </c>
      <c r="U3" t="b">
        <v>1</v>
      </c>
    </row>
    <row r="4" spans="1:21">
      <c r="D4" t="s">
        <v>136</v>
      </c>
      <c r="E4" t="s">
        <v>148</v>
      </c>
      <c r="F4" t="b">
        <v>0</v>
      </c>
      <c r="G4" t="b">
        <v>0</v>
      </c>
      <c r="H4" t="b">
        <v>0</v>
      </c>
      <c r="I4" t="b">
        <v>0</v>
      </c>
      <c r="J4" t="b">
        <v>0</v>
      </c>
      <c r="K4" t="b">
        <v>0</v>
      </c>
      <c r="L4" t="b">
        <v>0</v>
      </c>
      <c r="M4" t="b">
        <v>0</v>
      </c>
      <c r="N4" t="b">
        <v>0</v>
      </c>
      <c r="O4" t="b">
        <v>0</v>
      </c>
      <c r="P4" t="b">
        <v>0</v>
      </c>
      <c r="Q4" t="b">
        <v>0</v>
      </c>
      <c r="R4" t="b">
        <v>0</v>
      </c>
      <c r="S4" t="b">
        <v>0</v>
      </c>
      <c r="T4" t="b">
        <v>0</v>
      </c>
      <c r="U4" t="b">
        <v>0</v>
      </c>
    </row>
    <row r="5" spans="1:21">
      <c r="D5" t="s">
        <v>147</v>
      </c>
    </row>
    <row r="8" spans="1:21">
      <c r="A8" s="42" t="s">
        <v>113</v>
      </c>
      <c r="B8" s="42" t="s">
        <v>114</v>
      </c>
      <c r="C8" s="42" t="s">
        <v>115</v>
      </c>
      <c r="D8" s="42" t="s">
        <v>116</v>
      </c>
      <c r="E8" s="42" t="s">
        <v>14</v>
      </c>
      <c r="F8" s="43" t="s">
        <v>117</v>
      </c>
      <c r="G8" s="43" t="s">
        <v>118</v>
      </c>
      <c r="H8" s="43" t="s">
        <v>119</v>
      </c>
      <c r="I8" s="44" t="s">
        <v>120</v>
      </c>
      <c r="J8" s="44" t="s">
        <v>121</v>
      </c>
      <c r="K8" s="44" t="s">
        <v>122</v>
      </c>
      <c r="L8" s="44" t="s">
        <v>123</v>
      </c>
      <c r="M8" s="44" t="s">
        <v>124</v>
      </c>
      <c r="N8" s="44" t="s">
        <v>125</v>
      </c>
      <c r="O8" s="44" t="s">
        <v>126</v>
      </c>
      <c r="P8" s="44" t="s">
        <v>127</v>
      </c>
      <c r="Q8" s="44" t="s">
        <v>128</v>
      </c>
      <c r="R8" s="44" t="s">
        <v>129</v>
      </c>
      <c r="S8" s="44" t="s">
        <v>130</v>
      </c>
      <c r="T8" s="44" t="s">
        <v>131</v>
      </c>
      <c r="U8" s="45" t="s">
        <v>132</v>
      </c>
    </row>
    <row r="9" spans="1:21">
      <c r="A9" s="46" t="s">
        <v>133</v>
      </c>
      <c r="B9" s="47" t="s">
        <v>134</v>
      </c>
      <c r="C9" s="47" t="s">
        <v>135</v>
      </c>
      <c r="D9" s="47" t="s">
        <v>136</v>
      </c>
      <c r="E9" s="47" t="s">
        <v>137</v>
      </c>
      <c r="F9" s="47" t="b">
        <v>1</v>
      </c>
      <c r="G9" s="47" t="b">
        <v>1</v>
      </c>
      <c r="H9" s="47" t="b">
        <v>1</v>
      </c>
      <c r="I9" s="48" t="b">
        <v>1</v>
      </c>
      <c r="J9" s="48" t="b">
        <v>1</v>
      </c>
      <c r="K9" s="48" t="b">
        <v>1</v>
      </c>
      <c r="L9" s="48" t="b">
        <v>1</v>
      </c>
      <c r="M9" s="48" t="b">
        <v>1</v>
      </c>
      <c r="N9" s="48" t="b">
        <v>1</v>
      </c>
      <c r="O9" s="48" t="b">
        <v>1</v>
      </c>
      <c r="P9" s="48" t="b">
        <v>1</v>
      </c>
      <c r="Q9" s="48" t="b">
        <v>1</v>
      </c>
      <c r="R9" s="48" t="b">
        <v>1</v>
      </c>
      <c r="S9" s="48" t="b">
        <v>1</v>
      </c>
      <c r="T9" s="48" t="b">
        <v>1</v>
      </c>
      <c r="U9" s="49" t="b">
        <v>1</v>
      </c>
    </row>
    <row r="10" spans="1:21">
      <c r="A10" s="50" t="s">
        <v>138</v>
      </c>
      <c r="B10" s="48" t="s">
        <v>139</v>
      </c>
      <c r="C10" s="48" t="s">
        <v>140</v>
      </c>
      <c r="D10" s="48" t="s">
        <v>136</v>
      </c>
      <c r="E10" s="48" t="s">
        <v>137</v>
      </c>
      <c r="F10" s="48" t="b">
        <v>1</v>
      </c>
      <c r="G10" s="48" t="b">
        <v>1</v>
      </c>
      <c r="H10" s="48" t="b">
        <v>1</v>
      </c>
      <c r="I10" s="48" t="b">
        <v>1</v>
      </c>
      <c r="J10" s="48" t="b">
        <v>1</v>
      </c>
      <c r="K10" s="48" t="b">
        <v>1</v>
      </c>
      <c r="L10" s="48" t="b">
        <v>1</v>
      </c>
      <c r="M10" s="48" t="b">
        <v>1</v>
      </c>
      <c r="N10" s="48" t="b">
        <v>1</v>
      </c>
      <c r="O10" s="48" t="b">
        <v>1</v>
      </c>
      <c r="P10" s="48" t="b">
        <v>1</v>
      </c>
      <c r="Q10" s="48" t="b">
        <v>1</v>
      </c>
      <c r="R10" s="48" t="b">
        <v>1</v>
      </c>
      <c r="S10" s="48" t="b">
        <v>1</v>
      </c>
      <c r="T10" s="48" t="b">
        <v>1</v>
      </c>
      <c r="U10" s="49" t="b">
        <v>1</v>
      </c>
    </row>
    <row r="11" spans="1:21">
      <c r="A11" s="50" t="s">
        <v>141</v>
      </c>
      <c r="B11" s="48" t="s">
        <v>142</v>
      </c>
      <c r="C11" s="48" t="s">
        <v>143</v>
      </c>
      <c r="D11" s="48" t="s">
        <v>144</v>
      </c>
      <c r="E11" s="48" t="s">
        <v>137</v>
      </c>
      <c r="F11" s="48" t="b">
        <v>1</v>
      </c>
      <c r="G11" s="48" t="b">
        <v>1</v>
      </c>
      <c r="H11" s="48" t="b">
        <v>1</v>
      </c>
      <c r="I11" s="48" t="b">
        <v>1</v>
      </c>
      <c r="J11" s="48" t="b">
        <v>1</v>
      </c>
      <c r="K11" s="48" t="b">
        <v>1</v>
      </c>
      <c r="L11" s="48" t="b">
        <v>1</v>
      </c>
      <c r="M11" s="48" t="b">
        <v>1</v>
      </c>
      <c r="N11" s="48" t="b">
        <v>1</v>
      </c>
      <c r="O11" s="48" t="b">
        <v>1</v>
      </c>
      <c r="P11" s="48" t="b">
        <v>1</v>
      </c>
      <c r="Q11" s="48" t="b">
        <v>1</v>
      </c>
      <c r="R11" s="48" t="b">
        <v>1</v>
      </c>
      <c r="S11" s="48" t="b">
        <v>1</v>
      </c>
      <c r="T11" s="48" t="b">
        <v>1</v>
      </c>
      <c r="U11" s="49" t="b">
        <v>1</v>
      </c>
    </row>
    <row r="12" spans="1:21">
      <c r="A12" s="51" t="s">
        <v>145</v>
      </c>
      <c r="B12" s="52" t="s">
        <v>146</v>
      </c>
      <c r="C12" s="52">
        <v>123</v>
      </c>
      <c r="D12" s="52" t="s">
        <v>147</v>
      </c>
      <c r="E12" s="52" t="s">
        <v>148</v>
      </c>
      <c r="F12" s="52" t="b">
        <v>0</v>
      </c>
      <c r="G12" s="52" t="b">
        <v>0</v>
      </c>
      <c r="H12" s="52" t="b">
        <v>0</v>
      </c>
      <c r="I12" s="52" t="b">
        <v>0</v>
      </c>
      <c r="J12" s="52" t="b">
        <v>0</v>
      </c>
      <c r="K12" s="52" t="b">
        <v>0</v>
      </c>
      <c r="L12" s="52" t="b">
        <v>0</v>
      </c>
      <c r="M12" s="52" t="b">
        <v>0</v>
      </c>
      <c r="N12" s="52" t="b">
        <v>0</v>
      </c>
      <c r="O12" s="52" t="b">
        <v>0</v>
      </c>
      <c r="P12" s="52" t="b">
        <v>0</v>
      </c>
      <c r="Q12" s="52" t="b">
        <v>0</v>
      </c>
      <c r="R12" s="52" t="b">
        <v>0</v>
      </c>
      <c r="S12" s="52" t="b">
        <v>0</v>
      </c>
      <c r="T12" s="52" t="b">
        <v>0</v>
      </c>
      <c r="U12" s="53" t="b">
        <v>0</v>
      </c>
    </row>
    <row r="13" spans="1:21">
      <c r="A13" s="51" t="s">
        <v>149</v>
      </c>
      <c r="B13" s="52" t="s">
        <v>150</v>
      </c>
      <c r="C13" s="52">
        <v>1234</v>
      </c>
      <c r="D13" s="52" t="s">
        <v>147</v>
      </c>
      <c r="E13" s="52" t="s">
        <v>137</v>
      </c>
      <c r="F13" s="52" t="b">
        <v>0</v>
      </c>
      <c r="G13" s="48" t="b">
        <v>1</v>
      </c>
      <c r="H13" s="52" t="b">
        <v>0</v>
      </c>
      <c r="I13" s="48" t="b">
        <v>1</v>
      </c>
      <c r="J13" s="48" t="b">
        <v>1</v>
      </c>
      <c r="K13" s="52" t="b">
        <v>0</v>
      </c>
      <c r="L13" s="52" t="b">
        <v>0</v>
      </c>
      <c r="M13" s="52" t="b">
        <v>0</v>
      </c>
      <c r="N13" s="52" t="b">
        <v>0</v>
      </c>
      <c r="O13" s="52" t="b">
        <v>0</v>
      </c>
      <c r="P13" s="52" t="b">
        <v>0</v>
      </c>
      <c r="Q13" s="52" t="b">
        <v>0</v>
      </c>
      <c r="R13" s="52" t="b">
        <v>0</v>
      </c>
      <c r="S13" s="52" t="b">
        <v>0</v>
      </c>
      <c r="T13" s="52" t="b">
        <v>0</v>
      </c>
      <c r="U13" s="53" t="b">
        <v>0</v>
      </c>
    </row>
    <row r="14" spans="1:21">
      <c r="A14" s="51" t="s">
        <v>151</v>
      </c>
      <c r="B14" s="52" t="s">
        <v>152</v>
      </c>
      <c r="C14" s="52">
        <v>12345</v>
      </c>
      <c r="D14" s="52" t="s">
        <v>147</v>
      </c>
      <c r="E14" s="52" t="s">
        <v>137</v>
      </c>
      <c r="F14" s="52" t="b">
        <v>0</v>
      </c>
      <c r="G14" s="48" t="b">
        <v>0</v>
      </c>
      <c r="H14" s="52" t="b">
        <v>1</v>
      </c>
      <c r="I14" s="48" t="b">
        <v>1</v>
      </c>
      <c r="J14" s="48" t="b">
        <v>1</v>
      </c>
      <c r="K14" s="52" t="b">
        <v>0</v>
      </c>
      <c r="L14" s="52" t="b">
        <v>0</v>
      </c>
      <c r="M14" s="52" t="b">
        <v>0</v>
      </c>
      <c r="N14" s="52" t="b">
        <v>0</v>
      </c>
      <c r="O14" s="52" t="b">
        <v>0</v>
      </c>
      <c r="P14" s="52" t="b">
        <v>0</v>
      </c>
      <c r="Q14" s="52" t="b">
        <v>0</v>
      </c>
      <c r="R14" s="48" t="b">
        <v>1</v>
      </c>
      <c r="S14" s="52" t="b">
        <v>0</v>
      </c>
      <c r="T14" s="52" t="b">
        <v>0</v>
      </c>
      <c r="U14" s="53" t="b">
        <v>0</v>
      </c>
    </row>
    <row r="17" spans="6:21">
      <c r="F17" s="31" t="s">
        <v>157</v>
      </c>
    </row>
    <row r="18" spans="6:21">
      <c r="O18" s="31" t="s">
        <v>158</v>
      </c>
    </row>
    <row r="19" spans="6:21">
      <c r="I19" t="s">
        <v>159</v>
      </c>
      <c r="K19" t="s">
        <v>161</v>
      </c>
      <c r="M19" t="s">
        <v>162</v>
      </c>
      <c r="O19" t="s">
        <v>164</v>
      </c>
      <c r="Q19" t="s">
        <v>166</v>
      </c>
      <c r="S19" t="s">
        <v>168</v>
      </c>
      <c r="U19" t="s">
        <v>170</v>
      </c>
    </row>
    <row r="20" spans="6:21">
      <c r="J20" t="s">
        <v>160</v>
      </c>
      <c r="L20" t="s">
        <v>161</v>
      </c>
      <c r="N20" t="s">
        <v>163</v>
      </c>
      <c r="P20" t="s">
        <v>165</v>
      </c>
      <c r="R20" t="s">
        <v>167</v>
      </c>
      <c r="T20" t="s">
        <v>169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1</vt:i4>
      </vt:variant>
    </vt:vector>
  </HeadingPairs>
  <TitlesOfParts>
    <vt:vector size="7" baseType="lpstr">
      <vt:lpstr>Requerimientos M01</vt:lpstr>
      <vt:lpstr>Mod03</vt:lpstr>
      <vt:lpstr>Md04</vt:lpstr>
      <vt:lpstr>Formato 02</vt:lpstr>
      <vt:lpstr>Formato 03</vt:lpstr>
      <vt:lpstr>Usuario</vt:lpstr>
      <vt:lpstr>'Requerimientos M01'!Títulos_a_imprimir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cp:lastPrinted>2022-01-15T03:12:03Z</cp:lastPrinted>
  <dcterms:created xsi:type="dcterms:W3CDTF">2021-12-31T19:35:07Z</dcterms:created>
  <dcterms:modified xsi:type="dcterms:W3CDTF">2022-01-20T23:36:31Z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758262ad-565b-4c04-a361-fcbd7221071a</vt:lpwstr>
  </property>
</Properties>
</file>