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Documents\GitHub\Senior-Design\"/>
    </mc:Choice>
  </mc:AlternateContent>
  <bookViews>
    <workbookView xWindow="0" yWindow="0" windowWidth="28800" windowHeight="11835" firstSheet="1" activeTab="4"/>
  </bookViews>
  <sheets>
    <sheet name="Parts" sheetId="1" r:id="rId1"/>
    <sheet name="Microcontroller" sheetId="2" r:id="rId2"/>
    <sheet name="Boost Converter" sheetId="8" r:id="rId3"/>
    <sheet name="Pressure Sensor" sheetId="7" r:id="rId4"/>
    <sheet name="Bluetooth" sheetId="3" r:id="rId5"/>
    <sheet name="Battery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7" l="1"/>
  <c r="T10" i="7"/>
  <c r="R37" i="7" l="1"/>
  <c r="T37" i="7" s="1"/>
  <c r="T38" i="7" s="1"/>
  <c r="T39" i="7" s="1"/>
  <c r="R39" i="7"/>
  <c r="R38" i="7"/>
  <c r="R33" i="7"/>
  <c r="Q17" i="7"/>
  <c r="R17" i="7"/>
  <c r="R16" i="7"/>
  <c r="T35" i="7"/>
  <c r="T34" i="7"/>
  <c r="T33" i="7"/>
  <c r="R35" i="7"/>
  <c r="R34" i="7"/>
  <c r="I14" i="8" l="1"/>
  <c r="M4" i="8"/>
  <c r="M3" i="8"/>
  <c r="I9" i="8"/>
  <c r="C9" i="7" l="1"/>
</calcChain>
</file>

<file path=xl/sharedStrings.xml><?xml version="1.0" encoding="utf-8"?>
<sst xmlns="http://schemas.openxmlformats.org/spreadsheetml/2006/main" count="113" uniqueCount="96">
  <si>
    <t>Parts for Senior Design</t>
  </si>
  <si>
    <t>Part</t>
  </si>
  <si>
    <t>Company</t>
  </si>
  <si>
    <t>Name</t>
  </si>
  <si>
    <t>Part #</t>
  </si>
  <si>
    <t>Link</t>
  </si>
  <si>
    <t>Launchpad?</t>
  </si>
  <si>
    <t>Microcontroller</t>
  </si>
  <si>
    <t>Quantity</t>
  </si>
  <si>
    <t>Yes</t>
  </si>
  <si>
    <t>TI</t>
  </si>
  <si>
    <t>MSP430G2553</t>
  </si>
  <si>
    <t>http://www.ti.com/tool/msp-exp430g2</t>
  </si>
  <si>
    <t>Bluetooth</t>
  </si>
  <si>
    <t>Simplelink CC2640</t>
  </si>
  <si>
    <t>http://www.ti.com/lsds/ti/wireless-connectivity/bluetooth-low-energy/simplelink-cc2640/overview.page</t>
  </si>
  <si>
    <t>Cost</t>
  </si>
  <si>
    <t>Pressure Sensor</t>
  </si>
  <si>
    <t>Boost Converter</t>
  </si>
  <si>
    <t>Battery</t>
  </si>
  <si>
    <t>Pins</t>
  </si>
  <si>
    <t>DVCC</t>
  </si>
  <si>
    <t>3.2V</t>
  </si>
  <si>
    <t>Output</t>
  </si>
  <si>
    <t>Connection</t>
  </si>
  <si>
    <t>Type</t>
  </si>
  <si>
    <t>Valve 1</t>
  </si>
  <si>
    <t>Valve 2</t>
  </si>
  <si>
    <t>Specs</t>
  </si>
  <si>
    <t>1.0-2.0V</t>
  </si>
  <si>
    <t>DVSS</t>
  </si>
  <si>
    <t>Ground</t>
  </si>
  <si>
    <t>Input Voltage</t>
  </si>
  <si>
    <t>UCB0SCL</t>
  </si>
  <si>
    <t>UCB0SDA</t>
  </si>
  <si>
    <t>I2C Clock</t>
  </si>
  <si>
    <t>I2C Data</t>
  </si>
  <si>
    <t>10k Pullup Resistor</t>
  </si>
  <si>
    <t>Pin Number</t>
  </si>
  <si>
    <t>Will be Master I2C device in system</t>
  </si>
  <si>
    <t>Will be a slave I2C device</t>
  </si>
  <si>
    <t>http://www.batteryspace.com/lifepo4-26650-rechargeable-cell-3-2v-3300-mah-19-8a-rate-10wh---un38-3-passed-ndgr.aspx?gclid=CL-ptvm77dACFYM2gQodrMIJYw</t>
  </si>
  <si>
    <t>LiFePO4 26650 Rechargable Battery</t>
  </si>
  <si>
    <t>3.2 V Output Voltage</t>
  </si>
  <si>
    <t>3300 mAh Charge Capacity</t>
  </si>
  <si>
    <t>10WH</t>
  </si>
  <si>
    <t>10A</t>
  </si>
  <si>
    <t>Price</t>
  </si>
  <si>
    <t>I2C Address</t>
  </si>
  <si>
    <t>http://www.digikey.com/product-detail/en/honeywell-sensing-and-productivity-solutions/HSCSANN150PA2A5/480-5523-ND/2270189</t>
  </si>
  <si>
    <t>Absolute</t>
  </si>
  <si>
    <t>0x28</t>
  </si>
  <si>
    <t>Honeywell Pressure Sensor</t>
  </si>
  <si>
    <t>Operating PSI</t>
  </si>
  <si>
    <t>Max PSI</t>
  </si>
  <si>
    <t>4.75-5.25</t>
  </si>
  <si>
    <t>Current Draw (A)</t>
  </si>
  <si>
    <t>Vsupply (V)</t>
  </si>
  <si>
    <t>Power (W)</t>
  </si>
  <si>
    <r>
      <t>Operating Temp (</t>
    </r>
    <r>
      <rPr>
        <sz val="11"/>
        <color theme="1"/>
        <rFont val="Calibri"/>
        <family val="2"/>
      </rPr>
      <t>°C)</t>
    </r>
  </si>
  <si>
    <t>-20 to 80</t>
  </si>
  <si>
    <t>Port Size (in)</t>
  </si>
  <si>
    <t>Digikey Page</t>
  </si>
  <si>
    <t>Datasheet</t>
  </si>
  <si>
    <t>I2C Doc</t>
  </si>
  <si>
    <t>https://sensing.honeywell.com/index.php?ci_id=45841</t>
  </si>
  <si>
    <t>Accuracy</t>
  </si>
  <si>
    <t>HSCSANN150PA2A5</t>
  </si>
  <si>
    <t>Output Max</t>
  </si>
  <si>
    <t>Output Min</t>
  </si>
  <si>
    <t>Pressure Max</t>
  </si>
  <si>
    <t>Pressure Min</t>
  </si>
  <si>
    <t>0x3999</t>
  </si>
  <si>
    <t>0x0666</t>
  </si>
  <si>
    <t>https://sensing.honeywell.com/index.php?ci_id=144667</t>
  </si>
  <si>
    <t>end</t>
  </si>
  <si>
    <t>Use 1</t>
  </si>
  <si>
    <t>Use 150</t>
  </si>
  <si>
    <t>0x01</t>
  </si>
  <si>
    <t>0x96</t>
  </si>
  <si>
    <t xml:space="preserve">http://www.digikey.com/product-detail/en/texas-instruments/LMR62421XMFE-NOPB/LMR62421XMFE-NOPBCT-ND/2777085 </t>
  </si>
  <si>
    <t>LMR62421</t>
  </si>
  <si>
    <t>Output Voltage</t>
  </si>
  <si>
    <t>Inductor Calculations</t>
  </si>
  <si>
    <t>Duty Cycle</t>
  </si>
  <si>
    <t>Inductor</t>
  </si>
  <si>
    <t>47uH</t>
  </si>
  <si>
    <t>Fsw</t>
  </si>
  <si>
    <t>1600kHz</t>
  </si>
  <si>
    <t>Ts</t>
  </si>
  <si>
    <t>Ripple Current</t>
  </si>
  <si>
    <t>17.87mA</t>
  </si>
  <si>
    <t>Input Capacitor</t>
  </si>
  <si>
    <t>Inductor Choice</t>
  </si>
  <si>
    <t>http://www.digikey.com/product-detail/en/wurth-electronics-inc/744771147/732-1214-1-ND/1639275</t>
  </si>
  <si>
    <t>Above Atmospheric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</si>
</sst>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0" xfId="0" applyFont="1"/>
    <xf numFmtId="9" fontId="0" fillId="0" borderId="0" xfId="0" applyNumberFormat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</xdr:row>
      <xdr:rowOff>9525</xdr:rowOff>
    </xdr:from>
    <xdr:to>
      <xdr:col>22</xdr:col>
      <xdr:colOff>447675</xdr:colOff>
      <xdr:row>20</xdr:row>
      <xdr:rowOff>38100</xdr:rowOff>
    </xdr:to>
    <xdr:pic>
      <xdr:nvPicPr>
        <xdr:cNvPr id="2" name="Picture 1" descr="Image result for msp430g2553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200025"/>
          <a:ext cx="1019175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438150</xdr:colOff>
      <xdr:row>3</xdr:row>
      <xdr:rowOff>0</xdr:rowOff>
    </xdr:from>
    <xdr:to>
      <xdr:col>10</xdr:col>
      <xdr:colOff>199902</xdr:colOff>
      <xdr:row>5</xdr:row>
      <xdr:rowOff>28524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571500"/>
          <a:ext cx="980952" cy="4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9</xdr:row>
      <xdr:rowOff>95250</xdr:rowOff>
    </xdr:from>
    <xdr:to>
      <xdr:col>10</xdr:col>
      <xdr:colOff>399902</xdr:colOff>
      <xdr:row>12</xdr:row>
      <xdr:rowOff>47560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1809750"/>
          <a:ext cx="1180952" cy="5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13</xdr:row>
      <xdr:rowOff>180975</xdr:rowOff>
    </xdr:from>
    <xdr:to>
      <xdr:col>10</xdr:col>
      <xdr:colOff>275369</xdr:colOff>
      <xdr:row>29</xdr:row>
      <xdr:rowOff>180594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2466975"/>
          <a:ext cx="6847619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152400</xdr:rowOff>
    </xdr:from>
    <xdr:to>
      <xdr:col>5</xdr:col>
      <xdr:colOff>37683</xdr:colOff>
      <xdr:row>41</xdr:row>
      <xdr:rowOff>171186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676900"/>
          <a:ext cx="3333333" cy="21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30</xdr:row>
      <xdr:rowOff>180975</xdr:rowOff>
    </xdr:from>
    <xdr:to>
      <xdr:col>11</xdr:col>
      <xdr:colOff>94814</xdr:colOff>
      <xdr:row>41</xdr:row>
      <xdr:rowOff>9285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0" y="5705475"/>
          <a:ext cx="3485714" cy="192381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28</xdr:row>
      <xdr:rowOff>76200</xdr:rowOff>
    </xdr:from>
    <xdr:to>
      <xdr:col>13</xdr:col>
      <xdr:colOff>76086</xdr:colOff>
      <xdr:row>30</xdr:row>
      <xdr:rowOff>152343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01050" y="5410200"/>
          <a:ext cx="914286" cy="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7</xdr:row>
      <xdr:rowOff>85725</xdr:rowOff>
    </xdr:from>
    <xdr:to>
      <xdr:col>16</xdr:col>
      <xdr:colOff>418223</xdr:colOff>
      <xdr:row>11</xdr:row>
      <xdr:rowOff>142773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67225" y="1419225"/>
          <a:ext cx="7019048" cy="8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25</xdr:row>
      <xdr:rowOff>19050</xdr:rowOff>
    </xdr:from>
    <xdr:to>
      <xdr:col>17</xdr:col>
      <xdr:colOff>113870</xdr:colOff>
      <xdr:row>27</xdr:row>
      <xdr:rowOff>66621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53425" y="4781550"/>
          <a:ext cx="3438095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tteryspace.com/lifepo4-26650-rechargeable-cell-3-2v-3300-mah-19-8a-rate-10wh---un38-3-passed-ndgr.aspx?gclid=CL-ptvm77dACFYM2gQodrMIJYw" TargetMode="External"/><Relationship Id="rId2" Type="http://schemas.openxmlformats.org/officeDocument/2006/relationships/hyperlink" Target="http://www.ti.com/lsds/ti/wireless-connectivity/bluetooth-low-energy/simplelink-cc2640/overview.page" TargetMode="External"/><Relationship Id="rId1" Type="http://schemas.openxmlformats.org/officeDocument/2006/relationships/hyperlink" Target="http://www.ti.com/tool/msp-exp430g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texas-instruments/LMR62421XMFE-NOPB/LMR62421XMFE-NOPBCT-ND/277708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ensing.honeywell.com/index.php?ci_id=144667" TargetMode="External"/><Relationship Id="rId2" Type="http://schemas.openxmlformats.org/officeDocument/2006/relationships/hyperlink" Target="https://sensing.honeywell.com/index.php?ci_id=45841" TargetMode="External"/><Relationship Id="rId1" Type="http://schemas.openxmlformats.org/officeDocument/2006/relationships/hyperlink" Target="http://www.digikey.com/product-detail/en/honeywell-sensing-and-productivity-solutions/HSCSANN150PA2A5/480-5523-ND/2270189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0"/>
  <sheetViews>
    <sheetView workbookViewId="0">
      <selection activeCell="J32" sqref="J32"/>
    </sheetView>
  </sheetViews>
  <sheetFormatPr defaultRowHeight="15" x14ac:dyDescent="0.25"/>
  <cols>
    <col min="3" max="3" width="21.42578125" bestFit="1" customWidth="1"/>
    <col min="4" max="4" width="10.140625" bestFit="1" customWidth="1"/>
    <col min="5" max="5" width="17.42578125" bestFit="1" customWidth="1"/>
    <col min="6" max="6" width="16.28515625" bestFit="1" customWidth="1"/>
    <col min="7" max="7" width="11.42578125" bestFit="1" customWidth="1"/>
    <col min="10" max="10" width="119.28515625" bestFit="1" customWidth="1"/>
  </cols>
  <sheetData>
    <row r="2" spans="3:10" x14ac:dyDescent="0.25">
      <c r="C2" t="s">
        <v>0</v>
      </c>
    </row>
    <row r="4" spans="3:10" x14ac:dyDescent="0.25">
      <c r="C4" t="s">
        <v>1</v>
      </c>
      <c r="D4" t="s">
        <v>2</v>
      </c>
      <c r="E4" t="s">
        <v>3</v>
      </c>
      <c r="F4" t="s">
        <v>4</v>
      </c>
      <c r="G4" t="s">
        <v>6</v>
      </c>
      <c r="H4" t="s">
        <v>8</v>
      </c>
      <c r="I4" t="s">
        <v>16</v>
      </c>
      <c r="J4" t="s">
        <v>5</v>
      </c>
    </row>
    <row r="5" spans="3:10" x14ac:dyDescent="0.25">
      <c r="C5" t="s">
        <v>7</v>
      </c>
      <c r="D5" t="s">
        <v>10</v>
      </c>
      <c r="E5" t="s">
        <v>11</v>
      </c>
      <c r="G5" t="s">
        <v>9</v>
      </c>
      <c r="H5">
        <v>1</v>
      </c>
      <c r="I5">
        <v>2.5</v>
      </c>
      <c r="J5" s="1" t="s">
        <v>12</v>
      </c>
    </row>
    <row r="6" spans="3:10" x14ac:dyDescent="0.25">
      <c r="C6" t="s">
        <v>13</v>
      </c>
      <c r="D6" t="s">
        <v>10</v>
      </c>
      <c r="E6" t="s">
        <v>14</v>
      </c>
      <c r="G6" t="s">
        <v>9</v>
      </c>
      <c r="H6">
        <v>1</v>
      </c>
      <c r="I6">
        <v>4.84</v>
      </c>
      <c r="J6" s="1" t="s">
        <v>15</v>
      </c>
    </row>
    <row r="7" spans="3:10" x14ac:dyDescent="0.25">
      <c r="C7" t="s">
        <v>17</v>
      </c>
      <c r="E7" s="2"/>
      <c r="J7" s="1"/>
    </row>
    <row r="8" spans="3:10" x14ac:dyDescent="0.25">
      <c r="J8" s="1"/>
    </row>
    <row r="9" spans="3:10" x14ac:dyDescent="0.25">
      <c r="C9" t="s">
        <v>18</v>
      </c>
      <c r="D9" t="s">
        <v>10</v>
      </c>
      <c r="E9" t="s">
        <v>81</v>
      </c>
      <c r="H9">
        <v>1</v>
      </c>
      <c r="I9">
        <v>2.36</v>
      </c>
      <c r="J9" s="1" t="s">
        <v>80</v>
      </c>
    </row>
    <row r="10" spans="3:10" x14ac:dyDescent="0.25">
      <c r="C10" t="s">
        <v>19</v>
      </c>
      <c r="I10">
        <v>7.5</v>
      </c>
      <c r="J10" s="1" t="s">
        <v>41</v>
      </c>
    </row>
  </sheetData>
  <hyperlinks>
    <hyperlink ref="J5" r:id="rId1"/>
    <hyperlink ref="J6" r:id="rId2"/>
    <hyperlink ref="J10" r:id="rId3"/>
    <hyperlink ref="J9" r:id="rId4" display="http://www.digikey.com/product-detail/en/texas-instruments/LMR62421XMFE-NOPB/LMR62421XMFE-NOPBCT-ND/2777085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workbookViewId="0">
      <selection activeCell="F23" sqref="F23"/>
    </sheetView>
  </sheetViews>
  <sheetFormatPr defaultRowHeight="15" x14ac:dyDescent="0.25"/>
  <cols>
    <col min="3" max="3" width="13.28515625" bestFit="1" customWidth="1"/>
    <col min="5" max="5" width="16.28515625" bestFit="1" customWidth="1"/>
    <col min="6" max="6" width="18" bestFit="1" customWidth="1"/>
  </cols>
  <sheetData>
    <row r="1" spans="2:6" x14ac:dyDescent="0.25">
      <c r="B1" t="s">
        <v>11</v>
      </c>
    </row>
    <row r="2" spans="2:6" x14ac:dyDescent="0.25">
      <c r="D2" t="s">
        <v>20</v>
      </c>
    </row>
    <row r="3" spans="2:6" x14ac:dyDescent="0.25">
      <c r="C3" t="s">
        <v>38</v>
      </c>
      <c r="D3" t="s">
        <v>25</v>
      </c>
      <c r="E3" t="s">
        <v>24</v>
      </c>
      <c r="F3" t="s">
        <v>28</v>
      </c>
    </row>
    <row r="4" spans="2:6" x14ac:dyDescent="0.25">
      <c r="C4">
        <v>1</v>
      </c>
      <c r="D4" t="s">
        <v>21</v>
      </c>
      <c r="E4" t="s">
        <v>32</v>
      </c>
      <c r="F4" t="s">
        <v>22</v>
      </c>
    </row>
    <row r="5" spans="2:6" x14ac:dyDescent="0.25">
      <c r="C5">
        <v>2</v>
      </c>
    </row>
    <row r="6" spans="2:6" x14ac:dyDescent="0.25">
      <c r="C6">
        <v>3</v>
      </c>
    </row>
    <row r="7" spans="2:6" x14ac:dyDescent="0.25">
      <c r="C7">
        <v>4</v>
      </c>
    </row>
    <row r="8" spans="2:6" x14ac:dyDescent="0.25">
      <c r="C8">
        <v>5</v>
      </c>
    </row>
    <row r="9" spans="2:6" x14ac:dyDescent="0.25">
      <c r="C9">
        <v>6</v>
      </c>
    </row>
    <row r="10" spans="2:6" x14ac:dyDescent="0.25">
      <c r="C10">
        <v>7</v>
      </c>
    </row>
    <row r="11" spans="2:6" x14ac:dyDescent="0.25">
      <c r="C11">
        <v>8</v>
      </c>
      <c r="D11" t="s">
        <v>23</v>
      </c>
      <c r="E11" t="s">
        <v>26</v>
      </c>
      <c r="F11" t="s">
        <v>29</v>
      </c>
    </row>
    <row r="12" spans="2:6" x14ac:dyDescent="0.25">
      <c r="C12">
        <v>9</v>
      </c>
      <c r="D12" t="s">
        <v>23</v>
      </c>
      <c r="E12" t="s">
        <v>27</v>
      </c>
      <c r="F12" t="s">
        <v>29</v>
      </c>
    </row>
    <row r="13" spans="2:6" x14ac:dyDescent="0.25">
      <c r="C13">
        <v>10</v>
      </c>
    </row>
    <row r="14" spans="2:6" x14ac:dyDescent="0.25">
      <c r="C14">
        <v>11</v>
      </c>
    </row>
    <row r="15" spans="2:6" x14ac:dyDescent="0.25">
      <c r="C15">
        <v>12</v>
      </c>
    </row>
    <row r="16" spans="2:6" x14ac:dyDescent="0.25">
      <c r="C16">
        <v>13</v>
      </c>
    </row>
    <row r="17" spans="3:6" x14ac:dyDescent="0.25">
      <c r="C17">
        <v>14</v>
      </c>
      <c r="D17" t="s">
        <v>33</v>
      </c>
      <c r="E17" t="s">
        <v>35</v>
      </c>
      <c r="F17" t="s">
        <v>37</v>
      </c>
    </row>
    <row r="18" spans="3:6" x14ac:dyDescent="0.25">
      <c r="C18">
        <v>15</v>
      </c>
      <c r="D18" t="s">
        <v>34</v>
      </c>
      <c r="E18" t="s">
        <v>36</v>
      </c>
      <c r="F18" t="s">
        <v>37</v>
      </c>
    </row>
    <row r="19" spans="3:6" x14ac:dyDescent="0.25">
      <c r="C19">
        <v>16</v>
      </c>
    </row>
    <row r="20" spans="3:6" x14ac:dyDescent="0.25">
      <c r="C20">
        <v>17</v>
      </c>
    </row>
    <row r="21" spans="3:6" x14ac:dyDescent="0.25">
      <c r="C21">
        <v>18</v>
      </c>
    </row>
    <row r="22" spans="3:6" x14ac:dyDescent="0.25">
      <c r="C22">
        <v>19</v>
      </c>
    </row>
    <row r="23" spans="3:6" x14ac:dyDescent="0.25">
      <c r="C23">
        <v>20</v>
      </c>
      <c r="D23" t="s">
        <v>30</v>
      </c>
      <c r="E23" t="s">
        <v>31</v>
      </c>
    </row>
    <row r="26" spans="3:6" x14ac:dyDescent="0.25">
      <c r="C26" t="s">
        <v>48</v>
      </c>
    </row>
    <row r="27" spans="3:6" x14ac:dyDescent="0.25">
      <c r="C27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>
      <selection activeCell="F10" sqref="F10"/>
    </sheetView>
  </sheetViews>
  <sheetFormatPr defaultRowHeight="15" x14ac:dyDescent="0.25"/>
  <cols>
    <col min="2" max="2" width="14.7109375" bestFit="1" customWidth="1"/>
    <col min="8" max="8" width="14.42578125" customWidth="1"/>
    <col min="13" max="13" width="12" bestFit="1" customWidth="1"/>
  </cols>
  <sheetData>
    <row r="2" spans="2:14" x14ac:dyDescent="0.25">
      <c r="B2" t="s">
        <v>10</v>
      </c>
      <c r="C2" t="s">
        <v>81</v>
      </c>
      <c r="H2" s="3" t="s">
        <v>83</v>
      </c>
    </row>
    <row r="3" spans="2:14" x14ac:dyDescent="0.25">
      <c r="L3" t="s">
        <v>87</v>
      </c>
      <c r="M3">
        <f>1600*10^3</f>
        <v>1600000</v>
      </c>
      <c r="N3" t="s">
        <v>88</v>
      </c>
    </row>
    <row r="4" spans="2:14" x14ac:dyDescent="0.25">
      <c r="H4" t="s">
        <v>84</v>
      </c>
      <c r="L4" t="s">
        <v>89</v>
      </c>
      <c r="M4">
        <f>1/M3</f>
        <v>6.2500000000000005E-7</v>
      </c>
    </row>
    <row r="5" spans="2:14" x14ac:dyDescent="0.25">
      <c r="B5" t="s">
        <v>32</v>
      </c>
      <c r="C5">
        <v>3.2</v>
      </c>
    </row>
    <row r="6" spans="2:14" x14ac:dyDescent="0.25">
      <c r="B6" t="s">
        <v>82</v>
      </c>
      <c r="C6">
        <v>20</v>
      </c>
    </row>
    <row r="7" spans="2:14" x14ac:dyDescent="0.25">
      <c r="H7" t="s">
        <v>84</v>
      </c>
      <c r="I7">
        <v>0.84</v>
      </c>
    </row>
    <row r="9" spans="2:14" x14ac:dyDescent="0.25">
      <c r="H9" t="s">
        <v>85</v>
      </c>
      <c r="I9">
        <f>47*10^-6</f>
        <v>4.6999999999999997E-5</v>
      </c>
      <c r="J9" t="s">
        <v>86</v>
      </c>
    </row>
    <row r="11" spans="2:14" x14ac:dyDescent="0.25">
      <c r="H11" t="s">
        <v>90</v>
      </c>
    </row>
    <row r="14" spans="2:14" x14ac:dyDescent="0.25">
      <c r="H14" t="s">
        <v>90</v>
      </c>
      <c r="I14">
        <f>17.87*10^-3</f>
        <v>1.787E-2</v>
      </c>
      <c r="J14" t="s">
        <v>91</v>
      </c>
    </row>
    <row r="15" spans="2:14" x14ac:dyDescent="0.25">
      <c r="H15" t="s">
        <v>90</v>
      </c>
      <c r="I15" s="8">
        <v>0.12770000000000001</v>
      </c>
    </row>
    <row r="16" spans="2:14" x14ac:dyDescent="0.25">
      <c r="H16" t="s">
        <v>93</v>
      </c>
    </row>
    <row r="17" spans="8:8" x14ac:dyDescent="0.25">
      <c r="H17" t="s">
        <v>94</v>
      </c>
    </row>
    <row r="19" spans="8:8" x14ac:dyDescent="0.25">
      <c r="H19" s="3" t="s">
        <v>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48"/>
  <sheetViews>
    <sheetView workbookViewId="0">
      <selection activeCell="E3" sqref="E3"/>
    </sheetView>
  </sheetViews>
  <sheetFormatPr defaultRowHeight="15" x14ac:dyDescent="0.25"/>
  <cols>
    <col min="2" max="2" width="19.28515625" bestFit="1" customWidth="1"/>
    <col min="3" max="3" width="11.85546875" customWidth="1"/>
    <col min="7" max="7" width="12.28515625" bestFit="1" customWidth="1"/>
    <col min="13" max="13" width="12.85546875" bestFit="1" customWidth="1"/>
  </cols>
  <sheetData>
    <row r="3" spans="2:20" x14ac:dyDescent="0.25">
      <c r="B3" s="9" t="s">
        <v>52</v>
      </c>
      <c r="C3" s="9"/>
      <c r="D3" s="9"/>
      <c r="E3" s="7" t="s">
        <v>67</v>
      </c>
    </row>
    <row r="4" spans="2:20" x14ac:dyDescent="0.25">
      <c r="B4" t="s">
        <v>25</v>
      </c>
      <c r="C4" s="4" t="s">
        <v>50</v>
      </c>
      <c r="G4" t="s">
        <v>62</v>
      </c>
      <c r="H4" s="1" t="s">
        <v>49</v>
      </c>
    </row>
    <row r="5" spans="2:20" x14ac:dyDescent="0.25">
      <c r="B5" t="s">
        <v>53</v>
      </c>
      <c r="C5" s="4">
        <v>150</v>
      </c>
      <c r="G5" t="s">
        <v>63</v>
      </c>
      <c r="H5" s="1" t="s">
        <v>74</v>
      </c>
    </row>
    <row r="6" spans="2:20" x14ac:dyDescent="0.25">
      <c r="B6" t="s">
        <v>54</v>
      </c>
      <c r="C6" s="4">
        <v>250</v>
      </c>
      <c r="G6" t="s">
        <v>64</v>
      </c>
      <c r="H6" s="1" t="s">
        <v>65</v>
      </c>
    </row>
    <row r="7" spans="2:20" x14ac:dyDescent="0.25">
      <c r="B7" t="s">
        <v>57</v>
      </c>
      <c r="C7" s="4">
        <v>5</v>
      </c>
      <c r="D7" t="s">
        <v>55</v>
      </c>
    </row>
    <row r="8" spans="2:20" x14ac:dyDescent="0.25">
      <c r="B8" t="s">
        <v>56</v>
      </c>
      <c r="C8" s="4">
        <v>3.5000000000000001E-3</v>
      </c>
    </row>
    <row r="9" spans="2:20" x14ac:dyDescent="0.25">
      <c r="B9" t="s">
        <v>58</v>
      </c>
      <c r="C9" s="4">
        <f>C7*C8</f>
        <v>1.7500000000000002E-2</v>
      </c>
    </row>
    <row r="10" spans="2:20" x14ac:dyDescent="0.25">
      <c r="B10" t="s">
        <v>59</v>
      </c>
      <c r="C10" s="5" t="s">
        <v>60</v>
      </c>
      <c r="T10">
        <f>1.5688/12</f>
        <v>0.13073333333333334</v>
      </c>
    </row>
    <row r="11" spans="2:20" x14ac:dyDescent="0.25">
      <c r="B11" t="s">
        <v>61</v>
      </c>
      <c r="C11" s="4">
        <v>0.19</v>
      </c>
      <c r="T11">
        <f>M18</f>
        <v>0</v>
      </c>
    </row>
    <row r="12" spans="2:20" x14ac:dyDescent="0.25">
      <c r="B12" t="s">
        <v>66</v>
      </c>
      <c r="C12" s="6">
        <v>2.5000000000000001E-3</v>
      </c>
    </row>
    <row r="13" spans="2:20" x14ac:dyDescent="0.25">
      <c r="B13" t="s">
        <v>48</v>
      </c>
      <c r="C13" s="4" t="s">
        <v>51</v>
      </c>
    </row>
    <row r="16" spans="2:20" x14ac:dyDescent="0.25">
      <c r="R16">
        <f>1/(1000000)</f>
        <v>9.9999999999999995E-7</v>
      </c>
    </row>
    <row r="17" spans="13:18" x14ac:dyDescent="0.25">
      <c r="Q17">
        <f>500000</f>
        <v>500000</v>
      </c>
      <c r="R17">
        <f>R16*Q17</f>
        <v>0.5</v>
      </c>
    </row>
    <row r="20" spans="13:18" x14ac:dyDescent="0.25">
      <c r="M20">
        <v>10.199999999999999</v>
      </c>
    </row>
    <row r="33" spans="2:21" x14ac:dyDescent="0.25">
      <c r="M33" t="s">
        <v>68</v>
      </c>
      <c r="N33">
        <v>14745</v>
      </c>
      <c r="O33" t="s">
        <v>72</v>
      </c>
      <c r="R33">
        <f>1645-1635</f>
        <v>10</v>
      </c>
      <c r="T33">
        <f>R33*R34</f>
        <v>1490</v>
      </c>
    </row>
    <row r="34" spans="2:21" x14ac:dyDescent="0.25">
      <c r="M34" t="s">
        <v>69</v>
      </c>
      <c r="N34">
        <v>1638</v>
      </c>
      <c r="O34" t="s">
        <v>73</v>
      </c>
      <c r="R34">
        <f>150-1</f>
        <v>149</v>
      </c>
      <c r="T34">
        <f>T33/R35</f>
        <v>0.11367971313038834</v>
      </c>
    </row>
    <row r="35" spans="2:21" x14ac:dyDescent="0.25">
      <c r="M35" t="s">
        <v>70</v>
      </c>
      <c r="N35">
        <v>145</v>
      </c>
      <c r="O35" t="s">
        <v>77</v>
      </c>
      <c r="P35" t="s">
        <v>79</v>
      </c>
      <c r="R35">
        <f>14745-1638</f>
        <v>13107</v>
      </c>
      <c r="T35">
        <f>T34+1</f>
        <v>1.1136797131303884</v>
      </c>
      <c r="U35" t="s">
        <v>95</v>
      </c>
    </row>
    <row r="36" spans="2:21" x14ac:dyDescent="0.25">
      <c r="M36" t="s">
        <v>71</v>
      </c>
      <c r="N36">
        <v>0.87</v>
      </c>
      <c r="O36" t="s">
        <v>76</v>
      </c>
      <c r="P36" t="s">
        <v>78</v>
      </c>
    </row>
    <row r="37" spans="2:21" x14ac:dyDescent="0.25">
      <c r="R37">
        <f>1673-1635</f>
        <v>38</v>
      </c>
      <c r="T37">
        <f>R37*R38</f>
        <v>5662</v>
      </c>
    </row>
    <row r="38" spans="2:21" x14ac:dyDescent="0.25">
      <c r="R38">
        <f>150-1</f>
        <v>149</v>
      </c>
      <c r="T38">
        <f>T37/R39</f>
        <v>0.43198290989547572</v>
      </c>
    </row>
    <row r="39" spans="2:21" x14ac:dyDescent="0.25">
      <c r="R39">
        <f>14745-1638</f>
        <v>13107</v>
      </c>
      <c r="T39">
        <f>T38+1</f>
        <v>1.4319829098954757</v>
      </c>
      <c r="U39" t="s">
        <v>95</v>
      </c>
    </row>
    <row r="48" spans="2:21" x14ac:dyDescent="0.25">
      <c r="B48" t="s">
        <v>75</v>
      </c>
    </row>
  </sheetData>
  <mergeCells count="1">
    <mergeCell ref="B3:D3"/>
  </mergeCells>
  <hyperlinks>
    <hyperlink ref="H4" r:id="rId1"/>
    <hyperlink ref="H6" r:id="rId2"/>
    <hyperlink ref="H5" r:id="rId3"/>
  </hyperlinks>
  <pageMargins left="0.7" right="0.7" top="0.75" bottom="0.75" header="0.3" footer="0.3"/>
  <pageSetup orientation="portrait" horizontalDpi="1200" verticalDpi="1200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6:C27"/>
  <sheetViews>
    <sheetView tabSelected="1" workbookViewId="0">
      <selection activeCell="C27" sqref="C27"/>
    </sheetView>
  </sheetViews>
  <sheetFormatPr defaultRowHeight="15" x14ac:dyDescent="0.25"/>
  <cols>
    <col min="3" max="3" width="11.28515625" customWidth="1"/>
  </cols>
  <sheetData>
    <row r="26" spans="3:3" x14ac:dyDescent="0.25">
      <c r="C26" t="s">
        <v>48</v>
      </c>
    </row>
    <row r="27" spans="3:3" x14ac:dyDescent="0.25">
      <c r="C27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workbookViewId="0">
      <selection activeCell="D10" sqref="D10"/>
    </sheetView>
  </sheetViews>
  <sheetFormatPr defaultRowHeight="15" x14ac:dyDescent="0.25"/>
  <sheetData>
    <row r="2" spans="3:4" x14ac:dyDescent="0.25">
      <c r="C2" s="3" t="s">
        <v>42</v>
      </c>
    </row>
    <row r="4" spans="3:4" x14ac:dyDescent="0.25">
      <c r="C4" t="s">
        <v>43</v>
      </c>
    </row>
    <row r="5" spans="3:4" x14ac:dyDescent="0.25">
      <c r="C5" t="s">
        <v>44</v>
      </c>
    </row>
    <row r="6" spans="3:4" x14ac:dyDescent="0.25">
      <c r="C6" t="s">
        <v>45</v>
      </c>
    </row>
    <row r="7" spans="3:4" x14ac:dyDescent="0.25">
      <c r="C7" t="s">
        <v>46</v>
      </c>
    </row>
    <row r="9" spans="3:4" x14ac:dyDescent="0.25">
      <c r="C9" t="s">
        <v>47</v>
      </c>
      <c r="D9">
        <v>7.5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Parts</vt:lpstr>
      <vt:lpstr>Microcontroller</vt:lpstr>
      <vt:lpstr>Boost Converter</vt:lpstr>
      <vt:lpstr>Pressure Sensor</vt:lpstr>
      <vt:lpstr>Bluetooth</vt:lpstr>
      <vt:lpstr>Battery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McConville</dc:creator>
  <cp:lastModifiedBy>Mike McConville</cp:lastModifiedBy>
  <dcterms:created xsi:type="dcterms:W3CDTF">2016-12-12T21:41:02Z</dcterms:created>
  <dcterms:modified xsi:type="dcterms:W3CDTF">2017-04-27T18:25:15Z</dcterms:modified>
</cp:coreProperties>
</file>