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340" windowHeight="5520" activeTab="1"/>
  </bookViews>
  <sheets>
    <sheet name="Scenario Summary 2" sheetId="15" r:id="rId1"/>
    <sheet name="original model" sheetId="1" r:id="rId2"/>
    <sheet name="Sheet2" sheetId="2" r:id="rId3"/>
    <sheet name="Sheet3" sheetId="3" r:id="rId4"/>
  </sheets>
  <definedNames>
    <definedName name="costgrowth">'original model'!$C$7</definedName>
    <definedName name="intrate">'original model'!$C$6</definedName>
    <definedName name="pricegrowth">'original model'!$C$8</definedName>
    <definedName name="Sales_growth">'original model'!$C$3</definedName>
    <definedName name="taxrate">'original model'!$C$1</definedName>
    <definedName name="Year1cost">'original model'!$C$5</definedName>
    <definedName name="Year1price">'original model'!$C$4</definedName>
    <definedName name="Year1sales">'original model'!$C$2</definedName>
  </definedNames>
  <calcPr calcId="124519"/>
</workbook>
</file>

<file path=xl/calcChain.xml><?xml version="1.0" encoding="utf-8"?>
<calcChain xmlns="http://schemas.openxmlformats.org/spreadsheetml/2006/main">
  <c r="B11" i="1"/>
  <c r="B10"/>
  <c r="B13"/>
  <c r="B12"/>
  <c r="B14"/>
  <c r="B15"/>
  <c r="B16"/>
  <c r="B17"/>
  <c r="C11"/>
  <c r="C10"/>
  <c r="C13"/>
  <c r="C12"/>
  <c r="C14"/>
  <c r="C15"/>
  <c r="C16"/>
  <c r="C17"/>
  <c r="D11"/>
  <c r="D10"/>
  <c r="D13"/>
  <c r="D12"/>
  <c r="D14"/>
  <c r="D15"/>
  <c r="D16"/>
  <c r="D17"/>
  <c r="E11"/>
  <c r="E10"/>
  <c r="E13"/>
  <c r="E12"/>
  <c r="E14"/>
  <c r="E15"/>
  <c r="E16"/>
  <c r="E17"/>
  <c r="F11"/>
  <c r="F10"/>
  <c r="F13"/>
  <c r="F12"/>
  <c r="F14"/>
  <c r="F15"/>
  <c r="F16"/>
  <c r="F17"/>
  <c r="B19"/>
</calcChain>
</file>

<file path=xl/sharedStrings.xml><?xml version="1.0" encoding="utf-8"?>
<sst xmlns="http://schemas.openxmlformats.org/spreadsheetml/2006/main" count="38" uniqueCount="35">
  <si>
    <t>Year</t>
  </si>
  <si>
    <t>Year1sales</t>
  </si>
  <si>
    <t>Sales growth</t>
  </si>
  <si>
    <t>Year1price</t>
  </si>
  <si>
    <t>Year1cost</t>
  </si>
  <si>
    <t>intrate</t>
  </si>
  <si>
    <t>NPV</t>
  </si>
  <si>
    <t>Unit Sales</t>
  </si>
  <si>
    <t>Revenues</t>
  </si>
  <si>
    <t>Costs</t>
  </si>
  <si>
    <t>Tax</t>
  </si>
  <si>
    <t>Aftertax Profits</t>
  </si>
  <si>
    <t>costgrowth</t>
  </si>
  <si>
    <t>pricegrowth</t>
  </si>
  <si>
    <t>taxrate</t>
  </si>
  <si>
    <t>unit price</t>
  </si>
  <si>
    <t>unit cost</t>
  </si>
  <si>
    <t>Before Tax Profits</t>
  </si>
  <si>
    <t>Sales_growth</t>
  </si>
  <si>
    <t>$B$19</t>
  </si>
  <si>
    <t>$B$17</t>
  </si>
  <si>
    <t>$C$17</t>
  </si>
  <si>
    <t>$D$17</t>
  </si>
  <si>
    <t>$E$17</t>
  </si>
  <si>
    <t>$F$17</t>
  </si>
  <si>
    <t>Worst</t>
  </si>
  <si>
    <t>Most Likely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</si>
  <si>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</si>
  <si>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</si>
  <si>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</si>
  <si>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</si>
  <si>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</si>
  <si>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</si>
  <si>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</si>
  <si>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Tech. Services on 1/23/2003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</si>
</sst>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>
    <font>
      <sz val="10"/>
      <name val="Arial"/>
    </font>
    <font>
      <sz val="10"/>
      <name val="Arial"/>
    </font>
    <font>
      <sz val="8"/>
      <name val="Arial"/>
      <family val="2"/>
    </font>
    <font>
      <sz val="9"/>
      <color indexed="9"/>
      <name val="Arial"/>
      <family val="2"/>
    </font>
    <font>
      <sz val="8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0" fontId="0" fillId="0" borderId="0" xfId="0" applyFill="1" applyBorder="1" applyAlignment="1"/>
    <xf numFmtId="44" fontId="0" fillId="0" borderId="0" xfId="0" applyNumberFormat="1" applyFill="1" applyBorder="1" applyAlignment="1"/>
    <xf numFmtId="0" fontId="0" fillId="0" borderId="1" xfId="0" applyFill="1" applyBorder="1" applyAlignment="1"/>
    <xf numFmtId="0" fontId="3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0" fillId="3" borderId="0" xfId="0" applyFill="1" applyBorder="1" applyAlignment="1"/>
    <xf numFmtId="44" fontId="0" fillId="3" borderId="0" xfId="0" applyNumberFormat="1" applyFill="1" applyBorder="1" applyAlignment="1"/>
    <xf numFmtId="0" fontId="4" fillId="0" borderId="0" xfId="0" applyFont="1" applyFill="1" applyBorder="1" applyAlignment="1">
      <alignment vertical="top" wrapText="1"/>
    </xf>
    <xf numFmtId="8" fontId="0" fillId="0" borderId="4" xfId="0" applyNumberFormat="1" applyFill="1" applyBorder="1" applyAlignment="1"/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F18"/>
  <sheetViews>
    <sheetView showGridLines="0" workbookViewId="0"/>
  </sheetViews>
  <sheetFormatPr defaultRowHeight="12.75" outlineLevelRow="1" outlineLevelCol="1"/>
  <cols>
    <col min="3" max="3" width="13.42578125" bestFit="1" customWidth="1"/>
    <col min="4" max="6" width="13.28515625" bestFit="1" customWidth="1" outlineLevel="1"/>
  </cols>
  <sheetData>
    <row r="1" spans="2:6" ht="13.5" thickBot="1"/>
    <row r="2" spans="2:6" ht="15">
      <c r="B2" s="14" t="s">
        <v>27</v>
      </c>
      <c r="C2" s="14"/>
      <c r="D2" s="7"/>
      <c r="E2" s="7"/>
      <c r="F2" s="7"/>
    </row>
    <row r="3" spans="2:6" ht="15" collapsed="1">
      <c r="B3" s="13"/>
      <c r="C3" s="13"/>
      <c r="D3" s="8" t="s">
        <v>29</v>
      </c>
      <c r="E3" s="8" t="s">
        <v>26</v>
      </c>
      <c r="F3" s="8" t="s">
        <v>25</v>
      </c>
    </row>
    <row r="4" spans="2:6" ht="33.75" hidden="1" outlineLevel="1">
      <c r="B4" s="15"/>
      <c r="C4" s="15"/>
      <c r="D4" s="4"/>
      <c r="E4" s="11" t="s">
        <v>34</v>
      </c>
      <c r="F4" s="11" t="s">
        <v>34</v>
      </c>
    </row>
    <row r="5" spans="2:6">
      <c r="B5" s="16" t="s">
        <v>28</v>
      </c>
      <c r="C5" s="16"/>
      <c r="D5" s="6"/>
      <c r="E5" s="6"/>
      <c r="F5" s="6"/>
    </row>
    <row r="6" spans="2:6" outlineLevel="1">
      <c r="B6" s="15"/>
      <c r="C6" s="15" t="s">
        <v>1</v>
      </c>
      <c r="D6" s="4">
        <v>12000</v>
      </c>
      <c r="E6" s="9">
        <v>10000</v>
      </c>
      <c r="F6" s="9">
        <v>5000</v>
      </c>
    </row>
    <row r="7" spans="2:6" outlineLevel="1">
      <c r="B7" s="15"/>
      <c r="C7" s="15" t="s">
        <v>18</v>
      </c>
      <c r="D7" s="4">
        <v>0.05</v>
      </c>
      <c r="E7" s="9">
        <v>0.1</v>
      </c>
      <c r="F7" s="9">
        <v>0.02</v>
      </c>
    </row>
    <row r="8" spans="2:6" outlineLevel="1">
      <c r="B8" s="15"/>
      <c r="C8" s="15" t="s">
        <v>3</v>
      </c>
      <c r="D8" s="5">
        <v>7.5</v>
      </c>
      <c r="E8" s="10">
        <v>7.5</v>
      </c>
      <c r="F8" s="10">
        <v>5</v>
      </c>
    </row>
    <row r="9" spans="2:6">
      <c r="B9" s="16" t="s">
        <v>30</v>
      </c>
      <c r="C9" s="16"/>
      <c r="D9" s="6"/>
      <c r="E9" s="6"/>
      <c r="F9" s="6"/>
    </row>
    <row r="10" spans="2:6" outlineLevel="1">
      <c r="B10" s="15"/>
      <c r="C10" s="15" t="s">
        <v>20</v>
      </c>
      <c r="D10" s="5">
        <v>10800</v>
      </c>
      <c r="E10" s="5">
        <v>9000</v>
      </c>
      <c r="F10" s="5">
        <v>-3000</v>
      </c>
    </row>
    <row r="11" spans="2:6" outlineLevel="1">
      <c r="B11" s="15"/>
      <c r="C11" s="15" t="s">
        <v>21</v>
      </c>
      <c r="D11" s="5">
        <v>10773</v>
      </c>
      <c r="E11" s="5">
        <v>9404.9999999999909</v>
      </c>
      <c r="F11" s="5">
        <v>-3519</v>
      </c>
    </row>
    <row r="12" spans="2:6" outlineLevel="1">
      <c r="B12" s="15"/>
      <c r="C12" s="15" t="s">
        <v>22</v>
      </c>
      <c r="D12" s="5">
        <v>10650.8115</v>
      </c>
      <c r="E12" s="5">
        <v>9741.1049999999905</v>
      </c>
      <c r="F12" s="5">
        <v>-4090.3326000000002</v>
      </c>
    </row>
    <row r="13" spans="2:6" outlineLevel="1">
      <c r="B13" s="15"/>
      <c r="C13" s="15" t="s">
        <v>23</v>
      </c>
      <c r="D13" s="5">
        <v>10416.145367249999</v>
      </c>
      <c r="E13" s="5">
        <v>9980.1241649999902</v>
      </c>
      <c r="F13" s="5">
        <v>-4718.4968847600003</v>
      </c>
    </row>
    <row r="14" spans="2:6" outlineLevel="1">
      <c r="B14" s="15"/>
      <c r="C14" s="15" t="s">
        <v>24</v>
      </c>
      <c r="D14" s="5">
        <v>10049.326449505899</v>
      </c>
      <c r="E14" s="5">
        <v>10087.167969945</v>
      </c>
      <c r="F14" s="5">
        <v>-5408.3510176480604</v>
      </c>
    </row>
    <row r="15" spans="2:6" ht="13.5" outlineLevel="1" thickBot="1">
      <c r="B15" s="17"/>
      <c r="C15" s="17" t="s">
        <v>19</v>
      </c>
      <c r="D15" s="12">
        <v>35492.077761843699</v>
      </c>
      <c r="E15" s="12">
        <v>32063.826429235301</v>
      </c>
      <c r="F15" s="12">
        <v>-13345.7475084206</v>
      </c>
    </row>
    <row r="16" spans="2:6">
      <c r="B16" t="s">
        <v>31</v>
      </c>
    </row>
    <row r="17" spans="2:2">
      <c r="B17" t="s">
        <v>32</v>
      </c>
    </row>
    <row r="18" spans="2:2">
      <c r="B18" t="s">
        <v>33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D12" sqref="D12"/>
    </sheetView>
  </sheetViews>
  <sheetFormatPr defaultRowHeight="12.75"/>
  <cols>
    <col min="1" max="1" width="16" customWidth="1"/>
    <col min="2" max="2" width="12.42578125" customWidth="1"/>
    <col min="3" max="3" width="14" customWidth="1"/>
    <col min="4" max="4" width="12.28515625" customWidth="1"/>
    <col min="5" max="6" width="13.140625" customWidth="1"/>
  </cols>
  <sheetData>
    <row r="1" spans="1:6">
      <c r="B1" t="s">
        <v>14</v>
      </c>
      <c r="C1">
        <v>0.4</v>
      </c>
    </row>
    <row r="2" spans="1:6">
      <c r="B2" t="s">
        <v>1</v>
      </c>
      <c r="C2">
        <v>12000</v>
      </c>
    </row>
    <row r="3" spans="1:6">
      <c r="B3" t="s">
        <v>2</v>
      </c>
      <c r="C3">
        <v>0.05</v>
      </c>
    </row>
    <row r="4" spans="1:6">
      <c r="B4" t="s">
        <v>3</v>
      </c>
      <c r="C4" s="1">
        <v>7.5</v>
      </c>
    </row>
    <row r="5" spans="1:6">
      <c r="B5" t="s">
        <v>4</v>
      </c>
      <c r="C5" s="1">
        <v>6</v>
      </c>
    </row>
    <row r="6" spans="1:6">
      <c r="B6" t="s">
        <v>5</v>
      </c>
      <c r="C6">
        <v>0.15</v>
      </c>
    </row>
    <row r="7" spans="1:6">
      <c r="B7" t="s">
        <v>12</v>
      </c>
      <c r="C7">
        <v>0.05</v>
      </c>
    </row>
    <row r="8" spans="1:6">
      <c r="B8" t="s">
        <v>13</v>
      </c>
      <c r="C8">
        <v>0.03</v>
      </c>
    </row>
    <row r="9" spans="1:6">
      <c r="A9" t="s">
        <v>0</v>
      </c>
      <c r="B9">
        <v>1</v>
      </c>
      <c r="C9">
        <v>2</v>
      </c>
      <c r="D9">
        <v>3</v>
      </c>
      <c r="E9">
        <v>4</v>
      </c>
      <c r="F9">
        <v>5</v>
      </c>
    </row>
    <row r="10" spans="1:6">
      <c r="A10" t="s">
        <v>7</v>
      </c>
      <c r="B10">
        <f>Year1sales</f>
        <v>12000</v>
      </c>
      <c r="C10">
        <f>B10*(1+Sales_growth)</f>
        <v>12600</v>
      </c>
      <c r="D10">
        <f>C10*(1+Sales_growth)</f>
        <v>13230</v>
      </c>
      <c r="E10">
        <f>D10*(1+Sales_growth)</f>
        <v>13891.5</v>
      </c>
      <c r="F10">
        <f>E10*(1+Sales_growth)</f>
        <v>14586.075000000001</v>
      </c>
    </row>
    <row r="11" spans="1:6">
      <c r="A11" t="s">
        <v>15</v>
      </c>
      <c r="B11" s="1">
        <f>Year1price</f>
        <v>7.5</v>
      </c>
      <c r="C11" s="1">
        <f>B11*(1+pricegrowth)</f>
        <v>7.7250000000000005</v>
      </c>
      <c r="D11" s="1">
        <f>C11*(1+pricegrowth)</f>
        <v>7.9567500000000004</v>
      </c>
      <c r="E11" s="1">
        <f>D11*(1+pricegrowth)</f>
        <v>8.1954525</v>
      </c>
      <c r="F11" s="1">
        <f>E11*(1+pricegrowth)</f>
        <v>8.4413160749999996</v>
      </c>
    </row>
    <row r="12" spans="1:6">
      <c r="A12" t="s">
        <v>16</v>
      </c>
      <c r="B12" s="1">
        <f>Year1cost</f>
        <v>6</v>
      </c>
      <c r="C12" s="1">
        <f>B12*(1+costgrowth)</f>
        <v>6.3000000000000007</v>
      </c>
      <c r="D12" s="1">
        <f>C12*(1+costgrowth)</f>
        <v>6.6150000000000011</v>
      </c>
      <c r="E12" s="1">
        <f>D12*(1+costgrowth)</f>
        <v>6.9457500000000012</v>
      </c>
      <c r="F12" s="1">
        <f>E12*(1+costgrowth)</f>
        <v>7.2930375000000014</v>
      </c>
    </row>
    <row r="13" spans="1:6">
      <c r="A13" t="s">
        <v>8</v>
      </c>
      <c r="B13" s="2">
        <f>B11*B10</f>
        <v>90000</v>
      </c>
      <c r="C13" s="2">
        <f>C11*C10</f>
        <v>97335</v>
      </c>
      <c r="D13" s="2">
        <f>D11*D10</f>
        <v>105267.80250000001</v>
      </c>
      <c r="E13" s="2">
        <f>E11*E10</f>
        <v>113847.12840375</v>
      </c>
      <c r="F13" s="2">
        <f>F11*F10</f>
        <v>123125.66936865562</v>
      </c>
    </row>
    <row r="14" spans="1:6">
      <c r="A14" t="s">
        <v>9</v>
      </c>
      <c r="B14" s="2">
        <f>B10*B12</f>
        <v>72000</v>
      </c>
      <c r="C14" s="2">
        <f>C10*C12</f>
        <v>79380.000000000015</v>
      </c>
      <c r="D14" s="2">
        <f>D10*D12</f>
        <v>87516.450000000012</v>
      </c>
      <c r="E14" s="2">
        <f>E10*E12</f>
        <v>96486.886125000019</v>
      </c>
      <c r="F14" s="2">
        <f>F10*F12</f>
        <v>106376.79195281252</v>
      </c>
    </row>
    <row r="15" spans="1:6">
      <c r="A15" t="s">
        <v>17</v>
      </c>
      <c r="B15" s="2">
        <f>B13-B14</f>
        <v>18000</v>
      </c>
      <c r="C15" s="2">
        <f>C13-C14</f>
        <v>17954.999999999985</v>
      </c>
      <c r="D15" s="2">
        <f>D13-D14</f>
        <v>17751.352499999994</v>
      </c>
      <c r="E15" s="2">
        <f>E13-E14</f>
        <v>17360.242278749982</v>
      </c>
      <c r="F15" s="2">
        <f>F13-F14</f>
        <v>16748.877415843104</v>
      </c>
    </row>
    <row r="16" spans="1:6">
      <c r="A16" t="s">
        <v>10</v>
      </c>
      <c r="B16" s="2">
        <f>taxrate*B15</f>
        <v>7200</v>
      </c>
      <c r="C16" s="2">
        <f>taxrate*C15</f>
        <v>7181.9999999999945</v>
      </c>
      <c r="D16" s="2">
        <f>taxrate*D15</f>
        <v>7100.5409999999974</v>
      </c>
      <c r="E16" s="2">
        <f>taxrate*E15</f>
        <v>6944.0969114999934</v>
      </c>
      <c r="F16" s="2">
        <f>taxrate*F15</f>
        <v>6699.5509663372422</v>
      </c>
    </row>
    <row r="17" spans="1:6">
      <c r="A17" t="s">
        <v>11</v>
      </c>
      <c r="B17" s="2">
        <f>B15-B16</f>
        <v>10800</v>
      </c>
      <c r="C17" s="2">
        <f>C15-C16</f>
        <v>10772.999999999991</v>
      </c>
      <c r="D17" s="2">
        <f>D15-D16</f>
        <v>10650.811499999996</v>
      </c>
      <c r="E17" s="2">
        <f>E15-E16</f>
        <v>10416.145367249988</v>
      </c>
      <c r="F17" s="2">
        <f>F15-F16</f>
        <v>10049.326449505861</v>
      </c>
    </row>
    <row r="19" spans="1:6">
      <c r="A19" t="s">
        <v>6</v>
      </c>
      <c r="B19" s="3">
        <f>NPV(intrate,B17:F17)</f>
        <v>35492.07776184375</v>
      </c>
    </row>
  </sheetData>
  <scenarios current="0" show="0" sqref="B17:F17 B19">
    <scenario name="Most Likely" locked="1" count="3" user="Tech. Services" comment="Created by Tech. Services on 1/23/2003">
      <inputCells r="C2" val="10000"/>
      <inputCells r="C3" val="0.1"/>
      <inputCells r="C4" val="7.5" numFmtId="44"/>
    </scenario>
    <scenario name="Worst" locked="1" count="3" user="Tech. Services" comment="Created by Tech. Services on 1/23/2003">
      <inputCells r="C2" val="5000"/>
      <inputCells r="C3" val="0.02"/>
      <inputCells r="C4" val="5" numFmtId="44"/>
    </scenario>
  </scenario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0" sqref="D20"/>
    </sheetView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2D1BC17-677A-48EB-9990-71E8AC717EF5}"/>
</file>

<file path=customXml/itemProps2.xml><?xml version="1.0" encoding="utf-8"?>
<ds:datastoreItem xmlns:ds="http://schemas.openxmlformats.org/officeDocument/2006/customXml" ds:itemID="{0DF0F9C5-B522-4578-99A4-A31834E35ECA}"/>
</file>

<file path=customXml/itemProps3.xml><?xml version="1.0" encoding="utf-8"?>
<ds:datastoreItem xmlns:ds="http://schemas.openxmlformats.org/officeDocument/2006/customXml" ds:itemID="{88AA9E22-1AD8-405B-B7C5-4B668BF2396F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Scenario Summary 2</vt:lpstr>
      <vt:lpstr>original model</vt:lpstr>
      <vt:lpstr>Sheet2</vt:lpstr>
      <vt:lpstr>Sheet3</vt:lpstr>
      <vt:lpstr>costgrowth</vt:lpstr>
      <vt:lpstr>intrate</vt:lpstr>
      <vt:lpstr>pricegrowth</vt:lpstr>
      <vt:lpstr>Sales_growth</vt:lpstr>
      <vt:lpstr>taxrate</vt:lpstr>
      <vt:lpstr>Year1cost</vt:lpstr>
      <vt:lpstr>Year1price</vt:lpstr>
      <vt:lpstr>Year1sales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2007-03-10T15:27:48Z</dcterms:created>
  <dcterms:modified xsi:type="dcterms:W3CDTF">2007-03-10T15:27:48Z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