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85" yWindow="-15" windowWidth="5970" windowHeight="6570"/>
  </bookViews>
  <sheets>
    <sheet name="original model" sheetId="1" r:id="rId1"/>
    <sheet name="Sheet3" sheetId="3" r:id="rId2"/>
  </sheets>
  <definedNames>
    <definedName name="costgrowth">'original model'!$C$7</definedName>
    <definedName name="intrate">'original model'!$C$6</definedName>
    <definedName name="pricegrowth">'original model'!$C$8</definedName>
    <definedName name="Sales_growth">'original model'!$C$3</definedName>
    <definedName name="taxrate">'original model'!$C$1</definedName>
    <definedName name="Year1cost">'original model'!$C$5</definedName>
    <definedName name="Year1price">'original model'!$C$4</definedName>
    <definedName name="Year1sales">'original model'!$C$2</definedName>
  </definedNames>
  <calcPr calcId="122211" iterate="1" iterateCount="1"/>
</workbook>
</file>

<file path=xl/calcChain.xml><?xml version="1.0" encoding="utf-8"?>
<calcChain xmlns="http://schemas.openxmlformats.org/spreadsheetml/2006/main">
  <c r="C1" i="1"/>
  <c r="C3"/>
  <c r="B11"/>
  <c r="B10"/>
  <c r="B13"/>
  <c r="B12"/>
  <c r="B14"/>
  <c r="B15"/>
  <c r="B16"/>
  <c r="B17"/>
  <c r="C11"/>
  <c r="C10"/>
  <c r="C13"/>
  <c r="C12"/>
  <c r="C14"/>
  <c r="C15"/>
  <c r="C16"/>
  <c r="C17"/>
  <c r="D11"/>
  <c r="D10"/>
  <c r="D13"/>
  <c r="D12"/>
  <c r="D14"/>
  <c r="D15"/>
  <c r="D16"/>
  <c r="D17"/>
  <c r="E11"/>
  <c r="E10"/>
  <c r="E13"/>
  <c r="E12"/>
  <c r="E14"/>
  <c r="E15"/>
  <c r="E16"/>
  <c r="E17"/>
  <c r="F11"/>
  <c r="F10"/>
  <c r="F13"/>
  <c r="F12"/>
  <c r="F14"/>
  <c r="F15"/>
  <c r="F16"/>
  <c r="F17"/>
  <c r="B19"/>
</calcChain>
</file>

<file path=xl/sharedStrings.xml><?xml version="1.0" encoding="utf-8"?>
<sst xmlns="http://schemas.openxmlformats.org/spreadsheetml/2006/main" count="18" uniqueCount="18">
  <si>
    <t>Year</t>
  </si>
  <si>
    <t>Year1sales</t>
  </si>
  <si>
    <t>Sales growth</t>
  </si>
  <si>
    <t>Year1price</t>
  </si>
  <si>
    <t>Year1cost</t>
  </si>
  <si>
    <t>intrate</t>
  </si>
  <si>
    <t>NPV</t>
  </si>
  <si>
    <t>Unit Sales</t>
  </si>
  <si>
    <t>Revenues</t>
  </si>
  <si>
    <t>Costs</t>
  </si>
  <si>
    <t>Tax</t>
  </si>
  <si>
    <t>Aftertax Profits</t>
  </si>
  <si>
    <t>costgrowth</t>
  </si>
  <si>
    <t>pricegrowth</t>
  </si>
  <si>
    <t>taxrate</t>
  </si>
  <si>
    <t>unit price</t>
  </si>
  <si>
    <t>unit cost</t>
  </si>
  <si>
    <t>Before Tax Profits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</si>
</sst>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3" sqref="E3"/>
    </sheetView>
  </sheetViews>
  <sheetFormatPr defaultRowHeight="12.75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 ht="20.25" customHeight="1">
      <c r="B1" t="s">
        <v>14</v>
      </c>
      <c r="C1">
        <f>E1/100</f>
        <v>0.38</v>
      </c>
      <c r="E1">
        <v>38</v>
      </c>
    </row>
    <row r="2" spans="1:6" ht="24.95" customHeight="1">
      <c r="B2" t="s">
        <v>1</v>
      </c>
      <c r="C2">
        <v>10000</v>
      </c>
    </row>
    <row r="3" spans="1:6" ht="24.95" customHeight="1">
      <c r="B3" t="s">
        <v>2</v>
      </c>
      <c r="C3">
        <f>E3/100</f>
        <v>0.48</v>
      </c>
      <c r="E3">
        <v>48</v>
      </c>
    </row>
    <row r="4" spans="1:6" ht="24.95" customHeight="1">
      <c r="B4" t="s">
        <v>3</v>
      </c>
      <c r="C4" s="1">
        <v>9</v>
      </c>
    </row>
    <row r="5" spans="1:6" ht="24.95" customHeight="1">
      <c r="B5" t="s">
        <v>4</v>
      </c>
      <c r="C5" s="1">
        <v>6</v>
      </c>
    </row>
    <row r="6" spans="1:6" ht="30" customHeight="1">
      <c r="B6" t="s">
        <v>5</v>
      </c>
      <c r="C6">
        <v>0.15</v>
      </c>
    </row>
    <row r="7" spans="1:6" ht="30" customHeight="1">
      <c r="B7" t="s">
        <v>12</v>
      </c>
      <c r="C7">
        <v>0.05</v>
      </c>
    </row>
    <row r="8" spans="1:6" ht="30" customHeight="1">
      <c r="B8" t="s">
        <v>13</v>
      </c>
      <c r="C8">
        <v>0.03</v>
      </c>
    </row>
    <row r="9" spans="1:6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>
      <c r="A10" t="s">
        <v>7</v>
      </c>
      <c r="B10">
        <f>Year1sales</f>
        <v>10000</v>
      </c>
      <c r="C10">
        <f>B10*(1+Sales_growth)</f>
        <v>14800</v>
      </c>
      <c r="D10">
        <f>C10*(1+Sales_growth)</f>
        <v>21904</v>
      </c>
      <c r="E10">
        <f>D10*(1+Sales_growth)</f>
        <v>32417.919999999998</v>
      </c>
      <c r="F10">
        <f>E10*(1+Sales_growth)</f>
        <v>47978.5216</v>
      </c>
    </row>
    <row r="11" spans="1:6">
      <c r="A11" t="s">
        <v>15</v>
      </c>
      <c r="B11" s="1">
        <f>Year1price</f>
        <v>9</v>
      </c>
      <c r="C11" s="1">
        <f>B11*(1+pricegrowth)</f>
        <v>9.27</v>
      </c>
      <c r="D11" s="1">
        <f>C11*(1+pricegrowth)</f>
        <v>9.5480999999999998</v>
      </c>
      <c r="E11" s="1">
        <f>D11*(1+pricegrowth)</f>
        <v>9.834543</v>
      </c>
      <c r="F11" s="1">
        <f>E11*(1+pricegrowth)</f>
        <v>10.129579290000001</v>
      </c>
    </row>
    <row r="12" spans="1:6">
      <c r="A12" t="s">
        <v>16</v>
      </c>
      <c r="B12" s="1">
        <f>Year1cost</f>
        <v>6</v>
      </c>
      <c r="C12" s="1">
        <f>B12*(1+costgrowth)</f>
        <v>6.3000000000000007</v>
      </c>
      <c r="D12" s="1">
        <f>C12*(1+costgrowth)</f>
        <v>6.6150000000000011</v>
      </c>
      <c r="E12" s="1">
        <f>D12*(1+costgrowth)</f>
        <v>6.9457500000000012</v>
      </c>
      <c r="F12" s="1">
        <f>E12*(1+costgrowth)</f>
        <v>7.2930375000000014</v>
      </c>
    </row>
    <row r="13" spans="1:6">
      <c r="A13" t="s">
        <v>8</v>
      </c>
      <c r="B13" s="2">
        <f>B11*B10</f>
        <v>90000</v>
      </c>
      <c r="C13" s="2">
        <f>C11*C10</f>
        <v>137196</v>
      </c>
      <c r="D13" s="2">
        <f>D11*D10</f>
        <v>209141.58239999998</v>
      </c>
      <c r="E13" s="2">
        <f>E11*E10</f>
        <v>318815.42821056</v>
      </c>
      <c r="F13" s="2">
        <f>F11*F10</f>
        <v>486002.23876417772</v>
      </c>
    </row>
    <row r="14" spans="1:6">
      <c r="A14" t="s">
        <v>9</v>
      </c>
      <c r="B14" s="2">
        <f>B10*B12</f>
        <v>60000</v>
      </c>
      <c r="C14" s="2">
        <f>C10*C12</f>
        <v>93240.000000000015</v>
      </c>
      <c r="D14" s="2">
        <f>D10*D12</f>
        <v>144894.96000000002</v>
      </c>
      <c r="E14" s="2">
        <f>E10*E12</f>
        <v>225166.76784000001</v>
      </c>
      <c r="F14" s="2">
        <f>F10*F12</f>
        <v>349909.15722336009</v>
      </c>
    </row>
    <row r="15" spans="1:6">
      <c r="A15" t="s">
        <v>17</v>
      </c>
      <c r="B15" s="2">
        <f>B13-B14</f>
        <v>30000</v>
      </c>
      <c r="C15" s="2">
        <f>C13-C14</f>
        <v>43955.999999999985</v>
      </c>
      <c r="D15" s="2">
        <f>D13-D14</f>
        <v>64246.622399999964</v>
      </c>
      <c r="E15" s="2">
        <f>E13-E14</f>
        <v>93648.660370559985</v>
      </c>
      <c r="F15" s="2">
        <f>F13-F14</f>
        <v>136093.08154081763</v>
      </c>
    </row>
    <row r="16" spans="1:6">
      <c r="A16" t="s">
        <v>10</v>
      </c>
      <c r="B16" s="2">
        <f>taxrate*B15</f>
        <v>11400</v>
      </c>
      <c r="C16" s="2">
        <f>taxrate*C15</f>
        <v>16703.279999999995</v>
      </c>
      <c r="D16" s="2">
        <f>taxrate*D15</f>
        <v>24413.716511999988</v>
      </c>
      <c r="E16" s="2">
        <f>taxrate*E15</f>
        <v>35586.490940812793</v>
      </c>
      <c r="F16" s="2">
        <f>taxrate*F15</f>
        <v>51715.370985510701</v>
      </c>
    </row>
    <row r="17" spans="1:6">
      <c r="A17" t="s">
        <v>11</v>
      </c>
      <c r="B17" s="2">
        <f>B15-B16</f>
        <v>18600</v>
      </c>
      <c r="C17" s="2">
        <f>C15-C16</f>
        <v>27252.71999999999</v>
      </c>
      <c r="D17" s="2">
        <f>D15-D16</f>
        <v>39832.905887999979</v>
      </c>
      <c r="E17" s="2">
        <f>E15-E16</f>
        <v>58062.169429747191</v>
      </c>
      <c r="F17" s="2">
        <f>F15-F16</f>
        <v>84377.710555306927</v>
      </c>
    </row>
    <row r="19" spans="1:6">
      <c r="A19" t="s">
        <v>6</v>
      </c>
      <c r="B19" s="3">
        <f>NPV(intrate,B17:F17)</f>
        <v>138119.53537784857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6383B94-2558-4D04-8015-402898AC21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06C9A-5D64-4172-9978-C6DBA9176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832D534-5247-49E5-9266-559CC3AF4FD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original model</vt:lpstr>
      <vt:lpstr>Sheet3</vt:lpstr>
      <vt:lpstr>costgrowth</vt:lpstr>
      <vt:lpstr>intrate</vt:lpstr>
      <vt:lpstr>pricegrowth</vt:lpstr>
      <vt:lpstr>Sales_growth</vt:lpstr>
      <vt:lpstr>taxrate</vt:lpstr>
      <vt:lpstr>Year1cost</vt:lpstr>
      <vt:lpstr>Year1price</vt:lpstr>
      <vt:lpstr>Year1sales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cp:revision/>
  <dcterms:created xsi:type="dcterms:W3CDTF">2007-04-18T21:05:43Z</dcterms:created>
  <dcterms:modified xsi:type="dcterms:W3CDTF">2007-04-18T21:05:44Z</dcterms:modified>
</cp:coreProperties>
</file>