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Microsoft Press\Ch33\Companion Content\Practice Files\"/>
    </mc:Choice>
  </mc:AlternateContent>
  <bookViews>
    <workbookView xWindow="396" yWindow="156" windowWidth="10788" windowHeight="5712" activeTab="1"/>
  </bookViews>
  <sheets>
    <sheet name="Retire" sheetId="4" r:id="rId1"/>
    <sheet name="PMT by SOLVER " sheetId="1" r:id="rId2"/>
    <sheet name="Sheet2" sheetId="2" r:id="rId3"/>
    <sheet name="Sheet3" sheetId="3" r:id="rId4"/>
  </sheets>
  <definedNames>
    <definedName name="Calls">#REF!</definedName>
    <definedName name="carloss">#REF!</definedName>
    <definedName name="costlock">#REF!</definedName>
    <definedName name="ded">#REF!</definedName>
    <definedName name="lock_no_policy">#REF!</definedName>
    <definedName name="lock_policy">#REF!</definedName>
    <definedName name="no_lock_no_policy">#REF!</definedName>
    <definedName name="no_lock_policy">#REF!</definedName>
    <definedName name="Payment">'PMT by SOLVER '!$C$5</definedName>
    <definedName name="prem">#REF!</definedName>
    <definedName name="probstollo">#REF!</definedName>
    <definedName name="probstolnlo">#REF!</definedName>
    <definedName name="rate">'PMT by SOLVER '!$D$1</definedName>
    <definedName name="solver_adj" localSheetId="1" hidden="1">'PMT by SOLVER '!$C$5</definedName>
    <definedName name="solver_adj" localSheetId="0" hidden="1">Retire!$C$6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bd" localSheetId="0" hidden="1">2</definedName>
    <definedName name="solver_itr" localSheetId="1" hidden="1">100</definedName>
    <definedName name="solver_itr" localSheetId="0" hidden="1">100</definedName>
    <definedName name="solver_lhs1" localSheetId="1" hidden="1">'PMT by SOLVER '!$E$14</definedName>
    <definedName name="solver_lhs1" localSheetId="0" hidden="1">Retire!$F$46:$F$65</definedName>
    <definedName name="solver_lin" localSheetId="1" hidden="1">1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1" hidden="1">1</definedName>
    <definedName name="solver_neg" localSheetId="0" hidden="1">1</definedName>
    <definedName name="solver_nod" localSheetId="0" hidden="1">5000</definedName>
    <definedName name="solver_num" localSheetId="1" hidden="1">1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fx" localSheetId="0" hidden="1">2</definedName>
    <definedName name="solver_opt" localSheetId="1" hidden="1">'PMT by SOLVER '!$C$3</definedName>
    <definedName name="solver_opt" localSheetId="0" hidden="1">Retire!$C$6</definedName>
    <definedName name="solver_piv" localSheetId="0" hidden="1">0.000001</definedName>
    <definedName name="solver_pre" localSheetId="1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1" hidden="1">2</definedName>
    <definedName name="solver_rel1" localSheetId="0" hidden="1">3</definedName>
    <definedName name="solver_reo" localSheetId="0" hidden="1">2</definedName>
    <definedName name="solver_rep" localSheetId="0" hidden="1">2</definedName>
    <definedName name="solver_rhs1" localSheetId="1" hidden="1">0</definedName>
    <definedName name="solver_rhs1" localSheetId="0" hidden="1">0</definedName>
    <definedName name="solver_rlx" localSheetId="0" hidden="1">2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0" hidden="1">100</definedName>
    <definedName name="solver_std" localSheetId="1" hidden="1">1</definedName>
    <definedName name="solver_std" localSheetId="0" hidden="1">1</definedName>
    <definedName name="solver_tim" localSheetId="1" hidden="1">100</definedName>
    <definedName name="solver_tim" localSheetId="0" hidden="1">100</definedName>
    <definedName name="solver_tol" localSheetId="1" hidden="1">0.0005</definedName>
    <definedName name="solver_tol" localSheetId="0" hidden="1">0.0005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  <definedName name="solver_ver">1.3</definedName>
  </definedNames>
  <calcPr calcId="152511"/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6" i="1"/>
  <c r="C7" i="4"/>
  <c r="F6" i="4"/>
  <c r="B7" i="4" s="1"/>
  <c r="F7" i="4" s="1"/>
  <c r="B8" i="4" s="1"/>
  <c r="C8" i="4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3" i="1"/>
  <c r="D1" i="1"/>
  <c r="D5" i="1"/>
  <c r="E5" i="1"/>
  <c r="B6" i="1"/>
  <c r="D6" i="1" s="1"/>
  <c r="E6" i="1" l="1"/>
  <c r="B7" i="1" s="1"/>
  <c r="D7" i="1"/>
  <c r="E7" i="1" s="1"/>
  <c r="B8" i="1" s="1"/>
  <c r="F8" i="4"/>
  <c r="B9" i="4" s="1"/>
  <c r="F9" i="4" s="1"/>
  <c r="B10" i="4" s="1"/>
  <c r="F10" i="4" s="1"/>
  <c r="B11" i="4" s="1"/>
  <c r="F11" i="4" s="1"/>
  <c r="B12" i="4" s="1"/>
  <c r="F12" i="4" s="1"/>
  <c r="B13" i="4" s="1"/>
  <c r="F13" i="4" s="1"/>
  <c r="B14" i="4" s="1"/>
  <c r="F14" i="4" s="1"/>
  <c r="B15" i="4" s="1"/>
  <c r="F15" i="4" s="1"/>
  <c r="B16" i="4" s="1"/>
  <c r="F16" i="4" s="1"/>
  <c r="B17" i="4" s="1"/>
  <c r="F17" i="4" s="1"/>
  <c r="B18" i="4" s="1"/>
  <c r="F18" i="4" s="1"/>
  <c r="B19" i="4" s="1"/>
  <c r="F19" i="4" s="1"/>
  <c r="B20" i="4" s="1"/>
  <c r="F20" i="4" s="1"/>
  <c r="B21" i="4" s="1"/>
  <c r="F21" i="4" s="1"/>
  <c r="B22" i="4" s="1"/>
  <c r="F22" i="4" s="1"/>
  <c r="B23" i="4" s="1"/>
  <c r="F23" i="4" s="1"/>
  <c r="B24" i="4" s="1"/>
  <c r="F24" i="4" s="1"/>
  <c r="B25" i="4" s="1"/>
  <c r="F25" i="4" s="1"/>
  <c r="B26" i="4" s="1"/>
  <c r="F26" i="4" s="1"/>
  <c r="B27" i="4" s="1"/>
  <c r="F27" i="4" s="1"/>
  <c r="B28" i="4" s="1"/>
  <c r="F28" i="4" s="1"/>
  <c r="B29" i="4" s="1"/>
  <c r="F29" i="4" s="1"/>
  <c r="B30" i="4" s="1"/>
  <c r="F30" i="4" s="1"/>
  <c r="B31" i="4" s="1"/>
  <c r="F31" i="4" s="1"/>
  <c r="B32" i="4" s="1"/>
  <c r="F32" i="4" s="1"/>
  <c r="B33" i="4" s="1"/>
  <c r="F33" i="4" s="1"/>
  <c r="B34" i="4" s="1"/>
  <c r="F34" i="4" s="1"/>
  <c r="B35" i="4" s="1"/>
  <c r="F35" i="4" s="1"/>
  <c r="B36" i="4" s="1"/>
  <c r="F36" i="4" s="1"/>
  <c r="B37" i="4" s="1"/>
  <c r="F37" i="4" s="1"/>
  <c r="B38" i="4" s="1"/>
  <c r="F38" i="4" s="1"/>
  <c r="B39" i="4" s="1"/>
  <c r="F39" i="4" s="1"/>
  <c r="B40" i="4" s="1"/>
  <c r="F40" i="4" s="1"/>
  <c r="B41" i="4" s="1"/>
  <c r="F41" i="4" s="1"/>
  <c r="B42" i="4" s="1"/>
  <c r="F42" i="4" s="1"/>
  <c r="B43" i="4" s="1"/>
  <c r="F43" i="4" s="1"/>
  <c r="B44" i="4" s="1"/>
  <c r="F44" i="4" s="1"/>
  <c r="B45" i="4" s="1"/>
  <c r="F45" i="4" s="1"/>
  <c r="B46" i="4" s="1"/>
  <c r="F46" i="4" s="1"/>
  <c r="B47" i="4" s="1"/>
  <c r="F47" i="4" s="1"/>
  <c r="B48" i="4" s="1"/>
  <c r="F48" i="4" s="1"/>
  <c r="B49" i="4" s="1"/>
  <c r="F49" i="4" s="1"/>
  <c r="B50" i="4" s="1"/>
  <c r="F50" i="4" s="1"/>
  <c r="B51" i="4" s="1"/>
  <c r="F51" i="4" s="1"/>
  <c r="B52" i="4" s="1"/>
  <c r="F52" i="4" s="1"/>
  <c r="B53" i="4" s="1"/>
  <c r="F53" i="4" s="1"/>
  <c r="B54" i="4" s="1"/>
  <c r="F54" i="4" s="1"/>
  <c r="B55" i="4" s="1"/>
  <c r="F55" i="4" s="1"/>
  <c r="B56" i="4" s="1"/>
  <c r="F56" i="4" s="1"/>
  <c r="B57" i="4" s="1"/>
  <c r="F57" i="4" s="1"/>
  <c r="B58" i="4" s="1"/>
  <c r="F58" i="4" s="1"/>
  <c r="B59" i="4" s="1"/>
  <c r="F59" i="4" s="1"/>
  <c r="B60" i="4" s="1"/>
  <c r="F60" i="4" s="1"/>
  <c r="B61" i="4" s="1"/>
  <c r="F61" i="4" s="1"/>
  <c r="B62" i="4" s="1"/>
  <c r="F62" i="4" s="1"/>
  <c r="B63" i="4" s="1"/>
  <c r="F63" i="4" s="1"/>
  <c r="B64" i="4" s="1"/>
  <c r="F64" i="4" s="1"/>
  <c r="B65" i="4" s="1"/>
  <c r="F65" i="4" s="1"/>
  <c r="D8" i="1" l="1"/>
  <c r="E8" i="1" s="1"/>
  <c r="B9" i="1" s="1"/>
  <c r="D9" i="1" l="1"/>
  <c r="E9" i="1" s="1"/>
  <c r="B10" i="1" s="1"/>
  <c r="D10" i="1" l="1"/>
  <c r="E10" i="1"/>
  <c r="B11" i="1" s="1"/>
  <c r="D11" i="1" l="1"/>
  <c r="E11" i="1" s="1"/>
  <c r="B12" i="1" s="1"/>
  <c r="D12" i="1" l="1"/>
  <c r="E12" i="1" s="1"/>
  <c r="B13" i="1" s="1"/>
  <c r="D13" i="1" l="1"/>
  <c r="E13" i="1" s="1"/>
  <c r="B14" i="1" s="1"/>
  <c r="D14" i="1" l="1"/>
  <c r="E14" i="1" s="1"/>
</calcChain>
</file>

<file path=xl/sharedStrings.xml><?xml version="1.0" encoding="utf-8"?>
<sst xmlns="http://schemas.openxmlformats.org/spreadsheetml/2006/main" count="13" uniqueCount="12">
  <si>
    <t>Beginning Balance</t>
  </si>
  <si>
    <t>Payment</t>
  </si>
  <si>
    <t>Interest Owed</t>
  </si>
  <si>
    <t>Ending Balance</t>
  </si>
  <si>
    <t>Month</t>
  </si>
  <si>
    <t>rate</t>
  </si>
  <si>
    <t>From PMT function</t>
  </si>
  <si>
    <t>Year</t>
  </si>
  <si>
    <t>Initial balance</t>
  </si>
  <si>
    <t>Contribution</t>
  </si>
  <si>
    <t>Return</t>
  </si>
  <si>
    <t>Withdrawal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</si>
</sst>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4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1" applyNumberFormat="0" applyAlignment="0" applyProtection="0"/>
    <xf numFmtId="0" fontId="8" fillId="29" borderId="2" applyNumberFormat="0" applyAlignment="0" applyProtection="0"/>
    <xf numFmtId="44" fontId="1" fillId="0" borderId="0" applyFont="0" applyFill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10" fillId="33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4" borderId="1" applyNumberFormat="0" applyAlignment="0" applyProtection="0"/>
    <xf numFmtId="0" fontId="15" fillId="0" borderId="6" applyNumberFormat="0" applyFill="0" applyAlignment="0" applyProtection="0"/>
    <xf numFmtId="0" fontId="16" fillId="35" borderId="0" applyNumberFormat="0" applyBorder="0" applyAlignment="0" applyProtection="0"/>
    <xf numFmtId="0" fontId="3" fillId="36" borderId="7" applyNumberFormat="0" applyFont="0" applyAlignment="0" applyProtection="0"/>
    <xf numFmtId="0" fontId="17" fillId="28" borderId="8" applyNumberFormat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20" fillId="0" borderId="0" xfId="0" applyFont="1"/>
    <xf numFmtId="8" fontId="20" fillId="0" borderId="0" xfId="0" quotePrefix="1" applyNumberFormat="1" applyFont="1"/>
    <xf numFmtId="0" fontId="20" fillId="0" borderId="0" xfId="0" applyFont="1" applyAlignment="1">
      <alignment wrapText="1"/>
    </xf>
    <xf numFmtId="44" fontId="20" fillId="0" borderId="0" xfId="28" applyFont="1"/>
    <xf numFmtId="44" fontId="20" fillId="2" borderId="0" xfId="28" applyFont="1" applyFill="1"/>
    <xf numFmtId="9" fontId="20" fillId="0" borderId="0" xfId="42" applyFont="1"/>
    <xf numFmtId="164" fontId="20" fillId="0" borderId="0" xfId="0" applyNumberFormat="1" applyFont="1"/>
  </cellXfs>
  <cellStyles count="46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Percent" xfId="42" builtinId="5"/>
    <cellStyle name="Sheet Title" xfId="43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G65"/>
  <sheetViews>
    <sheetView topLeftCell="A5" zoomScaleNormal="100" workbookViewId="0">
      <selection activeCell="F72" sqref="F72"/>
    </sheetView>
  </sheetViews>
  <sheetFormatPr defaultColWidth="12.33203125" defaultRowHeight="13.2" x14ac:dyDescent="0.25"/>
  <cols>
    <col min="1" max="1" width="6.109375" style="1" customWidth="1"/>
    <col min="2" max="2" width="12.6640625" style="1" bestFit="1" customWidth="1"/>
    <col min="3" max="3" width="12.33203125" style="1"/>
    <col min="4" max="4" width="6.6640625" style="1" customWidth="1"/>
    <col min="5" max="5" width="12.33203125" style="1"/>
    <col min="6" max="6" width="13" style="1" customWidth="1"/>
    <col min="7" max="16384" width="12.33203125" style="1"/>
  </cols>
  <sheetData>
    <row r="4" spans="1:7" x14ac:dyDescent="0.25">
      <c r="B4" s="3"/>
      <c r="C4" s="3"/>
      <c r="D4" s="3"/>
      <c r="E4" s="3"/>
      <c r="F4" s="3"/>
      <c r="G4" s="3"/>
    </row>
    <row r="5" spans="1:7" ht="26.4" x14ac:dyDescent="0.25">
      <c r="A5" s="1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3</v>
      </c>
    </row>
    <row r="6" spans="1:7" x14ac:dyDescent="0.25">
      <c r="A6" s="1">
        <v>1</v>
      </c>
      <c r="B6" s="7">
        <v>0</v>
      </c>
      <c r="C6" s="4">
        <v>1387.868094793834</v>
      </c>
      <c r="D6" s="6">
        <v>0.1</v>
      </c>
      <c r="E6" s="7">
        <v>0</v>
      </c>
      <c r="F6" s="7">
        <f t="shared" ref="F6:F37" si="0">(B6+C6-E6)*(1+D6)</f>
        <v>1526.6549042732174</v>
      </c>
    </row>
    <row r="7" spans="1:7" x14ac:dyDescent="0.25">
      <c r="A7" s="1">
        <v>2</v>
      </c>
      <c r="B7" s="7">
        <f t="shared" ref="B7:B38" si="1">F6</f>
        <v>1526.6549042732174</v>
      </c>
      <c r="C7" s="4">
        <f>C6+500</f>
        <v>1887.868094793834</v>
      </c>
      <c r="D7" s="6">
        <v>0.1</v>
      </c>
      <c r="E7" s="7">
        <v>0</v>
      </c>
      <c r="F7" s="7">
        <f t="shared" si="0"/>
        <v>3755.9752989737567</v>
      </c>
    </row>
    <row r="8" spans="1:7" x14ac:dyDescent="0.25">
      <c r="A8" s="1">
        <v>3</v>
      </c>
      <c r="B8" s="7">
        <f t="shared" si="1"/>
        <v>3755.9752989737567</v>
      </c>
      <c r="C8" s="4">
        <f t="shared" ref="C8:C45" si="2">C7+500</f>
        <v>2387.8680947938337</v>
      </c>
      <c r="D8" s="6">
        <v>0.1</v>
      </c>
      <c r="E8" s="7">
        <v>0</v>
      </c>
      <c r="F8" s="7">
        <f t="shared" si="0"/>
        <v>6758.2277331443502</v>
      </c>
    </row>
    <row r="9" spans="1:7" hidden="1" x14ac:dyDescent="0.25">
      <c r="A9" s="1">
        <v>4</v>
      </c>
      <c r="B9" s="7">
        <f t="shared" si="1"/>
        <v>6758.2277331443502</v>
      </c>
      <c r="C9" s="4">
        <f t="shared" si="2"/>
        <v>2887.8680947938337</v>
      </c>
      <c r="D9" s="6">
        <v>0.1</v>
      </c>
      <c r="E9" s="7">
        <v>0</v>
      </c>
      <c r="F9" s="7">
        <f t="shared" si="0"/>
        <v>10610.705410732004</v>
      </c>
    </row>
    <row r="10" spans="1:7" hidden="1" x14ac:dyDescent="0.25">
      <c r="A10" s="1">
        <v>5</v>
      </c>
      <c r="B10" s="7">
        <f t="shared" si="1"/>
        <v>10610.705410732004</v>
      </c>
      <c r="C10" s="4">
        <f t="shared" si="2"/>
        <v>3387.8680947938337</v>
      </c>
      <c r="D10" s="6">
        <v>0.1</v>
      </c>
      <c r="E10" s="7">
        <v>0</v>
      </c>
      <c r="F10" s="7">
        <f t="shared" si="0"/>
        <v>15398.430856078423</v>
      </c>
    </row>
    <row r="11" spans="1:7" hidden="1" x14ac:dyDescent="0.25">
      <c r="A11" s="1">
        <v>6</v>
      </c>
      <c r="B11" s="7">
        <f t="shared" si="1"/>
        <v>15398.430856078423</v>
      </c>
      <c r="C11" s="4">
        <f t="shared" si="2"/>
        <v>3887.8680947938337</v>
      </c>
      <c r="D11" s="6">
        <v>0.1</v>
      </c>
      <c r="E11" s="7">
        <v>0</v>
      </c>
      <c r="F11" s="7">
        <f t="shared" si="0"/>
        <v>21214.928845959483</v>
      </c>
    </row>
    <row r="12" spans="1:7" hidden="1" x14ac:dyDescent="0.25">
      <c r="A12" s="1">
        <v>7</v>
      </c>
      <c r="B12" s="7">
        <f t="shared" si="1"/>
        <v>21214.928845959483</v>
      </c>
      <c r="C12" s="4">
        <f t="shared" si="2"/>
        <v>4387.8680947938337</v>
      </c>
      <c r="D12" s="6">
        <v>0.1</v>
      </c>
      <c r="E12" s="7">
        <v>0</v>
      </c>
      <c r="F12" s="7">
        <f t="shared" si="0"/>
        <v>28163.076634828649</v>
      </c>
    </row>
    <row r="13" spans="1:7" hidden="1" x14ac:dyDescent="0.25">
      <c r="A13" s="1">
        <v>8</v>
      </c>
      <c r="B13" s="7">
        <f t="shared" si="1"/>
        <v>28163.076634828649</v>
      </c>
      <c r="C13" s="4">
        <f t="shared" si="2"/>
        <v>4887.8680947938337</v>
      </c>
      <c r="D13" s="6">
        <v>0.1</v>
      </c>
      <c r="E13" s="7">
        <v>0</v>
      </c>
      <c r="F13" s="7">
        <f t="shared" si="0"/>
        <v>36356.039202584732</v>
      </c>
    </row>
    <row r="14" spans="1:7" hidden="1" x14ac:dyDescent="0.25">
      <c r="A14" s="1">
        <v>9</v>
      </c>
      <c r="B14" s="7">
        <f t="shared" si="1"/>
        <v>36356.039202584732</v>
      </c>
      <c r="C14" s="4">
        <f t="shared" si="2"/>
        <v>5387.8680947938337</v>
      </c>
      <c r="D14" s="6">
        <v>0.1</v>
      </c>
      <c r="E14" s="7">
        <v>0</v>
      </c>
      <c r="F14" s="7">
        <f t="shared" si="0"/>
        <v>45918.298027116427</v>
      </c>
    </row>
    <row r="15" spans="1:7" hidden="1" x14ac:dyDescent="0.25">
      <c r="A15" s="1">
        <v>10</v>
      </c>
      <c r="B15" s="7">
        <f t="shared" si="1"/>
        <v>45918.298027116427</v>
      </c>
      <c r="C15" s="4">
        <f t="shared" si="2"/>
        <v>5887.8680947938337</v>
      </c>
      <c r="D15" s="6">
        <v>0.1</v>
      </c>
      <c r="E15" s="7">
        <v>0</v>
      </c>
      <c r="F15" s="7">
        <f t="shared" si="0"/>
        <v>56986.782734101289</v>
      </c>
    </row>
    <row r="16" spans="1:7" hidden="1" x14ac:dyDescent="0.25">
      <c r="A16" s="1">
        <v>11</v>
      </c>
      <c r="B16" s="7">
        <f t="shared" si="1"/>
        <v>56986.782734101289</v>
      </c>
      <c r="C16" s="4">
        <f t="shared" si="2"/>
        <v>6387.8680947938337</v>
      </c>
      <c r="D16" s="6">
        <v>0.1</v>
      </c>
      <c r="E16" s="7">
        <v>0</v>
      </c>
      <c r="F16" s="7">
        <f t="shared" si="0"/>
        <v>69712.11591178464</v>
      </c>
    </row>
    <row r="17" spans="1:6" hidden="1" x14ac:dyDescent="0.25">
      <c r="A17" s="1">
        <v>12</v>
      </c>
      <c r="B17" s="7">
        <f t="shared" si="1"/>
        <v>69712.11591178464</v>
      </c>
      <c r="C17" s="4">
        <f t="shared" si="2"/>
        <v>6887.8680947938337</v>
      </c>
      <c r="D17" s="6">
        <v>0.1</v>
      </c>
      <c r="E17" s="7">
        <v>0</v>
      </c>
      <c r="F17" s="7">
        <f t="shared" si="0"/>
        <v>84259.982407236341</v>
      </c>
    </row>
    <row r="18" spans="1:6" hidden="1" x14ac:dyDescent="0.25">
      <c r="A18" s="1">
        <v>13</v>
      </c>
      <c r="B18" s="7">
        <f t="shared" si="1"/>
        <v>84259.982407236341</v>
      </c>
      <c r="C18" s="4">
        <f t="shared" si="2"/>
        <v>7387.8680947938337</v>
      </c>
      <c r="D18" s="6">
        <v>0.1</v>
      </c>
      <c r="E18" s="7">
        <v>0</v>
      </c>
      <c r="F18" s="7">
        <f t="shared" si="0"/>
        <v>100812.63555223319</v>
      </c>
    </row>
    <row r="19" spans="1:6" hidden="1" x14ac:dyDescent="0.25">
      <c r="A19" s="1">
        <v>14</v>
      </c>
      <c r="B19" s="7">
        <f t="shared" si="1"/>
        <v>100812.63555223319</v>
      </c>
      <c r="C19" s="4">
        <f t="shared" si="2"/>
        <v>7887.8680947938337</v>
      </c>
      <c r="D19" s="6">
        <v>0.1</v>
      </c>
      <c r="E19" s="7">
        <v>0</v>
      </c>
      <c r="F19" s="7">
        <f t="shared" si="0"/>
        <v>119570.55401172972</v>
      </c>
    </row>
    <row r="20" spans="1:6" hidden="1" x14ac:dyDescent="0.25">
      <c r="A20" s="1">
        <v>15</v>
      </c>
      <c r="B20" s="7">
        <f t="shared" si="1"/>
        <v>119570.55401172972</v>
      </c>
      <c r="C20" s="4">
        <f t="shared" si="2"/>
        <v>8387.8680947938337</v>
      </c>
      <c r="D20" s="6">
        <v>0.1</v>
      </c>
      <c r="E20" s="7">
        <v>0</v>
      </c>
      <c r="F20" s="7">
        <f t="shared" si="0"/>
        <v>140754.26431717593</v>
      </c>
    </row>
    <row r="21" spans="1:6" hidden="1" x14ac:dyDescent="0.25">
      <c r="A21" s="1">
        <v>16</v>
      </c>
      <c r="B21" s="7">
        <f t="shared" si="1"/>
        <v>140754.26431717593</v>
      </c>
      <c r="C21" s="4">
        <f t="shared" si="2"/>
        <v>8887.8680947938337</v>
      </c>
      <c r="D21" s="6">
        <v>0.1</v>
      </c>
      <c r="E21" s="7">
        <v>0</v>
      </c>
      <c r="F21" s="7">
        <f t="shared" si="0"/>
        <v>164606.34565316676</v>
      </c>
    </row>
    <row r="22" spans="1:6" hidden="1" x14ac:dyDescent="0.25">
      <c r="A22" s="1">
        <v>17</v>
      </c>
      <c r="B22" s="7">
        <f t="shared" si="1"/>
        <v>164606.34565316676</v>
      </c>
      <c r="C22" s="4">
        <f t="shared" si="2"/>
        <v>9387.8680947938337</v>
      </c>
      <c r="D22" s="6">
        <v>0.1</v>
      </c>
      <c r="E22" s="7">
        <v>0</v>
      </c>
      <c r="F22" s="7">
        <f t="shared" si="0"/>
        <v>191393.63512275668</v>
      </c>
    </row>
    <row r="23" spans="1:6" hidden="1" x14ac:dyDescent="0.25">
      <c r="A23" s="1">
        <v>18</v>
      </c>
      <c r="B23" s="7">
        <f t="shared" si="1"/>
        <v>191393.63512275668</v>
      </c>
      <c r="C23" s="4">
        <f t="shared" si="2"/>
        <v>9887.8680947938337</v>
      </c>
      <c r="D23" s="6">
        <v>0.1</v>
      </c>
      <c r="E23" s="7">
        <v>0</v>
      </c>
      <c r="F23" s="7">
        <f t="shared" si="0"/>
        <v>221409.65353930558</v>
      </c>
    </row>
    <row r="24" spans="1:6" hidden="1" x14ac:dyDescent="0.25">
      <c r="A24" s="1">
        <v>19</v>
      </c>
      <c r="B24" s="7">
        <f t="shared" si="1"/>
        <v>221409.65353930558</v>
      </c>
      <c r="C24" s="4">
        <f t="shared" si="2"/>
        <v>10387.868094793834</v>
      </c>
      <c r="D24" s="6">
        <v>0.1</v>
      </c>
      <c r="E24" s="7">
        <v>0</v>
      </c>
      <c r="F24" s="7">
        <f t="shared" si="0"/>
        <v>254977.27379750938</v>
      </c>
    </row>
    <row r="25" spans="1:6" hidden="1" x14ac:dyDescent="0.25">
      <c r="A25" s="1">
        <v>20</v>
      </c>
      <c r="B25" s="7">
        <f t="shared" si="1"/>
        <v>254977.27379750938</v>
      </c>
      <c r="C25" s="4">
        <f t="shared" si="2"/>
        <v>10887.868094793834</v>
      </c>
      <c r="D25" s="6">
        <v>0.1</v>
      </c>
      <c r="E25" s="7">
        <v>0</v>
      </c>
      <c r="F25" s="7">
        <f t="shared" si="0"/>
        <v>292451.65608153353</v>
      </c>
    </row>
    <row r="26" spans="1:6" hidden="1" x14ac:dyDescent="0.25">
      <c r="A26" s="1">
        <v>21</v>
      </c>
      <c r="B26" s="7">
        <f t="shared" si="1"/>
        <v>292451.65608153353</v>
      </c>
      <c r="C26" s="4">
        <f t="shared" si="2"/>
        <v>11387.868094793834</v>
      </c>
      <c r="D26" s="6">
        <v>0.05</v>
      </c>
      <c r="E26" s="7">
        <v>0</v>
      </c>
      <c r="F26" s="7">
        <f t="shared" si="0"/>
        <v>319031.50038514374</v>
      </c>
    </row>
    <row r="27" spans="1:6" hidden="1" x14ac:dyDescent="0.25">
      <c r="A27" s="1">
        <v>22</v>
      </c>
      <c r="B27" s="7">
        <f t="shared" si="1"/>
        <v>319031.50038514374</v>
      </c>
      <c r="C27" s="4">
        <f t="shared" si="2"/>
        <v>11887.868094793834</v>
      </c>
      <c r="D27" s="6">
        <v>0.05</v>
      </c>
      <c r="E27" s="7">
        <v>0</v>
      </c>
      <c r="F27" s="7">
        <f t="shared" si="0"/>
        <v>347465.33690393443</v>
      </c>
    </row>
    <row r="28" spans="1:6" hidden="1" x14ac:dyDescent="0.25">
      <c r="A28" s="1">
        <v>23</v>
      </c>
      <c r="B28" s="7">
        <f t="shared" si="1"/>
        <v>347465.33690393443</v>
      </c>
      <c r="C28" s="4">
        <f t="shared" si="2"/>
        <v>12387.868094793834</v>
      </c>
      <c r="D28" s="6">
        <v>0.05</v>
      </c>
      <c r="E28" s="7">
        <v>0</v>
      </c>
      <c r="F28" s="7">
        <f t="shared" si="0"/>
        <v>377845.86524866469</v>
      </c>
    </row>
    <row r="29" spans="1:6" hidden="1" x14ac:dyDescent="0.25">
      <c r="A29" s="1">
        <v>24</v>
      </c>
      <c r="B29" s="7">
        <f t="shared" si="1"/>
        <v>377845.86524866469</v>
      </c>
      <c r="C29" s="4">
        <f t="shared" si="2"/>
        <v>12887.868094793834</v>
      </c>
      <c r="D29" s="6">
        <v>0.05</v>
      </c>
      <c r="E29" s="7">
        <v>0</v>
      </c>
      <c r="F29" s="7">
        <f t="shared" si="0"/>
        <v>410270.42001063144</v>
      </c>
    </row>
    <row r="30" spans="1:6" hidden="1" x14ac:dyDescent="0.25">
      <c r="A30" s="1">
        <v>25</v>
      </c>
      <c r="B30" s="7">
        <f t="shared" si="1"/>
        <v>410270.42001063144</v>
      </c>
      <c r="C30" s="4">
        <f t="shared" si="2"/>
        <v>13387.868094793834</v>
      </c>
      <c r="D30" s="6">
        <v>0.05</v>
      </c>
      <c r="E30" s="7">
        <v>0</v>
      </c>
      <c r="F30" s="7">
        <f t="shared" si="0"/>
        <v>444841.20251069654</v>
      </c>
    </row>
    <row r="31" spans="1:6" hidden="1" x14ac:dyDescent="0.25">
      <c r="A31" s="1">
        <v>26</v>
      </c>
      <c r="B31" s="7">
        <f t="shared" si="1"/>
        <v>444841.20251069654</v>
      </c>
      <c r="C31" s="4">
        <f t="shared" si="2"/>
        <v>13887.868094793834</v>
      </c>
      <c r="D31" s="6">
        <v>0.05</v>
      </c>
      <c r="E31" s="7">
        <v>0</v>
      </c>
      <c r="F31" s="7">
        <f t="shared" si="0"/>
        <v>481665.52413576492</v>
      </c>
    </row>
    <row r="32" spans="1:6" hidden="1" x14ac:dyDescent="0.25">
      <c r="A32" s="1">
        <v>27</v>
      </c>
      <c r="B32" s="7">
        <f t="shared" si="1"/>
        <v>481665.52413576492</v>
      </c>
      <c r="C32" s="4">
        <f t="shared" si="2"/>
        <v>14387.868094793834</v>
      </c>
      <c r="D32" s="6">
        <v>0.05</v>
      </c>
      <c r="E32" s="7">
        <v>0</v>
      </c>
      <c r="F32" s="7">
        <f t="shared" si="0"/>
        <v>520856.06184208667</v>
      </c>
    </row>
    <row r="33" spans="1:6" hidden="1" x14ac:dyDescent="0.25">
      <c r="A33" s="1">
        <v>28</v>
      </c>
      <c r="B33" s="7">
        <f t="shared" si="1"/>
        <v>520856.06184208667</v>
      </c>
      <c r="C33" s="4">
        <f t="shared" si="2"/>
        <v>14887.868094793834</v>
      </c>
      <c r="D33" s="6">
        <v>0.05</v>
      </c>
      <c r="E33" s="7">
        <v>0</v>
      </c>
      <c r="F33" s="7">
        <f t="shared" si="0"/>
        <v>562531.12643372454</v>
      </c>
    </row>
    <row r="34" spans="1:6" hidden="1" x14ac:dyDescent="0.25">
      <c r="A34" s="1">
        <v>29</v>
      </c>
      <c r="B34" s="7">
        <f t="shared" si="1"/>
        <v>562531.12643372454</v>
      </c>
      <c r="C34" s="4">
        <f t="shared" si="2"/>
        <v>15387.868094793834</v>
      </c>
      <c r="D34" s="6">
        <v>0.05</v>
      </c>
      <c r="E34" s="7">
        <v>0</v>
      </c>
      <c r="F34" s="7">
        <f t="shared" si="0"/>
        <v>606814.94425494433</v>
      </c>
    </row>
    <row r="35" spans="1:6" hidden="1" x14ac:dyDescent="0.25">
      <c r="A35" s="1">
        <v>30</v>
      </c>
      <c r="B35" s="7">
        <f t="shared" si="1"/>
        <v>606814.94425494433</v>
      </c>
      <c r="C35" s="4">
        <f t="shared" si="2"/>
        <v>15887.868094793834</v>
      </c>
      <c r="D35" s="6">
        <v>0.05</v>
      </c>
      <c r="E35" s="7">
        <v>0</v>
      </c>
      <c r="F35" s="7">
        <f t="shared" si="0"/>
        <v>653837.95296722511</v>
      </c>
    </row>
    <row r="36" spans="1:6" hidden="1" x14ac:dyDescent="0.25">
      <c r="A36" s="1">
        <v>31</v>
      </c>
      <c r="B36" s="7">
        <f t="shared" si="1"/>
        <v>653837.95296722511</v>
      </c>
      <c r="C36" s="4">
        <f t="shared" si="2"/>
        <v>16387.868094793834</v>
      </c>
      <c r="D36" s="6">
        <v>0.05</v>
      </c>
      <c r="E36" s="7">
        <v>0</v>
      </c>
      <c r="F36" s="7">
        <f t="shared" si="0"/>
        <v>703737.11211511993</v>
      </c>
    </row>
    <row r="37" spans="1:6" hidden="1" x14ac:dyDescent="0.25">
      <c r="A37" s="1">
        <v>32</v>
      </c>
      <c r="B37" s="7">
        <f t="shared" si="1"/>
        <v>703737.11211511993</v>
      </c>
      <c r="C37" s="4">
        <f t="shared" si="2"/>
        <v>16887.868094793834</v>
      </c>
      <c r="D37" s="6">
        <v>0.05</v>
      </c>
      <c r="E37" s="7">
        <v>0</v>
      </c>
      <c r="F37" s="7">
        <f t="shared" si="0"/>
        <v>756656.22922040953</v>
      </c>
    </row>
    <row r="38" spans="1:6" hidden="1" x14ac:dyDescent="0.25">
      <c r="A38" s="1">
        <v>33</v>
      </c>
      <c r="B38" s="7">
        <f t="shared" si="1"/>
        <v>756656.22922040953</v>
      </c>
      <c r="C38" s="4">
        <f t="shared" si="2"/>
        <v>17387.868094793834</v>
      </c>
      <c r="D38" s="6">
        <v>0.05</v>
      </c>
      <c r="E38" s="7">
        <v>0</v>
      </c>
      <c r="F38" s="7">
        <f t="shared" ref="F38:F65" si="3">(B38+C38-E38)*(1+D38)</f>
        <v>812746.30218096357</v>
      </c>
    </row>
    <row r="39" spans="1:6" hidden="1" x14ac:dyDescent="0.25">
      <c r="A39" s="1">
        <v>34</v>
      </c>
      <c r="B39" s="7">
        <f t="shared" ref="B39:B65" si="4">F38</f>
        <v>812746.30218096357</v>
      </c>
      <c r="C39" s="4">
        <f t="shared" si="2"/>
        <v>17887.868094793834</v>
      </c>
      <c r="D39" s="6">
        <v>0.05</v>
      </c>
      <c r="E39" s="7">
        <v>0</v>
      </c>
      <c r="F39" s="7">
        <f t="shared" si="3"/>
        <v>872165.87878954539</v>
      </c>
    </row>
    <row r="40" spans="1:6" hidden="1" x14ac:dyDescent="0.25">
      <c r="A40" s="1">
        <v>35</v>
      </c>
      <c r="B40" s="7">
        <f t="shared" si="4"/>
        <v>872165.87878954539</v>
      </c>
      <c r="C40" s="4">
        <f t="shared" si="2"/>
        <v>18387.868094793834</v>
      </c>
      <c r="D40" s="6">
        <v>0.05</v>
      </c>
      <c r="E40" s="7">
        <v>0</v>
      </c>
      <c r="F40" s="7">
        <f t="shared" si="3"/>
        <v>935081.43422855623</v>
      </c>
    </row>
    <row r="41" spans="1:6" hidden="1" x14ac:dyDescent="0.25">
      <c r="A41" s="1">
        <v>36</v>
      </c>
      <c r="B41" s="7">
        <f t="shared" si="4"/>
        <v>935081.43422855623</v>
      </c>
      <c r="C41" s="4">
        <f t="shared" si="2"/>
        <v>18887.868094793834</v>
      </c>
      <c r="D41" s="6">
        <v>0.05</v>
      </c>
      <c r="E41" s="7">
        <v>0</v>
      </c>
      <c r="F41" s="7">
        <f t="shared" si="3"/>
        <v>1001667.7674395177</v>
      </c>
    </row>
    <row r="42" spans="1:6" hidden="1" x14ac:dyDescent="0.25">
      <c r="A42" s="1">
        <v>37</v>
      </c>
      <c r="B42" s="7">
        <f t="shared" si="4"/>
        <v>1001667.7674395177</v>
      </c>
      <c r="C42" s="4">
        <f t="shared" si="2"/>
        <v>19387.868094793834</v>
      </c>
      <c r="D42" s="6">
        <v>0.05</v>
      </c>
      <c r="E42" s="7">
        <v>0</v>
      </c>
      <c r="F42" s="7">
        <f t="shared" si="3"/>
        <v>1072108.4173110272</v>
      </c>
    </row>
    <row r="43" spans="1:6" hidden="1" x14ac:dyDescent="0.25">
      <c r="A43" s="1">
        <v>38</v>
      </c>
      <c r="B43" s="7">
        <f t="shared" si="4"/>
        <v>1072108.4173110272</v>
      </c>
      <c r="C43" s="4">
        <f t="shared" si="2"/>
        <v>19887.868094793834</v>
      </c>
      <c r="D43" s="6">
        <v>0.05</v>
      </c>
      <c r="E43" s="7">
        <v>0</v>
      </c>
      <c r="F43" s="7">
        <f t="shared" si="3"/>
        <v>1146596.0996761119</v>
      </c>
    </row>
    <row r="44" spans="1:6" x14ac:dyDescent="0.25">
      <c r="A44" s="1">
        <v>39</v>
      </c>
      <c r="B44" s="7">
        <f t="shared" si="4"/>
        <v>1146596.0996761119</v>
      </c>
      <c r="C44" s="4">
        <f t="shared" si="2"/>
        <v>20387.868094793834</v>
      </c>
      <c r="D44" s="6">
        <v>0.05</v>
      </c>
      <c r="E44" s="7">
        <v>0</v>
      </c>
      <c r="F44" s="7">
        <f t="shared" si="3"/>
        <v>1225333.166159451</v>
      </c>
    </row>
    <row r="45" spans="1:6" x14ac:dyDescent="0.25">
      <c r="A45" s="1">
        <v>40</v>
      </c>
      <c r="B45" s="7">
        <f t="shared" si="4"/>
        <v>1225333.166159451</v>
      </c>
      <c r="C45" s="4">
        <f t="shared" si="2"/>
        <v>20887.868094793834</v>
      </c>
      <c r="D45" s="6">
        <v>0.05</v>
      </c>
      <c r="E45" s="7">
        <v>0</v>
      </c>
      <c r="F45" s="7">
        <f t="shared" si="3"/>
        <v>1308532.085966957</v>
      </c>
    </row>
    <row r="46" spans="1:6" x14ac:dyDescent="0.25">
      <c r="A46" s="1">
        <v>41</v>
      </c>
      <c r="B46" s="7">
        <f t="shared" si="4"/>
        <v>1308532.085966957</v>
      </c>
      <c r="D46" s="6">
        <v>0.05</v>
      </c>
      <c r="E46" s="7">
        <v>100000</v>
      </c>
      <c r="F46" s="7">
        <f t="shared" si="3"/>
        <v>1268958.6902653049</v>
      </c>
    </row>
    <row r="47" spans="1:6" x14ac:dyDescent="0.25">
      <c r="A47" s="1">
        <v>42</v>
      </c>
      <c r="B47" s="7">
        <f t="shared" si="4"/>
        <v>1268958.6902653049</v>
      </c>
      <c r="D47" s="6">
        <v>0.05</v>
      </c>
      <c r="E47" s="7">
        <v>100000</v>
      </c>
      <c r="F47" s="7">
        <f t="shared" si="3"/>
        <v>1227406.6247785701</v>
      </c>
    </row>
    <row r="48" spans="1:6" hidden="1" x14ac:dyDescent="0.25">
      <c r="A48" s="1">
        <v>43</v>
      </c>
      <c r="B48" s="7">
        <f t="shared" si="4"/>
        <v>1227406.6247785701</v>
      </c>
      <c r="D48" s="6">
        <v>0.05</v>
      </c>
      <c r="E48" s="7">
        <v>100000</v>
      </c>
      <c r="F48" s="7">
        <f t="shared" si="3"/>
        <v>1183776.9560174986</v>
      </c>
    </row>
    <row r="49" spans="1:6" hidden="1" x14ac:dyDescent="0.25">
      <c r="A49" s="1">
        <v>44</v>
      </c>
      <c r="B49" s="7">
        <f t="shared" si="4"/>
        <v>1183776.9560174986</v>
      </c>
      <c r="D49" s="6">
        <v>0.05</v>
      </c>
      <c r="E49" s="7">
        <v>100000</v>
      </c>
      <c r="F49" s="7">
        <f t="shared" si="3"/>
        <v>1137965.8038183737</v>
      </c>
    </row>
    <row r="50" spans="1:6" hidden="1" x14ac:dyDescent="0.25">
      <c r="A50" s="1">
        <v>45</v>
      </c>
      <c r="B50" s="7">
        <f t="shared" si="4"/>
        <v>1137965.8038183737</v>
      </c>
      <c r="D50" s="6">
        <v>0.05</v>
      </c>
      <c r="E50" s="7">
        <v>100000</v>
      </c>
      <c r="F50" s="7">
        <f t="shared" si="3"/>
        <v>1089864.0940092925</v>
      </c>
    </row>
    <row r="51" spans="1:6" hidden="1" x14ac:dyDescent="0.25">
      <c r="A51" s="1">
        <v>46</v>
      </c>
      <c r="B51" s="7">
        <f t="shared" si="4"/>
        <v>1089864.0940092925</v>
      </c>
      <c r="D51" s="6">
        <v>0.05</v>
      </c>
      <c r="E51" s="7">
        <v>100000</v>
      </c>
      <c r="F51" s="7">
        <f t="shared" si="3"/>
        <v>1039357.2987097572</v>
      </c>
    </row>
    <row r="52" spans="1:6" hidden="1" x14ac:dyDescent="0.25">
      <c r="A52" s="1">
        <v>47</v>
      </c>
      <c r="B52" s="7">
        <f t="shared" si="4"/>
        <v>1039357.2987097572</v>
      </c>
      <c r="D52" s="6">
        <v>0.05</v>
      </c>
      <c r="E52" s="7">
        <v>100000</v>
      </c>
      <c r="F52" s="7">
        <f t="shared" si="3"/>
        <v>986325.16364524502</v>
      </c>
    </row>
    <row r="53" spans="1:6" hidden="1" x14ac:dyDescent="0.25">
      <c r="A53" s="1">
        <v>48</v>
      </c>
      <c r="B53" s="7">
        <f t="shared" si="4"/>
        <v>986325.16364524502</v>
      </c>
      <c r="D53" s="6">
        <v>0.05</v>
      </c>
      <c r="E53" s="7">
        <v>100000</v>
      </c>
      <c r="F53" s="7">
        <f t="shared" si="3"/>
        <v>930641.42182750732</v>
      </c>
    </row>
    <row r="54" spans="1:6" hidden="1" x14ac:dyDescent="0.25">
      <c r="A54" s="1">
        <v>49</v>
      </c>
      <c r="B54" s="7">
        <f t="shared" si="4"/>
        <v>930641.42182750732</v>
      </c>
      <c r="D54" s="6">
        <v>0.05</v>
      </c>
      <c r="E54" s="7">
        <v>100000</v>
      </c>
      <c r="F54" s="7">
        <f t="shared" si="3"/>
        <v>872173.49291888275</v>
      </c>
    </row>
    <row r="55" spans="1:6" hidden="1" x14ac:dyDescent="0.25">
      <c r="A55" s="1">
        <v>50</v>
      </c>
      <c r="B55" s="7">
        <f t="shared" si="4"/>
        <v>872173.49291888275</v>
      </c>
      <c r="D55" s="6">
        <v>0.05</v>
      </c>
      <c r="E55" s="7">
        <v>100000</v>
      </c>
      <c r="F55" s="7">
        <f t="shared" si="3"/>
        <v>810782.1675648269</v>
      </c>
    </row>
    <row r="56" spans="1:6" hidden="1" x14ac:dyDescent="0.25">
      <c r="A56" s="1">
        <v>51</v>
      </c>
      <c r="B56" s="7">
        <f t="shared" si="4"/>
        <v>810782.1675648269</v>
      </c>
      <c r="D56" s="6">
        <v>0.05</v>
      </c>
      <c r="E56" s="7">
        <v>100000</v>
      </c>
      <c r="F56" s="7">
        <f t="shared" si="3"/>
        <v>746321.27594306832</v>
      </c>
    </row>
    <row r="57" spans="1:6" hidden="1" x14ac:dyDescent="0.25">
      <c r="A57" s="1">
        <v>52</v>
      </c>
      <c r="B57" s="7">
        <f t="shared" si="4"/>
        <v>746321.27594306832</v>
      </c>
      <c r="D57" s="6">
        <v>0.05</v>
      </c>
      <c r="E57" s="7">
        <v>100000</v>
      </c>
      <c r="F57" s="7">
        <f t="shared" si="3"/>
        <v>678637.33974022174</v>
      </c>
    </row>
    <row r="58" spans="1:6" hidden="1" x14ac:dyDescent="0.25">
      <c r="A58" s="1">
        <v>53</v>
      </c>
      <c r="B58" s="7">
        <f t="shared" si="4"/>
        <v>678637.33974022174</v>
      </c>
      <c r="D58" s="6">
        <v>0.05</v>
      </c>
      <c r="E58" s="7">
        <v>100000</v>
      </c>
      <c r="F58" s="7">
        <f t="shared" si="3"/>
        <v>607569.2067272329</v>
      </c>
    </row>
    <row r="59" spans="1:6" hidden="1" x14ac:dyDescent="0.25">
      <c r="A59" s="1">
        <v>54</v>
      </c>
      <c r="B59" s="7">
        <f t="shared" si="4"/>
        <v>607569.2067272329</v>
      </c>
      <c r="D59" s="6">
        <v>0.05</v>
      </c>
      <c r="E59" s="7">
        <v>100000</v>
      </c>
      <c r="F59" s="7">
        <f t="shared" si="3"/>
        <v>532947.66706359456</v>
      </c>
    </row>
    <row r="60" spans="1:6" hidden="1" x14ac:dyDescent="0.25">
      <c r="A60" s="1">
        <v>55</v>
      </c>
      <c r="B60" s="7">
        <f t="shared" si="4"/>
        <v>532947.66706359456</v>
      </c>
      <c r="D60" s="6">
        <v>0.05</v>
      </c>
      <c r="E60" s="7">
        <v>100000</v>
      </c>
      <c r="F60" s="7">
        <f t="shared" si="3"/>
        <v>454595.05041677429</v>
      </c>
    </row>
    <row r="61" spans="1:6" hidden="1" x14ac:dyDescent="0.25">
      <c r="A61" s="1">
        <v>56</v>
      </c>
      <c r="B61" s="7">
        <f t="shared" si="4"/>
        <v>454595.05041677429</v>
      </c>
      <c r="D61" s="6">
        <v>0.05</v>
      </c>
      <c r="E61" s="7">
        <v>100000</v>
      </c>
      <c r="F61" s="7">
        <f t="shared" si="3"/>
        <v>372324.80293761304</v>
      </c>
    </row>
    <row r="62" spans="1:6" x14ac:dyDescent="0.25">
      <c r="A62" s="1">
        <v>57</v>
      </c>
      <c r="B62" s="7">
        <f t="shared" si="4"/>
        <v>372324.80293761304</v>
      </c>
      <c r="D62" s="6">
        <v>0.05</v>
      </c>
      <c r="E62" s="7">
        <v>100000</v>
      </c>
      <c r="F62" s="7">
        <f t="shared" si="3"/>
        <v>285941.04308449372</v>
      </c>
    </row>
    <row r="63" spans="1:6" x14ac:dyDescent="0.25">
      <c r="A63" s="1">
        <v>58</v>
      </c>
      <c r="B63" s="7">
        <f t="shared" si="4"/>
        <v>285941.04308449372</v>
      </c>
      <c r="D63" s="6">
        <v>0.05</v>
      </c>
      <c r="E63" s="7">
        <v>100000</v>
      </c>
      <c r="F63" s="7">
        <f t="shared" si="3"/>
        <v>195238.09523871841</v>
      </c>
    </row>
    <row r="64" spans="1:6" x14ac:dyDescent="0.25">
      <c r="A64" s="1">
        <v>59</v>
      </c>
      <c r="B64" s="7">
        <f t="shared" si="4"/>
        <v>195238.09523871841</v>
      </c>
      <c r="D64" s="6">
        <v>0.05</v>
      </c>
      <c r="E64" s="7">
        <v>100000</v>
      </c>
      <c r="F64" s="7">
        <f t="shared" si="3"/>
        <v>100000.00000065433</v>
      </c>
    </row>
    <row r="65" spans="1:6" x14ac:dyDescent="0.25">
      <c r="A65" s="1">
        <v>60</v>
      </c>
      <c r="B65" s="7">
        <f t="shared" si="4"/>
        <v>100000.00000065433</v>
      </c>
      <c r="D65" s="6">
        <v>0.05</v>
      </c>
      <c r="E65" s="7">
        <v>100000</v>
      </c>
      <c r="F65" s="7">
        <f t="shared" si="3"/>
        <v>6.8704321165569127E-7</v>
      </c>
    </row>
  </sheetData>
  <phoneticPr fontId="2" type="noConversion"/>
  <printOptions headings="1" gridLines="1"/>
  <pageMargins left="0.75" right="0.75" top="1" bottom="1" header="0.5" footer="0.5"/>
  <pageSetup scale="7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Normal="100" workbookViewId="0">
      <selection activeCell="A25" sqref="A25"/>
    </sheetView>
  </sheetViews>
  <sheetFormatPr defaultColWidth="9.109375" defaultRowHeight="13.2" x14ac:dyDescent="0.25"/>
  <cols>
    <col min="1" max="1" width="6.33203125" style="1" customWidth="1"/>
    <col min="2" max="2" width="18.44140625" style="1" customWidth="1"/>
    <col min="3" max="3" width="12.109375" style="1" customWidth="1"/>
    <col min="4" max="4" width="8.44140625" style="1" customWidth="1"/>
    <col min="5" max="5" width="11" style="1" bestFit="1" customWidth="1"/>
    <col min="6" max="16384" width="9.109375" style="1"/>
  </cols>
  <sheetData>
    <row r="1" spans="1:6" x14ac:dyDescent="0.25">
      <c r="C1" s="1" t="s">
        <v>5</v>
      </c>
      <c r="D1" s="1">
        <f>0.08/12</f>
        <v>6.6666666666666671E-3</v>
      </c>
    </row>
    <row r="3" spans="1:6" x14ac:dyDescent="0.25">
      <c r="B3" s="1" t="s">
        <v>6</v>
      </c>
      <c r="C3" s="2">
        <f>-PMT(0.08/12,10,10000)</f>
        <v>1037.0320893591522</v>
      </c>
    </row>
    <row r="4" spans="1:6" ht="26.4" x14ac:dyDescent="0.25">
      <c r="A4" s="1" t="s">
        <v>4</v>
      </c>
      <c r="B4" s="3" t="s">
        <v>0</v>
      </c>
      <c r="C4" s="3" t="s">
        <v>1</v>
      </c>
      <c r="D4" s="3" t="s">
        <v>2</v>
      </c>
      <c r="E4" s="3" t="s">
        <v>3</v>
      </c>
      <c r="F4" s="3"/>
    </row>
    <row r="5" spans="1:6" x14ac:dyDescent="0.25">
      <c r="A5" s="1">
        <v>1</v>
      </c>
      <c r="B5" s="4">
        <v>10000</v>
      </c>
      <c r="C5" s="5">
        <v>1037.0320893588528</v>
      </c>
      <c r="D5" s="4">
        <f t="shared" ref="D5:D14" si="0">rate*B5</f>
        <v>66.666666666666671</v>
      </c>
      <c r="E5" s="4">
        <f t="shared" ref="E5:E14" si="1">(B5-(Payment-D5))</f>
        <v>9029.6345773078137</v>
      </c>
    </row>
    <row r="6" spans="1:6" x14ac:dyDescent="0.25">
      <c r="A6" s="1">
        <v>2</v>
      </c>
      <c r="B6" s="4">
        <f>E5</f>
        <v>9029.6345773078137</v>
      </c>
      <c r="C6" s="5">
        <f t="shared" ref="C6:C14" si="2">Payment</f>
        <v>1037.0320893588528</v>
      </c>
      <c r="D6" s="4">
        <f t="shared" si="0"/>
        <v>60.197563848718765</v>
      </c>
      <c r="E6" s="4">
        <f t="shared" si="1"/>
        <v>8052.8000517976798</v>
      </c>
    </row>
    <row r="7" spans="1:6" x14ac:dyDescent="0.25">
      <c r="A7" s="1">
        <v>3</v>
      </c>
      <c r="B7" s="4">
        <f t="shared" ref="B7:B14" si="3">E6</f>
        <v>8052.8000517976798</v>
      </c>
      <c r="C7" s="5">
        <f t="shared" si="2"/>
        <v>1037.0320893588528</v>
      </c>
      <c r="D7" s="4">
        <f t="shared" si="0"/>
        <v>53.685333678651205</v>
      </c>
      <c r="E7" s="4">
        <f t="shared" si="1"/>
        <v>7069.4532961174782</v>
      </c>
    </row>
    <row r="8" spans="1:6" x14ac:dyDescent="0.25">
      <c r="A8" s="1">
        <v>4</v>
      </c>
      <c r="B8" s="4">
        <f t="shared" si="3"/>
        <v>7069.4532961174782</v>
      </c>
      <c r="C8" s="5">
        <f t="shared" si="2"/>
        <v>1037.0320893588528</v>
      </c>
      <c r="D8" s="4">
        <f t="shared" si="0"/>
        <v>47.129688640783193</v>
      </c>
      <c r="E8" s="4">
        <f t="shared" si="1"/>
        <v>6079.5508953994085</v>
      </c>
    </row>
    <row r="9" spans="1:6" x14ac:dyDescent="0.25">
      <c r="A9" s="1">
        <v>5</v>
      </c>
      <c r="B9" s="4">
        <f t="shared" si="3"/>
        <v>6079.5508953994085</v>
      </c>
      <c r="C9" s="5">
        <f t="shared" si="2"/>
        <v>1037.0320893588528</v>
      </c>
      <c r="D9" s="4">
        <f t="shared" si="0"/>
        <v>40.530339302662725</v>
      </c>
      <c r="E9" s="4">
        <f t="shared" si="1"/>
        <v>5083.0491453432187</v>
      </c>
    </row>
    <row r="10" spans="1:6" x14ac:dyDescent="0.25">
      <c r="A10" s="1">
        <v>6</v>
      </c>
      <c r="B10" s="4">
        <f t="shared" si="3"/>
        <v>5083.0491453432187</v>
      </c>
      <c r="C10" s="5">
        <f t="shared" si="2"/>
        <v>1037.0320893588528</v>
      </c>
      <c r="D10" s="4">
        <f t="shared" si="0"/>
        <v>33.88699430228813</v>
      </c>
      <c r="E10" s="4">
        <f t="shared" si="1"/>
        <v>4079.9040502866542</v>
      </c>
    </row>
    <row r="11" spans="1:6" x14ac:dyDescent="0.25">
      <c r="A11" s="1">
        <v>7</v>
      </c>
      <c r="B11" s="4">
        <f t="shared" si="3"/>
        <v>4079.9040502866542</v>
      </c>
      <c r="C11" s="5">
        <f t="shared" si="2"/>
        <v>1037.0320893588528</v>
      </c>
      <c r="D11" s="4">
        <f t="shared" si="0"/>
        <v>27.199360335244364</v>
      </c>
      <c r="E11" s="4">
        <f t="shared" si="1"/>
        <v>3070.0713212630458</v>
      </c>
    </row>
    <row r="12" spans="1:6" x14ac:dyDescent="0.25">
      <c r="A12" s="1">
        <v>8</v>
      </c>
      <c r="B12" s="4">
        <f t="shared" si="3"/>
        <v>3070.0713212630458</v>
      </c>
      <c r="C12" s="5">
        <f t="shared" si="2"/>
        <v>1037.0320893588528</v>
      </c>
      <c r="D12" s="4">
        <f t="shared" si="0"/>
        <v>20.467142141753641</v>
      </c>
      <c r="E12" s="4">
        <f t="shared" si="1"/>
        <v>2053.5063740459464</v>
      </c>
    </row>
    <row r="13" spans="1:6" x14ac:dyDescent="0.25">
      <c r="A13" s="1">
        <v>9</v>
      </c>
      <c r="B13" s="4">
        <f t="shared" si="3"/>
        <v>2053.5063740459464</v>
      </c>
      <c r="C13" s="5">
        <f t="shared" si="2"/>
        <v>1037.0320893588528</v>
      </c>
      <c r="D13" s="4">
        <f t="shared" si="0"/>
        <v>13.690042493639643</v>
      </c>
      <c r="E13" s="4">
        <f t="shared" si="1"/>
        <v>1030.1643271807334</v>
      </c>
    </row>
    <row r="14" spans="1:6" x14ac:dyDescent="0.25">
      <c r="A14" s="1">
        <v>10</v>
      </c>
      <c r="B14" s="4">
        <f t="shared" si="3"/>
        <v>1030.1643271807334</v>
      </c>
      <c r="C14" s="5">
        <f t="shared" si="2"/>
        <v>1037.0320893588528</v>
      </c>
      <c r="D14" s="4">
        <f t="shared" si="0"/>
        <v>6.8677621812048892</v>
      </c>
      <c r="E14" s="4">
        <f t="shared" si="1"/>
        <v>3.085460775764659E-9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" sqref="C2"/>
    </sheetView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AA04DFA2-D044-4EC9-8065-C4E5818B0B50}">
  <ds:schemaRefs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d1607db4-bd3f-4f82-a312-bf7e283d0a6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D3E1FA8-6258-4B0D-8D66-165EBEA8E6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095976-BE2D-477E-A009-2A2C25215B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Retire</vt:lpstr>
      <vt:lpstr>PMT by SOLVER </vt:lpstr>
      <vt:lpstr>Sheet2</vt:lpstr>
      <vt:lpstr>Sheet3</vt:lpstr>
      <vt:lpstr>Payment</vt:lpstr>
      <vt:lpstr>rate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2007-01-18T17:54:40Z</dcterms:created>
  <dcterms:modified xsi:type="dcterms:W3CDTF">2013-09-05T10:58:00Z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