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/>
  </bookViews>
  <sheets>
    <sheet name="basketball" sheetId="1" r:id="rId1"/>
  </sheets>
  <externalReferences>
    <externalReference r:id="rId2"/>
    <externalReference r:id="rId3"/>
    <externalReference r:id="rId4"/>
    <externalReference r:id="rId5"/>
  </externalReferences>
  <definedNames>
    <definedName name="a">#REF!</definedName>
    <definedName name="Assnmts">#REF!</definedName>
    <definedName name="Avail">#REF!</definedName>
    <definedName name="b">#REF!</definedName>
    <definedName name="c_">#REF!</definedName>
    <definedName name="Calls">#REF!</definedName>
    <definedName name="carloss">#REF!</definedName>
    <definedName name="cities">OFFSET([1]data!$B$6,0,0,COUNTA([1]data!$B$1:$B$65536)-1,1)</definedName>
    <definedName name="ColSums">#REF!</definedName>
    <definedName name="costlock">#REF!</definedName>
    <definedName name="Covar">#REF!</definedName>
    <definedName name="d">#REF!</definedName>
    <definedName name="Deadline">#REF!</definedName>
    <definedName name="Decisions">#REF!</definedName>
    <definedName name="ded">#REF!</definedName>
    <definedName name="Dem">'[2]7'!$C$6:$C$20</definedName>
    <definedName name="Dems">#REF!</definedName>
    <definedName name="DemWins">#REF!</definedName>
    <definedName name="Errors">#REF!</definedName>
    <definedName name="ExpRet">#REF!</definedName>
    <definedName name="FinalFrns">#REF!</definedName>
    <definedName name="Fulltime">[3]Prob4_81!$B$10:$C$10</definedName>
    <definedName name="homeedge">#REF!</definedName>
    <definedName name="HrsPerWeek">#REF!</definedName>
    <definedName name="Invested">#REF!</definedName>
    <definedName name="L">#REF!</definedName>
    <definedName name="lock_no_policy">#REF!</definedName>
    <definedName name="lock_policy">#REF!</definedName>
    <definedName name="look">basketball!$A$4:$C$27</definedName>
    <definedName name="lookup">OFFSET([1]data!$B$6,0,0,COUNTA([1]data!$B$1:$B$65536)-1,3)</definedName>
    <definedName name="lookup2">#REF!</definedName>
    <definedName name="LTable">#REF!</definedName>
    <definedName name="MargBenefits">[4]agency!$B$40:$B$41</definedName>
    <definedName name="MaxParttime">[3]Prob4_81!$J$14</definedName>
    <definedName name="MaxPop">#REF!</definedName>
    <definedName name="MinPop">#REF!</definedName>
    <definedName name="MinSqDists">#REF!</definedName>
    <definedName name="Nbar">#REF!</definedName>
    <definedName name="no_lock_no_policy">#REF!</definedName>
    <definedName name="no_lock_policy">#REF!</definedName>
    <definedName name="Onhand">[3]Prob4_81!$B$18:$I$18</definedName>
    <definedName name="p">#REF!</definedName>
    <definedName name="Parttime">[3]Prob4_81!$B$14:$G$14</definedName>
    <definedName name="Pops">#REF!</definedName>
    <definedName name="PortVar">#REF!</definedName>
    <definedName name="prem">#REF!</definedName>
    <definedName name="probstollo">#REF!</definedName>
    <definedName name="probstolnlo">#REF!</definedName>
    <definedName name="q">#REF!</definedName>
    <definedName name="Q1_">#REF!</definedName>
    <definedName name="Q2_">#REF!</definedName>
    <definedName name="Q3_">#REF!</definedName>
    <definedName name="Q4_">#REF!</definedName>
    <definedName name="rate">basketball!$C$4:$C$27</definedName>
    <definedName name="rating">#REF!</definedName>
    <definedName name="Rent">#REF!</definedName>
    <definedName name="Rep">'[2]7'!$B$6:$B$20</definedName>
    <definedName name="Repubs">#REF!</definedName>
    <definedName name="Reqd">[3]Prob4_81!$B$20:$I$20</definedName>
    <definedName name="ReqdRet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owSums">#REF!</definedName>
    <definedName name="s">#REF!</definedName>
    <definedName name="solver_adj" localSheetId="0" hidden="1">basketball!$C$4:$C$27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basketball!$C$28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basketball!$K$2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solver_ver">1.3</definedName>
    <definedName name="SqftAvail">#REF!</definedName>
    <definedName name="SqftUsed">#REF!</definedName>
    <definedName name="SSE">#REF!</definedName>
    <definedName name="StartTimes">#REF!</definedName>
    <definedName name="StoreUsage">#REF!</definedName>
    <definedName name="Table">#REF!</definedName>
    <definedName name="TotCost">#REF!</definedName>
    <definedName name="TotInvest">#REF!</definedName>
    <definedName name="TotParttime">[3]Prob4_81!$H$14</definedName>
    <definedName name="WageHigh">[4]agency!$B$43</definedName>
    <definedName name="Wages">[4]agency!$B$24:$D$24</definedName>
    <definedName name="WeeksReqd">#REF!</definedName>
  </definedNames>
  <calcPr calcId="124519"/>
</workbook>
</file>

<file path=xl/calcChain.xml><?xml version="1.0" encoding="utf-8"?>
<calcChain xmlns="http://schemas.openxmlformats.org/spreadsheetml/2006/main">
  <c r="J83" i="1"/>
  <c r="I83"/>
  <c r="K83"/>
  <c r="L83" s="1"/>
  <c r="J82"/>
  <c r="I82"/>
  <c r="K82"/>
  <c r="L82" s="1"/>
  <c r="J81"/>
  <c r="I81"/>
  <c r="K81" s="1"/>
  <c r="L81" s="1"/>
  <c r="J80"/>
  <c r="I80"/>
  <c r="K80"/>
  <c r="L80" s="1"/>
  <c r="J79"/>
  <c r="I79"/>
  <c r="K79" s="1"/>
  <c r="L79" s="1"/>
  <c r="J78"/>
  <c r="I78"/>
  <c r="K78"/>
  <c r="L78" s="1"/>
  <c r="J77"/>
  <c r="I77"/>
  <c r="K77" s="1"/>
  <c r="L77" s="1"/>
  <c r="J76"/>
  <c r="I76"/>
  <c r="K76"/>
  <c r="L76" s="1"/>
  <c r="J75"/>
  <c r="I75"/>
  <c r="K75" s="1"/>
  <c r="L75" s="1"/>
  <c r="J74"/>
  <c r="I74"/>
  <c r="K74"/>
  <c r="L74" s="1"/>
  <c r="J73"/>
  <c r="I73"/>
  <c r="K73" s="1"/>
  <c r="L73" s="1"/>
  <c r="J72"/>
  <c r="I72"/>
  <c r="K72"/>
  <c r="L72" s="1"/>
  <c r="J71"/>
  <c r="I71"/>
  <c r="K71" s="1"/>
  <c r="L71" s="1"/>
  <c r="J70"/>
  <c r="I70"/>
  <c r="K70"/>
  <c r="L70" s="1"/>
  <c r="J69"/>
  <c r="I69"/>
  <c r="K69" s="1"/>
  <c r="L69" s="1"/>
  <c r="J68"/>
  <c r="I68"/>
  <c r="K68"/>
  <c r="L68" s="1"/>
  <c r="J67"/>
  <c r="I67"/>
  <c r="K67" s="1"/>
  <c r="L67" s="1"/>
  <c r="J66"/>
  <c r="I66"/>
  <c r="K66"/>
  <c r="L66" s="1"/>
  <c r="J65"/>
  <c r="I65"/>
  <c r="K65" s="1"/>
  <c r="L65" s="1"/>
  <c r="J64"/>
  <c r="I64"/>
  <c r="K64"/>
  <c r="L64" s="1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F33"/>
  <c r="F48" s="1"/>
  <c r="E33"/>
  <c r="E48"/>
  <c r="I32"/>
  <c r="F32"/>
  <c r="F47" s="1"/>
  <c r="E32"/>
  <c r="E47"/>
  <c r="I31"/>
  <c r="F31"/>
  <c r="F46" s="1"/>
  <c r="E31"/>
  <c r="E46"/>
  <c r="I30"/>
  <c r="F30"/>
  <c r="F45" s="1"/>
  <c r="E30"/>
  <c r="E45"/>
  <c r="I29"/>
  <c r="F29"/>
  <c r="F44" s="1"/>
  <c r="E29"/>
  <c r="E44"/>
  <c r="I28"/>
  <c r="F28"/>
  <c r="F43" s="1"/>
  <c r="E28"/>
  <c r="E43"/>
  <c r="C28"/>
  <c r="I27"/>
  <c r="F27"/>
  <c r="F42"/>
  <c r="F57" s="1"/>
  <c r="E27"/>
  <c r="E42" s="1"/>
  <c r="I26"/>
  <c r="F26"/>
  <c r="F41"/>
  <c r="F56" s="1"/>
  <c r="E26"/>
  <c r="E41" s="1"/>
  <c r="I25"/>
  <c r="F25"/>
  <c r="F40"/>
  <c r="F55" s="1"/>
  <c r="E25"/>
  <c r="E40" s="1"/>
  <c r="I24"/>
  <c r="F24"/>
  <c r="F39"/>
  <c r="F54" s="1"/>
  <c r="E24"/>
  <c r="E39" s="1"/>
  <c r="I23"/>
  <c r="F23"/>
  <c r="F38"/>
  <c r="F53" s="1"/>
  <c r="E23"/>
  <c r="E38" s="1"/>
  <c r="I22"/>
  <c r="F22"/>
  <c r="F37"/>
  <c r="F52" s="1"/>
  <c r="E22"/>
  <c r="E37" s="1"/>
  <c r="I21"/>
  <c r="F21"/>
  <c r="F36"/>
  <c r="F51" s="1"/>
  <c r="E21"/>
  <c r="E36" s="1"/>
  <c r="I20"/>
  <c r="F20"/>
  <c r="F35"/>
  <c r="F50" s="1"/>
  <c r="E20"/>
  <c r="E35" s="1"/>
  <c r="I19"/>
  <c r="F19"/>
  <c r="F34"/>
  <c r="F49" s="1"/>
  <c r="E19"/>
  <c r="E34" s="1"/>
  <c r="J18"/>
  <c r="I18"/>
  <c r="K18"/>
  <c r="L18" s="1"/>
  <c r="J17"/>
  <c r="I17"/>
  <c r="K17"/>
  <c r="L17" s="1"/>
  <c r="J16"/>
  <c r="I16"/>
  <c r="K16"/>
  <c r="L16" s="1"/>
  <c r="J15"/>
  <c r="I15"/>
  <c r="K15"/>
  <c r="L15" s="1"/>
  <c r="J14"/>
  <c r="I14"/>
  <c r="K14"/>
  <c r="L14" s="1"/>
  <c r="J13"/>
  <c r="I13"/>
  <c r="K13"/>
  <c r="L13" s="1"/>
  <c r="J12"/>
  <c r="I12"/>
  <c r="K12"/>
  <c r="L12" s="1"/>
  <c r="J11"/>
  <c r="I11"/>
  <c r="K11"/>
  <c r="L11" s="1"/>
  <c r="J10"/>
  <c r="I10"/>
  <c r="K10"/>
  <c r="L10" s="1"/>
  <c r="J9"/>
  <c r="I9"/>
  <c r="K9"/>
  <c r="L9" s="1"/>
  <c r="J8"/>
  <c r="K8" s="1"/>
  <c r="L8" s="1"/>
  <c r="I8"/>
  <c r="J7"/>
  <c r="K7" s="1"/>
  <c r="L7" s="1"/>
  <c r="I7"/>
  <c r="J6"/>
  <c r="K6" s="1"/>
  <c r="L6" s="1"/>
  <c r="I6"/>
  <c r="J5"/>
  <c r="K5" s="1"/>
  <c r="L5" s="1"/>
  <c r="I5"/>
  <c r="J4"/>
  <c r="K4" s="1"/>
  <c r="L4" s="1"/>
  <c r="I4"/>
  <c r="E58"/>
  <c r="E59"/>
  <c r="E60"/>
  <c r="E61"/>
  <c r="E62"/>
  <c r="E63"/>
  <c r="J19"/>
  <c r="K19" s="1"/>
  <c r="J20"/>
  <c r="K20" s="1"/>
  <c r="L20" s="1"/>
  <c r="J21"/>
  <c r="K21"/>
  <c r="L21" s="1"/>
  <c r="J22"/>
  <c r="K22" s="1"/>
  <c r="L22" s="1"/>
  <c r="J23"/>
  <c r="K23" s="1"/>
  <c r="L23" s="1"/>
  <c r="J24"/>
  <c r="K24" s="1"/>
  <c r="L24" s="1"/>
  <c r="J25"/>
  <c r="K25"/>
  <c r="L25" s="1"/>
  <c r="J26"/>
  <c r="K26" s="1"/>
  <c r="L26" s="1"/>
  <c r="J27"/>
  <c r="K27" s="1"/>
  <c r="L27" s="1"/>
  <c r="J28"/>
  <c r="K28" s="1"/>
  <c r="L28" s="1"/>
  <c r="J29"/>
  <c r="K29"/>
  <c r="L29" s="1"/>
  <c r="J30"/>
  <c r="K30" s="1"/>
  <c r="L30" s="1"/>
  <c r="J31"/>
  <c r="K31" s="1"/>
  <c r="L31" s="1"/>
  <c r="J32"/>
  <c r="K32" s="1"/>
  <c r="L32" s="1"/>
  <c r="J33"/>
  <c r="K33"/>
  <c r="L33" s="1"/>
  <c r="F58" l="1"/>
  <c r="J58" s="1"/>
  <c r="K58" s="1"/>
  <c r="L58" s="1"/>
  <c r="J43"/>
  <c r="K43" s="1"/>
  <c r="L43" s="1"/>
  <c r="F59"/>
  <c r="J44"/>
  <c r="K44" s="1"/>
  <c r="L44" s="1"/>
  <c r="F60"/>
  <c r="J60" s="1"/>
  <c r="K60" s="1"/>
  <c r="L60" s="1"/>
  <c r="J45"/>
  <c r="K45" s="1"/>
  <c r="L45" s="1"/>
  <c r="F61"/>
  <c r="J46"/>
  <c r="K46" s="1"/>
  <c r="L46" s="1"/>
  <c r="F62"/>
  <c r="J62" s="1"/>
  <c r="K62" s="1"/>
  <c r="L62" s="1"/>
  <c r="J47"/>
  <c r="K47" s="1"/>
  <c r="L47" s="1"/>
  <c r="F63"/>
  <c r="J48"/>
  <c r="K48" s="1"/>
  <c r="L48" s="1"/>
  <c r="E49"/>
  <c r="J49" s="1"/>
  <c r="K49" s="1"/>
  <c r="L49" s="1"/>
  <c r="J34"/>
  <c r="K34" s="1"/>
  <c r="L34" s="1"/>
  <c r="E50"/>
  <c r="J50" s="1"/>
  <c r="K50" s="1"/>
  <c r="L50" s="1"/>
  <c r="J35"/>
  <c r="K35" s="1"/>
  <c r="L35" s="1"/>
  <c r="E51"/>
  <c r="J51" s="1"/>
  <c r="K51" s="1"/>
  <c r="L51" s="1"/>
  <c r="J36"/>
  <c r="K36" s="1"/>
  <c r="L36" s="1"/>
  <c r="E52"/>
  <c r="J52" s="1"/>
  <c r="K52" s="1"/>
  <c r="L52" s="1"/>
  <c r="J37"/>
  <c r="K37" s="1"/>
  <c r="L37" s="1"/>
  <c r="E53"/>
  <c r="J53" s="1"/>
  <c r="K53" s="1"/>
  <c r="L53" s="1"/>
  <c r="J38"/>
  <c r="K38" s="1"/>
  <c r="L38" s="1"/>
  <c r="E54"/>
  <c r="J54" s="1"/>
  <c r="K54" s="1"/>
  <c r="L54" s="1"/>
  <c r="J39"/>
  <c r="K39" s="1"/>
  <c r="L39" s="1"/>
  <c r="E55"/>
  <c r="J55" s="1"/>
  <c r="K55" s="1"/>
  <c r="L55" s="1"/>
  <c r="J40"/>
  <c r="K40" s="1"/>
  <c r="L40" s="1"/>
  <c r="E56"/>
  <c r="J56" s="1"/>
  <c r="K56" s="1"/>
  <c r="L56" s="1"/>
  <c r="J41"/>
  <c r="K41" s="1"/>
  <c r="L41" s="1"/>
  <c r="E57"/>
  <c r="J57" s="1"/>
  <c r="K57" s="1"/>
  <c r="L57" s="1"/>
  <c r="J42"/>
  <c r="K42" s="1"/>
  <c r="L42" s="1"/>
  <c r="J63"/>
  <c r="K63" s="1"/>
  <c r="L63" s="1"/>
  <c r="J61"/>
  <c r="K61" s="1"/>
  <c r="L61" s="1"/>
  <c r="J59"/>
  <c r="K59" s="1"/>
  <c r="L59" s="1"/>
  <c r="L19"/>
  <c r="K2" l="1"/>
</calcChain>
</file>

<file path=xl/sharedStrings.xml><?xml version="1.0" encoding="utf-8"?>
<sst xmlns="http://schemas.openxmlformats.org/spreadsheetml/2006/main" count="63" uniqueCount="37">
  <si>
    <t>SSE</t>
  </si>
  <si>
    <t>Code</t>
  </si>
  <si>
    <t>Team</t>
  </si>
  <si>
    <t>Rating</t>
  </si>
  <si>
    <t xml:space="preserve">Game </t>
  </si>
  <si>
    <t>Team A</t>
  </si>
  <si>
    <t>Team B</t>
  </si>
  <si>
    <t>A score</t>
  </si>
  <si>
    <t>B score</t>
  </si>
  <si>
    <t>Margin</t>
  </si>
  <si>
    <t>Forecast</t>
  </si>
  <si>
    <t>Sq err</t>
  </si>
  <si>
    <t>Argentina</t>
  </si>
  <si>
    <t>France</t>
  </si>
  <si>
    <t>Nigeria</t>
  </si>
  <si>
    <t>Spain</t>
  </si>
  <si>
    <t>Serbia</t>
  </si>
  <si>
    <t>USA</t>
  </si>
  <si>
    <t>Liberia</t>
  </si>
  <si>
    <t>Venenzula</t>
  </si>
  <si>
    <t>Greece</t>
  </si>
  <si>
    <t>Germany</t>
  </si>
  <si>
    <t>Lithuania</t>
  </si>
  <si>
    <t>Angola</t>
  </si>
  <si>
    <t>New Zealand</t>
  </si>
  <si>
    <t>Japan</t>
  </si>
  <si>
    <t>Italy</t>
  </si>
  <si>
    <t>Panama</t>
  </si>
  <si>
    <t>Turkey</t>
  </si>
  <si>
    <t>Brazil</t>
  </si>
  <si>
    <t>Australia</t>
  </si>
  <si>
    <t>Slovenia</t>
  </si>
  <si>
    <t>Puerto Rico</t>
  </si>
  <si>
    <t>Qatar</t>
  </si>
  <si>
    <t>China</t>
  </si>
  <si>
    <t>Senegal</t>
  </si>
  <si>
    <t>mean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</si>
</sst>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_worldbball06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7book/solutionsfall06k507hw3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7-31-03\K5102003\HW%205-%20Krist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nok507solverfiles/hw1fall03nok5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solverfilesk507fall03/Copy%20of%20solhw4k5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ketball"/>
      <sheetName val="hubs"/>
      <sheetName val="breadco"/>
      <sheetName val="data"/>
      <sheetName val="distance"/>
    </sheetNames>
    <sheetDataSet>
      <sheetData sheetId="0"/>
      <sheetData sheetId="1"/>
      <sheetData sheetId="2"/>
      <sheetData sheetId="3">
        <row r="5">
          <cell r="B5" t="str">
            <v>City</v>
          </cell>
        </row>
        <row r="6">
          <cell r="B6" t="str">
            <v>New York</v>
          </cell>
        </row>
        <row r="7">
          <cell r="B7" t="str">
            <v>Boston</v>
          </cell>
        </row>
        <row r="8">
          <cell r="B8" t="str">
            <v>Philadelphia</v>
          </cell>
        </row>
        <row r="9">
          <cell r="B9" t="str">
            <v>Charlotte</v>
          </cell>
        </row>
        <row r="10">
          <cell r="B10" t="str">
            <v>Atlanta</v>
          </cell>
        </row>
        <row r="11">
          <cell r="B11" t="str">
            <v>New Orleans</v>
          </cell>
        </row>
        <row r="12">
          <cell r="B12" t="str">
            <v>Miami</v>
          </cell>
        </row>
        <row r="13">
          <cell r="B13" t="str">
            <v>Dallas</v>
          </cell>
        </row>
        <row r="14">
          <cell r="B14" t="str">
            <v>Houston</v>
          </cell>
        </row>
        <row r="15">
          <cell r="B15" t="str">
            <v>Chicago</v>
          </cell>
        </row>
        <row r="16">
          <cell r="B16" t="str">
            <v>Detroit</v>
          </cell>
        </row>
        <row r="17">
          <cell r="B17" t="str">
            <v>Cleveland</v>
          </cell>
        </row>
        <row r="18">
          <cell r="B18" t="str">
            <v>Indy</v>
          </cell>
        </row>
        <row r="19">
          <cell r="B19" t="str">
            <v>Denver</v>
          </cell>
        </row>
        <row r="20">
          <cell r="B20" t="str">
            <v>Minneapolis</v>
          </cell>
        </row>
        <row r="21">
          <cell r="B21" t="str">
            <v>Phoenix</v>
          </cell>
        </row>
        <row r="22">
          <cell r="B22" t="str">
            <v>Salt Lake City</v>
          </cell>
        </row>
        <row r="23">
          <cell r="B23" t="str">
            <v>LA</v>
          </cell>
        </row>
        <row r="24">
          <cell r="B24" t="str">
            <v>SF</v>
          </cell>
        </row>
        <row r="25">
          <cell r="B25" t="str">
            <v>SD</v>
          </cell>
        </row>
        <row r="26">
          <cell r="B26" t="str">
            <v>Seattle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7"/>
      <sheetName val="20"/>
      <sheetName val="14"/>
      <sheetName val="16"/>
      <sheetName val="Sheet5"/>
    </sheetNames>
    <sheetDataSet>
      <sheetData sheetId="0" refreshError="1"/>
      <sheetData sheetId="1">
        <row r="6">
          <cell r="B6">
            <v>80</v>
          </cell>
          <cell r="C6">
            <v>34</v>
          </cell>
        </row>
        <row r="7">
          <cell r="B7">
            <v>43</v>
          </cell>
          <cell r="C7">
            <v>61</v>
          </cell>
        </row>
        <row r="8">
          <cell r="B8">
            <v>40</v>
          </cell>
          <cell r="C8">
            <v>44</v>
          </cell>
        </row>
        <row r="9">
          <cell r="B9">
            <v>20</v>
          </cell>
          <cell r="C9">
            <v>24</v>
          </cell>
        </row>
        <row r="10">
          <cell r="B10">
            <v>40</v>
          </cell>
          <cell r="C10">
            <v>114</v>
          </cell>
        </row>
        <row r="11">
          <cell r="B11">
            <v>40</v>
          </cell>
          <cell r="C11">
            <v>64</v>
          </cell>
        </row>
        <row r="12">
          <cell r="B12">
            <v>70</v>
          </cell>
          <cell r="C12">
            <v>34</v>
          </cell>
        </row>
        <row r="13">
          <cell r="B13">
            <v>50</v>
          </cell>
          <cell r="C13">
            <v>44</v>
          </cell>
        </row>
        <row r="14">
          <cell r="B14">
            <v>70</v>
          </cell>
          <cell r="C14">
            <v>54</v>
          </cell>
        </row>
        <row r="15">
          <cell r="B15">
            <v>70</v>
          </cell>
          <cell r="C15">
            <v>64</v>
          </cell>
        </row>
        <row r="16">
          <cell r="B16">
            <v>80</v>
          </cell>
          <cell r="C16">
            <v>45</v>
          </cell>
        </row>
        <row r="17">
          <cell r="B17">
            <v>40</v>
          </cell>
          <cell r="C17">
            <v>50</v>
          </cell>
        </row>
        <row r="18">
          <cell r="B18">
            <v>50</v>
          </cell>
          <cell r="C18">
            <v>60</v>
          </cell>
        </row>
        <row r="19">
          <cell r="B19">
            <v>60</v>
          </cell>
          <cell r="C19">
            <v>65</v>
          </cell>
        </row>
        <row r="20">
          <cell r="B20">
            <v>50</v>
          </cell>
          <cell r="C20">
            <v>70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ransistor"/>
      <sheetName val="Prob4_81"/>
      <sheetName val="prob4_19"/>
      <sheetName val="SolverTableSheet"/>
    </sheetNames>
    <sheetDataSet>
      <sheetData sheetId="0"/>
      <sheetData sheetId="1">
        <row r="10">
          <cell r="B10">
            <v>3</v>
          </cell>
          <cell r="C10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J14">
            <v>5</v>
          </cell>
        </row>
        <row r="18">
          <cell r="B18">
            <v>6</v>
          </cell>
          <cell r="C18">
            <v>6</v>
          </cell>
          <cell r="D18">
            <v>9</v>
          </cell>
          <cell r="E18">
            <v>6</v>
          </cell>
          <cell r="F18">
            <v>6</v>
          </cell>
          <cell r="G18">
            <v>8</v>
          </cell>
          <cell r="H18">
            <v>8</v>
          </cell>
          <cell r="I18">
            <v>8</v>
          </cell>
        </row>
        <row r="20">
          <cell r="B20">
            <v>4</v>
          </cell>
          <cell r="C20">
            <v>3</v>
          </cell>
          <cell r="D20">
            <v>4</v>
          </cell>
          <cell r="E20">
            <v>6</v>
          </cell>
          <cell r="F20">
            <v>5</v>
          </cell>
          <cell r="G20">
            <v>6</v>
          </cell>
          <cell r="H20">
            <v>8</v>
          </cell>
          <cell r="I20">
            <v>8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yen (2)"/>
      <sheetName val="logistic"/>
      <sheetName val="agency"/>
      <sheetName val="yen"/>
      <sheetName val="xbox"/>
      <sheetName val="SolverTableSheet"/>
    </sheetNames>
    <sheetDataSet>
      <sheetData sheetId="0"/>
      <sheetData sheetId="1"/>
      <sheetData sheetId="2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3"/>
  <sheetViews>
    <sheetView tabSelected="1" topLeftCell="A6" workbookViewId="0">
      <selection activeCell="A31" sqref="A31"/>
    </sheetView>
  </sheetViews>
  <sheetFormatPr defaultRowHeight="12.75"/>
  <cols>
    <col min="1" max="1" width="9.140625" style="1" customWidth="1"/>
    <col min="2" max="2" width="13.85546875" style="1" customWidth="1"/>
    <col min="3" max="14" width="9.140625" style="1" customWidth="1"/>
    <col min="15" max="15" width="16.7109375" style="1" customWidth="1"/>
    <col min="16" max="16384" width="9.140625" style="1"/>
  </cols>
  <sheetData>
    <row r="1" spans="1:16">
      <c r="K1" s="1" t="s">
        <v>0</v>
      </c>
    </row>
    <row r="2" spans="1:16">
      <c r="K2" s="1">
        <f>SUM(K4:K83)</f>
        <v>7509.973970775728</v>
      </c>
    </row>
    <row r="3" spans="1:1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6">
      <c r="A4" s="1">
        <v>1</v>
      </c>
      <c r="B4" s="1" t="s">
        <v>12</v>
      </c>
      <c r="C4" s="1">
        <v>19.420978688807562</v>
      </c>
      <c r="D4" s="1">
        <v>1</v>
      </c>
      <c r="E4" s="1">
        <v>1</v>
      </c>
      <c r="F4" s="1">
        <v>2</v>
      </c>
      <c r="G4" s="1">
        <v>80</v>
      </c>
      <c r="H4" s="1">
        <v>70</v>
      </c>
      <c r="I4" s="1">
        <f t="shared" ref="I4:I67" si="0">G4-H4</f>
        <v>10</v>
      </c>
      <c r="J4" s="1">
        <f t="shared" ref="J4:J35" si="1">VLOOKUP(E4,look,3)-VLOOKUP(F4,look,3)</f>
        <v>14.674068430742011</v>
      </c>
      <c r="K4" s="1">
        <f t="shared" ref="K4:K67" si="2">(I4-J4)^2</f>
        <v>21.846915695259085</v>
      </c>
      <c r="L4" s="1">
        <f t="shared" ref="L4:L67" si="3">SQRT(K4)</f>
        <v>4.6740684307420111</v>
      </c>
    </row>
    <row r="5" spans="1:16">
      <c r="A5" s="1">
        <v>2</v>
      </c>
      <c r="B5" s="1" t="s">
        <v>13</v>
      </c>
      <c r="C5" s="1">
        <v>4.7469102580655509</v>
      </c>
      <c r="D5" s="1">
        <v>2</v>
      </c>
      <c r="E5" s="1">
        <v>1</v>
      </c>
      <c r="F5" s="1">
        <v>3</v>
      </c>
      <c r="G5" s="1">
        <v>98</v>
      </c>
      <c r="H5" s="1">
        <v>64</v>
      </c>
      <c r="I5" s="1">
        <f t="shared" si="0"/>
        <v>34</v>
      </c>
      <c r="J5" s="1">
        <f t="shared" si="1"/>
        <v>22.143960537232324</v>
      </c>
      <c r="K5" s="1">
        <f t="shared" si="2"/>
        <v>140.56567174270444</v>
      </c>
      <c r="L5" s="1">
        <f t="shared" si="3"/>
        <v>11.856039462767676</v>
      </c>
      <c r="O5" s="2" t="s">
        <v>2</v>
      </c>
      <c r="P5" s="2" t="s">
        <v>3</v>
      </c>
    </row>
    <row r="6" spans="1:16">
      <c r="A6" s="1">
        <v>3</v>
      </c>
      <c r="B6" s="1" t="s">
        <v>14</v>
      </c>
      <c r="C6" s="1">
        <v>-2.7229818484247614</v>
      </c>
      <c r="D6" s="1">
        <v>3</v>
      </c>
      <c r="E6" s="1">
        <v>1</v>
      </c>
      <c r="F6" s="1">
        <v>4</v>
      </c>
      <c r="G6" s="1">
        <v>83</v>
      </c>
      <c r="H6" s="1">
        <v>79</v>
      </c>
      <c r="I6" s="1">
        <f t="shared" si="0"/>
        <v>4</v>
      </c>
      <c r="J6" s="1">
        <f t="shared" si="1"/>
        <v>9.3669817548658756</v>
      </c>
      <c r="K6" s="1">
        <f t="shared" si="2"/>
        <v>28.804493157063195</v>
      </c>
      <c r="L6" s="1">
        <f t="shared" si="3"/>
        <v>5.3669817548658756</v>
      </c>
      <c r="O6" s="2" t="s">
        <v>15</v>
      </c>
      <c r="P6" s="2">
        <v>24.129604913451832</v>
      </c>
    </row>
    <row r="7" spans="1:16">
      <c r="A7" s="1">
        <v>4</v>
      </c>
      <c r="B7" s="1" t="s">
        <v>16</v>
      </c>
      <c r="C7" s="1">
        <v>10.053996933941686</v>
      </c>
      <c r="D7" s="1">
        <v>4</v>
      </c>
      <c r="E7" s="1">
        <v>1</v>
      </c>
      <c r="F7" s="1">
        <v>5</v>
      </c>
      <c r="G7" s="1">
        <v>107</v>
      </c>
      <c r="H7" s="1">
        <v>72</v>
      </c>
      <c r="I7" s="1">
        <f t="shared" si="0"/>
        <v>35</v>
      </c>
      <c r="J7" s="1">
        <f t="shared" si="1"/>
        <v>34.879571811819844</v>
      </c>
      <c r="K7" s="1">
        <f t="shared" si="2"/>
        <v>1.4502948508355144E-2</v>
      </c>
      <c r="L7" s="1">
        <f t="shared" si="3"/>
        <v>0.12042818818015633</v>
      </c>
      <c r="O7" s="2" t="s">
        <v>17</v>
      </c>
      <c r="P7" s="2">
        <v>22.323295450684682</v>
      </c>
    </row>
    <row r="8" spans="1:16">
      <c r="A8" s="1">
        <v>5</v>
      </c>
      <c r="B8" s="1" t="s">
        <v>18</v>
      </c>
      <c r="C8" s="1">
        <v>-15.458593123012278</v>
      </c>
      <c r="D8" s="1">
        <v>5</v>
      </c>
      <c r="E8" s="1">
        <v>1</v>
      </c>
      <c r="F8" s="1">
        <v>6</v>
      </c>
      <c r="G8" s="1">
        <v>96</v>
      </c>
      <c r="H8" s="1">
        <v>54</v>
      </c>
      <c r="I8" s="1">
        <f t="shared" si="0"/>
        <v>42</v>
      </c>
      <c r="J8" s="1">
        <f t="shared" si="1"/>
        <v>34.212904861163835</v>
      </c>
      <c r="K8" s="1">
        <f t="shared" si="2"/>
        <v>60.638850701285826</v>
      </c>
      <c r="L8" s="1">
        <f t="shared" si="3"/>
        <v>7.7870951388361647</v>
      </c>
      <c r="O8" s="2" t="s">
        <v>12</v>
      </c>
      <c r="P8" s="2">
        <v>19.420978688807562</v>
      </c>
    </row>
    <row r="9" spans="1:16">
      <c r="A9" s="1">
        <v>6</v>
      </c>
      <c r="B9" s="1" t="s">
        <v>19</v>
      </c>
      <c r="C9" s="1">
        <v>-14.79192617235627</v>
      </c>
      <c r="D9" s="1">
        <v>6</v>
      </c>
      <c r="E9" s="1">
        <v>2</v>
      </c>
      <c r="F9" s="1">
        <v>3</v>
      </c>
      <c r="G9" s="1">
        <v>64</v>
      </c>
      <c r="H9" s="1">
        <v>53</v>
      </c>
      <c r="I9" s="1">
        <f t="shared" si="0"/>
        <v>11</v>
      </c>
      <c r="J9" s="1">
        <f t="shared" si="1"/>
        <v>7.4698921064903123</v>
      </c>
      <c r="K9" s="1">
        <f t="shared" si="2"/>
        <v>12.461661739819405</v>
      </c>
      <c r="L9" s="1">
        <f t="shared" si="3"/>
        <v>3.5301078935096877</v>
      </c>
      <c r="O9" s="2" t="s">
        <v>20</v>
      </c>
      <c r="P9" s="2">
        <v>12.26054754359822</v>
      </c>
    </row>
    <row r="10" spans="1:16">
      <c r="A10" s="1">
        <v>7</v>
      </c>
      <c r="B10" s="1" t="s">
        <v>15</v>
      </c>
      <c r="C10" s="1">
        <v>24.129604913451832</v>
      </c>
      <c r="D10" s="1">
        <v>7</v>
      </c>
      <c r="E10" s="1">
        <v>2</v>
      </c>
      <c r="F10" s="1">
        <v>4</v>
      </c>
      <c r="G10" s="1">
        <v>65</v>
      </c>
      <c r="H10" s="1">
        <v>61</v>
      </c>
      <c r="I10" s="1">
        <f t="shared" si="0"/>
        <v>4</v>
      </c>
      <c r="J10" s="1">
        <f t="shared" si="1"/>
        <v>-5.3070866758761355</v>
      </c>
      <c r="K10" s="1">
        <f t="shared" si="2"/>
        <v>86.621862392271098</v>
      </c>
      <c r="L10" s="1">
        <f t="shared" si="3"/>
        <v>9.3070866758761355</v>
      </c>
      <c r="O10" s="2" t="s">
        <v>16</v>
      </c>
      <c r="P10" s="2">
        <v>10.053996933941686</v>
      </c>
    </row>
    <row r="11" spans="1:16">
      <c r="A11" s="1">
        <v>8</v>
      </c>
      <c r="B11" s="1" t="s">
        <v>21</v>
      </c>
      <c r="C11" s="1">
        <v>2.6907847424411337</v>
      </c>
      <c r="D11" s="1">
        <v>8</v>
      </c>
      <c r="E11" s="1">
        <v>2</v>
      </c>
      <c r="F11" s="1">
        <v>5</v>
      </c>
      <c r="G11" s="1">
        <v>73</v>
      </c>
      <c r="H11" s="1">
        <v>74</v>
      </c>
      <c r="I11" s="1">
        <f t="shared" si="0"/>
        <v>-1</v>
      </c>
      <c r="J11" s="1">
        <f t="shared" si="1"/>
        <v>20.205503381077829</v>
      </c>
      <c r="K11" s="1">
        <f t="shared" si="2"/>
        <v>449.67337364490322</v>
      </c>
      <c r="L11" s="1">
        <f t="shared" si="3"/>
        <v>21.205503381077829</v>
      </c>
      <c r="O11" s="2" t="s">
        <v>22</v>
      </c>
      <c r="P11" s="2">
        <v>7.9691227206033535</v>
      </c>
    </row>
    <row r="12" spans="1:16">
      <c r="A12" s="1">
        <v>9</v>
      </c>
      <c r="B12" s="1" t="s">
        <v>23</v>
      </c>
      <c r="C12" s="1">
        <v>5.3340663770401617</v>
      </c>
      <c r="D12" s="1">
        <v>9</v>
      </c>
      <c r="E12" s="1">
        <v>2</v>
      </c>
      <c r="F12" s="1">
        <v>6</v>
      </c>
      <c r="G12" s="1">
        <v>81</v>
      </c>
      <c r="H12" s="1">
        <v>61</v>
      </c>
      <c r="I12" s="1">
        <f t="shared" si="0"/>
        <v>20</v>
      </c>
      <c r="J12" s="1">
        <f t="shared" si="1"/>
        <v>19.538836430421821</v>
      </c>
      <c r="K12" s="1">
        <f t="shared" si="2"/>
        <v>0.21267183790608821</v>
      </c>
      <c r="L12" s="1">
        <f t="shared" si="3"/>
        <v>0.46116356957817928</v>
      </c>
      <c r="O12" s="2" t="s">
        <v>23</v>
      </c>
      <c r="P12" s="2">
        <v>5.3340663770401617</v>
      </c>
    </row>
    <row r="13" spans="1:16">
      <c r="A13" s="1">
        <v>10</v>
      </c>
      <c r="B13" s="1" t="s">
        <v>24</v>
      </c>
      <c r="C13" s="1">
        <v>-7.4267925786190201</v>
      </c>
      <c r="D13" s="1">
        <v>10</v>
      </c>
      <c r="E13" s="1">
        <v>3</v>
      </c>
      <c r="F13" s="1">
        <v>4</v>
      </c>
      <c r="G13" s="1">
        <v>82</v>
      </c>
      <c r="H13" s="1">
        <v>75</v>
      </c>
      <c r="I13" s="1">
        <f t="shared" si="0"/>
        <v>7</v>
      </c>
      <c r="J13" s="1">
        <f t="shared" si="1"/>
        <v>-12.776978782366449</v>
      </c>
      <c r="K13" s="1">
        <f t="shared" si="2"/>
        <v>391.1288897581727</v>
      </c>
      <c r="L13" s="1">
        <f t="shared" si="3"/>
        <v>19.776978782366449</v>
      </c>
      <c r="O13" s="2" t="s">
        <v>13</v>
      </c>
      <c r="P13" s="2">
        <v>4.7469102580655509</v>
      </c>
    </row>
    <row r="14" spans="1:16">
      <c r="A14" s="1">
        <v>11</v>
      </c>
      <c r="B14" s="1" t="s">
        <v>25</v>
      </c>
      <c r="C14" s="1">
        <v>-12.901412403777803</v>
      </c>
      <c r="D14" s="1">
        <v>11</v>
      </c>
      <c r="E14" s="1">
        <v>3</v>
      </c>
      <c r="F14" s="1">
        <v>5</v>
      </c>
      <c r="G14" s="1">
        <v>95</v>
      </c>
      <c r="H14" s="1">
        <v>72</v>
      </c>
      <c r="I14" s="1">
        <f t="shared" si="0"/>
        <v>23</v>
      </c>
      <c r="J14" s="1">
        <f t="shared" si="1"/>
        <v>12.735611274587516</v>
      </c>
      <c r="K14" s="1">
        <f t="shared" si="2"/>
        <v>105.35767590637492</v>
      </c>
      <c r="L14" s="1">
        <f t="shared" si="3"/>
        <v>10.264388725412484</v>
      </c>
      <c r="O14" s="2" t="s">
        <v>26</v>
      </c>
      <c r="P14" s="2">
        <v>4.0322835673295279</v>
      </c>
    </row>
    <row r="15" spans="1:16">
      <c r="A15" s="1">
        <v>12</v>
      </c>
      <c r="B15" s="1" t="s">
        <v>27</v>
      </c>
      <c r="C15" s="1">
        <v>-18.234747959964277</v>
      </c>
      <c r="D15" s="1">
        <v>12</v>
      </c>
      <c r="E15" s="1">
        <v>3</v>
      </c>
      <c r="F15" s="1">
        <v>6</v>
      </c>
      <c r="G15" s="1">
        <v>77</v>
      </c>
      <c r="H15" s="1">
        <v>84</v>
      </c>
      <c r="I15" s="1">
        <f t="shared" si="0"/>
        <v>-7</v>
      </c>
      <c r="J15" s="1">
        <f t="shared" si="1"/>
        <v>12.068944323931508</v>
      </c>
      <c r="K15" s="1">
        <f t="shared" si="2"/>
        <v>363.62463762919964</v>
      </c>
      <c r="L15" s="1">
        <f t="shared" si="3"/>
        <v>19.068944323931508</v>
      </c>
      <c r="O15" s="2" t="s">
        <v>28</v>
      </c>
      <c r="P15" s="2">
        <v>2.935341301724566</v>
      </c>
    </row>
    <row r="16" spans="1:16">
      <c r="A16" s="1">
        <v>13</v>
      </c>
      <c r="B16" s="1" t="s">
        <v>20</v>
      </c>
      <c r="C16" s="1">
        <v>12.26054754359822</v>
      </c>
      <c r="D16" s="1">
        <v>13</v>
      </c>
      <c r="E16" s="1">
        <v>4</v>
      </c>
      <c r="F16" s="1">
        <v>5</v>
      </c>
      <c r="G16" s="1">
        <v>104</v>
      </c>
      <c r="H16" s="1">
        <v>57</v>
      </c>
      <c r="I16" s="1">
        <f t="shared" si="0"/>
        <v>47</v>
      </c>
      <c r="J16" s="1">
        <f t="shared" si="1"/>
        <v>25.512590056953965</v>
      </c>
      <c r="K16" s="1">
        <f t="shared" si="2"/>
        <v>461.7087860605136</v>
      </c>
      <c r="L16" s="1">
        <f t="shared" si="3"/>
        <v>21.487409943046035</v>
      </c>
      <c r="O16" s="2" t="s">
        <v>21</v>
      </c>
      <c r="P16" s="2">
        <v>2.6907847424411337</v>
      </c>
    </row>
    <row r="17" spans="1:16">
      <c r="A17" s="1">
        <v>14</v>
      </c>
      <c r="B17" s="1" t="s">
        <v>28</v>
      </c>
      <c r="C17" s="1">
        <v>2.935341301724566</v>
      </c>
      <c r="D17" s="1">
        <v>14</v>
      </c>
      <c r="E17" s="1">
        <v>4</v>
      </c>
      <c r="F17" s="1">
        <v>6</v>
      </c>
      <c r="G17" s="1">
        <v>90</v>
      </c>
      <c r="H17" s="1">
        <v>65</v>
      </c>
      <c r="I17" s="1">
        <f t="shared" si="0"/>
        <v>25</v>
      </c>
      <c r="J17" s="1">
        <f t="shared" si="1"/>
        <v>24.845923106297956</v>
      </c>
      <c r="K17" s="1">
        <f t="shared" si="2"/>
        <v>2.3739689172870906E-2</v>
      </c>
      <c r="L17" s="1">
        <f t="shared" si="3"/>
        <v>0.1540768937020438</v>
      </c>
      <c r="O17" s="2" t="s">
        <v>29</v>
      </c>
      <c r="P17" s="2">
        <v>1.317215802056837</v>
      </c>
    </row>
    <row r="18" spans="1:16">
      <c r="A18" s="1">
        <v>15</v>
      </c>
      <c r="B18" s="1" t="s">
        <v>22</v>
      </c>
      <c r="C18" s="1">
        <v>7.9691227206033535</v>
      </c>
      <c r="D18" s="1">
        <v>15</v>
      </c>
      <c r="E18" s="1">
        <v>5</v>
      </c>
      <c r="F18" s="1">
        <v>6</v>
      </c>
      <c r="G18" s="1">
        <v>82</v>
      </c>
      <c r="H18" s="1">
        <v>72</v>
      </c>
      <c r="I18" s="1">
        <f t="shared" si="0"/>
        <v>10</v>
      </c>
      <c r="J18" s="1">
        <f t="shared" si="1"/>
        <v>-0.66666695065600834</v>
      </c>
      <c r="K18" s="1">
        <f t="shared" si="2"/>
        <v>113.77778383621715</v>
      </c>
      <c r="L18" s="1">
        <f t="shared" si="3"/>
        <v>10.666666950656008</v>
      </c>
      <c r="O18" s="2" t="s">
        <v>30</v>
      </c>
      <c r="P18" s="2">
        <v>0.60380227262229325</v>
      </c>
    </row>
    <row r="19" spans="1:16">
      <c r="A19" s="1">
        <v>16</v>
      </c>
      <c r="B19" s="1" t="s">
        <v>30</v>
      </c>
      <c r="C19" s="1">
        <v>0.60380227262229325</v>
      </c>
      <c r="D19" s="1">
        <v>16</v>
      </c>
      <c r="E19" s="1">
        <f t="shared" ref="E19:F34" si="4">E4+6</f>
        <v>7</v>
      </c>
      <c r="F19" s="1">
        <f t="shared" si="4"/>
        <v>8</v>
      </c>
      <c r="G19" s="1">
        <v>92</v>
      </c>
      <c r="H19" s="1">
        <v>71</v>
      </c>
      <c r="I19" s="1">
        <f t="shared" si="0"/>
        <v>21</v>
      </c>
      <c r="J19" s="1">
        <f t="shared" si="1"/>
        <v>21.438820171010697</v>
      </c>
      <c r="K19" s="1">
        <f t="shared" si="2"/>
        <v>0.19256314248585729</v>
      </c>
      <c r="L19" s="1">
        <f t="shared" si="3"/>
        <v>0.43882017101069692</v>
      </c>
      <c r="O19" s="2" t="s">
        <v>31</v>
      </c>
      <c r="P19" s="2">
        <v>0.31316903966778431</v>
      </c>
    </row>
    <row r="20" spans="1:16">
      <c r="A20" s="1">
        <v>17</v>
      </c>
      <c r="B20" s="1" t="s">
        <v>29</v>
      </c>
      <c r="C20" s="1">
        <v>1.317215802056837</v>
      </c>
      <c r="D20" s="1">
        <v>17</v>
      </c>
      <c r="E20" s="1">
        <f t="shared" si="4"/>
        <v>7</v>
      </c>
      <c r="F20" s="1">
        <f t="shared" si="4"/>
        <v>9</v>
      </c>
      <c r="G20" s="1">
        <v>93</v>
      </c>
      <c r="H20" s="1">
        <v>83</v>
      </c>
      <c r="I20" s="1">
        <f t="shared" si="0"/>
        <v>10</v>
      </c>
      <c r="J20" s="1">
        <f t="shared" si="1"/>
        <v>18.795538536411669</v>
      </c>
      <c r="K20" s="1">
        <f t="shared" si="2"/>
        <v>77.361498145502736</v>
      </c>
      <c r="L20" s="1">
        <f t="shared" si="3"/>
        <v>8.7955385364116694</v>
      </c>
      <c r="O20" s="2" t="s">
        <v>32</v>
      </c>
      <c r="P20" s="2">
        <v>-0.62384107056105409</v>
      </c>
    </row>
    <row r="21" spans="1:16">
      <c r="A21" s="1">
        <v>18</v>
      </c>
      <c r="B21" s="1" t="s">
        <v>33</v>
      </c>
      <c r="C21" s="1">
        <v>-24.182793697561994</v>
      </c>
      <c r="D21" s="1">
        <v>18</v>
      </c>
      <c r="E21" s="1">
        <f t="shared" si="4"/>
        <v>7</v>
      </c>
      <c r="F21" s="1">
        <f t="shared" si="4"/>
        <v>10</v>
      </c>
      <c r="G21" s="1">
        <v>86</v>
      </c>
      <c r="H21" s="1">
        <v>70</v>
      </c>
      <c r="I21" s="1">
        <f t="shared" si="0"/>
        <v>16</v>
      </c>
      <c r="J21" s="1">
        <f t="shared" si="1"/>
        <v>31.55639749207085</v>
      </c>
      <c r="K21" s="1">
        <f t="shared" si="2"/>
        <v>242.00150293130824</v>
      </c>
      <c r="L21" s="1">
        <f t="shared" si="3"/>
        <v>15.55639749207085</v>
      </c>
      <c r="O21" s="2" t="s">
        <v>14</v>
      </c>
      <c r="P21" s="2">
        <v>-2.7229818484247614</v>
      </c>
    </row>
    <row r="22" spans="1:16">
      <c r="A22" s="1">
        <v>19</v>
      </c>
      <c r="B22" s="1" t="s">
        <v>17</v>
      </c>
      <c r="C22" s="1">
        <v>22.323295450684682</v>
      </c>
      <c r="D22" s="1">
        <v>19</v>
      </c>
      <c r="E22" s="1">
        <f t="shared" si="4"/>
        <v>7</v>
      </c>
      <c r="F22" s="1">
        <f t="shared" si="4"/>
        <v>11</v>
      </c>
      <c r="G22" s="1">
        <v>104</v>
      </c>
      <c r="H22" s="1">
        <v>55</v>
      </c>
      <c r="I22" s="1">
        <f t="shared" si="0"/>
        <v>49</v>
      </c>
      <c r="J22" s="1">
        <f t="shared" si="1"/>
        <v>37.031017317229633</v>
      </c>
      <c r="K22" s="1">
        <f t="shared" si="2"/>
        <v>143.25654646045692</v>
      </c>
      <c r="L22" s="1">
        <f t="shared" si="3"/>
        <v>11.968982682770367</v>
      </c>
      <c r="O22" s="2" t="s">
        <v>34</v>
      </c>
      <c r="P22" s="2">
        <v>-6.4975167679663688</v>
      </c>
    </row>
    <row r="23" spans="1:16">
      <c r="A23" s="1">
        <v>20</v>
      </c>
      <c r="B23" s="1" t="s">
        <v>26</v>
      </c>
      <c r="C23" s="1">
        <v>4.0322835673295279</v>
      </c>
      <c r="D23" s="1">
        <v>20</v>
      </c>
      <c r="E23" s="1">
        <f t="shared" si="4"/>
        <v>7</v>
      </c>
      <c r="F23" s="1">
        <f t="shared" si="4"/>
        <v>12</v>
      </c>
      <c r="G23" s="1">
        <v>101</v>
      </c>
      <c r="H23" s="1">
        <v>57</v>
      </c>
      <c r="I23" s="1">
        <f t="shared" si="0"/>
        <v>44</v>
      </c>
      <c r="J23" s="1">
        <f t="shared" si="1"/>
        <v>42.364352873416109</v>
      </c>
      <c r="K23" s="1">
        <f t="shared" si="2"/>
        <v>2.6753415227021375</v>
      </c>
      <c r="L23" s="1">
        <f t="shared" si="3"/>
        <v>1.6356471265838906</v>
      </c>
      <c r="O23" s="2" t="s">
        <v>24</v>
      </c>
      <c r="P23" s="2">
        <v>-7.4267925786190201</v>
      </c>
    </row>
    <row r="24" spans="1:16">
      <c r="A24" s="1">
        <v>21</v>
      </c>
      <c r="B24" s="1" t="s">
        <v>31</v>
      </c>
      <c r="C24" s="1">
        <v>0.31316903966778431</v>
      </c>
      <c r="D24" s="1">
        <v>21</v>
      </c>
      <c r="E24" s="1">
        <f t="shared" si="4"/>
        <v>8</v>
      </c>
      <c r="F24" s="1">
        <f t="shared" si="4"/>
        <v>9</v>
      </c>
      <c r="G24" s="1">
        <v>108</v>
      </c>
      <c r="H24" s="1">
        <v>103</v>
      </c>
      <c r="I24" s="1">
        <f t="shared" si="0"/>
        <v>5</v>
      </c>
      <c r="J24" s="1">
        <f t="shared" si="1"/>
        <v>-2.643281634599028</v>
      </c>
      <c r="K24" s="1">
        <f t="shared" si="2"/>
        <v>58.419754145798784</v>
      </c>
      <c r="L24" s="1">
        <f t="shared" si="3"/>
        <v>7.6432816345990275</v>
      </c>
      <c r="O24" s="2" t="s">
        <v>25</v>
      </c>
      <c r="P24" s="2">
        <v>-12.901412403777803</v>
      </c>
    </row>
    <row r="25" spans="1:16">
      <c r="A25" s="1">
        <v>22</v>
      </c>
      <c r="B25" s="1" t="s">
        <v>34</v>
      </c>
      <c r="C25" s="1">
        <v>-6.4975167679663688</v>
      </c>
      <c r="D25" s="1">
        <v>22</v>
      </c>
      <c r="E25" s="1">
        <f t="shared" si="4"/>
        <v>8</v>
      </c>
      <c r="F25" s="1">
        <f t="shared" si="4"/>
        <v>10</v>
      </c>
      <c r="G25" s="1">
        <v>80</v>
      </c>
      <c r="H25" s="1">
        <v>56</v>
      </c>
      <c r="I25" s="1">
        <f t="shared" si="0"/>
        <v>24</v>
      </c>
      <c r="J25" s="1">
        <f t="shared" si="1"/>
        <v>10.117577321060153</v>
      </c>
      <c r="K25" s="1">
        <f t="shared" si="2"/>
        <v>192.72165943674338</v>
      </c>
      <c r="L25" s="1">
        <f t="shared" si="3"/>
        <v>13.882422678939847</v>
      </c>
      <c r="O25" s="2" t="s">
        <v>19</v>
      </c>
      <c r="P25" s="2">
        <v>-14.79192617235627</v>
      </c>
    </row>
    <row r="26" spans="1:16">
      <c r="A26" s="1">
        <v>23</v>
      </c>
      <c r="B26" s="1" t="s">
        <v>32</v>
      </c>
      <c r="C26" s="1">
        <v>-0.62384107056105409</v>
      </c>
      <c r="D26" s="1">
        <v>23</v>
      </c>
      <c r="E26" s="1">
        <f t="shared" si="4"/>
        <v>8</v>
      </c>
      <c r="F26" s="1">
        <f t="shared" si="4"/>
        <v>11</v>
      </c>
      <c r="G26" s="1">
        <v>81</v>
      </c>
      <c r="H26" s="1">
        <v>70</v>
      </c>
      <c r="I26" s="1">
        <f t="shared" si="0"/>
        <v>11</v>
      </c>
      <c r="J26" s="1">
        <f t="shared" si="1"/>
        <v>15.592197146218936</v>
      </c>
      <c r="K26" s="1">
        <f t="shared" si="2"/>
        <v>21.088274629741342</v>
      </c>
      <c r="L26" s="1">
        <f t="shared" si="3"/>
        <v>4.5921971462189362</v>
      </c>
      <c r="O26" s="2" t="s">
        <v>35</v>
      </c>
      <c r="P26" s="2">
        <v>-15.290513989798255</v>
      </c>
    </row>
    <row r="27" spans="1:16">
      <c r="A27" s="1">
        <v>24</v>
      </c>
      <c r="B27" s="1" t="s">
        <v>35</v>
      </c>
      <c r="C27" s="1">
        <v>-15.290513989798255</v>
      </c>
      <c r="D27" s="1">
        <v>24</v>
      </c>
      <c r="E27" s="1">
        <f t="shared" si="4"/>
        <v>8</v>
      </c>
      <c r="F27" s="1">
        <f t="shared" si="4"/>
        <v>12</v>
      </c>
      <c r="G27" s="1">
        <v>81</v>
      </c>
      <c r="H27" s="1">
        <v>63</v>
      </c>
      <c r="I27" s="1">
        <f t="shared" si="0"/>
        <v>18</v>
      </c>
      <c r="J27" s="1">
        <f t="shared" si="1"/>
        <v>20.925532702405413</v>
      </c>
      <c r="K27" s="1">
        <f t="shared" si="2"/>
        <v>8.558741592843516</v>
      </c>
      <c r="L27" s="1">
        <f t="shared" si="3"/>
        <v>2.9255327024054125</v>
      </c>
      <c r="O27" s="2" t="s">
        <v>18</v>
      </c>
      <c r="P27" s="2">
        <v>-15.458593123012278</v>
      </c>
    </row>
    <row r="28" spans="1:16">
      <c r="B28" s="1" t="s">
        <v>36</v>
      </c>
      <c r="C28" s="1">
        <f>AVERAGE(C4:C27)</f>
        <v>-2.8739973364129884E-13</v>
      </c>
      <c r="D28" s="1">
        <v>25</v>
      </c>
      <c r="E28" s="1">
        <f t="shared" si="4"/>
        <v>9</v>
      </c>
      <c r="F28" s="1">
        <f t="shared" si="4"/>
        <v>10</v>
      </c>
      <c r="G28" s="1">
        <v>95</v>
      </c>
      <c r="H28" s="1">
        <v>73</v>
      </c>
      <c r="I28" s="1">
        <f t="shared" si="0"/>
        <v>22</v>
      </c>
      <c r="J28" s="1">
        <f t="shared" si="1"/>
        <v>12.760858955659181</v>
      </c>
      <c r="K28" s="1">
        <f t="shared" si="2"/>
        <v>85.361727237223164</v>
      </c>
      <c r="L28" s="1">
        <f t="shared" si="3"/>
        <v>9.2391410443408191</v>
      </c>
      <c r="O28" s="2" t="s">
        <v>27</v>
      </c>
      <c r="P28" s="2">
        <v>-18.234747959964277</v>
      </c>
    </row>
    <row r="29" spans="1:16">
      <c r="D29" s="1">
        <v>26</v>
      </c>
      <c r="E29" s="1">
        <f t="shared" si="4"/>
        <v>9</v>
      </c>
      <c r="F29" s="1">
        <f t="shared" si="4"/>
        <v>11</v>
      </c>
      <c r="G29" s="1">
        <v>87</v>
      </c>
      <c r="H29" s="1">
        <v>62</v>
      </c>
      <c r="I29" s="1">
        <f t="shared" si="0"/>
        <v>25</v>
      </c>
      <c r="J29" s="1">
        <f t="shared" si="1"/>
        <v>18.235478780817964</v>
      </c>
      <c r="K29" s="1">
        <f t="shared" si="2"/>
        <v>45.758747324764023</v>
      </c>
      <c r="L29" s="1">
        <f t="shared" si="3"/>
        <v>6.7645212191820363</v>
      </c>
      <c r="O29" s="2" t="s">
        <v>33</v>
      </c>
      <c r="P29" s="2">
        <v>-24.182793697561994</v>
      </c>
    </row>
    <row r="30" spans="1:16">
      <c r="D30" s="1">
        <v>27</v>
      </c>
      <c r="E30" s="1">
        <f t="shared" si="4"/>
        <v>9</v>
      </c>
      <c r="F30" s="1">
        <f t="shared" si="4"/>
        <v>12</v>
      </c>
      <c r="G30" s="1">
        <v>83</v>
      </c>
      <c r="H30" s="1">
        <v>70</v>
      </c>
      <c r="I30" s="1">
        <f t="shared" si="0"/>
        <v>13</v>
      </c>
      <c r="J30" s="1">
        <f t="shared" si="1"/>
        <v>23.56881433700444</v>
      </c>
      <c r="K30" s="1">
        <f t="shared" si="2"/>
        <v>111.6998364900706</v>
      </c>
      <c r="L30" s="1">
        <f t="shared" si="3"/>
        <v>10.56881433700444</v>
      </c>
    </row>
    <row r="31" spans="1:16">
      <c r="D31" s="1">
        <v>28</v>
      </c>
      <c r="E31" s="1">
        <f t="shared" si="4"/>
        <v>10</v>
      </c>
      <c r="F31" s="1">
        <f t="shared" si="4"/>
        <v>11</v>
      </c>
      <c r="G31" s="1">
        <v>60</v>
      </c>
      <c r="H31" s="1">
        <v>57</v>
      </c>
      <c r="I31" s="1">
        <f t="shared" si="0"/>
        <v>3</v>
      </c>
      <c r="J31" s="1">
        <f t="shared" si="1"/>
        <v>5.4746198251587828</v>
      </c>
      <c r="K31" s="1">
        <f t="shared" si="2"/>
        <v>6.1237432790688846</v>
      </c>
      <c r="L31" s="1">
        <f t="shared" si="3"/>
        <v>2.4746198251587828</v>
      </c>
    </row>
    <row r="32" spans="1:16">
      <c r="D32" s="1">
        <v>29</v>
      </c>
      <c r="E32" s="1">
        <f t="shared" si="4"/>
        <v>10</v>
      </c>
      <c r="F32" s="1">
        <f t="shared" si="4"/>
        <v>12</v>
      </c>
      <c r="G32" s="1">
        <v>86</v>
      </c>
      <c r="H32" s="1">
        <v>75</v>
      </c>
      <c r="I32" s="1">
        <f t="shared" si="0"/>
        <v>11</v>
      </c>
      <c r="J32" s="1">
        <f t="shared" si="1"/>
        <v>10.807955381345257</v>
      </c>
      <c r="K32" s="1">
        <f t="shared" si="2"/>
        <v>3.6881135554245527E-2</v>
      </c>
      <c r="L32" s="1">
        <f t="shared" si="3"/>
        <v>0.19204461865474265</v>
      </c>
    </row>
    <row r="33" spans="4:12">
      <c r="D33" s="1">
        <v>30</v>
      </c>
      <c r="E33" s="1">
        <f t="shared" si="4"/>
        <v>11</v>
      </c>
      <c r="F33" s="1">
        <f t="shared" si="4"/>
        <v>12</v>
      </c>
      <c r="G33" s="1">
        <v>78</v>
      </c>
      <c r="H33" s="1">
        <v>61</v>
      </c>
      <c r="I33" s="1">
        <f t="shared" si="0"/>
        <v>17</v>
      </c>
      <c r="J33" s="1">
        <f t="shared" si="1"/>
        <v>5.3333355561864746</v>
      </c>
      <c r="K33" s="1">
        <f t="shared" si="2"/>
        <v>136.11105924454276</v>
      </c>
      <c r="L33" s="1">
        <f t="shared" si="3"/>
        <v>11.666664443813525</v>
      </c>
    </row>
    <row r="34" spans="4:12">
      <c r="D34" s="1">
        <v>31</v>
      </c>
      <c r="E34" s="1">
        <f t="shared" si="4"/>
        <v>13</v>
      </c>
      <c r="F34" s="1">
        <f t="shared" si="4"/>
        <v>14</v>
      </c>
      <c r="G34" s="1">
        <v>76</v>
      </c>
      <c r="H34" s="1">
        <v>69</v>
      </c>
      <c r="I34" s="1">
        <f t="shared" si="0"/>
        <v>7</v>
      </c>
      <c r="J34" s="1">
        <f t="shared" si="1"/>
        <v>9.3252062418736532</v>
      </c>
      <c r="K34" s="1">
        <f t="shared" si="2"/>
        <v>5.4065840672481977</v>
      </c>
      <c r="L34" s="1">
        <f t="shared" si="3"/>
        <v>2.3252062418736532</v>
      </c>
    </row>
    <row r="35" spans="4:12">
      <c r="D35" s="1">
        <v>32</v>
      </c>
      <c r="E35" s="1">
        <f t="shared" ref="E35:F50" si="5">E20+6</f>
        <v>13</v>
      </c>
      <c r="F35" s="1">
        <f t="shared" si="5"/>
        <v>15</v>
      </c>
      <c r="G35" s="1">
        <v>81</v>
      </c>
      <c r="H35" s="1">
        <v>76</v>
      </c>
      <c r="I35" s="1">
        <f t="shared" si="0"/>
        <v>5</v>
      </c>
      <c r="J35" s="1">
        <f t="shared" si="1"/>
        <v>4.2914248229948662</v>
      </c>
      <c r="K35" s="1">
        <f t="shared" si="2"/>
        <v>0.50207878146785678</v>
      </c>
      <c r="L35" s="1">
        <f t="shared" si="3"/>
        <v>0.70857517700513384</v>
      </c>
    </row>
    <row r="36" spans="4:12">
      <c r="D36" s="1">
        <v>33</v>
      </c>
      <c r="E36" s="1">
        <f t="shared" si="5"/>
        <v>13</v>
      </c>
      <c r="F36" s="1">
        <f t="shared" si="5"/>
        <v>16</v>
      </c>
      <c r="G36" s="1">
        <v>72</v>
      </c>
      <c r="H36" s="1">
        <v>69</v>
      </c>
      <c r="I36" s="1">
        <f t="shared" si="0"/>
        <v>3</v>
      </c>
      <c r="J36" s="1">
        <f t="shared" ref="J36:J67" si="6">VLOOKUP(E36,look,3)-VLOOKUP(F36,look,3)</f>
        <v>11.656745270975927</v>
      </c>
      <c r="K36" s="1">
        <f t="shared" si="2"/>
        <v>74.939238686564082</v>
      </c>
      <c r="L36" s="1">
        <f t="shared" si="3"/>
        <v>8.6567452709759269</v>
      </c>
    </row>
    <row r="37" spans="4:12">
      <c r="D37" s="1">
        <v>34</v>
      </c>
      <c r="E37" s="1">
        <f t="shared" si="5"/>
        <v>13</v>
      </c>
      <c r="F37" s="1">
        <f t="shared" si="5"/>
        <v>17</v>
      </c>
      <c r="G37" s="1">
        <v>91</v>
      </c>
      <c r="H37" s="1">
        <v>80</v>
      </c>
      <c r="I37" s="1">
        <f t="shared" si="0"/>
        <v>11</v>
      </c>
      <c r="J37" s="1">
        <f t="shared" si="6"/>
        <v>10.943331741541382</v>
      </c>
      <c r="K37" s="1">
        <f t="shared" si="2"/>
        <v>3.2112915167327562E-3</v>
      </c>
      <c r="L37" s="1">
        <f t="shared" si="3"/>
        <v>5.6668258458618226E-2</v>
      </c>
    </row>
    <row r="38" spans="4:12">
      <c r="D38" s="1">
        <v>35</v>
      </c>
      <c r="E38" s="1">
        <f t="shared" si="5"/>
        <v>13</v>
      </c>
      <c r="F38" s="1">
        <f t="shared" si="5"/>
        <v>18</v>
      </c>
      <c r="G38" s="1">
        <v>84</v>
      </c>
      <c r="H38" s="1">
        <v>64</v>
      </c>
      <c r="I38" s="1">
        <f t="shared" si="0"/>
        <v>20</v>
      </c>
      <c r="J38" s="1">
        <f t="shared" si="6"/>
        <v>36.443341241160212</v>
      </c>
      <c r="K38" s="1">
        <f t="shared" si="2"/>
        <v>270.38347117324025</v>
      </c>
      <c r="L38" s="1">
        <f t="shared" si="3"/>
        <v>16.443341241160212</v>
      </c>
    </row>
    <row r="39" spans="4:12">
      <c r="D39" s="1">
        <v>36</v>
      </c>
      <c r="E39" s="1">
        <f t="shared" si="5"/>
        <v>14</v>
      </c>
      <c r="F39" s="1">
        <f t="shared" si="5"/>
        <v>15</v>
      </c>
      <c r="G39" s="1">
        <v>76</v>
      </c>
      <c r="H39" s="1">
        <v>74</v>
      </c>
      <c r="I39" s="1">
        <f t="shared" si="0"/>
        <v>2</v>
      </c>
      <c r="J39" s="1">
        <f t="shared" si="6"/>
        <v>-5.0337814188787871</v>
      </c>
      <c r="K39" s="1">
        <f t="shared" si="2"/>
        <v>49.474081048564486</v>
      </c>
      <c r="L39" s="1">
        <f t="shared" si="3"/>
        <v>7.0337814188787871</v>
      </c>
    </row>
    <row r="40" spans="4:12">
      <c r="D40" s="1">
        <v>37</v>
      </c>
      <c r="E40" s="1">
        <f t="shared" si="5"/>
        <v>14</v>
      </c>
      <c r="F40" s="1">
        <f t="shared" si="5"/>
        <v>16</v>
      </c>
      <c r="G40" s="1">
        <v>76</v>
      </c>
      <c r="H40" s="1">
        <v>68</v>
      </c>
      <c r="I40" s="1">
        <f t="shared" si="0"/>
        <v>8</v>
      </c>
      <c r="J40" s="1">
        <f t="shared" si="6"/>
        <v>2.3315390291022728</v>
      </c>
      <c r="K40" s="1">
        <f t="shared" si="2"/>
        <v>32.131449778590806</v>
      </c>
      <c r="L40" s="1">
        <f t="shared" si="3"/>
        <v>5.6684609708977272</v>
      </c>
    </row>
    <row r="41" spans="4:12">
      <c r="D41" s="1">
        <v>38</v>
      </c>
      <c r="E41" s="1">
        <f t="shared" si="5"/>
        <v>14</v>
      </c>
      <c r="F41" s="1">
        <f t="shared" si="5"/>
        <v>17</v>
      </c>
      <c r="G41" s="1">
        <v>73</v>
      </c>
      <c r="H41" s="1">
        <v>71</v>
      </c>
      <c r="I41" s="1">
        <f t="shared" si="0"/>
        <v>2</v>
      </c>
      <c r="J41" s="1">
        <f t="shared" si="6"/>
        <v>1.618125499667729</v>
      </c>
      <c r="K41" s="1">
        <f t="shared" si="2"/>
        <v>0.14582813400402164</v>
      </c>
      <c r="L41" s="1">
        <f t="shared" si="3"/>
        <v>0.38187450033227099</v>
      </c>
    </row>
    <row r="42" spans="4:12">
      <c r="D42" s="1">
        <v>39</v>
      </c>
      <c r="E42" s="1">
        <f t="shared" si="5"/>
        <v>14</v>
      </c>
      <c r="F42" s="1">
        <f t="shared" si="5"/>
        <v>18</v>
      </c>
      <c r="G42" s="1">
        <v>76</v>
      </c>
      <c r="H42" s="1">
        <v>69</v>
      </c>
      <c r="I42" s="1">
        <f t="shared" si="0"/>
        <v>7</v>
      </c>
      <c r="J42" s="1">
        <f t="shared" si="6"/>
        <v>27.118134999286561</v>
      </c>
      <c r="K42" s="1">
        <f t="shared" si="2"/>
        <v>404.73935584951886</v>
      </c>
      <c r="L42" s="1">
        <f t="shared" si="3"/>
        <v>20.118134999286561</v>
      </c>
    </row>
    <row r="43" spans="4:12">
      <c r="D43" s="1">
        <v>40</v>
      </c>
      <c r="E43" s="1">
        <f t="shared" si="5"/>
        <v>15</v>
      </c>
      <c r="F43" s="1">
        <f t="shared" si="5"/>
        <v>16</v>
      </c>
      <c r="G43" s="1">
        <v>78</v>
      </c>
      <c r="H43" s="1">
        <v>57</v>
      </c>
      <c r="I43" s="1">
        <f t="shared" si="0"/>
        <v>21</v>
      </c>
      <c r="J43" s="1">
        <f t="shared" si="6"/>
        <v>7.3653204479810599</v>
      </c>
      <c r="K43" s="1">
        <f t="shared" si="2"/>
        <v>185.90448648624343</v>
      </c>
      <c r="L43" s="1">
        <f t="shared" si="3"/>
        <v>13.634679552018941</v>
      </c>
    </row>
    <row r="44" spans="4:12">
      <c r="D44" s="1">
        <v>41</v>
      </c>
      <c r="E44" s="1">
        <f t="shared" si="5"/>
        <v>15</v>
      </c>
      <c r="F44" s="1">
        <f t="shared" si="5"/>
        <v>17</v>
      </c>
      <c r="G44" s="1">
        <v>79</v>
      </c>
      <c r="H44" s="1">
        <v>74</v>
      </c>
      <c r="I44" s="1">
        <f t="shared" si="0"/>
        <v>5</v>
      </c>
      <c r="J44" s="1">
        <f t="shared" si="6"/>
        <v>6.6519069185465165</v>
      </c>
      <c r="K44" s="1">
        <f t="shared" si="2"/>
        <v>2.7287964675418475</v>
      </c>
      <c r="L44" s="1">
        <f t="shared" si="3"/>
        <v>1.6519069185465165</v>
      </c>
    </row>
    <row r="45" spans="4:12">
      <c r="D45" s="1">
        <v>42</v>
      </c>
      <c r="E45" s="1">
        <f t="shared" si="5"/>
        <v>15</v>
      </c>
      <c r="F45" s="1">
        <f t="shared" si="5"/>
        <v>18</v>
      </c>
      <c r="G45" s="1">
        <v>106</v>
      </c>
      <c r="H45" s="1">
        <v>65</v>
      </c>
      <c r="I45" s="1">
        <f t="shared" si="0"/>
        <v>41</v>
      </c>
      <c r="J45" s="1">
        <f t="shared" si="6"/>
        <v>32.151916418165349</v>
      </c>
      <c r="K45" s="1">
        <f t="shared" si="2"/>
        <v>78.288583071131896</v>
      </c>
      <c r="L45" s="1">
        <f t="shared" si="3"/>
        <v>8.8480835818346506</v>
      </c>
    </row>
    <row r="46" spans="4:12">
      <c r="D46" s="1">
        <v>43</v>
      </c>
      <c r="E46" s="1">
        <f t="shared" si="5"/>
        <v>16</v>
      </c>
      <c r="F46" s="1">
        <f t="shared" si="5"/>
        <v>17</v>
      </c>
      <c r="G46" s="1">
        <v>83</v>
      </c>
      <c r="H46" s="1">
        <v>77</v>
      </c>
      <c r="I46" s="1">
        <f t="shared" si="0"/>
        <v>6</v>
      </c>
      <c r="J46" s="1">
        <f t="shared" si="6"/>
        <v>-0.71341352943454373</v>
      </c>
      <c r="K46" s="1">
        <f t="shared" si="2"/>
        <v>45.069921217194775</v>
      </c>
      <c r="L46" s="1">
        <f t="shared" si="3"/>
        <v>6.7134135294345434</v>
      </c>
    </row>
    <row r="47" spans="4:12">
      <c r="D47" s="1">
        <v>44</v>
      </c>
      <c r="E47" s="1">
        <f t="shared" si="5"/>
        <v>16</v>
      </c>
      <c r="F47" s="1">
        <f t="shared" si="5"/>
        <v>18</v>
      </c>
      <c r="G47" s="1">
        <v>93</v>
      </c>
      <c r="H47" s="1">
        <v>46</v>
      </c>
      <c r="I47" s="1">
        <f t="shared" si="0"/>
        <v>47</v>
      </c>
      <c r="J47" s="1">
        <f t="shared" si="6"/>
        <v>24.786595970184287</v>
      </c>
      <c r="K47" s="1">
        <f t="shared" si="2"/>
        <v>493.43531859183298</v>
      </c>
      <c r="L47" s="1">
        <f t="shared" si="3"/>
        <v>22.213404029815713</v>
      </c>
    </row>
    <row r="48" spans="4:12">
      <c r="D48" s="1">
        <v>45</v>
      </c>
      <c r="E48" s="1">
        <f t="shared" si="5"/>
        <v>17</v>
      </c>
      <c r="F48" s="1">
        <f t="shared" si="5"/>
        <v>18</v>
      </c>
      <c r="G48" s="1">
        <v>97</v>
      </c>
      <c r="H48" s="1">
        <v>66</v>
      </c>
      <c r="I48" s="1">
        <f t="shared" si="0"/>
        <v>31</v>
      </c>
      <c r="J48" s="1">
        <f t="shared" si="6"/>
        <v>25.50000949961883</v>
      </c>
      <c r="K48" s="1">
        <f t="shared" si="2"/>
        <v>30.24989550428311</v>
      </c>
      <c r="L48" s="1">
        <f t="shared" si="3"/>
        <v>5.4999905003811698</v>
      </c>
    </row>
    <row r="49" spans="4:12">
      <c r="D49" s="1">
        <v>46</v>
      </c>
      <c r="E49" s="1">
        <f t="shared" si="5"/>
        <v>19</v>
      </c>
      <c r="F49" s="1">
        <f t="shared" si="5"/>
        <v>20</v>
      </c>
      <c r="G49" s="1">
        <v>94</v>
      </c>
      <c r="H49" s="1">
        <v>85</v>
      </c>
      <c r="I49" s="1">
        <f t="shared" si="0"/>
        <v>9</v>
      </c>
      <c r="J49" s="1">
        <f t="shared" si="6"/>
        <v>18.291011883355154</v>
      </c>
      <c r="K49" s="1">
        <f t="shared" si="2"/>
        <v>86.322901816646677</v>
      </c>
      <c r="L49" s="1">
        <f t="shared" si="3"/>
        <v>9.2910118833551536</v>
      </c>
    </row>
    <row r="50" spans="4:12">
      <c r="D50" s="1">
        <v>47</v>
      </c>
      <c r="E50" s="1">
        <f t="shared" si="5"/>
        <v>19</v>
      </c>
      <c r="F50" s="1">
        <f t="shared" si="5"/>
        <v>21</v>
      </c>
      <c r="G50" s="1">
        <v>114</v>
      </c>
      <c r="H50" s="1">
        <v>95</v>
      </c>
      <c r="I50" s="1">
        <f t="shared" si="0"/>
        <v>19</v>
      </c>
      <c r="J50" s="1">
        <f t="shared" si="6"/>
        <v>22.010126411016898</v>
      </c>
      <c r="K50" s="1">
        <f t="shared" si="2"/>
        <v>9.0608610103014726</v>
      </c>
      <c r="L50" s="1">
        <f t="shared" si="3"/>
        <v>3.0101264110168984</v>
      </c>
    </row>
    <row r="51" spans="4:12">
      <c r="D51" s="1">
        <v>48</v>
      </c>
      <c r="E51" s="1">
        <f t="shared" ref="E51:F63" si="7">E36+6</f>
        <v>19</v>
      </c>
      <c r="F51" s="1">
        <f t="shared" si="7"/>
        <v>22</v>
      </c>
      <c r="G51" s="1">
        <v>121</v>
      </c>
      <c r="H51" s="1">
        <v>90</v>
      </c>
      <c r="I51" s="1">
        <f t="shared" si="0"/>
        <v>31</v>
      </c>
      <c r="J51" s="1">
        <f t="shared" si="6"/>
        <v>28.820812218651049</v>
      </c>
      <c r="K51" s="1">
        <f t="shared" si="2"/>
        <v>4.7488593863805617</v>
      </c>
      <c r="L51" s="1">
        <f t="shared" si="3"/>
        <v>2.1791877813489506</v>
      </c>
    </row>
    <row r="52" spans="4:12">
      <c r="D52" s="1">
        <v>49</v>
      </c>
      <c r="E52" s="1">
        <f t="shared" si="7"/>
        <v>19</v>
      </c>
      <c r="F52" s="1">
        <f t="shared" si="7"/>
        <v>23</v>
      </c>
      <c r="G52" s="1">
        <v>111</v>
      </c>
      <c r="H52" s="1">
        <v>100</v>
      </c>
      <c r="I52" s="1">
        <f t="shared" si="0"/>
        <v>11</v>
      </c>
      <c r="J52" s="1">
        <f t="shared" si="6"/>
        <v>22.947136521245735</v>
      </c>
      <c r="K52" s="1">
        <f t="shared" si="2"/>
        <v>142.73407105728364</v>
      </c>
      <c r="L52" s="1">
        <f t="shared" si="3"/>
        <v>11.947136521245735</v>
      </c>
    </row>
    <row r="53" spans="4:12">
      <c r="D53" s="1">
        <v>50</v>
      </c>
      <c r="E53" s="1">
        <f t="shared" si="7"/>
        <v>19</v>
      </c>
      <c r="F53" s="1">
        <f t="shared" si="7"/>
        <v>24</v>
      </c>
      <c r="G53" s="1">
        <v>103</v>
      </c>
      <c r="H53" s="1">
        <v>58</v>
      </c>
      <c r="I53" s="1">
        <f t="shared" si="0"/>
        <v>45</v>
      </c>
      <c r="J53" s="1">
        <f t="shared" si="6"/>
        <v>37.613809440482939</v>
      </c>
      <c r="K53" s="1">
        <f t="shared" si="2"/>
        <v>54.555810981498958</v>
      </c>
      <c r="L53" s="1">
        <f t="shared" si="3"/>
        <v>7.3861905595170612</v>
      </c>
    </row>
    <row r="54" spans="4:12">
      <c r="D54" s="1">
        <v>51</v>
      </c>
      <c r="E54" s="1">
        <f t="shared" si="7"/>
        <v>20</v>
      </c>
      <c r="F54" s="1">
        <f t="shared" si="7"/>
        <v>21</v>
      </c>
      <c r="G54" s="1">
        <v>80</v>
      </c>
      <c r="H54" s="1">
        <v>76</v>
      </c>
      <c r="I54" s="1">
        <f t="shared" si="0"/>
        <v>4</v>
      </c>
      <c r="J54" s="1">
        <f t="shared" si="6"/>
        <v>3.7191145276617434</v>
      </c>
      <c r="K54" s="1">
        <f t="shared" si="2"/>
        <v>7.8896648570685485E-2</v>
      </c>
      <c r="L54" s="1">
        <f t="shared" si="3"/>
        <v>0.28088547233825656</v>
      </c>
    </row>
    <row r="55" spans="4:12">
      <c r="D55" s="1">
        <v>52</v>
      </c>
      <c r="E55" s="1">
        <f t="shared" si="7"/>
        <v>20</v>
      </c>
      <c r="F55" s="1">
        <f t="shared" si="7"/>
        <v>22</v>
      </c>
      <c r="G55" s="1">
        <v>84</v>
      </c>
      <c r="H55" s="1">
        <v>69</v>
      </c>
      <c r="I55" s="1">
        <f t="shared" si="0"/>
        <v>15</v>
      </c>
      <c r="J55" s="1">
        <f t="shared" si="6"/>
        <v>10.529800335295896</v>
      </c>
      <c r="K55" s="1">
        <f t="shared" si="2"/>
        <v>19.982685042320686</v>
      </c>
      <c r="L55" s="1">
        <f t="shared" si="3"/>
        <v>4.4701996647041042</v>
      </c>
    </row>
    <row r="56" spans="4:12">
      <c r="D56" s="1">
        <v>53</v>
      </c>
      <c r="E56" s="1">
        <f t="shared" si="7"/>
        <v>20</v>
      </c>
      <c r="F56" s="1">
        <f t="shared" si="7"/>
        <v>23</v>
      </c>
      <c r="G56" s="1">
        <v>73</v>
      </c>
      <c r="H56" s="1">
        <v>72</v>
      </c>
      <c r="I56" s="1">
        <f t="shared" si="0"/>
        <v>1</v>
      </c>
      <c r="J56" s="1">
        <f t="shared" si="6"/>
        <v>4.6561246378905823</v>
      </c>
      <c r="K56" s="1">
        <f t="shared" si="2"/>
        <v>13.367247367790542</v>
      </c>
      <c r="L56" s="1">
        <f t="shared" si="3"/>
        <v>3.6561246378905823</v>
      </c>
    </row>
    <row r="57" spans="4:12">
      <c r="D57" s="1">
        <v>54</v>
      </c>
      <c r="E57" s="1">
        <f t="shared" si="7"/>
        <v>20</v>
      </c>
      <c r="F57" s="1">
        <f t="shared" si="7"/>
        <v>24</v>
      </c>
      <c r="G57" s="1">
        <v>64</v>
      </c>
      <c r="H57" s="1">
        <v>56</v>
      </c>
      <c r="I57" s="1">
        <f t="shared" si="0"/>
        <v>8</v>
      </c>
      <c r="J57" s="1">
        <f t="shared" si="6"/>
        <v>19.322797557127782</v>
      </c>
      <c r="K57" s="1">
        <f t="shared" si="2"/>
        <v>128.20574451969887</v>
      </c>
      <c r="L57" s="1">
        <f t="shared" si="3"/>
        <v>11.322797557127782</v>
      </c>
    </row>
    <row r="58" spans="4:12">
      <c r="D58" s="1">
        <v>55</v>
      </c>
      <c r="E58" s="1">
        <f t="shared" si="7"/>
        <v>21</v>
      </c>
      <c r="F58" s="1">
        <f t="shared" si="7"/>
        <v>22</v>
      </c>
      <c r="G58" s="1">
        <v>77</v>
      </c>
      <c r="H58" s="1">
        <v>78</v>
      </c>
      <c r="I58" s="1">
        <f t="shared" si="0"/>
        <v>-1</v>
      </c>
      <c r="J58" s="1">
        <f t="shared" si="6"/>
        <v>6.8106858076341528</v>
      </c>
      <c r="K58" s="1">
        <f t="shared" si="2"/>
        <v>61.00681278557758</v>
      </c>
      <c r="L58" s="1">
        <f t="shared" si="3"/>
        <v>7.8106858076341528</v>
      </c>
    </row>
    <row r="59" spans="4:12">
      <c r="D59" s="1">
        <v>56</v>
      </c>
      <c r="E59" s="1">
        <f t="shared" si="7"/>
        <v>21</v>
      </c>
      <c r="F59" s="1">
        <f t="shared" si="7"/>
        <v>23</v>
      </c>
      <c r="G59" s="1">
        <v>90</v>
      </c>
      <c r="H59" s="1">
        <v>82</v>
      </c>
      <c r="I59" s="1">
        <f t="shared" si="0"/>
        <v>8</v>
      </c>
      <c r="J59" s="1">
        <f t="shared" si="6"/>
        <v>0.9370101102288384</v>
      </c>
      <c r="K59" s="1">
        <f t="shared" si="2"/>
        <v>49.885826183009648</v>
      </c>
      <c r="L59" s="1">
        <f t="shared" si="3"/>
        <v>7.0629898897711616</v>
      </c>
    </row>
    <row r="60" spans="4:12">
      <c r="D60" s="1">
        <v>57</v>
      </c>
      <c r="E60" s="1">
        <f t="shared" si="7"/>
        <v>21</v>
      </c>
      <c r="F60" s="1">
        <f t="shared" si="7"/>
        <v>24</v>
      </c>
      <c r="G60" s="1">
        <v>96</v>
      </c>
      <c r="H60" s="1">
        <v>79</v>
      </c>
      <c r="I60" s="1">
        <f t="shared" si="0"/>
        <v>17</v>
      </c>
      <c r="J60" s="1">
        <f t="shared" si="6"/>
        <v>15.603683029466039</v>
      </c>
      <c r="K60" s="1">
        <f t="shared" si="2"/>
        <v>1.9497010822011394</v>
      </c>
      <c r="L60" s="1">
        <f t="shared" si="3"/>
        <v>1.3963169705339613</v>
      </c>
    </row>
    <row r="61" spans="4:12">
      <c r="D61" s="1">
        <v>58</v>
      </c>
      <c r="E61" s="1">
        <f t="shared" si="7"/>
        <v>22</v>
      </c>
      <c r="F61" s="1">
        <f t="shared" si="7"/>
        <v>23</v>
      </c>
      <c r="G61" s="1">
        <v>87</v>
      </c>
      <c r="H61" s="1">
        <v>90</v>
      </c>
      <c r="I61" s="1">
        <f t="shared" si="0"/>
        <v>-3</v>
      </c>
      <c r="J61" s="1">
        <f t="shared" si="6"/>
        <v>-5.8736756974053144</v>
      </c>
      <c r="K61" s="1">
        <f t="shared" si="2"/>
        <v>8.2580120138579201</v>
      </c>
      <c r="L61" s="1">
        <f t="shared" si="3"/>
        <v>2.8736756974053144</v>
      </c>
    </row>
    <row r="62" spans="4:12">
      <c r="D62" s="1">
        <v>59</v>
      </c>
      <c r="E62" s="1">
        <f t="shared" si="7"/>
        <v>22</v>
      </c>
      <c r="F62" s="1">
        <f t="shared" si="7"/>
        <v>24</v>
      </c>
      <c r="G62" s="1">
        <v>100</v>
      </c>
      <c r="H62" s="1">
        <v>83</v>
      </c>
      <c r="I62" s="1">
        <f t="shared" si="0"/>
        <v>17</v>
      </c>
      <c r="J62" s="1">
        <f t="shared" si="6"/>
        <v>8.7929972218318859</v>
      </c>
      <c r="K62" s="1">
        <f t="shared" si="2"/>
        <v>67.35489460085914</v>
      </c>
      <c r="L62" s="1">
        <f t="shared" si="3"/>
        <v>8.2070027781681141</v>
      </c>
    </row>
    <row r="63" spans="4:12">
      <c r="D63" s="1">
        <v>60</v>
      </c>
      <c r="E63" s="1">
        <f t="shared" si="7"/>
        <v>23</v>
      </c>
      <c r="F63" s="1">
        <f t="shared" si="7"/>
        <v>24</v>
      </c>
      <c r="G63" s="1">
        <v>88</v>
      </c>
      <c r="H63" s="1">
        <v>79</v>
      </c>
      <c r="I63" s="1">
        <f t="shared" si="0"/>
        <v>9</v>
      </c>
      <c r="J63" s="1">
        <f t="shared" si="6"/>
        <v>14.6666729192372</v>
      </c>
      <c r="K63" s="1">
        <f t="shared" si="2"/>
        <v>32.111181973616254</v>
      </c>
      <c r="L63" s="1">
        <f t="shared" si="3"/>
        <v>5.6666729192372003</v>
      </c>
    </row>
    <row r="64" spans="4:12">
      <c r="D64" s="1">
        <v>61</v>
      </c>
      <c r="E64" s="1">
        <v>1</v>
      </c>
      <c r="F64" s="1">
        <v>10</v>
      </c>
      <c r="G64" s="1">
        <v>79</v>
      </c>
      <c r="H64" s="1">
        <v>62</v>
      </c>
      <c r="I64" s="1">
        <f t="shared" si="0"/>
        <v>17</v>
      </c>
      <c r="J64" s="1">
        <f t="shared" si="6"/>
        <v>26.84777126742658</v>
      </c>
      <c r="K64" s="1">
        <f t="shared" si="2"/>
        <v>96.978598935552512</v>
      </c>
      <c r="L64" s="1">
        <f t="shared" si="3"/>
        <v>9.8477712674265803</v>
      </c>
    </row>
    <row r="65" spans="4:12">
      <c r="D65" s="1">
        <v>62</v>
      </c>
      <c r="E65" s="1">
        <v>20</v>
      </c>
      <c r="F65" s="1">
        <v>15</v>
      </c>
      <c r="G65" s="1">
        <v>68</v>
      </c>
      <c r="H65" s="1">
        <v>71</v>
      </c>
      <c r="I65" s="1">
        <f t="shared" si="0"/>
        <v>-3</v>
      </c>
      <c r="J65" s="1">
        <f t="shared" si="6"/>
        <v>-3.9368391532738256</v>
      </c>
      <c r="K65" s="1">
        <f t="shared" si="2"/>
        <v>0.87766759910681846</v>
      </c>
      <c r="L65" s="1">
        <f t="shared" si="3"/>
        <v>0.93683915327382561</v>
      </c>
    </row>
    <row r="66" spans="4:12">
      <c r="D66" s="1">
        <v>63</v>
      </c>
      <c r="E66" s="1">
        <v>14</v>
      </c>
      <c r="F66" s="1">
        <v>21</v>
      </c>
      <c r="G66" s="1">
        <v>90</v>
      </c>
      <c r="H66" s="1">
        <v>84</v>
      </c>
      <c r="I66" s="1">
        <f t="shared" si="0"/>
        <v>6</v>
      </c>
      <c r="J66" s="1">
        <f t="shared" si="6"/>
        <v>2.6221722620567816</v>
      </c>
      <c r="K66" s="1">
        <f t="shared" si="2"/>
        <v>11.4097202272186</v>
      </c>
      <c r="L66" s="1">
        <f t="shared" si="3"/>
        <v>3.3778277379432184</v>
      </c>
    </row>
    <row r="67" spans="4:12">
      <c r="D67" s="1">
        <v>64</v>
      </c>
      <c r="E67" s="1">
        <v>7</v>
      </c>
      <c r="F67" s="1">
        <v>4</v>
      </c>
      <c r="G67" s="1">
        <v>87</v>
      </c>
      <c r="H67" s="1">
        <v>75</v>
      </c>
      <c r="I67" s="1">
        <f t="shared" si="0"/>
        <v>12</v>
      </c>
      <c r="J67" s="1">
        <f t="shared" si="6"/>
        <v>14.075607979510146</v>
      </c>
      <c r="K67" s="1">
        <f t="shared" si="2"/>
        <v>4.308148484606189</v>
      </c>
      <c r="L67" s="1">
        <f t="shared" si="3"/>
        <v>2.0756079795101456</v>
      </c>
    </row>
    <row r="68" spans="4:12">
      <c r="D68" s="1">
        <v>65</v>
      </c>
      <c r="E68" s="1">
        <v>8</v>
      </c>
      <c r="F68" s="1">
        <v>3</v>
      </c>
      <c r="G68" s="1">
        <v>78</v>
      </c>
      <c r="H68" s="1">
        <v>77</v>
      </c>
      <c r="I68" s="1">
        <f t="shared" ref="I68:I83" si="8">G68-H68</f>
        <v>1</v>
      </c>
      <c r="J68" s="1">
        <f t="shared" ref="J68:J83" si="9">VLOOKUP(E68,look,3)-VLOOKUP(F68,look,3)</f>
        <v>5.4137665908658956</v>
      </c>
      <c r="K68" s="1">
        <f t="shared" ref="K68:K83" si="10">(I68-J68)^2</f>
        <v>19.481335518643949</v>
      </c>
      <c r="L68" s="1">
        <f t="shared" ref="L68:L83" si="11">SQRT(K68)</f>
        <v>4.4137665908658956</v>
      </c>
    </row>
    <row r="69" spans="4:12">
      <c r="D69" s="1">
        <v>66</v>
      </c>
      <c r="E69" s="1">
        <v>19</v>
      </c>
      <c r="F69" s="1">
        <v>16</v>
      </c>
      <c r="G69" s="1">
        <v>113</v>
      </c>
      <c r="H69" s="1">
        <v>73</v>
      </c>
      <c r="I69" s="1">
        <f t="shared" si="8"/>
        <v>40</v>
      </c>
      <c r="J69" s="1">
        <f t="shared" si="9"/>
        <v>21.71949317806239</v>
      </c>
      <c r="K69" s="1">
        <f t="shared" si="10"/>
        <v>334.17692966690748</v>
      </c>
      <c r="L69" s="1">
        <f t="shared" si="11"/>
        <v>18.28050682193761</v>
      </c>
    </row>
    <row r="70" spans="4:12">
      <c r="D70" s="1">
        <v>67</v>
      </c>
      <c r="E70" s="1">
        <v>2</v>
      </c>
      <c r="F70" s="1">
        <v>9</v>
      </c>
      <c r="G70" s="1">
        <v>68</v>
      </c>
      <c r="H70" s="1">
        <v>62</v>
      </c>
      <c r="I70" s="1">
        <f t="shared" si="8"/>
        <v>6</v>
      </c>
      <c r="J70" s="1">
        <f t="shared" si="9"/>
        <v>-0.58715611897461084</v>
      </c>
      <c r="K70" s="1">
        <f t="shared" si="10"/>
        <v>43.390625735744656</v>
      </c>
      <c r="L70" s="1">
        <f t="shared" si="11"/>
        <v>6.5871561189746108</v>
      </c>
    </row>
    <row r="71" spans="4:12">
      <c r="D71" s="1">
        <v>68</v>
      </c>
      <c r="E71" s="1">
        <v>13</v>
      </c>
      <c r="F71" s="1">
        <v>22</v>
      </c>
      <c r="G71" s="1">
        <v>95</v>
      </c>
      <c r="H71" s="1">
        <v>64</v>
      </c>
      <c r="I71" s="1">
        <f t="shared" si="8"/>
        <v>31</v>
      </c>
      <c r="J71" s="1">
        <f t="shared" si="9"/>
        <v>18.758064311564588</v>
      </c>
      <c r="K71" s="1">
        <f t="shared" si="10"/>
        <v>149.86498939978858</v>
      </c>
      <c r="L71" s="1">
        <f t="shared" si="11"/>
        <v>12.241935688435412</v>
      </c>
    </row>
    <row r="72" spans="4:12">
      <c r="D72" s="1">
        <v>69</v>
      </c>
      <c r="E72" s="1">
        <v>1</v>
      </c>
      <c r="F72" s="1">
        <v>14</v>
      </c>
      <c r="G72" s="1">
        <v>83</v>
      </c>
      <c r="H72" s="1">
        <v>58</v>
      </c>
      <c r="I72" s="1">
        <f t="shared" si="8"/>
        <v>25</v>
      </c>
      <c r="J72" s="1">
        <f t="shared" si="9"/>
        <v>16.485637387082996</v>
      </c>
      <c r="K72" s="1">
        <f t="shared" si="10"/>
        <v>72.494370704238875</v>
      </c>
      <c r="L72" s="1">
        <f t="shared" si="11"/>
        <v>8.5143626129170045</v>
      </c>
    </row>
    <row r="73" spans="4:12">
      <c r="D73" s="1">
        <v>70</v>
      </c>
      <c r="E73" s="1">
        <v>7</v>
      </c>
      <c r="F73" s="1">
        <v>15</v>
      </c>
      <c r="G73" s="1">
        <v>89</v>
      </c>
      <c r="H73" s="1">
        <v>67</v>
      </c>
      <c r="I73" s="1">
        <f t="shared" si="8"/>
        <v>22</v>
      </c>
      <c r="J73" s="1">
        <f t="shared" si="9"/>
        <v>16.160482192848477</v>
      </c>
      <c r="K73" s="1">
        <f t="shared" si="10"/>
        <v>34.099968220039734</v>
      </c>
      <c r="L73" s="1">
        <f t="shared" si="11"/>
        <v>5.8395178071515232</v>
      </c>
    </row>
    <row r="74" spans="4:12">
      <c r="D74" s="1">
        <v>71</v>
      </c>
      <c r="E74" s="1">
        <v>13</v>
      </c>
      <c r="F74" s="1">
        <v>2</v>
      </c>
      <c r="G74" s="1">
        <v>73</v>
      </c>
      <c r="H74" s="1">
        <v>56</v>
      </c>
      <c r="I74" s="1">
        <f t="shared" si="8"/>
        <v>17</v>
      </c>
      <c r="J74" s="1">
        <f t="shared" si="9"/>
        <v>7.5136372855326687</v>
      </c>
      <c r="K74" s="1">
        <f t="shared" si="10"/>
        <v>89.991077550435989</v>
      </c>
      <c r="L74" s="1">
        <f t="shared" si="11"/>
        <v>9.4863627144673313</v>
      </c>
    </row>
    <row r="75" spans="4:12">
      <c r="D75" s="1">
        <v>72</v>
      </c>
      <c r="E75" s="1">
        <v>19</v>
      </c>
      <c r="F75" s="1">
        <v>8</v>
      </c>
      <c r="G75" s="1">
        <v>85</v>
      </c>
      <c r="H75" s="1">
        <v>65</v>
      </c>
      <c r="I75" s="1">
        <f t="shared" si="8"/>
        <v>20</v>
      </c>
      <c r="J75" s="1">
        <f t="shared" si="9"/>
        <v>19.632510708243547</v>
      </c>
      <c r="K75" s="1">
        <f t="shared" si="10"/>
        <v>0.13504837955565924</v>
      </c>
      <c r="L75" s="1">
        <f t="shared" si="11"/>
        <v>0.36748929175645273</v>
      </c>
    </row>
    <row r="76" spans="4:12">
      <c r="D76" s="1">
        <v>73</v>
      </c>
      <c r="E76" s="1">
        <v>14</v>
      </c>
      <c r="F76" s="1">
        <v>15</v>
      </c>
      <c r="G76" s="1">
        <v>95</v>
      </c>
      <c r="H76" s="1">
        <v>84</v>
      </c>
      <c r="I76" s="1">
        <f t="shared" si="8"/>
        <v>11</v>
      </c>
      <c r="J76" s="1">
        <f t="shared" si="9"/>
        <v>-5.0337814188787871</v>
      </c>
      <c r="K76" s="1">
        <f t="shared" si="10"/>
        <v>257.08214658838273</v>
      </c>
      <c r="L76" s="1">
        <f t="shared" si="11"/>
        <v>16.033781418878789</v>
      </c>
    </row>
    <row r="77" spans="4:12">
      <c r="D77" s="1">
        <v>74</v>
      </c>
      <c r="E77" s="1">
        <v>2</v>
      </c>
      <c r="F77" s="1">
        <v>8</v>
      </c>
      <c r="G77" s="1">
        <v>75</v>
      </c>
      <c r="H77" s="1">
        <v>73</v>
      </c>
      <c r="I77" s="1">
        <f t="shared" si="8"/>
        <v>2</v>
      </c>
      <c r="J77" s="1">
        <f t="shared" si="9"/>
        <v>2.0561255156244171</v>
      </c>
      <c r="K77" s="1">
        <f t="shared" si="10"/>
        <v>3.1500735041066928E-3</v>
      </c>
      <c r="L77" s="1">
        <f t="shared" si="11"/>
        <v>5.6125515624417144E-2</v>
      </c>
    </row>
    <row r="78" spans="4:12">
      <c r="D78" s="1">
        <v>75</v>
      </c>
      <c r="E78" s="1">
        <v>1</v>
      </c>
      <c r="F78" s="1">
        <v>7</v>
      </c>
      <c r="G78" s="1">
        <v>74</v>
      </c>
      <c r="H78" s="1">
        <v>75</v>
      </c>
      <c r="I78" s="1">
        <f t="shared" si="8"/>
        <v>-1</v>
      </c>
      <c r="J78" s="1">
        <f t="shared" si="9"/>
        <v>-4.7086262246442701</v>
      </c>
      <c r="K78" s="1">
        <f t="shared" si="10"/>
        <v>13.753908474119212</v>
      </c>
      <c r="L78" s="1">
        <f t="shared" si="11"/>
        <v>3.7086262246442701</v>
      </c>
    </row>
    <row r="79" spans="4:12">
      <c r="D79" s="1">
        <v>76</v>
      </c>
      <c r="E79" s="1">
        <v>19</v>
      </c>
      <c r="F79" s="1">
        <v>13</v>
      </c>
      <c r="G79" s="1">
        <v>95</v>
      </c>
      <c r="H79" s="1">
        <v>101</v>
      </c>
      <c r="I79" s="1">
        <f t="shared" si="8"/>
        <v>-6</v>
      </c>
      <c r="J79" s="1">
        <f t="shared" si="9"/>
        <v>10.062747907086463</v>
      </c>
      <c r="K79" s="1">
        <f t="shared" si="10"/>
        <v>258.01187032661051</v>
      </c>
      <c r="L79" s="1">
        <f t="shared" si="11"/>
        <v>16.062747907086461</v>
      </c>
    </row>
    <row r="80" spans="4:12">
      <c r="D80" s="1">
        <v>77</v>
      </c>
      <c r="E80" s="1">
        <v>14</v>
      </c>
      <c r="F80" s="1">
        <v>2</v>
      </c>
      <c r="G80" s="1">
        <v>56</v>
      </c>
      <c r="H80" s="1">
        <v>64</v>
      </c>
      <c r="I80" s="1">
        <f t="shared" si="8"/>
        <v>-8</v>
      </c>
      <c r="J80" s="1">
        <f t="shared" si="9"/>
        <v>-1.8115689563409849</v>
      </c>
      <c r="K80" s="1">
        <f t="shared" si="10"/>
        <v>38.296678782122612</v>
      </c>
      <c r="L80" s="1">
        <f t="shared" si="11"/>
        <v>6.1884310436590155</v>
      </c>
    </row>
    <row r="81" spans="4:12">
      <c r="D81" s="1">
        <v>78</v>
      </c>
      <c r="E81" s="1">
        <v>19</v>
      </c>
      <c r="F81" s="1">
        <v>1</v>
      </c>
      <c r="G81" s="1">
        <v>96</v>
      </c>
      <c r="H81" s="1">
        <v>81</v>
      </c>
      <c r="I81" s="1">
        <f t="shared" si="8"/>
        <v>15</v>
      </c>
      <c r="J81" s="1">
        <f t="shared" si="9"/>
        <v>2.9023167618771204</v>
      </c>
      <c r="K81" s="1">
        <f t="shared" si="10"/>
        <v>146.35393972995928</v>
      </c>
      <c r="L81" s="1">
        <f t="shared" si="11"/>
        <v>12.09768323812288</v>
      </c>
    </row>
    <row r="82" spans="4:12">
      <c r="D82" s="1">
        <v>79</v>
      </c>
      <c r="E82" s="1">
        <v>13</v>
      </c>
      <c r="F82" s="1">
        <v>7</v>
      </c>
      <c r="G82" s="1">
        <v>47</v>
      </c>
      <c r="H82" s="1">
        <v>70</v>
      </c>
      <c r="I82" s="1">
        <f t="shared" si="8"/>
        <v>-23</v>
      </c>
      <c r="J82" s="1">
        <f t="shared" si="9"/>
        <v>-11.869057369853612</v>
      </c>
      <c r="K82" s="1">
        <f t="shared" si="10"/>
        <v>123.89788383561019</v>
      </c>
      <c r="L82" s="1">
        <f t="shared" si="11"/>
        <v>11.130942630146388</v>
      </c>
    </row>
    <row r="83" spans="4:12">
      <c r="D83" s="1">
        <v>80</v>
      </c>
      <c r="E83" s="1">
        <v>15</v>
      </c>
      <c r="F83" s="1">
        <v>8</v>
      </c>
      <c r="G83" s="1">
        <v>77</v>
      </c>
      <c r="H83" s="1">
        <v>62</v>
      </c>
      <c r="I83" s="1">
        <f t="shared" si="8"/>
        <v>15</v>
      </c>
      <c r="J83" s="1">
        <f t="shared" si="9"/>
        <v>5.2783379781622202</v>
      </c>
      <c r="K83" s="1">
        <f t="shared" si="10"/>
        <v>94.510712466843032</v>
      </c>
      <c r="L83" s="1">
        <f t="shared" si="11"/>
        <v>9.7216620218377798</v>
      </c>
    </row>
  </sheetData>
  <printOptions gridLines="1"/>
  <pageMargins left="0.75" right="0.75" top="1" bottom="1" header="0.5" footer="0.5"/>
  <pageSetup scale="53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76D6966-657A-4200-883E-EB8FB14BC02F}"/>
</file>

<file path=customXml/itemProps2.xml><?xml version="1.0" encoding="utf-8"?>
<ds:datastoreItem xmlns:ds="http://schemas.openxmlformats.org/officeDocument/2006/customXml" ds:itemID="{A8CDD160-C65E-45BB-949A-5A7AD1F60B6D}"/>
</file>

<file path=customXml/itemProps3.xml><?xml version="1.0" encoding="utf-8"?>
<ds:datastoreItem xmlns:ds="http://schemas.openxmlformats.org/officeDocument/2006/customXml" ds:itemID="{A0A261CA-22DA-4943-971E-9E2803E525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basketball</vt:lpstr>
      <vt:lpstr>look</vt:lpstr>
      <vt:lpstr>rate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2007-01-20T15:41:20Z</dcterms:created>
  <dcterms:modified xsi:type="dcterms:W3CDTF">2007-03-29T04:03:03Z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