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90" windowWidth="9375" windowHeight="4965"/>
  </bookViews>
  <sheets>
    <sheet name="answer" sheetId="17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24519"/>
</workbook>
</file>

<file path=xl/calcChain.xml><?xml version="1.0" encoding="utf-8"?>
<calcChain xmlns="http://schemas.openxmlformats.org/spreadsheetml/2006/main">
  <c r="I5" i="1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4"/>
  <c r="C4"/>
  <c r="E4"/>
  <c r="C5"/>
  <c r="E5"/>
  <c r="C6"/>
  <c r="E6"/>
  <c r="C7"/>
  <c r="E7"/>
  <c r="C8"/>
  <c r="E8"/>
  <c r="C9"/>
  <c r="E9"/>
  <c r="C10"/>
  <c r="E10"/>
  <c r="C11"/>
  <c r="E11"/>
  <c r="C12"/>
  <c r="E12"/>
  <c r="G13"/>
</calcChain>
</file>

<file path=xl/sharedStrings.xml><?xml version="1.0" encoding="utf-8"?>
<sst xmlns="http://schemas.openxmlformats.org/spreadsheetml/2006/main" count="15" uniqueCount="15">
  <si>
    <t>Learning curve FAX data</t>
  </si>
  <si>
    <t>Year</t>
  </si>
  <si>
    <t>Production</t>
  </si>
  <si>
    <t>Cumulative Production</t>
  </si>
  <si>
    <t>Unit Cost</t>
  </si>
  <si>
    <t>Forecast</t>
  </si>
  <si>
    <t xml:space="preserve">double </t>
  </si>
  <si>
    <t>cumulative production</t>
  </si>
  <si>
    <t>learning</t>
  </si>
  <si>
    <t>percentage</t>
  </si>
  <si>
    <t>Cost</t>
  </si>
  <si>
    <t>Unit#</t>
  </si>
  <si>
    <t>Cum Cost</t>
  </si>
  <si>
    <t>Cost of making x units</t>
  </si>
  <si>
    <t>=68011*(x)^.82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</si>
</sst>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8" formatCode="0.000"/>
  </numFmts>
  <fonts count="4">
    <font>
      <sz val="10"/>
      <name val="Arial"/>
    </font>
    <font>
      <b/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68" fontId="0" fillId="0" borderId="0" xfId="0" applyNumberFormat="1"/>
    <xf numFmtId="44" fontId="2" fillId="0" borderId="0" xfId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Predicting Cumulative Cost</a:t>
            </a:r>
          </a:p>
        </c:rich>
      </c:tx>
      <c:layout>
        <c:manualLayout>
          <c:xMode val="edge"/>
          <c:yMode val="edge"/>
          <c:x val="2.1739130434782608E-2"/>
          <c:y val="7.84318626838311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33992094861661"/>
          <c:y val="0.23137343510047143"/>
          <c:w val="0.50395256916996045"/>
          <c:h val="0.58823754686560537"/>
        </c:manualLayout>
      </c:layout>
      <c:scatterChart>
        <c:scatterStyle val="lineMarker"/>
        <c:ser>
          <c:idx val="0"/>
          <c:order val="0"/>
          <c:tx>
            <c:strRef>
              <c:f>answer!$J$3</c:f>
              <c:strCache>
                <c:ptCount val="1"/>
                <c:pt idx="0">
                  <c:v>Cum Cost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 val="0.20021080368906455"/>
                  <c:y val="-0.24241679994574247"/>
                </c:manualLayout>
              </c:layout>
              <c:tx>
                <c:rich>
                  <a:bodyPr/>
                  <a:lstStyle/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550" b="0" i="0" strike="noStrike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68011x</a:t>
                    </a:r>
                    <a:r>
                      <a:rPr lang="en-US" sz="1550" b="0" i="0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0.8199</a:t>
                    </a:r>
                    <a:endParaRPr lang="en-US" sz="1550" b="0" i="0" strike="noStrike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7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550" b="0" i="0" strike="noStrike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1550" b="0" i="0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550" b="0" i="0" strike="noStrike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0.9995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answer!$H$4:$H$23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answer!$J$4:$J$23</c:f>
              <c:numCache>
                <c:formatCode>General</c:formatCode>
                <c:ptCount val="20"/>
                <c:pt idx="0">
                  <c:v>65259</c:v>
                </c:pt>
                <c:pt idx="1">
                  <c:v>120009.67990030094</c:v>
                </c:pt>
                <c:pt idx="2">
                  <c:v>169416.35186093865</c:v>
                </c:pt>
                <c:pt idx="3">
                  <c:v>215350.81223491338</c:v>
                </c:pt>
                <c:pt idx="4">
                  <c:v>258760.96482977981</c:v>
                </c:pt>
                <c:pt idx="5">
                  <c:v>300211.93529295037</c:v>
                </c:pt>
                <c:pt idx="6">
                  <c:v>340075.5871219305</c:v>
                </c:pt>
                <c:pt idx="7">
                  <c:v>378613.45831714571</c:v>
                </c:pt>
                <c:pt idx="8">
                  <c:v>416018.55545663706</c:v>
                </c:pt>
                <c:pt idx="9">
                  <c:v>452438.59513154399</c:v>
                </c:pt>
                <c:pt idx="10">
                  <c:v>487989.90833286097</c:v>
                </c:pt>
                <c:pt idx="11">
                  <c:v>522766.24286734482</c:v>
                </c:pt>
                <c:pt idx="12">
                  <c:v>556844.59321441851</c:v>
                </c:pt>
                <c:pt idx="13">
                  <c:v>590289.20684542018</c:v>
                </c:pt>
                <c:pt idx="14">
                  <c:v>623154.42342881544</c:v>
                </c:pt>
                <c:pt idx="15">
                  <c:v>655486.74004182289</c:v>
                </c:pt>
                <c:pt idx="16">
                  <c:v>687326.34735197423</c:v>
                </c:pt>
                <c:pt idx="17">
                  <c:v>718708.29467148497</c:v>
                </c:pt>
                <c:pt idx="18">
                  <c:v>749663.38869222801</c:v>
                </c:pt>
                <c:pt idx="19">
                  <c:v>780218.89726877818</c:v>
                </c:pt>
              </c:numCache>
            </c:numRef>
          </c:yVal>
        </c:ser>
        <c:axId val="89130496"/>
        <c:axId val="89132032"/>
      </c:scatterChart>
      <c:valAx>
        <c:axId val="89130496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2032"/>
        <c:crosses val="autoZero"/>
        <c:crossBetween val="midCat"/>
      </c:valAx>
      <c:valAx>
        <c:axId val="8913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0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60474308300391"/>
          <c:y val="0.44313877431987669"/>
          <c:w val="0.28063241106719372"/>
          <c:h val="0.16862808815564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23</xdr:row>
      <xdr:rowOff>47625</xdr:rowOff>
    </xdr:from>
    <xdr:to>
      <xdr:col>15</xdr:col>
      <xdr:colOff>333375</xdr:colOff>
      <xdr:row>38</xdr:row>
      <xdr:rowOff>19050</xdr:rowOff>
    </xdr:to>
    <xdr:graphicFrame macro="">
      <xdr:nvGraphicFramePr>
        <xdr:cNvPr id="20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3"/>
  <sheetViews>
    <sheetView tabSelected="1" topLeftCell="A13" zoomScale="75" workbookViewId="0">
      <selection activeCell="B37" sqref="B37"/>
    </sheetView>
  </sheetViews>
  <sheetFormatPr defaultRowHeight="12.75"/>
  <cols>
    <col min="2" max="2" width="18.7109375" customWidth="1"/>
    <col min="3" max="3" width="16.5703125" customWidth="1"/>
    <col min="4" max="4" width="10.28515625" customWidth="1"/>
    <col min="5" max="5" width="9.5703125" customWidth="1"/>
    <col min="6" max="6" width="8.42578125" customWidth="1"/>
    <col min="7" max="7" width="10.7109375" customWidth="1"/>
  </cols>
  <sheetData>
    <row r="1" spans="1:10">
      <c r="A1" s="1" t="s">
        <v>0</v>
      </c>
      <c r="B1" s="1"/>
      <c r="C1" s="1"/>
      <c r="H1" s="4"/>
    </row>
    <row r="3" spans="1:10" ht="25.5">
      <c r="A3" t="s">
        <v>1</v>
      </c>
      <c r="B3" t="s">
        <v>2</v>
      </c>
      <c r="C3" s="2" t="s">
        <v>3</v>
      </c>
      <c r="D3" t="s">
        <v>4</v>
      </c>
      <c r="E3" s="2" t="s">
        <v>5</v>
      </c>
      <c r="F3" s="2"/>
      <c r="G3" s="2"/>
      <c r="H3" s="2" t="s">
        <v>11</v>
      </c>
      <c r="I3" s="2" t="s">
        <v>10</v>
      </c>
      <c r="J3" s="2" t="s">
        <v>12</v>
      </c>
    </row>
    <row r="4" spans="1:10">
      <c r="A4">
        <v>1982</v>
      </c>
      <c r="B4">
        <v>64000</v>
      </c>
      <c r="C4">
        <f>B4</f>
        <v>64000</v>
      </c>
      <c r="D4" s="5">
        <v>3700</v>
      </c>
      <c r="E4" s="3">
        <f>65259*C4^-0.2533</f>
        <v>3955.8063853757171</v>
      </c>
      <c r="F4" s="3"/>
      <c r="G4" s="5"/>
      <c r="H4" s="3">
        <v>1</v>
      </c>
      <c r="I4">
        <f>65259*(H4^-0.2533)</f>
        <v>65259</v>
      </c>
      <c r="J4">
        <f>SUM($I$4:I4)</f>
        <v>65259</v>
      </c>
    </row>
    <row r="5" spans="1:10">
      <c r="A5">
        <v>1983</v>
      </c>
      <c r="B5">
        <v>70000</v>
      </c>
      <c r="C5">
        <f>C4+B5</f>
        <v>134000</v>
      </c>
      <c r="D5" s="5">
        <v>3416</v>
      </c>
      <c r="E5" s="3">
        <f t="shared" ref="E5:E12" si="0">65259*C5^-0.2533</f>
        <v>3280.5357065641106</v>
      </c>
      <c r="F5" s="3"/>
      <c r="G5" s="5"/>
      <c r="H5" s="3">
        <v>2</v>
      </c>
      <c r="I5">
        <f t="shared" ref="I5:I23" si="1">65259*(H5^-0.2533)</f>
        <v>54750.679900300936</v>
      </c>
      <c r="J5">
        <f>SUM($I$4:I5)</f>
        <v>120009.67990030094</v>
      </c>
    </row>
    <row r="6" spans="1:10">
      <c r="A6">
        <v>1984</v>
      </c>
      <c r="B6">
        <v>100000</v>
      </c>
      <c r="C6">
        <f t="shared" ref="C6:C11" si="2">C5+B6</f>
        <v>234000</v>
      </c>
      <c r="D6" s="5">
        <v>3125</v>
      </c>
      <c r="E6" s="3">
        <f t="shared" si="0"/>
        <v>2848.5118984972778</v>
      </c>
      <c r="F6" s="3"/>
      <c r="G6" s="5"/>
      <c r="H6" s="3">
        <v>3</v>
      </c>
      <c r="I6">
        <f t="shared" si="1"/>
        <v>49406.671960637708</v>
      </c>
      <c r="J6">
        <f>SUM($I$4:I6)</f>
        <v>169416.35186093865</v>
      </c>
    </row>
    <row r="7" spans="1:10">
      <c r="A7">
        <v>1985</v>
      </c>
      <c r="B7">
        <v>150000</v>
      </c>
      <c r="C7">
        <f t="shared" si="2"/>
        <v>384000</v>
      </c>
      <c r="D7" s="5">
        <v>2583</v>
      </c>
      <c r="E7" s="3">
        <f t="shared" si="0"/>
        <v>2512.6344816535729</v>
      </c>
      <c r="F7" s="3"/>
      <c r="G7" s="5"/>
      <c r="H7" s="3">
        <v>4</v>
      </c>
      <c r="I7">
        <f t="shared" si="1"/>
        <v>45934.460373974733</v>
      </c>
      <c r="J7">
        <f>SUM($I$4:I7)</f>
        <v>215350.81223491338</v>
      </c>
    </row>
    <row r="8" spans="1:10">
      <c r="A8">
        <v>1986</v>
      </c>
      <c r="B8">
        <v>175000</v>
      </c>
      <c r="C8">
        <f t="shared" si="2"/>
        <v>559000</v>
      </c>
      <c r="D8" s="5">
        <v>2166</v>
      </c>
      <c r="E8" s="3">
        <f t="shared" si="0"/>
        <v>2284.6569779299389</v>
      </c>
      <c r="F8" s="3"/>
      <c r="G8" s="5"/>
      <c r="H8" s="3">
        <v>5</v>
      </c>
      <c r="I8">
        <f t="shared" si="1"/>
        <v>43410.152594866442</v>
      </c>
      <c r="J8">
        <f>SUM($I$4:I8)</f>
        <v>258760.96482977981</v>
      </c>
    </row>
    <row r="9" spans="1:10">
      <c r="A9">
        <v>1987</v>
      </c>
      <c r="B9">
        <v>400000</v>
      </c>
      <c r="C9">
        <f t="shared" si="2"/>
        <v>959000</v>
      </c>
      <c r="D9" s="5">
        <v>1833</v>
      </c>
      <c r="E9" s="3">
        <f t="shared" si="0"/>
        <v>1992.7176219925479</v>
      </c>
      <c r="F9" s="3"/>
      <c r="G9" s="5"/>
      <c r="H9" s="3">
        <v>6</v>
      </c>
      <c r="I9">
        <f t="shared" si="1"/>
        <v>41450.970463170583</v>
      </c>
      <c r="J9">
        <f>SUM($I$4:I9)</f>
        <v>300211.93529295037</v>
      </c>
    </row>
    <row r="10" spans="1:10">
      <c r="A10">
        <v>1988</v>
      </c>
      <c r="B10">
        <v>785000</v>
      </c>
      <c r="C10">
        <f t="shared" si="2"/>
        <v>1744000</v>
      </c>
      <c r="D10" s="5">
        <v>1788</v>
      </c>
      <c r="E10" s="3">
        <f t="shared" si="0"/>
        <v>1712.6029628648985</v>
      </c>
      <c r="F10" s="3"/>
      <c r="G10" s="5"/>
      <c r="H10" s="3">
        <v>7</v>
      </c>
      <c r="I10">
        <f t="shared" si="1"/>
        <v>39863.651828980139</v>
      </c>
      <c r="J10">
        <f>SUM($I$4:I10)</f>
        <v>340075.5871219305</v>
      </c>
    </row>
    <row r="11" spans="1:10">
      <c r="A11">
        <v>1989</v>
      </c>
      <c r="B11">
        <v>1000000</v>
      </c>
      <c r="C11">
        <f t="shared" si="2"/>
        <v>2744000</v>
      </c>
      <c r="D11" s="5"/>
      <c r="E11" s="3">
        <f t="shared" si="0"/>
        <v>1526.8547350753911</v>
      </c>
      <c r="F11" s="3"/>
      <c r="G11" t="s">
        <v>8</v>
      </c>
      <c r="H11" s="3">
        <v>8</v>
      </c>
      <c r="I11">
        <f t="shared" si="1"/>
        <v>38537.871195215193</v>
      </c>
      <c r="J11">
        <f>SUM($I$4:I11)</f>
        <v>378613.45831714571</v>
      </c>
    </row>
    <row r="12" spans="1:10">
      <c r="B12" t="s">
        <v>6</v>
      </c>
      <c r="C12">
        <f>2*C10</f>
        <v>3488000</v>
      </c>
      <c r="E12" s="3">
        <f t="shared" si="0"/>
        <v>1436.8313430503536</v>
      </c>
      <c r="G12" t="s">
        <v>9</v>
      </c>
      <c r="H12" s="3">
        <v>9</v>
      </c>
      <c r="I12">
        <f t="shared" si="1"/>
        <v>37405.097139491329</v>
      </c>
      <c r="J12">
        <f>SUM($I$4:I12)</f>
        <v>416018.55545663706</v>
      </c>
    </row>
    <row r="13" spans="1:10">
      <c r="B13" t="s">
        <v>7</v>
      </c>
      <c r="G13">
        <f>E12/E10</f>
        <v>0.8389751589865142</v>
      </c>
      <c r="H13" s="3">
        <v>10</v>
      </c>
      <c r="I13">
        <f t="shared" si="1"/>
        <v>36420.039674906926</v>
      </c>
      <c r="J13">
        <f>SUM($I$4:I13)</f>
        <v>452438.59513154399</v>
      </c>
    </row>
    <row r="14" spans="1:10">
      <c r="H14" s="3">
        <v>11</v>
      </c>
      <c r="I14">
        <f t="shared" si="1"/>
        <v>35551.313201316989</v>
      </c>
      <c r="J14">
        <f>SUM($I$4:I14)</f>
        <v>487989.90833286097</v>
      </c>
    </row>
    <row r="15" spans="1:10">
      <c r="H15" s="3">
        <v>12</v>
      </c>
      <c r="I15">
        <f t="shared" si="1"/>
        <v>34776.334534483845</v>
      </c>
      <c r="J15">
        <f>SUM($I$4:I15)</f>
        <v>522766.24286734482</v>
      </c>
    </row>
    <row r="16" spans="1:10">
      <c r="H16" s="3">
        <v>13</v>
      </c>
      <c r="I16">
        <f t="shared" si="1"/>
        <v>34078.350347073632</v>
      </c>
      <c r="J16">
        <f>SUM($I$4:I16)</f>
        <v>556844.59321441851</v>
      </c>
    </row>
    <row r="17" spans="8:11">
      <c r="H17" s="3">
        <v>14</v>
      </c>
      <c r="I17">
        <f t="shared" si="1"/>
        <v>33444.613631001666</v>
      </c>
      <c r="J17">
        <f>SUM($I$4:I17)</f>
        <v>590289.20684542018</v>
      </c>
    </row>
    <row r="18" spans="8:11">
      <c r="H18" s="3">
        <v>15</v>
      </c>
      <c r="I18">
        <f t="shared" si="1"/>
        <v>32865.216583395282</v>
      </c>
      <c r="J18">
        <f>SUM($I$4:I18)</f>
        <v>623154.42342881544</v>
      </c>
      <c r="K18" t="s">
        <v>13</v>
      </c>
    </row>
    <row r="19" spans="8:11">
      <c r="H19" s="3">
        <v>16</v>
      </c>
      <c r="I19">
        <f t="shared" si="1"/>
        <v>32332.316613007479</v>
      </c>
      <c r="J19">
        <f>SUM($I$4:I19)</f>
        <v>655486.74004182289</v>
      </c>
      <c r="K19" s="6" t="s">
        <v>14</v>
      </c>
    </row>
    <row r="20" spans="8:11">
      <c r="H20" s="3">
        <v>17</v>
      </c>
      <c r="I20">
        <f t="shared" si="1"/>
        <v>31839.607310151285</v>
      </c>
      <c r="J20">
        <f>SUM($I$4:I20)</f>
        <v>687326.34735197423</v>
      </c>
    </row>
    <row r="21" spans="8:11">
      <c r="H21" s="3">
        <v>18</v>
      </c>
      <c r="I21">
        <f t="shared" si="1"/>
        <v>31381.947319510749</v>
      </c>
      <c r="J21">
        <f>SUM($I$4:I21)</f>
        <v>718708.29467148497</v>
      </c>
    </row>
    <row r="22" spans="8:11">
      <c r="H22" s="3">
        <v>19</v>
      </c>
      <c r="I22">
        <f t="shared" si="1"/>
        <v>30955.09402074309</v>
      </c>
      <c r="J22">
        <f>SUM($I$4:I22)</f>
        <v>749663.38869222801</v>
      </c>
    </row>
    <row r="23" spans="8:11">
      <c r="H23" s="3">
        <v>20</v>
      </c>
      <c r="I23">
        <f t="shared" si="1"/>
        <v>30555.508576550194</v>
      </c>
      <c r="J23">
        <f>SUM($I$4:I23)</f>
        <v>780218.89726877818</v>
      </c>
    </row>
  </sheetData>
  <phoneticPr fontId="3" type="noConversion"/>
  <printOptions headings="1" gridLines="1" gridLinesSet="0"/>
  <pageMargins left="0.75" right="0.75" top="1" bottom="1" header="0.5" footer="0.5"/>
  <pageSetup orientation="landscape" horizontalDpi="4294967292" verticalDpi="300" r:id="rId1"/>
  <headerFooter alignWithMargins="0">
    <oddHeader>&amp;CLearning Curve Model for FAX Production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B785272-457B-4279-BBFC-E75237CD8B61}"/>
</file>

<file path=customXml/itemProps2.xml><?xml version="1.0" encoding="utf-8"?>
<ds:datastoreItem xmlns:ds="http://schemas.openxmlformats.org/officeDocument/2006/customXml" ds:itemID="{CFB101F5-02BC-4138-9717-173292B7BAA5}"/>
</file>

<file path=customXml/itemProps3.xml><?xml version="1.0" encoding="utf-8"?>
<ds:datastoreItem xmlns:ds="http://schemas.openxmlformats.org/officeDocument/2006/customXml" ds:itemID="{B73C2734-7CD0-4D09-8D0F-01E8B0663E1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answer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2007-04-05T03:31:29Z</dcterms:created>
  <dcterms:modified xsi:type="dcterms:W3CDTF">2007-04-05T03:31:30Z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