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7185" windowHeight="6615"/>
  </bookViews>
  <sheets>
    <sheet name="Sheet1" sheetId="1" r:id="rId1"/>
    <sheet name="Sheet2" sheetId="2" r:id="rId2"/>
    <sheet name="Sheet3" sheetId="3" r:id="rId3"/>
  </sheets>
  <definedNames>
    <definedName name="alpha">Sheet1!$E$2</definedName>
    <definedName name="beta">Sheet1!$E$3</definedName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Sheet1!$E$2:$E$3</definedName>
    <definedName name="solver_lhs2" localSheetId="0" hidden="1">Sheet1!$E$2:$E$3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Sheet1!$G$13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0.001</definedName>
    <definedName name="solver_rhs2" localSheetId="0" hidden="1">0.001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B14" i="1"/>
  <c r="G11"/>
  <c r="B13"/>
  <c r="G6"/>
  <c r="E6"/>
  <c r="H6" s="1"/>
  <c r="G13" s="1"/>
  <c r="E7"/>
  <c r="E10" s="1"/>
  <c r="E11" s="1"/>
  <c r="H11" s="1"/>
  <c r="E8"/>
  <c r="E9"/>
</calcChain>
</file>

<file path=xl/sharedStrings.xml><?xml version="1.0" encoding="utf-8"?>
<sst xmlns="http://schemas.openxmlformats.org/spreadsheetml/2006/main" count="22" uniqueCount="19">
  <si>
    <t>alpha</t>
  </si>
  <si>
    <t>beta</t>
  </si>
  <si>
    <t>mean</t>
  </si>
  <si>
    <t>sigma</t>
  </si>
  <si>
    <t>variance</t>
  </si>
  <si>
    <t>variance parts</t>
  </si>
  <si>
    <t>=</t>
  </si>
  <si>
    <t>assumed</t>
  </si>
  <si>
    <t>Sq Err</t>
  </si>
  <si>
    <t>SSE</t>
  </si>
  <si>
    <t>Prob&gt;=20 hours</t>
  </si>
  <si>
    <t>Prob between 15 and 30 hours</t>
  </si>
  <si>
    <t>Machine 1</t>
  </si>
  <si>
    <t>Machine 2</t>
  </si>
  <si>
    <t>Machine 3</t>
  </si>
  <si>
    <t>Machine 4</t>
  </si>
  <si>
    <t>Machine 5</t>
  </si>
  <si>
    <t>Machine 6</t>
  </si>
  <si>
    <t>Machine 7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</si>
</sst>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2"/>
  <sheetViews>
    <sheetView tabSelected="1" zoomScale="84" zoomScaleNormal="84" workbookViewId="0">
      <selection activeCell="G16" sqref="G16:G18"/>
    </sheetView>
  </sheetViews>
  <sheetFormatPr defaultRowHeight="12.75"/>
  <cols>
    <col min="1" max="1" width="9.140625" style="1"/>
    <col min="2" max="2" width="10.28515625" style="1" customWidth="1"/>
    <col min="3" max="3" width="9.140625" style="1"/>
    <col min="4" max="4" width="12.28515625" style="1" customWidth="1"/>
    <col min="5" max="5" width="9.140625" style="1" customWidth="1"/>
    <col min="6" max="6" width="27.5703125" style="1" customWidth="1"/>
    <col min="7" max="8" width="9.140625" style="1" customWidth="1"/>
    <col min="9" max="16384" width="9.140625" style="1"/>
  </cols>
  <sheetData>
    <row r="2" spans="1:8">
      <c r="D2" s="1" t="s">
        <v>0</v>
      </c>
      <c r="E2" s="1">
        <v>2.7252641816795369</v>
      </c>
    </row>
    <row r="3" spans="1:8">
      <c r="D3" s="1" t="s">
        <v>1</v>
      </c>
      <c r="E3" s="1">
        <v>21.00372087215483</v>
      </c>
    </row>
    <row r="5" spans="1:8">
      <c r="G5" s="1" t="s">
        <v>7</v>
      </c>
      <c r="H5" s="1" t="s">
        <v>8</v>
      </c>
    </row>
    <row r="6" spans="1:8">
      <c r="D6" s="1" t="s">
        <v>2</v>
      </c>
      <c r="E6" s="1">
        <f>beta*EXP(GAMMALN(1+(1/alpha)))</f>
        <v>18.684284130639355</v>
      </c>
      <c r="F6" s="2" t="s">
        <v>6</v>
      </c>
      <c r="G6" s="3">
        <f>B13</f>
        <v>18.684285714285714</v>
      </c>
      <c r="H6" s="1">
        <f>(G6-E6)^2</f>
        <v>2.5079357901777116E-12</v>
      </c>
    </row>
    <row r="7" spans="1:8">
      <c r="D7" s="1" t="s">
        <v>5</v>
      </c>
      <c r="E7" s="1">
        <f>beta^2</f>
        <v>441.15629047539244</v>
      </c>
    </row>
    <row r="8" spans="1:8">
      <c r="E8" s="1">
        <f>EXP(GAMMALN((1+(2/alpha))))</f>
        <v>0.91549336643206281</v>
      </c>
    </row>
    <row r="9" spans="1:8">
      <c r="E9" s="1">
        <f>EXP(GAMMALN((1+(1/alpha))))</f>
        <v>0.88957019779336288</v>
      </c>
    </row>
    <row r="10" spans="1:8">
      <c r="D10" s="1" t="s">
        <v>4</v>
      </c>
      <c r="E10" s="1">
        <f>E7*(E8-E9^2)</f>
        <v>54.773184015536309</v>
      </c>
    </row>
    <row r="11" spans="1:8">
      <c r="D11" s="1" t="s">
        <v>3</v>
      </c>
      <c r="E11" s="1">
        <f>SQRT(E10)</f>
        <v>7.4008907582490577</v>
      </c>
      <c r="F11" s="2" t="s">
        <v>6</v>
      </c>
      <c r="G11" s="3">
        <f>B14</f>
        <v>7.4008847604928416</v>
      </c>
      <c r="H11" s="1">
        <f>(G11-E11)^2</f>
        <v>3.5973079628067072E-11</v>
      </c>
    </row>
    <row r="13" spans="1:8">
      <c r="A13" s="1" t="s">
        <v>2</v>
      </c>
      <c r="B13" s="1">
        <f>AVERAGE(C16:C22)</f>
        <v>18.684285714285714</v>
      </c>
      <c r="F13" s="1" t="s">
        <v>9</v>
      </c>
      <c r="G13" s="1">
        <f>SUM(H6,H11)</f>
        <v>3.8481015418244784E-11</v>
      </c>
    </row>
    <row r="14" spans="1:8">
      <c r="A14" s="1" t="s">
        <v>3</v>
      </c>
      <c r="B14" s="1">
        <f>STDEV(C16:C22)</f>
        <v>7.4008847604928416</v>
      </c>
    </row>
    <row r="16" spans="1:8">
      <c r="B16" s="1" t="s">
        <v>12</v>
      </c>
      <c r="C16" s="1">
        <v>8.5</v>
      </c>
      <c r="F16" s="1" t="s">
        <v>10</v>
      </c>
    </row>
    <row r="17" spans="2:6">
      <c r="B17" s="1" t="s">
        <v>13</v>
      </c>
      <c r="C17" s="1">
        <v>12.54</v>
      </c>
    </row>
    <row r="18" spans="2:6">
      <c r="B18" s="1" t="s">
        <v>14</v>
      </c>
      <c r="C18" s="1">
        <v>13.75</v>
      </c>
      <c r="F18" s="1" t="s">
        <v>11</v>
      </c>
    </row>
    <row r="19" spans="2:6">
      <c r="B19" s="1" t="s">
        <v>15</v>
      </c>
      <c r="C19" s="1">
        <v>19.75</v>
      </c>
    </row>
    <row r="20" spans="2:6">
      <c r="B20" s="1" t="s">
        <v>16</v>
      </c>
      <c r="C20" s="1">
        <v>21.46</v>
      </c>
    </row>
    <row r="21" spans="2:6">
      <c r="B21" s="1" t="s">
        <v>17</v>
      </c>
      <c r="C21" s="1">
        <v>26.34</v>
      </c>
    </row>
    <row r="22" spans="2:6">
      <c r="B22" s="1" t="s">
        <v>18</v>
      </c>
      <c r="C22" s="1">
        <v>28.45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0D10812-764A-4F9C-8933-04D427370157}"/>
</file>

<file path=customXml/itemProps2.xml><?xml version="1.0" encoding="utf-8"?>
<ds:datastoreItem xmlns:ds="http://schemas.openxmlformats.org/officeDocument/2006/customXml" ds:itemID="{0775E10F-71F6-4D06-A944-60530D35F1FC}"/>
</file>

<file path=customXml/itemProps3.xml><?xml version="1.0" encoding="utf-8"?>
<ds:datastoreItem xmlns:ds="http://schemas.openxmlformats.org/officeDocument/2006/customXml" ds:itemID="{486F612B-2AC3-4140-8A9A-E1377AEE1E7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alpha</vt:lpstr>
      <vt:lpstr>beta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2007-02-23T15:44:04Z</dcterms:created>
  <dcterms:modified xsi:type="dcterms:W3CDTF">2007-04-07T01:39:26Z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