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4355" windowHeight="7485"/>
  </bookViews>
  <sheets>
    <sheet name="Sheet1" sheetId="1" r:id="rId1"/>
    <sheet name="Sheet2" sheetId="2" r:id="rId2"/>
    <sheet name="Sheet3" sheetId="3" r:id="rId3"/>
  </sheets>
  <calcPr calcId="144525" calcMode="autoNoTable"/>
</workbook>
</file>

<file path=xl/calcChain.xml><?xml version="1.0" encoding="utf-8"?>
<calcChain xmlns="http://schemas.openxmlformats.org/spreadsheetml/2006/main">
  <c r="J14" i="1" l="1"/>
  <c r="J1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4" i="1"/>
  <c r="H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4" i="1"/>
</calcChain>
</file>

<file path=xl/sharedStrings.xml><?xml version="1.0" encoding="utf-8"?>
<sst xmlns="http://schemas.openxmlformats.org/spreadsheetml/2006/main" count="73" uniqueCount="34">
  <si>
    <t>Year</t>
  </si>
  <si>
    <t>Opponent</t>
  </si>
  <si>
    <t>Margin</t>
  </si>
  <si>
    <t>Point Spread</t>
  </si>
  <si>
    <t>+ means USC favored</t>
  </si>
  <si>
    <t>- means opponent favored</t>
  </si>
  <si>
    <t>Hawaii</t>
  </si>
  <si>
    <t>Arkansas</t>
  </si>
  <si>
    <t>Oregon</t>
  </si>
  <si>
    <t>Arizona State</t>
  </si>
  <si>
    <t>Arizona</t>
  </si>
  <si>
    <t>Notre Dame</t>
  </si>
  <si>
    <t>Washington</t>
  </si>
  <si>
    <t>Wash. State</t>
  </si>
  <si>
    <t>Stanford</t>
  </si>
  <si>
    <t>Cal</t>
  </si>
  <si>
    <t>UCLA</t>
  </si>
  <si>
    <t>Nebraska</t>
  </si>
  <si>
    <t>oregon State</t>
  </si>
  <si>
    <t>Idaho</t>
  </si>
  <si>
    <t>Oregon State</t>
  </si>
  <si>
    <t>Virginia</t>
  </si>
  <si>
    <t>Ohio State</t>
  </si>
  <si>
    <t>San Jose St.</t>
  </si>
  <si>
    <t>Error</t>
  </si>
  <si>
    <t>USC did 3.2 points worse</t>
  </si>
  <si>
    <t>per game than bookies thought.</t>
  </si>
  <si>
    <t>Mean bias</t>
  </si>
  <si>
    <t>Corrected Forecast</t>
  </si>
  <si>
    <t>Unbiased error</t>
  </si>
  <si>
    <t>standard deviation of</t>
  </si>
  <si>
    <t>unbiased errors</t>
  </si>
  <si>
    <t>USC by 10</t>
  </si>
  <si>
    <t>chance to 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</si>
</sst>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0"/>
  <sheetViews>
    <sheetView tabSelected="1" topLeftCell="A5" workbookViewId="0">
      <selection activeCell="J15" sqref="J15"/>
    </sheetView>
  </sheetViews>
  <sheetFormatPr defaultRowHeight="15" x14ac:dyDescent="0.25"/>
  <cols>
    <col min="3" max="3" width="16.85546875" customWidth="1"/>
    <col min="5" max="5" width="12.42578125" customWidth="1"/>
    <col min="7" max="7" width="20.5703125" customWidth="1"/>
  </cols>
  <sheetData>
    <row r="1" spans="2:10" x14ac:dyDescent="0.25">
      <c r="E1" s="1" t="s">
        <v>5</v>
      </c>
      <c r="H1" t="s">
        <v>27</v>
      </c>
    </row>
    <row r="2" spans="2:10" x14ac:dyDescent="0.25">
      <c r="E2" s="1" t="s">
        <v>4</v>
      </c>
      <c r="H2">
        <f>AVERAGE(F4:F60)</f>
        <v>-3.1578947368421053</v>
      </c>
    </row>
    <row r="3" spans="2:10" x14ac:dyDescent="0.25">
      <c r="B3" t="s">
        <v>0</v>
      </c>
      <c r="C3" t="s">
        <v>1</v>
      </c>
      <c r="D3" t="s">
        <v>2</v>
      </c>
      <c r="E3" t="s">
        <v>3</v>
      </c>
      <c r="F3" t="s">
        <v>24</v>
      </c>
      <c r="G3" t="s">
        <v>28</v>
      </c>
      <c r="H3" t="s">
        <v>29</v>
      </c>
    </row>
    <row r="4" spans="2:10" x14ac:dyDescent="0.25">
      <c r="B4">
        <v>2005</v>
      </c>
      <c r="C4" t="s">
        <v>6</v>
      </c>
      <c r="D4">
        <v>46</v>
      </c>
      <c r="E4">
        <v>36</v>
      </c>
      <c r="F4">
        <f>D4-E4</f>
        <v>10</v>
      </c>
      <c r="G4">
        <f>E4+$H$2</f>
        <v>32.842105263157897</v>
      </c>
      <c r="H4">
        <f>D4-G4</f>
        <v>13.157894736842103</v>
      </c>
    </row>
    <row r="5" spans="2:10" x14ac:dyDescent="0.25">
      <c r="B5">
        <v>2005</v>
      </c>
      <c r="C5" t="s">
        <v>7</v>
      </c>
      <c r="D5">
        <v>53</v>
      </c>
      <c r="E5">
        <v>30</v>
      </c>
      <c r="F5">
        <f t="shared" ref="F5:F60" si="0">D5-E5</f>
        <v>23</v>
      </c>
      <c r="G5">
        <f t="shared" ref="G5:G60" si="1">E5+$H$2</f>
        <v>26.842105263157894</v>
      </c>
      <c r="H5">
        <f t="shared" ref="H5:H60" si="2">D5-G5</f>
        <v>26.157894736842106</v>
      </c>
      <c r="I5" t="s">
        <v>25</v>
      </c>
    </row>
    <row r="6" spans="2:10" x14ac:dyDescent="0.25">
      <c r="B6">
        <v>2005</v>
      </c>
      <c r="C6" t="s">
        <v>8</v>
      </c>
      <c r="D6">
        <v>32</v>
      </c>
      <c r="E6">
        <v>21</v>
      </c>
      <c r="F6">
        <f t="shared" si="0"/>
        <v>11</v>
      </c>
      <c r="G6">
        <f t="shared" si="1"/>
        <v>17.842105263157894</v>
      </c>
      <c r="H6">
        <f t="shared" si="2"/>
        <v>14.157894736842106</v>
      </c>
      <c r="I6" t="s">
        <v>26</v>
      </c>
    </row>
    <row r="7" spans="2:10" x14ac:dyDescent="0.25">
      <c r="B7">
        <v>2005</v>
      </c>
      <c r="C7" t="s">
        <v>9</v>
      </c>
      <c r="D7">
        <v>10</v>
      </c>
      <c r="E7">
        <v>15</v>
      </c>
      <c r="F7">
        <f t="shared" si="0"/>
        <v>-5</v>
      </c>
      <c r="G7">
        <f t="shared" si="1"/>
        <v>11.842105263157894</v>
      </c>
      <c r="H7">
        <f t="shared" si="2"/>
        <v>-1.8421052631578938</v>
      </c>
    </row>
    <row r="8" spans="2:10" x14ac:dyDescent="0.25">
      <c r="B8">
        <v>2005</v>
      </c>
      <c r="C8" t="s">
        <v>10</v>
      </c>
      <c r="D8">
        <v>21</v>
      </c>
      <c r="E8">
        <v>38</v>
      </c>
      <c r="F8">
        <f t="shared" si="0"/>
        <v>-17</v>
      </c>
      <c r="G8">
        <f t="shared" si="1"/>
        <v>34.842105263157897</v>
      </c>
      <c r="H8">
        <f t="shared" si="2"/>
        <v>-13.842105263157897</v>
      </c>
      <c r="J8" t="s">
        <v>30</v>
      </c>
    </row>
    <row r="9" spans="2:10" x14ac:dyDescent="0.25">
      <c r="B9">
        <v>2005</v>
      </c>
      <c r="C9" t="s">
        <v>11</v>
      </c>
      <c r="D9">
        <v>3</v>
      </c>
      <c r="E9">
        <v>12</v>
      </c>
      <c r="F9">
        <f t="shared" si="0"/>
        <v>-9</v>
      </c>
      <c r="G9">
        <f t="shared" si="1"/>
        <v>8.8421052631578938</v>
      </c>
      <c r="H9">
        <f t="shared" si="2"/>
        <v>-5.8421052631578938</v>
      </c>
      <c r="J9" t="s">
        <v>31</v>
      </c>
    </row>
    <row r="10" spans="2:10" x14ac:dyDescent="0.25">
      <c r="B10">
        <v>2005</v>
      </c>
      <c r="C10" t="s">
        <v>12</v>
      </c>
      <c r="D10">
        <v>27</v>
      </c>
      <c r="E10">
        <v>30</v>
      </c>
      <c r="F10">
        <f t="shared" si="0"/>
        <v>-3</v>
      </c>
      <c r="G10">
        <f t="shared" si="1"/>
        <v>26.842105263157894</v>
      </c>
      <c r="H10">
        <f t="shared" si="2"/>
        <v>0.1578947368421062</v>
      </c>
      <c r="J10">
        <f>_xlfn.STDEV.S(H4:H60)</f>
        <v>16.863728482926444</v>
      </c>
    </row>
    <row r="11" spans="2:10" x14ac:dyDescent="0.25">
      <c r="B11">
        <v>2005</v>
      </c>
      <c r="C11" t="s">
        <v>13</v>
      </c>
      <c r="D11">
        <v>42</v>
      </c>
      <c r="E11">
        <v>29</v>
      </c>
      <c r="F11">
        <f t="shared" si="0"/>
        <v>13</v>
      </c>
      <c r="G11">
        <f t="shared" si="1"/>
        <v>25.842105263157894</v>
      </c>
      <c r="H11">
        <f t="shared" si="2"/>
        <v>16.157894736842106</v>
      </c>
    </row>
    <row r="12" spans="2:10" x14ac:dyDescent="0.25">
      <c r="B12">
        <v>2005</v>
      </c>
      <c r="C12" t="s">
        <v>14</v>
      </c>
      <c r="D12">
        <v>30</v>
      </c>
      <c r="E12">
        <v>34</v>
      </c>
      <c r="F12">
        <f t="shared" si="0"/>
        <v>-4</v>
      </c>
      <c r="G12">
        <f t="shared" si="1"/>
        <v>30.842105263157894</v>
      </c>
      <c r="H12">
        <f t="shared" si="2"/>
        <v>-0.8421052631578938</v>
      </c>
      <c r="J12" t="s">
        <v>32</v>
      </c>
    </row>
    <row r="13" spans="2:10" x14ac:dyDescent="0.25">
      <c r="B13">
        <v>2005</v>
      </c>
      <c r="C13" t="s">
        <v>15</v>
      </c>
      <c r="D13">
        <v>25</v>
      </c>
      <c r="E13">
        <v>18</v>
      </c>
      <c r="F13">
        <f t="shared" si="0"/>
        <v>7</v>
      </c>
      <c r="G13">
        <f t="shared" si="1"/>
        <v>14.842105263157894</v>
      </c>
      <c r="H13">
        <f t="shared" si="2"/>
        <v>10.157894736842106</v>
      </c>
      <c r="J13" t="s">
        <v>33</v>
      </c>
    </row>
    <row r="14" spans="2:10" x14ac:dyDescent="0.25">
      <c r="B14">
        <v>2005</v>
      </c>
      <c r="C14" t="s">
        <v>16</v>
      </c>
      <c r="D14">
        <v>47</v>
      </c>
      <c r="E14">
        <v>21</v>
      </c>
      <c r="F14">
        <f t="shared" si="0"/>
        <v>26</v>
      </c>
      <c r="G14">
        <f t="shared" si="1"/>
        <v>17.842105263157894</v>
      </c>
      <c r="H14">
        <f t="shared" si="2"/>
        <v>29.157894736842106</v>
      </c>
      <c r="J14">
        <f>1-_xlfn.NORM.DIST(0.5,6.85,J10,TRUE)+0.5*(_xlfn.NORM.DIST(0.5,6.85,J10,TRUE)-_xlfn.NORM.DIST(-0.5,6.85,J10,TRUE))</f>
        <v>0.65763558588617432</v>
      </c>
    </row>
    <row r="15" spans="2:10" x14ac:dyDescent="0.25">
      <c r="B15">
        <v>2006</v>
      </c>
      <c r="C15" t="s">
        <v>7</v>
      </c>
      <c r="D15">
        <v>36</v>
      </c>
      <c r="E15">
        <v>8</v>
      </c>
      <c r="F15">
        <f t="shared" si="0"/>
        <v>28</v>
      </c>
      <c r="G15">
        <f t="shared" si="1"/>
        <v>4.8421052631578947</v>
      </c>
      <c r="H15">
        <f t="shared" si="2"/>
        <v>31.157894736842106</v>
      </c>
    </row>
    <row r="16" spans="2:10" x14ac:dyDescent="0.25">
      <c r="B16">
        <v>2006</v>
      </c>
      <c r="C16" t="s">
        <v>17</v>
      </c>
      <c r="D16">
        <v>18</v>
      </c>
      <c r="E16">
        <v>17</v>
      </c>
      <c r="F16">
        <f t="shared" si="0"/>
        <v>1</v>
      </c>
      <c r="G16">
        <f t="shared" si="1"/>
        <v>13.842105263157894</v>
      </c>
      <c r="H16">
        <f t="shared" si="2"/>
        <v>4.1578947368421062</v>
      </c>
    </row>
    <row r="17" spans="2:8" x14ac:dyDescent="0.25">
      <c r="B17">
        <v>2006</v>
      </c>
      <c r="C17" t="s">
        <v>10</v>
      </c>
      <c r="D17">
        <v>17</v>
      </c>
      <c r="E17">
        <v>21</v>
      </c>
      <c r="F17">
        <f t="shared" si="0"/>
        <v>-4</v>
      </c>
      <c r="G17">
        <f t="shared" si="1"/>
        <v>17.842105263157894</v>
      </c>
      <c r="H17">
        <f t="shared" si="2"/>
        <v>-0.8421052631578938</v>
      </c>
    </row>
    <row r="18" spans="2:8" x14ac:dyDescent="0.25">
      <c r="B18">
        <v>2006</v>
      </c>
      <c r="C18" t="s">
        <v>13</v>
      </c>
      <c r="D18">
        <v>6</v>
      </c>
      <c r="E18">
        <v>16</v>
      </c>
      <c r="F18">
        <f t="shared" si="0"/>
        <v>-10</v>
      </c>
      <c r="G18">
        <f t="shared" si="1"/>
        <v>12.842105263157894</v>
      </c>
      <c r="H18">
        <f t="shared" si="2"/>
        <v>-6.8421052631578938</v>
      </c>
    </row>
    <row r="19" spans="2:8" x14ac:dyDescent="0.25">
      <c r="B19">
        <v>2006</v>
      </c>
      <c r="C19" t="s">
        <v>12</v>
      </c>
      <c r="D19">
        <v>6</v>
      </c>
      <c r="E19">
        <v>19</v>
      </c>
      <c r="F19">
        <f t="shared" si="0"/>
        <v>-13</v>
      </c>
      <c r="G19">
        <f t="shared" si="1"/>
        <v>15.842105263157894</v>
      </c>
      <c r="H19">
        <f t="shared" si="2"/>
        <v>-9.8421052631578938</v>
      </c>
    </row>
    <row r="20" spans="2:8" x14ac:dyDescent="0.25">
      <c r="B20">
        <v>2006</v>
      </c>
      <c r="C20" t="s">
        <v>9</v>
      </c>
      <c r="D20">
        <v>7</v>
      </c>
      <c r="E20">
        <v>19</v>
      </c>
      <c r="F20">
        <f t="shared" si="0"/>
        <v>-12</v>
      </c>
      <c r="G20">
        <f t="shared" si="1"/>
        <v>15.842105263157894</v>
      </c>
      <c r="H20">
        <f t="shared" si="2"/>
        <v>-8.8421052631578938</v>
      </c>
    </row>
    <row r="21" spans="2:8" x14ac:dyDescent="0.25">
      <c r="B21">
        <v>2006</v>
      </c>
      <c r="C21" t="s">
        <v>18</v>
      </c>
      <c r="D21">
        <v>-2</v>
      </c>
      <c r="E21">
        <v>10</v>
      </c>
      <c r="F21">
        <f t="shared" si="0"/>
        <v>-12</v>
      </c>
      <c r="G21">
        <f t="shared" si="1"/>
        <v>6.8421052631578947</v>
      </c>
      <c r="H21">
        <f t="shared" si="2"/>
        <v>-8.8421052631578938</v>
      </c>
    </row>
    <row r="22" spans="2:8" x14ac:dyDescent="0.25">
      <c r="B22">
        <v>2006</v>
      </c>
      <c r="C22" t="s">
        <v>14</v>
      </c>
      <c r="D22">
        <v>42</v>
      </c>
      <c r="E22">
        <v>28</v>
      </c>
      <c r="F22">
        <f t="shared" si="0"/>
        <v>14</v>
      </c>
      <c r="G22">
        <f t="shared" si="1"/>
        <v>24.842105263157894</v>
      </c>
      <c r="H22">
        <f t="shared" si="2"/>
        <v>17.157894736842106</v>
      </c>
    </row>
    <row r="23" spans="2:8" x14ac:dyDescent="0.25">
      <c r="B23">
        <v>2006</v>
      </c>
      <c r="C23" t="s">
        <v>8</v>
      </c>
      <c r="D23">
        <v>25</v>
      </c>
      <c r="E23">
        <v>8</v>
      </c>
      <c r="F23">
        <f t="shared" si="0"/>
        <v>17</v>
      </c>
      <c r="G23">
        <f t="shared" si="1"/>
        <v>4.8421052631578947</v>
      </c>
      <c r="H23">
        <f t="shared" si="2"/>
        <v>20.157894736842106</v>
      </c>
    </row>
    <row r="24" spans="2:8" x14ac:dyDescent="0.25">
      <c r="B24">
        <v>2006</v>
      </c>
      <c r="C24" t="s">
        <v>15</v>
      </c>
      <c r="D24">
        <v>14</v>
      </c>
      <c r="E24">
        <v>6</v>
      </c>
      <c r="F24">
        <f t="shared" si="0"/>
        <v>8</v>
      </c>
      <c r="G24">
        <f t="shared" si="1"/>
        <v>2.8421052631578947</v>
      </c>
      <c r="H24">
        <f t="shared" si="2"/>
        <v>11.157894736842106</v>
      </c>
    </row>
    <row r="25" spans="2:8" x14ac:dyDescent="0.25">
      <c r="B25">
        <v>2006</v>
      </c>
      <c r="C25" t="s">
        <v>11</v>
      </c>
      <c r="D25">
        <v>20</v>
      </c>
      <c r="E25">
        <v>8</v>
      </c>
      <c r="F25">
        <f t="shared" si="0"/>
        <v>12</v>
      </c>
      <c r="G25">
        <f t="shared" si="1"/>
        <v>4.8421052631578947</v>
      </c>
      <c r="H25">
        <f t="shared" si="2"/>
        <v>15.157894736842106</v>
      </c>
    </row>
    <row r="26" spans="2:8" x14ac:dyDescent="0.25">
      <c r="B26">
        <v>2006</v>
      </c>
      <c r="C26" t="s">
        <v>16</v>
      </c>
      <c r="D26">
        <v>-4</v>
      </c>
      <c r="E26">
        <v>11</v>
      </c>
      <c r="F26">
        <f t="shared" si="0"/>
        <v>-15</v>
      </c>
      <c r="G26">
        <f t="shared" si="1"/>
        <v>7.8421052631578947</v>
      </c>
      <c r="H26">
        <f t="shared" si="2"/>
        <v>-11.842105263157894</v>
      </c>
    </row>
    <row r="27" spans="2:8" x14ac:dyDescent="0.25">
      <c r="B27">
        <v>2007</v>
      </c>
      <c r="C27" t="s">
        <v>19</v>
      </c>
      <c r="D27">
        <v>28</v>
      </c>
      <c r="E27">
        <v>47</v>
      </c>
      <c r="F27">
        <f t="shared" si="0"/>
        <v>-19</v>
      </c>
      <c r="G27">
        <f t="shared" si="1"/>
        <v>43.842105263157897</v>
      </c>
      <c r="H27">
        <f t="shared" si="2"/>
        <v>-15.842105263157897</v>
      </c>
    </row>
    <row r="28" spans="2:8" x14ac:dyDescent="0.25">
      <c r="B28">
        <v>2007</v>
      </c>
      <c r="C28" t="s">
        <v>17</v>
      </c>
      <c r="D28">
        <v>18</v>
      </c>
      <c r="E28">
        <v>9</v>
      </c>
      <c r="F28">
        <f t="shared" si="0"/>
        <v>9</v>
      </c>
      <c r="G28">
        <f t="shared" si="1"/>
        <v>5.8421052631578947</v>
      </c>
      <c r="H28">
        <f t="shared" si="2"/>
        <v>12.157894736842106</v>
      </c>
    </row>
    <row r="29" spans="2:8" x14ac:dyDescent="0.25">
      <c r="B29">
        <v>2007</v>
      </c>
      <c r="C29" t="s">
        <v>13</v>
      </c>
      <c r="D29">
        <v>33</v>
      </c>
      <c r="E29">
        <v>25</v>
      </c>
      <c r="F29">
        <f t="shared" si="0"/>
        <v>8</v>
      </c>
      <c r="G29">
        <f t="shared" si="1"/>
        <v>21.842105263157894</v>
      </c>
      <c r="H29">
        <f t="shared" si="2"/>
        <v>11.157894736842106</v>
      </c>
    </row>
    <row r="30" spans="2:8" x14ac:dyDescent="0.25">
      <c r="B30">
        <v>2007</v>
      </c>
      <c r="C30" t="s">
        <v>12</v>
      </c>
      <c r="D30">
        <v>3</v>
      </c>
      <c r="E30">
        <v>20</v>
      </c>
      <c r="F30">
        <f t="shared" si="0"/>
        <v>-17</v>
      </c>
      <c r="G30">
        <f t="shared" si="1"/>
        <v>16.842105263157894</v>
      </c>
      <c r="H30">
        <f t="shared" si="2"/>
        <v>-13.842105263157894</v>
      </c>
    </row>
    <row r="31" spans="2:8" x14ac:dyDescent="0.25">
      <c r="B31">
        <v>2007</v>
      </c>
      <c r="C31" t="s">
        <v>14</v>
      </c>
      <c r="D31">
        <v>-1</v>
      </c>
      <c r="E31">
        <v>41</v>
      </c>
      <c r="F31">
        <f t="shared" si="0"/>
        <v>-42</v>
      </c>
      <c r="G31">
        <f t="shared" si="1"/>
        <v>37.842105263157897</v>
      </c>
      <c r="H31">
        <f t="shared" si="2"/>
        <v>-38.842105263157897</v>
      </c>
    </row>
    <row r="32" spans="2:8" x14ac:dyDescent="0.25">
      <c r="B32">
        <v>2007</v>
      </c>
      <c r="C32" t="s">
        <v>10</v>
      </c>
      <c r="D32">
        <v>7</v>
      </c>
      <c r="E32">
        <v>21</v>
      </c>
      <c r="F32">
        <f t="shared" si="0"/>
        <v>-14</v>
      </c>
      <c r="G32">
        <f t="shared" si="1"/>
        <v>17.842105263157894</v>
      </c>
      <c r="H32">
        <f t="shared" si="2"/>
        <v>-10.842105263157894</v>
      </c>
    </row>
    <row r="33" spans="2:8" x14ac:dyDescent="0.25">
      <c r="B33">
        <v>2007</v>
      </c>
      <c r="C33" t="s">
        <v>20</v>
      </c>
      <c r="D33">
        <v>21</v>
      </c>
      <c r="E33">
        <v>15</v>
      </c>
      <c r="F33">
        <f t="shared" si="0"/>
        <v>6</v>
      </c>
      <c r="G33">
        <f t="shared" si="1"/>
        <v>11.842105263157894</v>
      </c>
      <c r="H33">
        <f t="shared" si="2"/>
        <v>9.1578947368421062</v>
      </c>
    </row>
    <row r="34" spans="2:8" x14ac:dyDescent="0.25">
      <c r="B34">
        <v>2007</v>
      </c>
      <c r="C34" t="s">
        <v>15</v>
      </c>
      <c r="D34">
        <v>7</v>
      </c>
      <c r="E34">
        <v>4</v>
      </c>
      <c r="F34">
        <f t="shared" si="0"/>
        <v>3</v>
      </c>
      <c r="G34">
        <f t="shared" si="1"/>
        <v>0.84210526315789469</v>
      </c>
      <c r="H34">
        <f t="shared" si="2"/>
        <v>6.1578947368421053</v>
      </c>
    </row>
    <row r="35" spans="2:8" x14ac:dyDescent="0.25">
      <c r="B35">
        <v>2007</v>
      </c>
      <c r="C35" t="s">
        <v>9</v>
      </c>
      <c r="D35">
        <v>20</v>
      </c>
      <c r="E35">
        <v>3</v>
      </c>
      <c r="F35">
        <f t="shared" si="0"/>
        <v>17</v>
      </c>
      <c r="G35">
        <f t="shared" si="1"/>
        <v>-0.15789473684210531</v>
      </c>
      <c r="H35">
        <f t="shared" si="2"/>
        <v>20.157894736842106</v>
      </c>
    </row>
    <row r="36" spans="2:8" x14ac:dyDescent="0.25">
      <c r="B36">
        <v>2007</v>
      </c>
      <c r="C36" t="s">
        <v>16</v>
      </c>
      <c r="D36">
        <v>17</v>
      </c>
      <c r="E36">
        <v>19</v>
      </c>
      <c r="F36">
        <f t="shared" si="0"/>
        <v>-2</v>
      </c>
      <c r="G36">
        <f t="shared" si="1"/>
        <v>15.842105263157894</v>
      </c>
      <c r="H36">
        <f t="shared" si="2"/>
        <v>1.1578947368421062</v>
      </c>
    </row>
    <row r="37" spans="2:8" x14ac:dyDescent="0.25">
      <c r="B37">
        <v>2008</v>
      </c>
      <c r="C37" t="s">
        <v>21</v>
      </c>
      <c r="D37">
        <v>49</v>
      </c>
      <c r="E37">
        <v>17</v>
      </c>
      <c r="F37">
        <f t="shared" si="0"/>
        <v>32</v>
      </c>
      <c r="G37">
        <f t="shared" si="1"/>
        <v>13.842105263157894</v>
      </c>
      <c r="H37">
        <f t="shared" si="2"/>
        <v>35.15789473684211</v>
      </c>
    </row>
    <row r="38" spans="2:8" x14ac:dyDescent="0.25">
      <c r="B38">
        <v>2008</v>
      </c>
      <c r="C38" t="s">
        <v>22</v>
      </c>
      <c r="D38">
        <v>32</v>
      </c>
      <c r="E38">
        <v>12</v>
      </c>
      <c r="F38">
        <f t="shared" si="0"/>
        <v>20</v>
      </c>
      <c r="G38">
        <f t="shared" si="1"/>
        <v>8.8421052631578938</v>
      </c>
      <c r="H38">
        <f t="shared" si="2"/>
        <v>23.157894736842106</v>
      </c>
    </row>
    <row r="39" spans="2:8" x14ac:dyDescent="0.25">
      <c r="B39">
        <v>2008</v>
      </c>
      <c r="C39" t="s">
        <v>20</v>
      </c>
      <c r="D39">
        <v>-6</v>
      </c>
      <c r="E39">
        <v>25</v>
      </c>
      <c r="F39">
        <f t="shared" si="0"/>
        <v>-31</v>
      </c>
      <c r="G39">
        <f t="shared" si="1"/>
        <v>21.842105263157894</v>
      </c>
      <c r="H39">
        <f t="shared" si="2"/>
        <v>-27.842105263157894</v>
      </c>
    </row>
    <row r="40" spans="2:8" x14ac:dyDescent="0.25">
      <c r="B40">
        <v>2008</v>
      </c>
      <c r="C40" t="s">
        <v>8</v>
      </c>
      <c r="D40">
        <v>34</v>
      </c>
      <c r="E40">
        <v>16</v>
      </c>
      <c r="F40">
        <f t="shared" si="0"/>
        <v>18</v>
      </c>
      <c r="G40">
        <f t="shared" si="1"/>
        <v>12.842105263157894</v>
      </c>
      <c r="H40">
        <f t="shared" si="2"/>
        <v>21.157894736842106</v>
      </c>
    </row>
    <row r="41" spans="2:8" x14ac:dyDescent="0.25">
      <c r="B41">
        <v>2008</v>
      </c>
      <c r="C41" t="s">
        <v>9</v>
      </c>
      <c r="D41">
        <v>28</v>
      </c>
      <c r="E41">
        <v>28</v>
      </c>
      <c r="F41">
        <f t="shared" si="0"/>
        <v>0</v>
      </c>
      <c r="G41">
        <f t="shared" si="1"/>
        <v>24.842105263157894</v>
      </c>
      <c r="H41">
        <f t="shared" si="2"/>
        <v>3.1578947368421062</v>
      </c>
    </row>
    <row r="42" spans="2:8" x14ac:dyDescent="0.25">
      <c r="B42">
        <v>2008</v>
      </c>
      <c r="C42" t="s">
        <v>13</v>
      </c>
      <c r="D42">
        <v>42</v>
      </c>
      <c r="E42">
        <v>69</v>
      </c>
      <c r="F42">
        <f t="shared" si="0"/>
        <v>-27</v>
      </c>
      <c r="G42">
        <f t="shared" si="1"/>
        <v>65.84210526315789</v>
      </c>
      <c r="H42">
        <f t="shared" si="2"/>
        <v>-23.84210526315789</v>
      </c>
    </row>
    <row r="43" spans="2:8" x14ac:dyDescent="0.25">
      <c r="B43">
        <v>2008</v>
      </c>
      <c r="C43" t="s">
        <v>10</v>
      </c>
      <c r="D43">
        <v>7</v>
      </c>
      <c r="E43">
        <v>15</v>
      </c>
      <c r="F43">
        <f t="shared" si="0"/>
        <v>-8</v>
      </c>
      <c r="G43">
        <f t="shared" si="1"/>
        <v>11.842105263157894</v>
      </c>
      <c r="H43">
        <f t="shared" si="2"/>
        <v>-4.8421052631578938</v>
      </c>
    </row>
    <row r="44" spans="2:8" x14ac:dyDescent="0.25">
      <c r="B44">
        <v>2008</v>
      </c>
      <c r="C44" t="s">
        <v>12</v>
      </c>
      <c r="D44">
        <v>56</v>
      </c>
      <c r="E44">
        <v>45</v>
      </c>
      <c r="F44">
        <f t="shared" si="0"/>
        <v>11</v>
      </c>
      <c r="G44">
        <f t="shared" si="1"/>
        <v>41.842105263157897</v>
      </c>
      <c r="H44">
        <f t="shared" si="2"/>
        <v>14.157894736842103</v>
      </c>
    </row>
    <row r="45" spans="2:8" x14ac:dyDescent="0.25">
      <c r="B45">
        <v>2008</v>
      </c>
      <c r="C45" t="s">
        <v>15</v>
      </c>
      <c r="D45">
        <v>14</v>
      </c>
      <c r="E45">
        <v>22</v>
      </c>
      <c r="F45">
        <f t="shared" si="0"/>
        <v>-8</v>
      </c>
      <c r="G45">
        <f t="shared" si="1"/>
        <v>18.842105263157894</v>
      </c>
      <c r="H45">
        <f t="shared" si="2"/>
        <v>-4.8421052631578938</v>
      </c>
    </row>
    <row r="46" spans="2:8" x14ac:dyDescent="0.25">
      <c r="B46">
        <v>2008</v>
      </c>
      <c r="C46" t="s">
        <v>14</v>
      </c>
      <c r="D46">
        <v>22</v>
      </c>
      <c r="E46">
        <v>24</v>
      </c>
      <c r="F46">
        <f t="shared" si="0"/>
        <v>-2</v>
      </c>
      <c r="G46">
        <f t="shared" si="1"/>
        <v>20.842105263157894</v>
      </c>
      <c r="H46">
        <f t="shared" si="2"/>
        <v>1.1578947368421062</v>
      </c>
    </row>
    <row r="47" spans="2:8" x14ac:dyDescent="0.25">
      <c r="B47">
        <v>2008</v>
      </c>
      <c r="C47" t="s">
        <v>11</v>
      </c>
      <c r="D47">
        <v>35</v>
      </c>
      <c r="E47">
        <v>32</v>
      </c>
      <c r="F47">
        <f t="shared" si="0"/>
        <v>3</v>
      </c>
      <c r="G47">
        <f t="shared" si="1"/>
        <v>28.842105263157894</v>
      </c>
      <c r="H47">
        <f t="shared" si="2"/>
        <v>6.1578947368421062</v>
      </c>
    </row>
    <row r="48" spans="2:8" x14ac:dyDescent="0.25">
      <c r="B48">
        <v>2008</v>
      </c>
      <c r="C48" t="s">
        <v>16</v>
      </c>
      <c r="D48">
        <v>21</v>
      </c>
      <c r="E48">
        <v>33</v>
      </c>
      <c r="F48">
        <f t="shared" si="0"/>
        <v>-12</v>
      </c>
      <c r="G48">
        <f t="shared" si="1"/>
        <v>29.842105263157894</v>
      </c>
      <c r="H48">
        <f t="shared" si="2"/>
        <v>-8.8421052631578938</v>
      </c>
    </row>
    <row r="49" spans="2:8" x14ac:dyDescent="0.25">
      <c r="B49">
        <v>2009</v>
      </c>
      <c r="C49" t="s">
        <v>23</v>
      </c>
      <c r="D49">
        <v>34</v>
      </c>
      <c r="E49">
        <v>53</v>
      </c>
      <c r="F49">
        <f t="shared" si="0"/>
        <v>-19</v>
      </c>
      <c r="G49">
        <f t="shared" si="1"/>
        <v>49.842105263157897</v>
      </c>
      <c r="H49">
        <f t="shared" si="2"/>
        <v>-15.842105263157897</v>
      </c>
    </row>
    <row r="50" spans="2:8" x14ac:dyDescent="0.25">
      <c r="B50">
        <v>2009</v>
      </c>
      <c r="C50" t="s">
        <v>22</v>
      </c>
      <c r="D50">
        <v>3</v>
      </c>
      <c r="E50">
        <v>7</v>
      </c>
      <c r="F50">
        <f t="shared" si="0"/>
        <v>-4</v>
      </c>
      <c r="G50">
        <f t="shared" si="1"/>
        <v>3.8421052631578947</v>
      </c>
      <c r="H50">
        <f t="shared" si="2"/>
        <v>-0.84210526315789469</v>
      </c>
    </row>
    <row r="51" spans="2:8" x14ac:dyDescent="0.25">
      <c r="B51">
        <v>2009</v>
      </c>
      <c r="C51" t="s">
        <v>12</v>
      </c>
      <c r="D51">
        <v>-3</v>
      </c>
      <c r="E51">
        <v>19</v>
      </c>
      <c r="F51">
        <f t="shared" si="0"/>
        <v>-22</v>
      </c>
      <c r="G51">
        <f t="shared" si="1"/>
        <v>15.842105263157894</v>
      </c>
      <c r="H51">
        <f t="shared" si="2"/>
        <v>-18.842105263157894</v>
      </c>
    </row>
    <row r="52" spans="2:8" x14ac:dyDescent="0.25">
      <c r="B52">
        <v>2009</v>
      </c>
      <c r="C52" t="s">
        <v>13</v>
      </c>
      <c r="D52">
        <v>21</v>
      </c>
      <c r="E52">
        <v>45</v>
      </c>
      <c r="F52">
        <f t="shared" si="0"/>
        <v>-24</v>
      </c>
      <c r="G52">
        <f t="shared" si="1"/>
        <v>41.842105263157897</v>
      </c>
      <c r="H52">
        <f t="shared" si="2"/>
        <v>-20.842105263157897</v>
      </c>
    </row>
    <row r="53" spans="2:8" x14ac:dyDescent="0.25">
      <c r="B53">
        <v>2009</v>
      </c>
      <c r="C53" t="s">
        <v>15</v>
      </c>
      <c r="D53">
        <v>4</v>
      </c>
      <c r="E53">
        <v>27</v>
      </c>
      <c r="F53">
        <f t="shared" si="0"/>
        <v>-23</v>
      </c>
      <c r="G53">
        <f t="shared" si="1"/>
        <v>23.842105263157894</v>
      </c>
      <c r="H53">
        <f t="shared" si="2"/>
        <v>-19.842105263157894</v>
      </c>
    </row>
    <row r="54" spans="2:8" x14ac:dyDescent="0.25">
      <c r="B54">
        <v>2009</v>
      </c>
      <c r="C54" t="s">
        <v>11</v>
      </c>
      <c r="D54">
        <v>7</v>
      </c>
      <c r="E54">
        <v>10</v>
      </c>
      <c r="F54">
        <f t="shared" si="0"/>
        <v>-3</v>
      </c>
      <c r="G54">
        <f t="shared" si="1"/>
        <v>6.8421052631578947</v>
      </c>
      <c r="H54">
        <f t="shared" si="2"/>
        <v>0.15789473684210531</v>
      </c>
    </row>
    <row r="55" spans="2:8" x14ac:dyDescent="0.25">
      <c r="B55">
        <v>2009</v>
      </c>
      <c r="C55" t="s">
        <v>20</v>
      </c>
      <c r="D55">
        <v>6</v>
      </c>
      <c r="E55">
        <v>20</v>
      </c>
      <c r="F55">
        <f t="shared" si="0"/>
        <v>-14</v>
      </c>
      <c r="G55">
        <f t="shared" si="1"/>
        <v>16.842105263157894</v>
      </c>
      <c r="H55">
        <f t="shared" si="2"/>
        <v>-10.842105263157894</v>
      </c>
    </row>
    <row r="56" spans="2:8" x14ac:dyDescent="0.25">
      <c r="B56">
        <v>2009</v>
      </c>
      <c r="C56" t="s">
        <v>8</v>
      </c>
      <c r="D56">
        <v>-27</v>
      </c>
      <c r="E56">
        <v>3</v>
      </c>
      <c r="F56">
        <f t="shared" si="0"/>
        <v>-30</v>
      </c>
      <c r="G56">
        <f t="shared" si="1"/>
        <v>-0.15789473684210531</v>
      </c>
      <c r="H56">
        <f t="shared" si="2"/>
        <v>-26.842105263157894</v>
      </c>
    </row>
    <row r="57" spans="2:8" x14ac:dyDescent="0.25">
      <c r="B57">
        <v>2009</v>
      </c>
      <c r="C57" t="s">
        <v>9</v>
      </c>
      <c r="D57">
        <v>5</v>
      </c>
      <c r="E57">
        <v>10</v>
      </c>
      <c r="F57">
        <f t="shared" si="0"/>
        <v>-5</v>
      </c>
      <c r="G57">
        <f t="shared" si="1"/>
        <v>6.8421052631578947</v>
      </c>
      <c r="H57">
        <f t="shared" si="2"/>
        <v>-1.8421052631578947</v>
      </c>
    </row>
    <row r="58" spans="2:8" x14ac:dyDescent="0.25">
      <c r="B58">
        <v>2009</v>
      </c>
      <c r="C58" t="s">
        <v>14</v>
      </c>
      <c r="D58">
        <v>-34</v>
      </c>
      <c r="E58">
        <v>10</v>
      </c>
      <c r="F58">
        <f t="shared" si="0"/>
        <v>-44</v>
      </c>
      <c r="G58">
        <f t="shared" si="1"/>
        <v>6.8421052631578947</v>
      </c>
      <c r="H58">
        <f t="shared" si="2"/>
        <v>-40.842105263157897</v>
      </c>
    </row>
    <row r="59" spans="2:8" x14ac:dyDescent="0.25">
      <c r="B59">
        <v>2009</v>
      </c>
      <c r="C59" t="s">
        <v>16</v>
      </c>
      <c r="D59">
        <v>21</v>
      </c>
      <c r="E59">
        <v>13</v>
      </c>
      <c r="F59">
        <f t="shared" si="0"/>
        <v>8</v>
      </c>
      <c r="G59">
        <f t="shared" si="1"/>
        <v>9.8421052631578938</v>
      </c>
      <c r="H59">
        <f t="shared" si="2"/>
        <v>11.157894736842106</v>
      </c>
    </row>
    <row r="60" spans="2:8" x14ac:dyDescent="0.25">
      <c r="B60">
        <v>2009</v>
      </c>
      <c r="C60" t="s">
        <v>10</v>
      </c>
      <c r="D60">
        <v>-4</v>
      </c>
      <c r="E60">
        <v>7</v>
      </c>
      <c r="F60">
        <f t="shared" si="0"/>
        <v>-11</v>
      </c>
      <c r="G60">
        <f t="shared" si="1"/>
        <v>3.8421052631578947</v>
      </c>
      <c r="H60">
        <f t="shared" si="2"/>
        <v>-7.8421052631578947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2010-08-27T17:55:16Z</dcterms:created>
  <dcterms:modified xsi:type="dcterms:W3CDTF">2010-08-27T18:22:14Z</dcterms:modified>
</cp:coreProperties>
</file>