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5" windowWidth="11340" windowHeight="5265"/>
  </bookViews>
  <sheets>
    <sheet name="lost sales  reorder pt." sheetId="1" r:id="rId1"/>
    <sheet name="Protected" sheetId="2" r:id="rId2"/>
  </sheets>
  <definedNames>
    <definedName name="anncost" localSheetId="1">Protected!#REF!</definedName>
    <definedName name="anncost">'lost sales  reorder pt.'!#REF!</definedName>
    <definedName name="annhc" localSheetId="1">Protected!#REF!</definedName>
    <definedName name="annhc">'lost sales  reorder pt.'!#REF!</definedName>
    <definedName name="annoc" localSheetId="1">Protected!#REF!</definedName>
    <definedName name="annoc">'lost sales  reorder pt.'!#REF!</definedName>
    <definedName name="annorders" localSheetId="1">Protected!$C$6</definedName>
    <definedName name="annorders">'lost sales  reorder pt.'!$C$6</definedName>
    <definedName name="annsig" localSheetId="1">Protected!$C$8</definedName>
    <definedName name="annsig">'lost sales  reorder pt.'!$C$8</definedName>
    <definedName name="D" localSheetId="1">Protected!$C$4</definedName>
    <definedName name="D">'lost sales  reorder pt.'!$C$4</definedName>
    <definedName name="EOQ" localSheetId="1">Protected!$C$5</definedName>
    <definedName name="EOQ">'lost sales  reorder pt.'!$C$5</definedName>
    <definedName name="h" localSheetId="1">Protected!$C$3</definedName>
    <definedName name="h">'lost sales  reorder pt.'!$C$3</definedName>
    <definedName name="K" localSheetId="1">Protected!$C$2</definedName>
    <definedName name="K">'lost sales  reorder pt.'!$C$2</definedName>
    <definedName name="LSC" localSheetId="1">Protected!$C$7</definedName>
    <definedName name="LSC">'lost sales  reorder pt.'!$C$7</definedName>
    <definedName name="meanLT" localSheetId="1">Protected!$C$9</definedName>
    <definedName name="meanLT">'lost sales  reorder pt.'!$C$9</definedName>
    <definedName name="meanLTD" localSheetId="1">Protected!$C$11</definedName>
    <definedName name="meanLTD">'lost sales  reorder pt.'!$C$11</definedName>
    <definedName name="probout" localSheetId="1">Protected!$C$13</definedName>
    <definedName name="probout">'lost sales  reorder pt.'!$C$13</definedName>
    <definedName name="RP" localSheetId="1">Protected!$C$14</definedName>
    <definedName name="RP">'lost sales  reorder pt.'!$C$14</definedName>
    <definedName name="sigmaLT" localSheetId="1">Protected!$C$10</definedName>
    <definedName name="sigmaLT">'lost sales  reorder pt.'!$C$10</definedName>
    <definedName name="sigmaLTD" localSheetId="1">Protected!$C$12</definedName>
    <definedName name="sigmaLTD">'lost sales  reorder pt.'!$C$12</definedName>
    <definedName name="SS" localSheetId="1">Protected!$C$15</definedName>
    <definedName name="SS">'lost sales  reorder pt.'!$C$15</definedName>
  </definedNames>
  <calcPr calcId="144525"/>
</workbook>
</file>

<file path=xl/calcChain.xml><?xml version="1.0" encoding="utf-8"?>
<calcChain xmlns="http://schemas.openxmlformats.org/spreadsheetml/2006/main">
  <c r="C14" i="1" l="1"/>
  <c r="C5" i="2" l="1"/>
  <c r="C6" i="2" s="1"/>
  <c r="C9" i="2"/>
  <c r="C11" i="2" s="1"/>
  <c r="C5" i="1"/>
  <c r="C13" i="1" s="1"/>
  <c r="C15" i="1" s="1"/>
  <c r="C9" i="1"/>
  <c r="C11" i="1"/>
  <c r="C12" i="1"/>
  <c r="C12" i="2" l="1"/>
  <c r="C6" i="1"/>
  <c r="C13" i="2"/>
  <c r="C14" i="2" s="1"/>
  <c r="C15" i="2" s="1"/>
</calcChain>
</file>

<file path=xl/sharedStrings.xml><?xml version="1.0" encoding="utf-8"?>
<sst xmlns="http://schemas.openxmlformats.org/spreadsheetml/2006/main" count="56" uniqueCount="28">
  <si>
    <t>cost/order</t>
  </si>
  <si>
    <t>K</t>
  </si>
  <si>
    <t>annual holding cost per unit</t>
  </si>
  <si>
    <t>h</t>
  </si>
  <si>
    <t>mean annual demand</t>
  </si>
  <si>
    <t>D</t>
  </si>
  <si>
    <t>order quantity</t>
  </si>
  <si>
    <t>EOQ</t>
  </si>
  <si>
    <t>orders per year</t>
  </si>
  <si>
    <t>annorders</t>
  </si>
  <si>
    <t>annual sigma</t>
  </si>
  <si>
    <t>annsig</t>
  </si>
  <si>
    <t>mean lead time</t>
  </si>
  <si>
    <t>meanLT</t>
  </si>
  <si>
    <t>sigma lead time</t>
  </si>
  <si>
    <t>sigmaLT</t>
  </si>
  <si>
    <t>mean lead time demand</t>
  </si>
  <si>
    <t>meanLTD</t>
  </si>
  <si>
    <t>sigma lead time demand</t>
  </si>
  <si>
    <t>sigmaLTD</t>
  </si>
  <si>
    <t>probability of stockout</t>
  </si>
  <si>
    <t>probout</t>
  </si>
  <si>
    <t>reorder point</t>
  </si>
  <si>
    <t>RP</t>
  </si>
  <si>
    <t>safety stock</t>
  </si>
  <si>
    <t>SS</t>
  </si>
  <si>
    <t>lost sales cost</t>
  </si>
  <si>
    <t>LSC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</si>
</sst>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Protection="1">
      <protection locked="0"/>
    </xf>
    <xf numFmtId="44" fontId="1" fillId="2" borderId="0" xfId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Protection="1"/>
    <xf numFmtId="0" fontId="3" fillId="0" borderId="0" xfId="0" applyFont="1"/>
    <xf numFmtId="44" fontId="3" fillId="2" borderId="0" xfId="1" applyFont="1" applyFill="1"/>
    <xf numFmtId="0" fontId="3" fillId="2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tabSelected="1" topLeftCell="A2" workbookViewId="0">
      <selection activeCell="C15" sqref="C15"/>
    </sheetView>
  </sheetViews>
  <sheetFormatPr defaultColWidth="17.140625" defaultRowHeight="12.75" x14ac:dyDescent="0.2"/>
  <cols>
    <col min="1" max="1" width="27" style="5" bestFit="1" customWidth="1"/>
    <col min="2" max="2" width="10.140625" style="5" bestFit="1" customWidth="1"/>
    <col min="3" max="3" width="12" style="5" bestFit="1" customWidth="1"/>
    <col min="4" max="16384" width="17.140625" style="5"/>
  </cols>
  <sheetData>
    <row r="2" spans="1:3" x14ac:dyDescent="0.2">
      <c r="A2" s="5" t="s">
        <v>0</v>
      </c>
      <c r="B2" s="5" t="s">
        <v>1</v>
      </c>
      <c r="C2" s="6">
        <v>50</v>
      </c>
    </row>
    <row r="3" spans="1:3" x14ac:dyDescent="0.2">
      <c r="A3" s="5" t="s">
        <v>2</v>
      </c>
      <c r="B3" s="5" t="s">
        <v>3</v>
      </c>
      <c r="C3" s="6">
        <v>10</v>
      </c>
    </row>
    <row r="4" spans="1:3" x14ac:dyDescent="0.2">
      <c r="A4" s="5" t="s">
        <v>4</v>
      </c>
      <c r="B4" s="5" t="s">
        <v>5</v>
      </c>
      <c r="C4" s="7">
        <v>1000</v>
      </c>
    </row>
    <row r="5" spans="1:3" x14ac:dyDescent="0.2">
      <c r="A5" s="5" t="s">
        <v>6</v>
      </c>
      <c r="B5" s="5" t="s">
        <v>7</v>
      </c>
      <c r="C5" s="5">
        <f>SQRT(2*K*D/h)</f>
        <v>100</v>
      </c>
    </row>
    <row r="6" spans="1:3" x14ac:dyDescent="0.2">
      <c r="A6" s="5" t="s">
        <v>8</v>
      </c>
      <c r="B6" s="5" t="s">
        <v>9</v>
      </c>
      <c r="C6" s="5">
        <f>D/EOQ</f>
        <v>10</v>
      </c>
    </row>
    <row r="7" spans="1:3" x14ac:dyDescent="0.2">
      <c r="A7" s="5" t="s">
        <v>26</v>
      </c>
      <c r="B7" s="5" t="s">
        <v>27</v>
      </c>
      <c r="C7" s="6">
        <v>40</v>
      </c>
    </row>
    <row r="8" spans="1:3" x14ac:dyDescent="0.2">
      <c r="A8" s="5" t="s">
        <v>10</v>
      </c>
      <c r="B8" s="5" t="s">
        <v>11</v>
      </c>
      <c r="C8" s="7">
        <v>40.799999999999997</v>
      </c>
    </row>
    <row r="9" spans="1:3" x14ac:dyDescent="0.2">
      <c r="A9" s="5" t="s">
        <v>12</v>
      </c>
      <c r="B9" s="5" t="s">
        <v>13</v>
      </c>
      <c r="C9" s="7">
        <f>1/26</f>
        <v>3.8461538461538464E-2</v>
      </c>
    </row>
    <row r="10" spans="1:3" x14ac:dyDescent="0.2">
      <c r="A10" s="5" t="s">
        <v>14</v>
      </c>
      <c r="B10" s="5" t="s">
        <v>15</v>
      </c>
      <c r="C10" s="7">
        <v>0</v>
      </c>
    </row>
    <row r="11" spans="1:3" x14ac:dyDescent="0.2">
      <c r="A11" s="5" t="s">
        <v>16</v>
      </c>
      <c r="B11" s="5" t="s">
        <v>17</v>
      </c>
      <c r="C11" s="5">
        <f>meanLT*D</f>
        <v>38.461538461538467</v>
      </c>
    </row>
    <row r="12" spans="1:3" x14ac:dyDescent="0.2">
      <c r="A12" s="5" t="s">
        <v>18</v>
      </c>
      <c r="B12" s="5" t="s">
        <v>19</v>
      </c>
      <c r="C12" s="5">
        <f>SQRT(meanLT*annsig^2+D^2*sigmaLT^2)</f>
        <v>8.0015383136379086</v>
      </c>
    </row>
    <row r="13" spans="1:3" x14ac:dyDescent="0.2">
      <c r="A13" s="5" t="s">
        <v>20</v>
      </c>
      <c r="B13" s="5" t="s">
        <v>21</v>
      </c>
      <c r="C13" s="5">
        <f>MIN(0.99999,h*EOQ/(D*LSC+h*EOQ))</f>
        <v>2.4390243902439025E-2</v>
      </c>
    </row>
    <row r="14" spans="1:3" x14ac:dyDescent="0.2">
      <c r="A14" s="5" t="s">
        <v>22</v>
      </c>
      <c r="B14" s="5" t="s">
        <v>23</v>
      </c>
      <c r="C14" s="5">
        <f>_xlfn.NORM.INV(1-probout,meanLTD,sigmaLTD)</f>
        <v>54.228612142082532</v>
      </c>
    </row>
    <row r="15" spans="1:3" x14ac:dyDescent="0.2">
      <c r="A15" s="5" t="s">
        <v>24</v>
      </c>
      <c r="B15" s="5" t="s">
        <v>25</v>
      </c>
      <c r="C15" s="5">
        <f>RP-meanLTD</f>
        <v>15.767073680544065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workbookViewId="0"/>
  </sheetViews>
  <sheetFormatPr defaultRowHeight="12.75" x14ac:dyDescent="0.2"/>
  <cols>
    <col min="1" max="1" width="35" style="1" customWidth="1"/>
    <col min="2" max="2" width="9.140625" style="1"/>
    <col min="3" max="3" width="10.28515625" style="1" bestFit="1" customWidth="1"/>
    <col min="4" max="16384" width="9.140625" style="1"/>
  </cols>
  <sheetData>
    <row r="2" spans="1:3" x14ac:dyDescent="0.2">
      <c r="A2" s="1" t="s">
        <v>0</v>
      </c>
      <c r="B2" s="1" t="s">
        <v>1</v>
      </c>
      <c r="C2" s="2">
        <v>50</v>
      </c>
    </row>
    <row r="3" spans="1:3" x14ac:dyDescent="0.2">
      <c r="A3" s="1" t="s">
        <v>2</v>
      </c>
      <c r="B3" s="1" t="s">
        <v>3</v>
      </c>
      <c r="C3" s="2">
        <v>10</v>
      </c>
    </row>
    <row r="4" spans="1:3" x14ac:dyDescent="0.2">
      <c r="A4" s="1" t="s">
        <v>4</v>
      </c>
      <c r="B4" s="1" t="s">
        <v>5</v>
      </c>
      <c r="C4" s="3">
        <v>1000</v>
      </c>
    </row>
    <row r="5" spans="1:3" x14ac:dyDescent="0.2">
      <c r="A5" s="1" t="s">
        <v>6</v>
      </c>
      <c r="B5" s="1" t="s">
        <v>7</v>
      </c>
      <c r="C5" s="4">
        <f>SQRT(2*K*D/h)</f>
        <v>100</v>
      </c>
    </row>
    <row r="6" spans="1:3" x14ac:dyDescent="0.2">
      <c r="A6" s="1" t="s">
        <v>8</v>
      </c>
      <c r="B6" s="1" t="s">
        <v>9</v>
      </c>
      <c r="C6" s="4">
        <f>D/EOQ</f>
        <v>10</v>
      </c>
    </row>
    <row r="7" spans="1:3" x14ac:dyDescent="0.2">
      <c r="A7" s="1" t="s">
        <v>26</v>
      </c>
      <c r="B7" s="1" t="s">
        <v>27</v>
      </c>
      <c r="C7" s="2">
        <v>40</v>
      </c>
    </row>
    <row r="8" spans="1:3" x14ac:dyDescent="0.2">
      <c r="A8" s="1" t="s">
        <v>10</v>
      </c>
      <c r="B8" s="1" t="s">
        <v>11</v>
      </c>
      <c r="C8" s="3">
        <v>40.799999999999997</v>
      </c>
    </row>
    <row r="9" spans="1:3" x14ac:dyDescent="0.2">
      <c r="A9" s="1" t="s">
        <v>12</v>
      </c>
      <c r="B9" s="1" t="s">
        <v>13</v>
      </c>
      <c r="C9" s="3">
        <f>1/26</f>
        <v>3.8461538461538464E-2</v>
      </c>
    </row>
    <row r="10" spans="1:3" x14ac:dyDescent="0.2">
      <c r="A10" s="1" t="s">
        <v>14</v>
      </c>
      <c r="B10" s="1" t="s">
        <v>15</v>
      </c>
      <c r="C10" s="3">
        <v>0</v>
      </c>
    </row>
    <row r="11" spans="1:3" x14ac:dyDescent="0.2">
      <c r="A11" s="1" t="s">
        <v>16</v>
      </c>
      <c r="B11" s="1" t="s">
        <v>17</v>
      </c>
      <c r="C11" s="4">
        <f>meanLT*D</f>
        <v>38.461538461538467</v>
      </c>
    </row>
    <row r="12" spans="1:3" x14ac:dyDescent="0.2">
      <c r="A12" s="1" t="s">
        <v>18</v>
      </c>
      <c r="B12" s="1" t="s">
        <v>19</v>
      </c>
      <c r="C12" s="4">
        <f>SQRT(meanLT*annsig^2+D^2*sigmaLT^2)</f>
        <v>8.0015383136379086</v>
      </c>
    </row>
    <row r="13" spans="1:3" x14ac:dyDescent="0.2">
      <c r="A13" s="1" t="s">
        <v>20</v>
      </c>
      <c r="B13" s="1" t="s">
        <v>21</v>
      </c>
      <c r="C13" s="4">
        <f>MIN(0.99999,h*EOQ/(D*LSC+h*EOQ))</f>
        <v>2.4390243902439025E-2</v>
      </c>
    </row>
    <row r="14" spans="1:3" x14ac:dyDescent="0.2">
      <c r="A14" s="1" t="s">
        <v>22</v>
      </c>
      <c r="B14" s="1" t="s">
        <v>23</v>
      </c>
      <c r="C14" s="4">
        <f>NORMINV(1-probout,meanLTD,sigmaLTD)</f>
        <v>54.228612142082532</v>
      </c>
    </row>
    <row r="15" spans="1:3" x14ac:dyDescent="0.2">
      <c r="A15" s="1" t="s">
        <v>24</v>
      </c>
      <c r="B15" s="1" t="s">
        <v>25</v>
      </c>
      <c r="C15" s="4">
        <f>RP-meanLTD</f>
        <v>15.767073680544065</v>
      </c>
    </row>
  </sheetData>
  <sheetProtection sheet="1" objects="1" scenarios="1" selectLockedCells="1"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D1C19DB9-169B-46FD-AC14-0E83CB42F6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9E950657-EB63-44DB-89B7-197388566A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6AF909-AC26-44E0-98EC-51F23D950DD3}">
  <ds:schemaRefs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elements/1.1/"/>
    <ds:schemaRef ds:uri="d1607db4-bd3f-4f82-a312-bf7e283d0a6b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size="30" baseType="lpstr">
      <vt:lpstr>lost sales  reorder pt.</vt:lpstr>
      <vt:lpstr>Protected</vt:lpstr>
      <vt:lpstr>Protected!annorders</vt:lpstr>
      <vt:lpstr>annorders</vt:lpstr>
      <vt:lpstr>Protected!annsig</vt:lpstr>
      <vt:lpstr>annsig</vt:lpstr>
      <vt:lpstr>Protected!D</vt:lpstr>
      <vt:lpstr>D</vt:lpstr>
      <vt:lpstr>Protected!EOQ</vt:lpstr>
      <vt:lpstr>EOQ</vt:lpstr>
      <vt:lpstr>Protected!h</vt:lpstr>
      <vt:lpstr>h</vt:lpstr>
      <vt:lpstr>Protected!K</vt:lpstr>
      <vt:lpstr>K</vt:lpstr>
      <vt:lpstr>Protected!LSC</vt:lpstr>
      <vt:lpstr>LSC</vt:lpstr>
      <vt:lpstr>Protected!meanLT</vt:lpstr>
      <vt:lpstr>meanLT</vt:lpstr>
      <vt:lpstr>Protected!meanLTD</vt:lpstr>
      <vt:lpstr>meanLTD</vt:lpstr>
      <vt:lpstr>Protected!probout</vt:lpstr>
      <vt:lpstr>probout</vt:lpstr>
      <vt:lpstr>Protected!RP</vt:lpstr>
      <vt:lpstr>RP</vt:lpstr>
      <vt:lpstr>Protected!sigmaLT</vt:lpstr>
      <vt:lpstr>sigmaLT</vt:lpstr>
      <vt:lpstr>Protected!sigmaLTD</vt:lpstr>
      <vt:lpstr>sigmaLTD</vt:lpstr>
      <vt:lpstr>Protected!SS</vt:lpstr>
      <vt:lpstr>SS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winston</cp:lastModifiedBy>
  <cp:revision/>
  <dcterms:created xsi:type="dcterms:W3CDTF">2007-02-23T16:03:18Z</dcterms:created>
  <dcterms:modified xsi:type="dcterms:W3CDTF">2010-08-31T11:34:51Z</dcterms:modified>
  <cp:category/>
</cp:coreProperties>
</file>