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5265"/>
  </bookViews>
  <sheets>
    <sheet name="service level" sheetId="1" r:id="rId1"/>
  </sheets>
  <definedNames>
    <definedName name="annorders">'service level'!$C$6</definedName>
    <definedName name="annsig">'service level'!$C$7</definedName>
    <definedName name="D">'service level'!$C$4</definedName>
    <definedName name="EOQ">'service level'!$C$5</definedName>
    <definedName name="h">'service level'!$C$3</definedName>
    <definedName name="K">'service level'!$C$2</definedName>
    <definedName name="meanLT">'service level'!$C$8</definedName>
    <definedName name="meanLTD">'service level'!$C$10</definedName>
    <definedName name="NLSTANDROP">'service level'!$C$14</definedName>
    <definedName name="ROP">'service level'!$C$12</definedName>
    <definedName name="sigmaLT">'service level'!$C$9</definedName>
    <definedName name="sigmaLTD">'service level'!$C$11</definedName>
    <definedName name="SL">'service level'!$C$1</definedName>
    <definedName name="SOC">'service level'!#REF!</definedName>
    <definedName name="solver_adj" localSheetId="0" hidden="1">'service level'!$C$12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'service level'!$C$12</definedName>
    <definedName name="solver_lhs2" localSheetId="0" hidden="1">'service level'!$C$12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'service level'!$F$14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10000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  <definedName name="SROP">'service level'!$C$13</definedName>
    <definedName name="SS">'service level'!$C$15</definedName>
  </definedNames>
  <calcPr calcId="144525"/>
</workbook>
</file>

<file path=xl/calcChain.xml><?xml version="1.0" encoding="utf-8"?>
<calcChain xmlns="http://schemas.openxmlformats.org/spreadsheetml/2006/main">
  <c r="C8" i="1" l="1"/>
  <c r="C10" i="1" s="1"/>
  <c r="C5" i="1"/>
  <c r="C15" i="1" l="1"/>
  <c r="C6" i="1"/>
  <c r="C11" i="1"/>
  <c r="E14" i="1" s="1"/>
  <c r="C13" i="1" l="1"/>
  <c r="C14" i="1" s="1"/>
  <c r="F14" i="1" s="1"/>
</calcChain>
</file>

<file path=xl/sharedStrings.xml><?xml version="1.0" encoding="utf-8"?>
<sst xmlns="http://schemas.openxmlformats.org/spreadsheetml/2006/main" count="32" uniqueCount="32">
  <si>
    <t>cost/order</t>
  </si>
  <si>
    <t>K</t>
  </si>
  <si>
    <t>annual holding cost per unit</t>
  </si>
  <si>
    <t>h</t>
  </si>
  <si>
    <t>mean annual demand</t>
  </si>
  <si>
    <t>D</t>
  </si>
  <si>
    <t>order quantity</t>
  </si>
  <si>
    <t>EOQ</t>
  </si>
  <si>
    <t>orders per year</t>
  </si>
  <si>
    <t>annorders</t>
  </si>
  <si>
    <t>annual sigma</t>
  </si>
  <si>
    <t>annsig</t>
  </si>
  <si>
    <t>mean lead time</t>
  </si>
  <si>
    <t>meanLT</t>
  </si>
  <si>
    <t>sigma lead time</t>
  </si>
  <si>
    <t>sigmaLT</t>
  </si>
  <si>
    <t>mean lead time demand</t>
  </si>
  <si>
    <t>meanLTD</t>
  </si>
  <si>
    <t>sigma lead time demand</t>
  </si>
  <si>
    <t>sigmaLTD</t>
  </si>
  <si>
    <t>reorder point</t>
  </si>
  <si>
    <t>safety stock</t>
  </si>
  <si>
    <t>SS</t>
  </si>
  <si>
    <t>ROP</t>
  </si>
  <si>
    <t>standardized reorder point</t>
  </si>
  <si>
    <t>normal loss for stand. ROP</t>
  </si>
  <si>
    <t>NLSTANDROP</t>
  </si>
  <si>
    <t>SROP</t>
  </si>
  <si>
    <t>=</t>
  </si>
  <si>
    <t>Service level</t>
  </si>
  <si>
    <t>SL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</si>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</sst>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2" borderId="0" xfId="0" applyFont="1" applyFill="1"/>
    <xf numFmtId="44" fontId="3" fillId="2" borderId="0" xfId="1" applyFont="1" applyFill="1"/>
    <xf numFmtId="0" fontId="3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90" workbookViewId="0">
      <selection activeCell="I4" sqref="I4:I5"/>
    </sheetView>
  </sheetViews>
  <sheetFormatPr defaultRowHeight="12.75" x14ac:dyDescent="0.2"/>
  <cols>
    <col min="1" max="1" width="25.42578125" style="1" customWidth="1"/>
    <col min="2" max="2" width="13.140625" style="1" customWidth="1"/>
    <col min="3" max="3" width="8.42578125" style="1" customWidth="1"/>
    <col min="4" max="4" width="9.140625" style="1"/>
    <col min="5" max="5" width="6.5703125" style="1" customWidth="1"/>
    <col min="6" max="6" width="6.28515625" style="1" customWidth="1"/>
    <col min="7" max="16384" width="9.140625" style="1"/>
  </cols>
  <sheetData>
    <row r="1" spans="1:6" x14ac:dyDescent="0.2">
      <c r="A1" s="1" t="s">
        <v>29</v>
      </c>
      <c r="B1" s="1" t="s">
        <v>30</v>
      </c>
      <c r="C1" s="2">
        <v>0.95</v>
      </c>
    </row>
    <row r="2" spans="1:6" x14ac:dyDescent="0.2">
      <c r="A2" s="1" t="s">
        <v>0</v>
      </c>
      <c r="B2" s="1" t="s">
        <v>1</v>
      </c>
      <c r="C2" s="3">
        <v>50</v>
      </c>
    </row>
    <row r="3" spans="1:6" x14ac:dyDescent="0.2">
      <c r="A3" s="1" t="s">
        <v>2</v>
      </c>
      <c r="B3" s="1" t="s">
        <v>3</v>
      </c>
      <c r="C3" s="3">
        <v>10</v>
      </c>
    </row>
    <row r="4" spans="1:6" x14ac:dyDescent="0.2">
      <c r="A4" s="1" t="s">
        <v>4</v>
      </c>
      <c r="B4" s="1" t="s">
        <v>5</v>
      </c>
      <c r="C4" s="2">
        <v>1000</v>
      </c>
    </row>
    <row r="5" spans="1:6" x14ac:dyDescent="0.2">
      <c r="A5" s="1" t="s">
        <v>6</v>
      </c>
      <c r="B5" s="1" t="s">
        <v>7</v>
      </c>
      <c r="C5" s="1">
        <f>SQRT(2*K*D/h)</f>
        <v>100</v>
      </c>
    </row>
    <row r="6" spans="1:6" x14ac:dyDescent="0.2">
      <c r="A6" s="1" t="s">
        <v>8</v>
      </c>
      <c r="B6" s="1" t="s">
        <v>9</v>
      </c>
      <c r="C6" s="1">
        <f>D/EOQ</f>
        <v>10</v>
      </c>
    </row>
    <row r="7" spans="1:6" x14ac:dyDescent="0.2">
      <c r="A7" s="1" t="s">
        <v>10</v>
      </c>
      <c r="B7" s="1" t="s">
        <v>11</v>
      </c>
      <c r="C7" s="2">
        <v>69.28</v>
      </c>
    </row>
    <row r="8" spans="1:6" x14ac:dyDescent="0.2">
      <c r="A8" s="1" t="s">
        <v>12</v>
      </c>
      <c r="B8" s="1" t="s">
        <v>13</v>
      </c>
      <c r="C8" s="2">
        <f>1/12</f>
        <v>8.3333333333333329E-2</v>
      </c>
    </row>
    <row r="9" spans="1:6" x14ac:dyDescent="0.2">
      <c r="A9" s="1" t="s">
        <v>14</v>
      </c>
      <c r="B9" s="1" t="s">
        <v>15</v>
      </c>
      <c r="C9" s="2">
        <v>0</v>
      </c>
    </row>
    <row r="10" spans="1:6" x14ac:dyDescent="0.2">
      <c r="A10" s="1" t="s">
        <v>16</v>
      </c>
      <c r="B10" s="1" t="s">
        <v>17</v>
      </c>
      <c r="C10" s="1">
        <f>meanLT*D</f>
        <v>83.333333333333329</v>
      </c>
    </row>
    <row r="11" spans="1:6" x14ac:dyDescent="0.2">
      <c r="A11" s="1" t="s">
        <v>18</v>
      </c>
      <c r="B11" s="1" t="s">
        <v>19</v>
      </c>
      <c r="C11" s="1">
        <f>SQRT(meanLT*annsig^2+D^2*sigmaLT^2)</f>
        <v>19.999413324728636</v>
      </c>
    </row>
    <row r="12" spans="1:6" x14ac:dyDescent="0.2">
      <c r="A12" s="1" t="s">
        <v>20</v>
      </c>
      <c r="B12" s="1" t="s">
        <v>23</v>
      </c>
      <c r="C12" s="1">
        <v>90.23007504078052</v>
      </c>
    </row>
    <row r="13" spans="1:6" x14ac:dyDescent="0.2">
      <c r="A13" s="1" t="s">
        <v>24</v>
      </c>
      <c r="B13" s="1" t="s">
        <v>27</v>
      </c>
      <c r="C13" s="1">
        <f>(ROP-meanLTD)/sigmaLTD</f>
        <v>0.34484720103862199</v>
      </c>
      <c r="F13" s="1" t="s">
        <v>31</v>
      </c>
    </row>
    <row r="14" spans="1:6" x14ac:dyDescent="0.2">
      <c r="A14" s="1" t="s">
        <v>25</v>
      </c>
      <c r="B14" s="1" t="s">
        <v>26</v>
      </c>
      <c r="C14" s="1">
        <f>_xlfn.NORM.DIST(SROP,0,1,0)-SROP*(1-_xlfn.NORM.S.DIST(SROP,TRUE))</f>
        <v>0.25000739802334471</v>
      </c>
      <c r="D14" s="4" t="s">
        <v>28</v>
      </c>
      <c r="E14" s="1">
        <f>EOQ*(1-SL)/sigmaLTD</f>
        <v>0.25000733365601602</v>
      </c>
      <c r="F14" s="1">
        <f>ABS(NLSTANDROP-E14)</f>
        <v>6.4367328689307612E-8</v>
      </c>
    </row>
    <row r="15" spans="1:6" x14ac:dyDescent="0.2">
      <c r="A15" s="1" t="s">
        <v>21</v>
      </c>
      <c r="B15" s="1" t="s">
        <v>22</v>
      </c>
      <c r="C15" s="1">
        <f>ROP-meanLTD</f>
        <v>6.8967417074471911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DEFB85F-3B49-4EBB-A498-68E14C64F86C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F726412-52A1-4EB6-BBB3-C1A0DCD49C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F3319F-BE0B-424F-A5BA-C96D34BDE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service level</vt:lpstr>
      <vt:lpstr>annorders</vt:lpstr>
      <vt:lpstr>annsig</vt:lpstr>
      <vt:lpstr>D</vt:lpstr>
      <vt:lpstr>EOQ</vt:lpstr>
      <vt:lpstr>h</vt:lpstr>
      <vt:lpstr>K</vt:lpstr>
      <vt:lpstr>meanLT</vt:lpstr>
      <vt:lpstr>meanLTD</vt:lpstr>
      <vt:lpstr>NLSTANDROP</vt:lpstr>
      <vt:lpstr>ROP</vt:lpstr>
      <vt:lpstr>sigmaLT</vt:lpstr>
      <vt:lpstr>sigmaLTD</vt:lpstr>
      <vt:lpstr>SL</vt:lpstr>
      <vt:lpstr>SROP</vt:lpstr>
      <vt:lpstr>SS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2007-02-23T16:03:40Z</dcterms:created>
  <dcterms:modified xsi:type="dcterms:W3CDTF">2010-08-31T11:34:06Z</dcterms:modified>
  <cp:category/>
</cp:coreProperties>
</file>