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lost sales  reorder pt." sheetId="1" r:id="rId1"/>
    <sheet name="protected" sheetId="2" r:id="rId2"/>
  </sheets>
  <definedNames>
    <definedName name="anncost" localSheetId="1">protected!#REF!</definedName>
    <definedName name="anncost">'lost sales  reorder pt.'!#REF!</definedName>
    <definedName name="annhc" localSheetId="1">protected!#REF!</definedName>
    <definedName name="annhc">'lost sales  reorder pt.'!#REF!</definedName>
    <definedName name="annoc" localSheetId="1">protected!#REF!</definedName>
    <definedName name="annoc">'lost sales  reorder pt.'!#REF!</definedName>
    <definedName name="annorders" localSheetId="1">protected!$C$6</definedName>
    <definedName name="annorders">'lost sales  reorder pt.'!$C$6</definedName>
    <definedName name="annsig" localSheetId="1">protected!$C$8</definedName>
    <definedName name="annsig">'lost sales  reorder pt.'!$C$8</definedName>
    <definedName name="D" localSheetId="1">protected!$C$4</definedName>
    <definedName name="D">'lost sales  reorder pt.'!$C$4</definedName>
    <definedName name="EOQ" localSheetId="1">protected!$C$5</definedName>
    <definedName name="EOQ">'lost sales  reorder pt.'!$C$5</definedName>
    <definedName name="h" localSheetId="1">protected!$C$3</definedName>
    <definedName name="h">'lost sales  reorder pt.'!$C$3</definedName>
    <definedName name="K" localSheetId="1">protected!$C$2</definedName>
    <definedName name="K">'lost sales  reorder pt.'!$C$2</definedName>
    <definedName name="LSC" localSheetId="1">protected!$C$7</definedName>
    <definedName name="LSC">'lost sales  reorder pt.'!$C$7</definedName>
    <definedName name="meanLT" localSheetId="1">protected!$C$9</definedName>
    <definedName name="meanLT">'lost sales  reorder pt.'!$C$9</definedName>
    <definedName name="meanLTD" localSheetId="1">protected!$C$11</definedName>
    <definedName name="meanLTD">'lost sales  reorder pt.'!$C$11</definedName>
    <definedName name="probout" localSheetId="1">protected!$C$13</definedName>
    <definedName name="probout">'lost sales  reorder pt.'!$C$13</definedName>
    <definedName name="RP" localSheetId="1">protected!$C$14</definedName>
    <definedName name="RP">'lost sales  reorder pt.'!$C$14</definedName>
    <definedName name="sigmaLT" localSheetId="1">protected!$C$10</definedName>
    <definedName name="sigmaLT">'lost sales  reorder pt.'!$C$10</definedName>
    <definedName name="sigmaLTD" localSheetId="1">protected!$C$12</definedName>
    <definedName name="sigmaLTD">'lost sales  reorder pt.'!$C$12</definedName>
    <definedName name="SS" localSheetId="1">protected!$C$15</definedName>
    <definedName name="SS">'lost sales  reorder pt.'!$C$15</definedName>
  </definedNames>
  <calcPr calcId="124519"/>
</workbook>
</file>

<file path=xl/calcChain.xml><?xml version="1.0" encoding="utf-8"?>
<calcChain xmlns="http://schemas.openxmlformats.org/spreadsheetml/2006/main">
  <c r="C10" i="1"/>
  <c r="C9"/>
  <c r="C5" i="2"/>
  <c r="C6"/>
  <c r="C9"/>
  <c r="C11"/>
  <c r="C12"/>
  <c r="C13"/>
  <c r="C14" s="1"/>
  <c r="C15" s="1"/>
  <c r="C5" i="1"/>
  <c r="C13"/>
  <c r="C6"/>
  <c r="C11"/>
  <c r="C12"/>
  <c r="C14"/>
  <c r="C15" s="1"/>
</calcChain>
</file>

<file path=xl/sharedStrings.xml><?xml version="1.0" encoding="utf-8"?>
<sst xmlns="http://schemas.openxmlformats.org/spreadsheetml/2006/main" count="59" uniqueCount="31">
  <si>
    <t>cost/order</t>
  </si>
  <si>
    <t>K</t>
  </si>
  <si>
    <t>annual holding cost per unit</t>
  </si>
  <si>
    <t>h</t>
  </si>
  <si>
    <t>mean annual demand</t>
  </si>
  <si>
    <t>D</t>
  </si>
  <si>
    <t>order quantity</t>
  </si>
  <si>
    <t>EOQ</t>
  </si>
  <si>
    <t>orders per year</t>
  </si>
  <si>
    <t>annorders</t>
  </si>
  <si>
    <t>annual sigma</t>
  </si>
  <si>
    <t>annsig</t>
  </si>
  <si>
    <t>mean lead time</t>
  </si>
  <si>
    <t>meanLT</t>
  </si>
  <si>
    <t>sigma lead time</t>
  </si>
  <si>
    <t>sigmaLT</t>
  </si>
  <si>
    <t>mean lead time demand</t>
  </si>
  <si>
    <t>meanLTD</t>
  </si>
  <si>
    <t>sigma lead time demand</t>
  </si>
  <si>
    <t>sigmaLTD</t>
  </si>
  <si>
    <t>probability of stockout</t>
  </si>
  <si>
    <t>probout</t>
  </si>
  <si>
    <t>reorder point</t>
  </si>
  <si>
    <t>RP</t>
  </si>
  <si>
    <t>safety stock</t>
  </si>
  <si>
    <t>SS</t>
  </si>
  <si>
    <t>lost sales cost</t>
  </si>
  <si>
    <t>LSC</t>
  </si>
  <si>
    <t>Lost sales seems more reasonable here</t>
  </si>
  <si>
    <t>order 316 bottles.</t>
  </si>
  <si>
    <t>when we have 505 bottles left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</si>
</sst>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1" fillId="2" borderId="0" xfId="1" applyFill="1"/>
    <xf numFmtId="0" fontId="0" fillId="2" borderId="0" xfId="0" applyFill="1"/>
    <xf numFmtId="0" fontId="0" fillId="0" borderId="0" xfId="0" applyProtection="1">
      <protection locked="0"/>
    </xf>
    <xf numFmtId="44" fontId="1" fillId="2" borderId="0" xfId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9" sqref="E9"/>
    </sheetView>
  </sheetViews>
  <sheetFormatPr defaultRowHeight="12.75"/>
  <cols>
    <col min="1" max="1" width="35" customWidth="1"/>
    <col min="3" max="3" width="10.28515625" bestFit="1" customWidth="1"/>
  </cols>
  <sheetData>
    <row r="1" spans="1:5">
      <c r="C1" s="7" t="s">
        <v>28</v>
      </c>
    </row>
    <row r="2" spans="1:5">
      <c r="A2" t="s">
        <v>0</v>
      </c>
      <c r="B2" t="s">
        <v>1</v>
      </c>
      <c r="C2" s="1">
        <v>10</v>
      </c>
    </row>
    <row r="3" spans="1:5">
      <c r="A3" t="s">
        <v>2</v>
      </c>
      <c r="B3" t="s">
        <v>3</v>
      </c>
      <c r="C3" s="1">
        <v>1</v>
      </c>
    </row>
    <row r="4" spans="1:5">
      <c r="A4" t="s">
        <v>4</v>
      </c>
      <c r="B4" t="s">
        <v>5</v>
      </c>
      <c r="C4" s="2">
        <v>5000</v>
      </c>
    </row>
    <row r="5" spans="1:5">
      <c r="A5" t="s">
        <v>6</v>
      </c>
      <c r="B5" t="s">
        <v>7</v>
      </c>
      <c r="C5">
        <f>SQRT(2*K*D/h)</f>
        <v>316.22776601683796</v>
      </c>
    </row>
    <row r="6" spans="1:5">
      <c r="A6" t="s">
        <v>8</v>
      </c>
      <c r="B6" t="s">
        <v>9</v>
      </c>
      <c r="C6">
        <f>D/EOQ</f>
        <v>15.811388300841895</v>
      </c>
    </row>
    <row r="7" spans="1:5">
      <c r="A7" t="s">
        <v>26</v>
      </c>
      <c r="B7" t="s">
        <v>27</v>
      </c>
      <c r="C7" s="1">
        <v>5</v>
      </c>
    </row>
    <row r="8" spans="1:5">
      <c r="A8" t="s">
        <v>10</v>
      </c>
      <c r="B8" t="s">
        <v>11</v>
      </c>
      <c r="C8" s="2">
        <v>40.799999999999997</v>
      </c>
      <c r="E8" t="s">
        <v>30</v>
      </c>
    </row>
    <row r="9" spans="1:5">
      <c r="A9" t="s">
        <v>12</v>
      </c>
      <c r="B9" t="s">
        <v>13</v>
      </c>
      <c r="C9" s="2">
        <f>3/52</f>
        <v>5.7692307692307696E-2</v>
      </c>
      <c r="E9" t="s">
        <v>29</v>
      </c>
    </row>
    <row r="10" spans="1:5">
      <c r="A10" t="s">
        <v>14</v>
      </c>
      <c r="B10" t="s">
        <v>15</v>
      </c>
      <c r="C10" s="2">
        <f>1/52</f>
        <v>1.9230769230769232E-2</v>
      </c>
    </row>
    <row r="11" spans="1:5">
      <c r="A11" t="s">
        <v>16</v>
      </c>
      <c r="B11" t="s">
        <v>17</v>
      </c>
      <c r="C11">
        <f>meanLT*D</f>
        <v>288.46153846153845</v>
      </c>
    </row>
    <row r="12" spans="1:5">
      <c r="A12" t="s">
        <v>18</v>
      </c>
      <c r="B12" t="s">
        <v>19</v>
      </c>
      <c r="C12">
        <f>SQRT(meanLT*annsig^2+D^2*sigmaLT^2)</f>
        <v>96.651948005482225</v>
      </c>
    </row>
    <row r="13" spans="1:5">
      <c r="A13" t="s">
        <v>20</v>
      </c>
      <c r="B13" t="s">
        <v>21</v>
      </c>
      <c r="C13">
        <f>MIN(0.99999,h*EOQ/(D*LSC+h*EOQ))</f>
        <v>1.2491109218148423E-2</v>
      </c>
    </row>
    <row r="14" spans="1:5">
      <c r="A14" t="s">
        <v>22</v>
      </c>
      <c r="B14" t="s">
        <v>23</v>
      </c>
      <c r="C14">
        <f>NORMINV(1-probout,meanLTD,sigmaLTD)</f>
        <v>505.12404258314797</v>
      </c>
    </row>
    <row r="15" spans="1:5">
      <c r="A15" t="s">
        <v>24</v>
      </c>
      <c r="B15" t="s">
        <v>25</v>
      </c>
      <c r="C15">
        <f>RP-meanLTD</f>
        <v>216.66250412160952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5"/>
  <sheetViews>
    <sheetView workbookViewId="0">
      <selection activeCell="A7" sqref="A7"/>
    </sheetView>
  </sheetViews>
  <sheetFormatPr defaultRowHeight="12.75"/>
  <cols>
    <col min="1" max="1" width="35" style="3" customWidth="1"/>
    <col min="2" max="2" width="9.140625" style="3"/>
    <col min="3" max="3" width="10.28515625" style="3" bestFit="1" customWidth="1"/>
    <col min="4" max="16384" width="9.140625" style="3"/>
  </cols>
  <sheetData>
    <row r="2" spans="1:3">
      <c r="A2" s="3" t="s">
        <v>0</v>
      </c>
      <c r="B2" s="3" t="s">
        <v>1</v>
      </c>
      <c r="C2" s="4">
        <v>50</v>
      </c>
    </row>
    <row r="3" spans="1:3">
      <c r="A3" s="3" t="s">
        <v>2</v>
      </c>
      <c r="B3" s="3" t="s">
        <v>3</v>
      </c>
      <c r="C3" s="4">
        <v>10</v>
      </c>
    </row>
    <row r="4" spans="1:3">
      <c r="A4" s="3" t="s">
        <v>4</v>
      </c>
      <c r="B4" s="3" t="s">
        <v>5</v>
      </c>
      <c r="C4" s="5">
        <v>1000</v>
      </c>
    </row>
    <row r="5" spans="1:3">
      <c r="A5" s="3" t="s">
        <v>6</v>
      </c>
      <c r="B5" s="3" t="s">
        <v>7</v>
      </c>
      <c r="C5" s="6">
        <f>SQRT(2*K*D/h)</f>
        <v>100</v>
      </c>
    </row>
    <row r="6" spans="1:3">
      <c r="A6" s="3" t="s">
        <v>8</v>
      </c>
      <c r="B6" s="3" t="s">
        <v>9</v>
      </c>
      <c r="C6" s="6">
        <f>D/EOQ</f>
        <v>10</v>
      </c>
    </row>
    <row r="7" spans="1:3">
      <c r="A7" s="3" t="s">
        <v>26</v>
      </c>
      <c r="B7" s="3" t="s">
        <v>27</v>
      </c>
      <c r="C7" s="4">
        <v>40</v>
      </c>
    </row>
    <row r="8" spans="1:3">
      <c r="A8" s="3" t="s">
        <v>10</v>
      </c>
      <c r="B8" s="3" t="s">
        <v>11</v>
      </c>
      <c r="C8" s="5">
        <v>40.799999999999997</v>
      </c>
    </row>
    <row r="9" spans="1:3">
      <c r="A9" s="3" t="s">
        <v>12</v>
      </c>
      <c r="B9" s="3" t="s">
        <v>13</v>
      </c>
      <c r="C9" s="5">
        <f>1/26</f>
        <v>3.8461538461538464E-2</v>
      </c>
    </row>
    <row r="10" spans="1:3">
      <c r="A10" s="3" t="s">
        <v>14</v>
      </c>
      <c r="B10" s="3" t="s">
        <v>15</v>
      </c>
      <c r="C10" s="5">
        <v>0</v>
      </c>
    </row>
    <row r="11" spans="1:3">
      <c r="A11" s="3" t="s">
        <v>16</v>
      </c>
      <c r="B11" s="3" t="s">
        <v>17</v>
      </c>
      <c r="C11" s="6">
        <f>meanLT*D</f>
        <v>38.461538461538467</v>
      </c>
    </row>
    <row r="12" spans="1:3">
      <c r="A12" s="3" t="s">
        <v>18</v>
      </c>
      <c r="B12" s="3" t="s">
        <v>19</v>
      </c>
      <c r="C12" s="6">
        <f>SQRT(meanLT*annsig^2+D^2*sigmaLT^2)</f>
        <v>8.0015383136379086</v>
      </c>
    </row>
    <row r="13" spans="1:3">
      <c r="A13" s="3" t="s">
        <v>20</v>
      </c>
      <c r="B13" s="3" t="s">
        <v>21</v>
      </c>
      <c r="C13" s="6">
        <f>MIN(0.99999,h*EOQ/(D*LSC+h*EOQ))</f>
        <v>2.4390243902439025E-2</v>
      </c>
    </row>
    <row r="14" spans="1:3">
      <c r="A14" s="3" t="s">
        <v>22</v>
      </c>
      <c r="B14" s="3" t="s">
        <v>23</v>
      </c>
      <c r="C14" s="6">
        <f>NORMINV(1-probout,meanLTD,sigmaLTD)</f>
        <v>54.228612142082497</v>
      </c>
    </row>
    <row r="15" spans="1:3">
      <c r="A15" s="3" t="s">
        <v>24</v>
      </c>
      <c r="B15" s="3" t="s">
        <v>25</v>
      </c>
      <c r="C15" s="6">
        <f>RP-meanLTD</f>
        <v>15.76707368054403</v>
      </c>
    </row>
  </sheetData>
  <sheetProtection sheet="1" objects="1" scenarios="1" selectLockedCells="1"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D8AF056-9FA5-4CC6-872D-73F687E27361}"/>
</file>

<file path=customXml/itemProps2.xml><?xml version="1.0" encoding="utf-8"?>
<ds:datastoreItem xmlns:ds="http://schemas.openxmlformats.org/officeDocument/2006/customXml" ds:itemID="{DD5BE343-7233-4983-8E6A-5A88156F75AB}"/>
</file>

<file path=customXml/itemProps3.xml><?xml version="1.0" encoding="utf-8"?>
<ds:datastoreItem xmlns:ds="http://schemas.openxmlformats.org/officeDocument/2006/customXml" ds:itemID="{F3660663-9DF2-4396-9E08-C17F89CC9290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lost sales  reorder pt.</vt:lpstr>
      <vt:lpstr>protected</vt:lpstr>
      <vt:lpstr>protected!annorders</vt:lpstr>
      <vt:lpstr>annorders</vt:lpstr>
      <vt:lpstr>protected!annsig</vt:lpstr>
      <vt:lpstr>annsig</vt:lpstr>
      <vt:lpstr>protected!D</vt:lpstr>
      <vt:lpstr>D</vt:lpstr>
      <vt:lpstr>protected!EOQ</vt:lpstr>
      <vt:lpstr>EOQ</vt:lpstr>
      <vt:lpstr>protected!h</vt:lpstr>
      <vt:lpstr>h</vt:lpstr>
      <vt:lpstr>protected!K</vt:lpstr>
      <vt:lpstr>K</vt:lpstr>
      <vt:lpstr>protected!LSC</vt:lpstr>
      <vt:lpstr>LSC</vt:lpstr>
      <vt:lpstr>protected!meanLT</vt:lpstr>
      <vt:lpstr>meanLT</vt:lpstr>
      <vt:lpstr>protected!meanLTD</vt:lpstr>
      <vt:lpstr>meanLTD</vt:lpstr>
      <vt:lpstr>protected!probout</vt:lpstr>
      <vt:lpstr>probout</vt:lpstr>
      <vt:lpstr>protected!RP</vt:lpstr>
      <vt:lpstr>RP</vt:lpstr>
      <vt:lpstr>protected!sigmaLT</vt:lpstr>
      <vt:lpstr>sigmaLT</vt:lpstr>
      <vt:lpstr>protected!sigmaLTD</vt:lpstr>
      <vt:lpstr>sigmaLTD</vt:lpstr>
      <vt:lpstr>protected!SS</vt:lpstr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2007-02-01T19:13:58Z</dcterms:created>
  <dcterms:modified xsi:type="dcterms:W3CDTF">2007-04-08T21:48:38Z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