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110" yWindow="270" windowWidth="7215" windowHeight="5985" activeTab="1"/>
  </bookViews>
  <sheets>
    <sheet name="queuing data" sheetId="4" r:id="rId1"/>
    <sheet name="model" sheetId="1" r:id="rId2"/>
    <sheet name="protected" sheetId="3" r:id="rId3"/>
    <sheet name="Sheet2" sheetId="2" r:id="rId4"/>
  </sheets>
  <calcPr calcId="144525"/>
</workbook>
</file>

<file path=xl/calcChain.xml><?xml version="1.0" encoding="utf-8"?>
<calcChain xmlns="http://schemas.openxmlformats.org/spreadsheetml/2006/main">
  <c r="B4" i="1" l="1"/>
  <c r="B13" i="1" s="1"/>
  <c r="B3" i="1"/>
  <c r="B1" i="4"/>
  <c r="C1" i="4"/>
  <c r="B2" i="4"/>
  <c r="C2" i="4"/>
  <c r="B11" i="1"/>
  <c r="B10" i="1"/>
  <c r="B10" i="3"/>
  <c r="B3" i="3"/>
  <c r="B12" i="3" s="1"/>
  <c r="B14" i="3" s="1"/>
  <c r="B15" i="3" s="1"/>
  <c r="B4" i="3"/>
  <c r="B13" i="3" s="1"/>
  <c r="B11" i="3"/>
  <c r="B16" i="3" l="1"/>
  <c r="B17" i="3" s="1"/>
  <c r="B12" i="1"/>
  <c r="B14" i="1" s="1"/>
  <c r="B15" i="1" s="1"/>
  <c r="B16" i="1" s="1"/>
  <c r="B17" i="1" s="1"/>
  <c r="B18" i="3" l="1"/>
  <c r="B19" i="3" s="1"/>
  <c r="B18" i="1"/>
  <c r="B19" i="1" s="1"/>
</calcChain>
</file>

<file path=xl/sharedStrings.xml><?xml version="1.0" encoding="utf-8"?>
<sst xmlns="http://schemas.openxmlformats.org/spreadsheetml/2006/main" count="52" uniqueCount="39">
  <si>
    <t>s</t>
  </si>
  <si>
    <t>CV arrive</t>
  </si>
  <si>
    <t>CV service</t>
  </si>
  <si>
    <t>u</t>
  </si>
  <si>
    <t>ro</t>
  </si>
  <si>
    <t>R(s,mu)</t>
  </si>
  <si>
    <r>
      <t>E</t>
    </r>
    <r>
      <rPr>
        <vertAlign val="subscript"/>
        <sz val="10"/>
        <rFont val="Arial"/>
        <family val="2"/>
      </rPr>
      <t>C</t>
    </r>
    <r>
      <rPr>
        <sz val="10"/>
        <rFont val="Arial"/>
        <family val="2"/>
      </rPr>
      <t>(s,mu)</t>
    </r>
  </si>
  <si>
    <t>W</t>
  </si>
  <si>
    <r>
      <t>W</t>
    </r>
    <r>
      <rPr>
        <vertAlign val="subscript"/>
        <sz val="10"/>
        <rFont val="Arial"/>
        <family val="2"/>
      </rPr>
      <t>q</t>
    </r>
  </si>
  <si>
    <r>
      <t>L</t>
    </r>
    <r>
      <rPr>
        <vertAlign val="subscript"/>
        <sz val="10"/>
        <rFont val="Arial"/>
        <family val="2"/>
      </rPr>
      <t>q</t>
    </r>
  </si>
  <si>
    <t>L</t>
  </si>
  <si>
    <t>G/G/m Template</t>
  </si>
  <si>
    <t>Allen-Cunneen Approximation</t>
  </si>
  <si>
    <t>Arrival rate</t>
  </si>
  <si>
    <t>Service rate</t>
  </si>
  <si>
    <t>Mean interarrival time</t>
  </si>
  <si>
    <t>Mean Service Time</t>
  </si>
  <si>
    <t xml:space="preserve">Standard deviation of interarrival times </t>
  </si>
  <si>
    <t>Standard deviation of service times</t>
  </si>
  <si>
    <t>sigma</t>
  </si>
  <si>
    <t>mean</t>
  </si>
  <si>
    <t>seconds!</t>
  </si>
  <si>
    <t>Interarrival times</t>
  </si>
  <si>
    <t>Service Time</t>
  </si>
  <si>
    <t>Mean service time</t>
  </si>
  <si>
    <r>
      <t>E</t>
    </r>
    <r>
      <rPr>
        <b/>
        <vertAlign val="subscript"/>
        <sz val="10"/>
        <rFont val="Arial"/>
        <family val="2"/>
      </rPr>
      <t>C</t>
    </r>
    <r>
      <rPr>
        <b/>
        <sz val="10"/>
        <rFont val="Arial"/>
        <family val="2"/>
      </rPr>
      <t>(s,mu)</t>
    </r>
  </si>
  <si>
    <r>
      <t>W</t>
    </r>
    <r>
      <rPr>
        <b/>
        <vertAlign val="subscript"/>
        <sz val="10"/>
        <rFont val="Arial"/>
        <family val="2"/>
      </rPr>
      <t>q</t>
    </r>
  </si>
  <si>
    <r>
      <t>L</t>
    </r>
    <r>
      <rPr>
        <b/>
        <vertAlign val="subscript"/>
        <sz val="10"/>
        <rFont val="Arial"/>
        <family val="2"/>
      </rPr>
      <t>q</t>
    </r>
  </si>
  <si>
    <t>s(servers)</t>
  </si>
  <si>
    <t>9 hours</t>
  </si>
  <si>
    <t xml:space="preserve">90 arrivals in </t>
  </si>
  <si>
    <t>10 per hour</t>
  </si>
  <si>
    <t>1/6 per minute</t>
  </si>
  <si>
    <t>per minute</t>
  </si>
  <si>
    <t>With 1 toilet women wait an average of .23 minutes</t>
  </si>
  <si>
    <t>so it looks like 2 toilets delivers a decent benefit over 1</t>
  </si>
  <si>
    <t>but 3 toilets would really be unncessary</t>
  </si>
  <si>
    <t>With 2 toilets women wait  average of.015 minutes</t>
  </si>
  <si>
    <t>With 3 toilets women wait average of  .001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</si>
</sst>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0"/>
      <name val="Arial"/>
      <family val="2"/>
    </font>
    <font>
      <vertAlign val="subscript"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vertAlign val="subscript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3" fillId="2" borderId="0" xfId="0" applyFont="1" applyFill="1" applyProtection="1">
      <protection locked="0"/>
    </xf>
    <xf numFmtId="0" fontId="3" fillId="0" borderId="0" xfId="0" applyFont="1" applyProtection="1"/>
    <xf numFmtId="0" fontId="0" fillId="0" borderId="0" xfId="0" applyProtection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zoomScale="110" zoomScaleNormal="110" workbookViewId="0">
      <selection sqref="A1:XFD1048576"/>
    </sheetView>
  </sheetViews>
  <sheetFormatPr defaultColWidth="14.28515625" defaultRowHeight="12.75" x14ac:dyDescent="0.2"/>
  <cols>
    <col min="1" max="16384" width="14.28515625" style="1"/>
  </cols>
  <sheetData>
    <row r="1" spans="1:4" x14ac:dyDescent="0.2">
      <c r="A1" s="1" t="s">
        <v>20</v>
      </c>
      <c r="B1" s="1">
        <f>AVERAGE(B4:B62)</f>
        <v>12.864406779661017</v>
      </c>
      <c r="C1" s="1">
        <f>AVERAGE(C4:C62)</f>
        <v>77.101694915254242</v>
      </c>
      <c r="D1" s="1" t="s">
        <v>21</v>
      </c>
    </row>
    <row r="2" spans="1:4" x14ac:dyDescent="0.2">
      <c r="A2" s="1" t="s">
        <v>19</v>
      </c>
      <c r="B2" s="1">
        <f>STDEV(B4:B62)</f>
        <v>4.4390804698590776</v>
      </c>
      <c r="C2" s="1">
        <f>STDEV(C4:C62)</f>
        <v>48.050510390649031</v>
      </c>
    </row>
    <row r="3" spans="1:4" x14ac:dyDescent="0.2">
      <c r="B3" s="1" t="s">
        <v>22</v>
      </c>
      <c r="C3" s="1" t="s">
        <v>23</v>
      </c>
    </row>
    <row r="4" spans="1:4" x14ac:dyDescent="0.2">
      <c r="B4" s="1">
        <v>5</v>
      </c>
      <c r="C4" s="1">
        <v>95</v>
      </c>
    </row>
    <row r="5" spans="1:4" x14ac:dyDescent="0.2">
      <c r="B5" s="1">
        <v>17</v>
      </c>
      <c r="C5" s="1">
        <v>240</v>
      </c>
    </row>
    <row r="6" spans="1:4" x14ac:dyDescent="0.2">
      <c r="B6" s="1">
        <v>12</v>
      </c>
      <c r="C6" s="1">
        <v>71</v>
      </c>
    </row>
    <row r="7" spans="1:4" x14ac:dyDescent="0.2">
      <c r="B7" s="1">
        <v>18</v>
      </c>
      <c r="C7" s="1">
        <v>68</v>
      </c>
    </row>
    <row r="8" spans="1:4" x14ac:dyDescent="0.2">
      <c r="B8" s="1">
        <v>9</v>
      </c>
      <c r="C8" s="1">
        <v>90</v>
      </c>
    </row>
    <row r="9" spans="1:4" x14ac:dyDescent="0.2">
      <c r="B9" s="1">
        <v>16</v>
      </c>
      <c r="C9" s="1">
        <v>117</v>
      </c>
    </row>
    <row r="10" spans="1:4" x14ac:dyDescent="0.2">
      <c r="B10" s="1">
        <v>15</v>
      </c>
      <c r="C10" s="1">
        <v>291</v>
      </c>
    </row>
    <row r="11" spans="1:4" x14ac:dyDescent="0.2">
      <c r="B11" s="1">
        <v>15</v>
      </c>
      <c r="C11" s="1">
        <v>116</v>
      </c>
    </row>
    <row r="12" spans="1:4" x14ac:dyDescent="0.2">
      <c r="B12" s="1">
        <v>10</v>
      </c>
      <c r="C12" s="1">
        <v>107</v>
      </c>
    </row>
    <row r="13" spans="1:4" x14ac:dyDescent="0.2">
      <c r="B13" s="1">
        <v>11</v>
      </c>
      <c r="C13" s="1">
        <v>100</v>
      </c>
    </row>
    <row r="14" spans="1:4" x14ac:dyDescent="0.2">
      <c r="B14" s="1">
        <v>9</v>
      </c>
      <c r="C14" s="1">
        <v>28</v>
      </c>
    </row>
    <row r="15" spans="1:4" x14ac:dyDescent="0.2">
      <c r="B15" s="1">
        <v>15</v>
      </c>
      <c r="C15" s="1">
        <v>119</v>
      </c>
    </row>
    <row r="16" spans="1:4" x14ac:dyDescent="0.2">
      <c r="B16" s="1">
        <v>19</v>
      </c>
      <c r="C16" s="1">
        <v>98</v>
      </c>
    </row>
    <row r="17" spans="2:3" x14ac:dyDescent="0.2">
      <c r="B17" s="1">
        <v>9</v>
      </c>
      <c r="C17" s="1">
        <v>72</v>
      </c>
    </row>
    <row r="18" spans="2:3" x14ac:dyDescent="0.2">
      <c r="B18" s="1">
        <v>16</v>
      </c>
      <c r="C18" s="1">
        <v>127</v>
      </c>
    </row>
    <row r="19" spans="2:3" hidden="1" x14ac:dyDescent="0.2">
      <c r="B19" s="1">
        <v>18</v>
      </c>
      <c r="C19" s="1">
        <v>46</v>
      </c>
    </row>
    <row r="20" spans="2:3" hidden="1" x14ac:dyDescent="0.2">
      <c r="B20" s="1">
        <v>7</v>
      </c>
      <c r="C20" s="1">
        <v>82</v>
      </c>
    </row>
    <row r="21" spans="2:3" hidden="1" x14ac:dyDescent="0.2">
      <c r="B21" s="1">
        <v>19</v>
      </c>
      <c r="C21" s="1">
        <v>40</v>
      </c>
    </row>
    <row r="22" spans="2:3" hidden="1" x14ac:dyDescent="0.2">
      <c r="B22" s="1">
        <v>20</v>
      </c>
      <c r="C22" s="1">
        <v>91</v>
      </c>
    </row>
    <row r="23" spans="2:3" hidden="1" x14ac:dyDescent="0.2">
      <c r="B23" s="1">
        <v>17</v>
      </c>
      <c r="C23" s="1">
        <v>63</v>
      </c>
    </row>
    <row r="24" spans="2:3" hidden="1" x14ac:dyDescent="0.2">
      <c r="B24" s="1">
        <v>8</v>
      </c>
      <c r="C24" s="1">
        <v>118</v>
      </c>
    </row>
    <row r="25" spans="2:3" hidden="1" x14ac:dyDescent="0.2">
      <c r="B25" s="1">
        <v>5</v>
      </c>
      <c r="C25" s="1">
        <v>92</v>
      </c>
    </row>
    <row r="26" spans="2:3" hidden="1" x14ac:dyDescent="0.2">
      <c r="B26" s="1">
        <v>15</v>
      </c>
      <c r="C26" s="1">
        <v>109</v>
      </c>
    </row>
    <row r="27" spans="2:3" hidden="1" x14ac:dyDescent="0.2">
      <c r="B27" s="1">
        <v>9</v>
      </c>
      <c r="C27" s="1">
        <v>33</v>
      </c>
    </row>
    <row r="28" spans="2:3" hidden="1" x14ac:dyDescent="0.2">
      <c r="B28" s="1">
        <v>19</v>
      </c>
      <c r="C28" s="1">
        <v>39</v>
      </c>
    </row>
    <row r="29" spans="2:3" hidden="1" x14ac:dyDescent="0.2">
      <c r="B29" s="1">
        <v>11</v>
      </c>
      <c r="C29" s="1">
        <v>96</v>
      </c>
    </row>
    <row r="30" spans="2:3" hidden="1" x14ac:dyDescent="0.2">
      <c r="B30" s="1">
        <v>17</v>
      </c>
      <c r="C30" s="1">
        <v>38</v>
      </c>
    </row>
    <row r="31" spans="2:3" hidden="1" x14ac:dyDescent="0.2">
      <c r="B31" s="1">
        <v>8</v>
      </c>
      <c r="C31" s="1">
        <v>38</v>
      </c>
    </row>
    <row r="32" spans="2:3" hidden="1" x14ac:dyDescent="0.2">
      <c r="B32" s="1">
        <v>5</v>
      </c>
      <c r="C32" s="1">
        <v>115</v>
      </c>
    </row>
    <row r="33" spans="2:3" hidden="1" x14ac:dyDescent="0.2">
      <c r="B33" s="1">
        <v>8</v>
      </c>
      <c r="C33" s="1">
        <v>49</v>
      </c>
    </row>
    <row r="34" spans="2:3" hidden="1" x14ac:dyDescent="0.2">
      <c r="B34" s="1">
        <v>15</v>
      </c>
      <c r="C34" s="1">
        <v>79</v>
      </c>
    </row>
    <row r="35" spans="2:3" hidden="1" x14ac:dyDescent="0.2">
      <c r="B35" s="1">
        <v>20</v>
      </c>
      <c r="C35" s="1">
        <v>25</v>
      </c>
    </row>
    <row r="36" spans="2:3" hidden="1" x14ac:dyDescent="0.2">
      <c r="B36" s="1">
        <v>13</v>
      </c>
      <c r="C36" s="1">
        <v>75</v>
      </c>
    </row>
    <row r="37" spans="2:3" hidden="1" x14ac:dyDescent="0.2">
      <c r="B37" s="1">
        <v>7</v>
      </c>
      <c r="C37" s="1">
        <v>91</v>
      </c>
    </row>
    <row r="38" spans="2:3" hidden="1" x14ac:dyDescent="0.2">
      <c r="B38" s="1">
        <v>10</v>
      </c>
      <c r="C38" s="1">
        <v>90</v>
      </c>
    </row>
    <row r="39" spans="2:3" hidden="1" x14ac:dyDescent="0.2">
      <c r="B39" s="1">
        <v>16</v>
      </c>
      <c r="C39" s="1">
        <v>68</v>
      </c>
    </row>
    <row r="40" spans="2:3" hidden="1" x14ac:dyDescent="0.2">
      <c r="B40" s="1">
        <v>10</v>
      </c>
      <c r="C40" s="1">
        <v>42</v>
      </c>
    </row>
    <row r="41" spans="2:3" hidden="1" x14ac:dyDescent="0.2">
      <c r="B41" s="1">
        <v>18</v>
      </c>
      <c r="C41" s="1">
        <v>27</v>
      </c>
    </row>
    <row r="42" spans="2:3" hidden="1" x14ac:dyDescent="0.2">
      <c r="B42" s="1">
        <v>18</v>
      </c>
      <c r="C42" s="1">
        <v>34</v>
      </c>
    </row>
    <row r="43" spans="2:3" hidden="1" x14ac:dyDescent="0.2">
      <c r="B43" s="1">
        <v>15</v>
      </c>
      <c r="C43" s="1">
        <v>114</v>
      </c>
    </row>
    <row r="44" spans="2:3" hidden="1" x14ac:dyDescent="0.2">
      <c r="B44" s="1">
        <v>12</v>
      </c>
      <c r="C44" s="1">
        <v>29</v>
      </c>
    </row>
    <row r="45" spans="2:3" hidden="1" x14ac:dyDescent="0.2">
      <c r="B45" s="1">
        <v>9</v>
      </c>
      <c r="C45" s="1">
        <v>48</v>
      </c>
    </row>
    <row r="46" spans="2:3" hidden="1" x14ac:dyDescent="0.2">
      <c r="B46" s="1">
        <v>5</v>
      </c>
      <c r="C46" s="1">
        <v>45</v>
      </c>
    </row>
    <row r="47" spans="2:3" hidden="1" x14ac:dyDescent="0.2">
      <c r="B47" s="1">
        <v>15</v>
      </c>
      <c r="C47" s="1">
        <v>20</v>
      </c>
    </row>
    <row r="48" spans="2:3" hidden="1" x14ac:dyDescent="0.2">
      <c r="B48" s="1">
        <v>18</v>
      </c>
      <c r="C48" s="1">
        <v>107</v>
      </c>
    </row>
    <row r="49" spans="2:3" hidden="1" x14ac:dyDescent="0.2">
      <c r="B49" s="1">
        <v>17</v>
      </c>
      <c r="C49" s="1">
        <v>25</v>
      </c>
    </row>
    <row r="50" spans="2:3" hidden="1" x14ac:dyDescent="0.2">
      <c r="B50" s="1">
        <v>7</v>
      </c>
      <c r="C50" s="1">
        <v>39</v>
      </c>
    </row>
    <row r="51" spans="2:3" hidden="1" x14ac:dyDescent="0.2">
      <c r="B51" s="1">
        <v>14</v>
      </c>
      <c r="C51" s="1">
        <v>113</v>
      </c>
    </row>
    <row r="52" spans="2:3" hidden="1" x14ac:dyDescent="0.2">
      <c r="B52" s="1">
        <v>12</v>
      </c>
      <c r="C52" s="1">
        <v>115</v>
      </c>
    </row>
    <row r="53" spans="2:3" hidden="1" x14ac:dyDescent="0.2">
      <c r="B53" s="1">
        <v>9</v>
      </c>
      <c r="C53" s="1">
        <v>76</v>
      </c>
    </row>
    <row r="54" spans="2:3" hidden="1" x14ac:dyDescent="0.2">
      <c r="B54" s="1">
        <v>14</v>
      </c>
      <c r="C54" s="1">
        <v>31</v>
      </c>
    </row>
    <row r="55" spans="2:3" hidden="1" x14ac:dyDescent="0.2">
      <c r="B55" s="1">
        <v>6</v>
      </c>
      <c r="C55" s="1">
        <v>49</v>
      </c>
    </row>
    <row r="56" spans="2:3" hidden="1" x14ac:dyDescent="0.2">
      <c r="B56" s="1">
        <v>12</v>
      </c>
      <c r="C56" s="1">
        <v>28</v>
      </c>
    </row>
    <row r="57" spans="2:3" x14ac:dyDescent="0.2">
      <c r="B57" s="1">
        <v>13</v>
      </c>
      <c r="C57" s="1">
        <v>74</v>
      </c>
    </row>
    <row r="58" spans="2:3" x14ac:dyDescent="0.2">
      <c r="B58" s="1">
        <v>11</v>
      </c>
      <c r="C58" s="1">
        <v>27</v>
      </c>
    </row>
    <row r="59" spans="2:3" x14ac:dyDescent="0.2">
      <c r="B59" s="1">
        <v>13</v>
      </c>
      <c r="C59" s="1">
        <v>84</v>
      </c>
    </row>
    <row r="60" spans="2:3" x14ac:dyDescent="0.2">
      <c r="B60" s="1">
        <v>19</v>
      </c>
      <c r="C60" s="1">
        <v>90</v>
      </c>
    </row>
    <row r="61" spans="2:3" x14ac:dyDescent="0.2">
      <c r="B61" s="1">
        <v>11</v>
      </c>
      <c r="C61" s="1">
        <v>42</v>
      </c>
    </row>
    <row r="62" spans="2:3" x14ac:dyDescent="0.2">
      <c r="B62" s="1">
        <v>18</v>
      </c>
      <c r="C62" s="1">
        <v>74</v>
      </c>
    </row>
  </sheetData>
  <phoneticPr fontId="4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E19"/>
  <sheetViews>
    <sheetView tabSelected="1" workbookViewId="0">
      <selection activeCell="C8" sqref="C8"/>
    </sheetView>
  </sheetViews>
  <sheetFormatPr defaultRowHeight="12.75" x14ac:dyDescent="0.2"/>
  <cols>
    <col min="1" max="1" width="38.140625" style="1" bestFit="1" customWidth="1"/>
    <col min="2" max="4" width="9.140625" style="1"/>
    <col min="5" max="5" width="12.85546875" style="1" customWidth="1"/>
    <col min="6" max="16384" width="9.140625" style="1"/>
  </cols>
  <sheetData>
    <row r="3" spans="1:5" x14ac:dyDescent="0.2">
      <c r="A3" s="1" t="s">
        <v>13</v>
      </c>
      <c r="B3" s="1">
        <f>1/6</f>
        <v>0.16666666666666666</v>
      </c>
      <c r="C3" s="1" t="s">
        <v>33</v>
      </c>
      <c r="E3" s="1" t="s">
        <v>30</v>
      </c>
    </row>
    <row r="4" spans="1:5" x14ac:dyDescent="0.2">
      <c r="A4" s="1" t="s">
        <v>14</v>
      </c>
      <c r="B4" s="1">
        <f>1/3</f>
        <v>0.33333333333333331</v>
      </c>
      <c r="C4" s="1" t="s">
        <v>33</v>
      </c>
      <c r="E4" s="1" t="s">
        <v>29</v>
      </c>
    </row>
    <row r="5" spans="1:5" x14ac:dyDescent="0.2">
      <c r="A5" s="1" t="s">
        <v>28</v>
      </c>
      <c r="B5" s="7">
        <v>3</v>
      </c>
      <c r="E5" s="1" t="s">
        <v>31</v>
      </c>
    </row>
    <row r="6" spans="1:5" x14ac:dyDescent="0.2">
      <c r="A6" s="1" t="s">
        <v>15</v>
      </c>
      <c r="B6" s="7">
        <v>12.864000000000001</v>
      </c>
      <c r="E6" s="1" t="s">
        <v>32</v>
      </c>
    </row>
    <row r="7" spans="1:5" x14ac:dyDescent="0.2">
      <c r="A7" s="1" t="s">
        <v>24</v>
      </c>
      <c r="B7" s="7">
        <v>77.102000000000004</v>
      </c>
    </row>
    <row r="8" spans="1:5" x14ac:dyDescent="0.2">
      <c r="A8" s="1" t="s">
        <v>17</v>
      </c>
      <c r="B8" s="7">
        <v>5</v>
      </c>
    </row>
    <row r="9" spans="1:5" x14ac:dyDescent="0.2">
      <c r="A9" s="1" t="s">
        <v>18</v>
      </c>
      <c r="B9" s="7">
        <v>1.5</v>
      </c>
    </row>
    <row r="10" spans="1:5" x14ac:dyDescent="0.2">
      <c r="A10" s="1" t="s">
        <v>1</v>
      </c>
      <c r="B10" s="1">
        <f>(B8/B6)^2</f>
        <v>0.15107337999059425</v>
      </c>
    </row>
    <row r="11" spans="1:5" x14ac:dyDescent="0.2">
      <c r="A11" s="1" t="s">
        <v>2</v>
      </c>
      <c r="B11" s="1">
        <f>(B9/B7)^2</f>
        <v>3.7848722968712039E-4</v>
      </c>
    </row>
    <row r="12" spans="1:5" x14ac:dyDescent="0.2">
      <c r="A12" s="1" t="s">
        <v>3</v>
      </c>
      <c r="B12" s="1">
        <f>B3/B4</f>
        <v>0.5</v>
      </c>
      <c r="E12" s="1" t="s">
        <v>34</v>
      </c>
    </row>
    <row r="13" spans="1:5" x14ac:dyDescent="0.2">
      <c r="A13" s="1" t="s">
        <v>4</v>
      </c>
      <c r="B13" s="1">
        <f>B3/(B5*B4)</f>
        <v>0.16666666666666666</v>
      </c>
      <c r="E13" s="1" t="s">
        <v>37</v>
      </c>
    </row>
    <row r="14" spans="1:5" x14ac:dyDescent="0.2">
      <c r="A14" s="1" t="s">
        <v>5</v>
      </c>
      <c r="B14" s="1">
        <f>1-(POISSON(B5,B12,FALSE)/POISSON(B5,B12,TRUE))</f>
        <v>0.98734177215189878</v>
      </c>
      <c r="E14" s="1" t="s">
        <v>38</v>
      </c>
    </row>
    <row r="15" spans="1:5" ht="14.25" x14ac:dyDescent="0.25">
      <c r="A15" s="1" t="s">
        <v>25</v>
      </c>
      <c r="B15" s="1">
        <f>(1-B14)/(1-B13*B14)</f>
        <v>1.51515151515151E-2</v>
      </c>
    </row>
    <row r="16" spans="1:5" ht="14.25" x14ac:dyDescent="0.25">
      <c r="A16" s="1" t="s">
        <v>26</v>
      </c>
      <c r="B16" s="1">
        <f>IF(B13&lt;1,(B15/(B5*(1-B13)))*((B10+B11)/2)*(1/B4),"no answer")</f>
        <v>1.3768351565480077E-3</v>
      </c>
    </row>
    <row r="17" spans="1:5" ht="14.25" x14ac:dyDescent="0.25">
      <c r="A17" s="1" t="s">
        <v>27</v>
      </c>
      <c r="B17" s="1">
        <f>IF(B13&lt;1,B3*B16,"no answer")</f>
        <v>2.294725260913346E-4</v>
      </c>
    </row>
    <row r="18" spans="1:5" x14ac:dyDescent="0.2">
      <c r="A18" s="1" t="s">
        <v>7</v>
      </c>
      <c r="B18" s="1">
        <f>IF(B13&lt;1,B16+(1/B4),"no answer")</f>
        <v>3.001376835156548</v>
      </c>
      <c r="E18" s="1" t="s">
        <v>35</v>
      </c>
    </row>
    <row r="19" spans="1:5" x14ac:dyDescent="0.2">
      <c r="A19" s="1" t="s">
        <v>10</v>
      </c>
      <c r="B19" s="1">
        <f>IF(B13&lt;1,B3*B18,"no answer")</f>
        <v>0.50022947252609129</v>
      </c>
      <c r="E19" s="1" t="s">
        <v>36</v>
      </c>
    </row>
  </sheetData>
  <phoneticPr fontId="4" type="noConversion"/>
  <printOptions headings="1" gridLines="1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9"/>
  <sheetViews>
    <sheetView workbookViewId="0">
      <selection activeCell="A13" sqref="A13"/>
    </sheetView>
  </sheetViews>
  <sheetFormatPr defaultRowHeight="12.75" x14ac:dyDescent="0.2"/>
  <cols>
    <col min="1" max="1" width="33.42578125" style="2" bestFit="1" customWidth="1"/>
    <col min="2" max="16384" width="9.140625" style="2"/>
  </cols>
  <sheetData>
    <row r="1" spans="1:3" x14ac:dyDescent="0.2">
      <c r="B1" s="3" t="s">
        <v>11</v>
      </c>
      <c r="C1" s="3"/>
    </row>
    <row r="2" spans="1:3" x14ac:dyDescent="0.2">
      <c r="B2" s="2" t="s">
        <v>12</v>
      </c>
    </row>
    <row r="3" spans="1:3" x14ac:dyDescent="0.2">
      <c r="A3" s="2" t="s">
        <v>13</v>
      </c>
      <c r="B3" s="5">
        <f>1/B6</f>
        <v>0.5</v>
      </c>
    </row>
    <row r="4" spans="1:3" x14ac:dyDescent="0.2">
      <c r="A4" s="2" t="s">
        <v>14</v>
      </c>
      <c r="B4" s="5">
        <f>1/B7</f>
        <v>0.66666666666666663</v>
      </c>
    </row>
    <row r="5" spans="1:3" x14ac:dyDescent="0.2">
      <c r="A5" s="2" t="s">
        <v>0</v>
      </c>
      <c r="B5" s="4">
        <v>1</v>
      </c>
    </row>
    <row r="6" spans="1:3" x14ac:dyDescent="0.2">
      <c r="A6" s="2" t="s">
        <v>15</v>
      </c>
      <c r="B6" s="4">
        <v>2</v>
      </c>
    </row>
    <row r="7" spans="1:3" x14ac:dyDescent="0.2">
      <c r="A7" s="2" t="s">
        <v>16</v>
      </c>
      <c r="B7" s="4">
        <v>1.5</v>
      </c>
    </row>
    <row r="8" spans="1:3" x14ac:dyDescent="0.2">
      <c r="A8" s="2" t="s">
        <v>17</v>
      </c>
      <c r="B8" s="4">
        <v>1</v>
      </c>
    </row>
    <row r="9" spans="1:3" x14ac:dyDescent="0.2">
      <c r="A9" s="2" t="s">
        <v>18</v>
      </c>
      <c r="B9" s="4">
        <v>1</v>
      </c>
    </row>
    <row r="10" spans="1:3" x14ac:dyDescent="0.2">
      <c r="A10" s="2" t="s">
        <v>1</v>
      </c>
      <c r="B10" s="5">
        <f>(B8/B6)^2</f>
        <v>0.25</v>
      </c>
    </row>
    <row r="11" spans="1:3" x14ac:dyDescent="0.2">
      <c r="A11" s="2" t="s">
        <v>2</v>
      </c>
      <c r="B11" s="5">
        <f>(B9/B7)^2</f>
        <v>0.44444444444444442</v>
      </c>
    </row>
    <row r="12" spans="1:3" x14ac:dyDescent="0.2">
      <c r="A12" s="2" t="s">
        <v>3</v>
      </c>
      <c r="B12" s="6">
        <f>B3/B4</f>
        <v>0.75</v>
      </c>
    </row>
    <row r="13" spans="1:3" x14ac:dyDescent="0.2">
      <c r="A13" s="2" t="s">
        <v>4</v>
      </c>
      <c r="B13" s="6">
        <f>B3/(B5*B4)</f>
        <v>0.75</v>
      </c>
    </row>
    <row r="14" spans="1:3" x14ac:dyDescent="0.2">
      <c r="A14" s="2" t="s">
        <v>5</v>
      </c>
      <c r="B14" s="6">
        <f>1-(POISSON(B5,B12,FALSE)/POISSON(B5,B12,TRUE))</f>
        <v>0.5714285714285714</v>
      </c>
    </row>
    <row r="15" spans="1:3" ht="15.75" x14ac:dyDescent="0.3">
      <c r="A15" s="2" t="s">
        <v>6</v>
      </c>
      <c r="B15" s="6">
        <f>(1-B14)/(1-B13*B14)</f>
        <v>0.75000000000000011</v>
      </c>
    </row>
    <row r="16" spans="1:3" ht="15.75" x14ac:dyDescent="0.3">
      <c r="A16" s="2" t="s">
        <v>8</v>
      </c>
      <c r="B16" s="6">
        <f>IF(B13&lt;1,(B15/(B5*(1-B13)))*((B10+B11)/2)*(1/B4),"no answer")</f>
        <v>1.5625</v>
      </c>
    </row>
    <row r="17" spans="1:2" ht="15.75" x14ac:dyDescent="0.3">
      <c r="A17" s="2" t="s">
        <v>9</v>
      </c>
      <c r="B17" s="6">
        <f>IF(B13&lt;1,B3*B16,"no answer")</f>
        <v>0.78125</v>
      </c>
    </row>
    <row r="18" spans="1:2" x14ac:dyDescent="0.2">
      <c r="A18" s="2" t="s">
        <v>7</v>
      </c>
      <c r="B18" s="6">
        <f>IF(B13&lt;1,B16+(1/B4),"no answer")</f>
        <v>3.0625</v>
      </c>
    </row>
    <row r="19" spans="1:2" x14ac:dyDescent="0.2">
      <c r="A19" s="2" t="s">
        <v>10</v>
      </c>
      <c r="B19" s="6">
        <f>IF(B13&lt;1,B3*B18,"no answer")</f>
        <v>1.53125</v>
      </c>
    </row>
  </sheetData>
  <sheetProtection sheet="1" objects="1" scenarios="1" selectLockedCells="1"/>
  <phoneticPr fontId="4" type="noConversion"/>
  <printOptions headings="1" gridLines="1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  <headerFooter alignWithMargins="0">
    <oddHeader>&amp;A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8CBD00CC-A555-4555-9FAA-0115B47AA6EF}">
  <ds:schemaRefs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  <ds:schemaRef ds:uri="http://purl.org/dc/dcmitype/"/>
    <ds:schemaRef ds:uri="http://www.w3.org/XML/1998/namespace"/>
    <ds:schemaRef ds:uri="d1607db4-bd3f-4f82-a312-bf7e283d0a6b"/>
  </ds:schemaRefs>
</ds:datastoreItem>
</file>

<file path=customXml/itemProps2.xml><?xml version="1.0" encoding="utf-8"?>
<ds:datastoreItem xmlns:ds="http://schemas.openxmlformats.org/officeDocument/2006/customXml" ds:itemID="{20C075C5-8DFB-4D63-97D2-EE028CBB9AC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CB649E4-6FCE-4EB2-93A7-BC8F0AEE74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queuing data</vt:lpstr>
      <vt:lpstr>model</vt:lpstr>
      <vt:lpstr>protected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</cp:lastModifiedBy>
  <cp:revision/>
  <dcterms:created xsi:type="dcterms:W3CDTF">2007-02-06T18:37:28Z</dcterms:created>
  <dcterms:modified xsi:type="dcterms:W3CDTF">2010-08-31T12:51:46Z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