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U:\NonNatives\Program\Matlab_mike_edits\Spreadsheets\"/>
    </mc:Choice>
  </mc:AlternateContent>
  <bookViews>
    <workbookView minimized="1" xWindow="30" yWindow="0" windowWidth="15735" windowHeight="12720" tabRatio="859" firstSheet="9" activeTab="9"/>
  </bookViews>
  <sheets>
    <sheet name="Updated Country List" sheetId="7" r:id="rId1"/>
    <sheet name="Key" sheetId="52" r:id="rId2"/>
    <sheet name="Notes" sheetId="2" r:id="rId3"/>
    <sheet name="1854" sheetId="4" r:id="rId4"/>
    <sheet name="1855" sheetId="5" r:id="rId5"/>
    <sheet name="1856" sheetId="6" r:id="rId6"/>
    <sheet name="1857" sheetId="8" r:id="rId7"/>
    <sheet name="1858" sheetId="9" r:id="rId8"/>
    <sheet name="1859" sheetId="10" r:id="rId9"/>
    <sheet name="1860" sheetId="11" r:id="rId10"/>
    <sheet name="1861" sheetId="12" r:id="rId11"/>
    <sheet name="1862" sheetId="13" r:id="rId12"/>
    <sheet name="1863" sheetId="14" r:id="rId13"/>
    <sheet name="1864" sheetId="15" r:id="rId14"/>
    <sheet name="1865" sheetId="16" r:id="rId15"/>
    <sheet name="1866" sheetId="17" r:id="rId16"/>
    <sheet name="1867" sheetId="18" r:id="rId17"/>
    <sheet name="1868" sheetId="19" r:id="rId18"/>
    <sheet name="1869" sheetId="25" r:id="rId19"/>
    <sheet name="1870" sheetId="20" r:id="rId20"/>
    <sheet name="1871" sheetId="21" r:id="rId21"/>
    <sheet name="1872" sheetId="22" r:id="rId22"/>
    <sheet name="1873" sheetId="23" r:id="rId23"/>
    <sheet name="1874" sheetId="24" r:id="rId24"/>
    <sheet name="1875" sheetId="26" r:id="rId25"/>
    <sheet name="1876" sheetId="27" r:id="rId26"/>
    <sheet name="1877" sheetId="28" r:id="rId27"/>
    <sheet name="1878" sheetId="29" r:id="rId28"/>
    <sheet name="1879" sheetId="30" r:id="rId29"/>
    <sheet name="1880" sheetId="31" r:id="rId30"/>
    <sheet name="1881" sheetId="32" r:id="rId31"/>
    <sheet name="1882" sheetId="33" r:id="rId32"/>
    <sheet name="1883" sheetId="34" r:id="rId33"/>
    <sheet name="1884" sheetId="35" r:id="rId34"/>
    <sheet name="1885" sheetId="36" r:id="rId35"/>
    <sheet name="1886" sheetId="37" r:id="rId36"/>
    <sheet name="1887" sheetId="38" r:id="rId37"/>
    <sheet name="1888" sheetId="39" r:id="rId38"/>
    <sheet name="1889" sheetId="40" r:id="rId39"/>
    <sheet name="1890" sheetId="41" r:id="rId40"/>
    <sheet name="1891" sheetId="42" r:id="rId41"/>
    <sheet name="1892" sheetId="43" r:id="rId42"/>
    <sheet name="1893" sheetId="44" r:id="rId43"/>
    <sheet name="1894" sheetId="45" r:id="rId44"/>
    <sheet name="1895" sheetId="46" r:id="rId45"/>
    <sheet name="1896" sheetId="47" r:id="rId46"/>
    <sheet name="1897" sheetId="48" r:id="rId47"/>
    <sheet name="1898" sheetId="49" r:id="rId48"/>
    <sheet name="1899" sheetId="50" r:id="rId49"/>
    <sheet name="1900" sheetId="51" r:id="rId50"/>
    <sheet name="1901" sheetId="53" r:id="rId51"/>
    <sheet name="1902" sheetId="54" r:id="rId52"/>
    <sheet name="1903" sheetId="55" r:id="rId53"/>
    <sheet name="1904" sheetId="56" r:id="rId54"/>
    <sheet name="1905" sheetId="57" r:id="rId55"/>
    <sheet name="1906" sheetId="58" r:id="rId56"/>
    <sheet name="1907" sheetId="59" r:id="rId57"/>
    <sheet name="1908" sheetId="60" r:id="rId58"/>
    <sheet name="1909" sheetId="61" r:id="rId59"/>
    <sheet name="1910" sheetId="62" r:id="rId60"/>
    <sheet name="1911" sheetId="63" r:id="rId61"/>
    <sheet name="1912" sheetId="64" r:id="rId62"/>
    <sheet name="1913" sheetId="65" r:id="rId63"/>
    <sheet name="1914" sheetId="66" r:id="rId64"/>
    <sheet name="1915" sheetId="67" r:id="rId65"/>
    <sheet name="1916" sheetId="68" r:id="rId66"/>
    <sheet name="1917" sheetId="69" r:id="rId67"/>
    <sheet name="1918" sheetId="70" r:id="rId68"/>
    <sheet name="1918_Switch" sheetId="73" r:id="rId69"/>
    <sheet name="1919" sheetId="71" r:id="rId70"/>
    <sheet name="1920" sheetId="72" r:id="rId71"/>
    <sheet name="1921" sheetId="74" r:id="rId72"/>
    <sheet name="1922" sheetId="75" r:id="rId73"/>
    <sheet name="1923" sheetId="76" r:id="rId74"/>
    <sheet name="1924" sheetId="77" r:id="rId75"/>
    <sheet name="1925" sheetId="78" r:id="rId76"/>
    <sheet name="1926" sheetId="79" r:id="rId77"/>
    <sheet name="1927" sheetId="80" r:id="rId78"/>
    <sheet name="1928" sheetId="81" r:id="rId79"/>
    <sheet name="1929" sheetId="82" r:id="rId80"/>
    <sheet name="1930" sheetId="83" r:id="rId8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M2" i="51" l="1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D2" i="76"/>
  <c r="C2" i="76"/>
  <c r="B2" i="76"/>
  <c r="G30" i="76"/>
  <c r="F30" i="76"/>
  <c r="E30" i="76"/>
  <c r="L29" i="75"/>
  <c r="J29" i="75"/>
  <c r="H29" i="75"/>
  <c r="R30" i="76"/>
  <c r="O30" i="76"/>
  <c r="N30" i="76"/>
  <c r="B30" i="76"/>
  <c r="Y29" i="75"/>
  <c r="U29" i="75"/>
  <c r="T29" i="75"/>
  <c r="S29" i="75"/>
  <c r="C29" i="75"/>
  <c r="B29" i="75"/>
  <c r="B22" i="74"/>
  <c r="C20" i="72"/>
  <c r="B20" i="72"/>
  <c r="B20" i="71"/>
  <c r="C15" i="73"/>
  <c r="B15" i="73"/>
  <c r="C13" i="70"/>
  <c r="B13" i="70"/>
  <c r="B17" i="69"/>
  <c r="B18" i="67"/>
  <c r="B16" i="66"/>
  <c r="B20" i="65"/>
  <c r="B15" i="64"/>
  <c r="B41" i="63"/>
  <c r="B2" i="26"/>
  <c r="B2" i="21"/>
  <c r="C2" i="20"/>
  <c r="B2" i="10"/>
  <c r="B2" i="9"/>
  <c r="B2" i="8"/>
  <c r="B2" i="6"/>
  <c r="B2" i="4"/>
  <c r="B2" i="5"/>
  <c r="B2" i="23"/>
  <c r="B2" i="13"/>
</calcChain>
</file>

<file path=xl/comments1.xml><?xml version="1.0" encoding="utf-8"?>
<comments xmlns="http://schemas.openxmlformats.org/spreadsheetml/2006/main">
  <authors>
    <author>mspringborn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mspringborn:</t>
        </r>
        <r>
          <rPr>
            <sz val="9"/>
            <color indexed="81"/>
            <rFont val="Tahoma"/>
            <family val="2"/>
          </rPr>
          <t xml:space="preserve">
If report covers fiscal year July-June then this year indicates year in which it ends (Jan-Jun portion). </t>
        </r>
      </text>
    </comment>
  </commentList>
</comments>
</file>

<file path=xl/sharedStrings.xml><?xml version="1.0" encoding="utf-8"?>
<sst xmlns="http://schemas.openxmlformats.org/spreadsheetml/2006/main" count="3494" uniqueCount="432">
  <si>
    <t>Vols. for 1892/93-1917/18 cover fiscal year ending June 30; vols. for 1918- cover calendar year</t>
  </si>
  <si>
    <t>Issuing body varies: 1892/93-1902/03, by the Bureau of Statistics (Treasury Dept.); 1903/04-1910/11, by the Bureau of Statistics (Dept. of Commerce and Labor); 1911/12-1940, by the Bureau of Foreign and Domestic Commerce; 1941- by the Bureau of the Census</t>
  </si>
  <si>
    <t>Save pdf using year, adding volume indicator if necessary: "1923.pdf" or "1923v1.pdf" and "1923v2.pdf"</t>
  </si>
  <si>
    <t>Schedule A codes:</t>
  </si>
  <si>
    <t xml:space="preserve">2552000 Seedlings and cuttings, Rose stock, 3 years or less </t>
  </si>
  <si>
    <t>2551000 Seedlings and cuttings, Fruit stocks</t>
  </si>
  <si>
    <t>2559200 Orchid plants</t>
  </si>
  <si>
    <t>Standard International Trade Classification (SITC) codes:</t>
  </si>
  <si>
    <t>292.6900 Live plants</t>
  </si>
  <si>
    <t>292.7020 Evergreen trees</t>
  </si>
  <si>
    <t>2501 - 2506 are Bulbs, roots and corms</t>
  </si>
  <si>
    <t>2501 Hyacinth</t>
  </si>
  <si>
    <t>2502 Lily of the Valley</t>
  </si>
  <si>
    <t>2503 Tulips</t>
  </si>
  <si>
    <t>2504 Narcissus</t>
  </si>
  <si>
    <t>2505 Lily</t>
  </si>
  <si>
    <t>2506 All other s (bulbs, roots, corms)</t>
  </si>
  <si>
    <t>2599000 Nursery and greenhouse stock (Duty free….Government: USDA or US Botanical Garden)</t>
  </si>
  <si>
    <t>Abbreviation: N.E.S. = 'Not Elsewhere Specified'</t>
  </si>
  <si>
    <t>2552100 Rose plants</t>
  </si>
  <si>
    <t>2559 Nursery and Greenhouse stock (N.E.S.)</t>
  </si>
  <si>
    <t>2559300 Grafted or budded plants, shrubs, vines,ORNAMENTAL,  Nursery or greenhouse stock</t>
  </si>
  <si>
    <t>2559400 Grafted or budded FRUIT trees</t>
  </si>
  <si>
    <t>2559500 Cuttings and seedlings of FRUIT vines, plants or bushes</t>
  </si>
  <si>
    <t>2559100 Grafted, budded plants, cuttings, seedlings, vines ORNAMENTAL, Nursery or greenhouse stock (N.S.P.F.)</t>
  </si>
  <si>
    <t>Note: Previous to 1929 the data for Lily of the Valley, Tulip, Narcisus, (and sometimes Lily if not a separate number) are added together and displayed as a single figure.</t>
  </si>
  <si>
    <t>Repeated cases (columns)</t>
  </si>
  <si>
    <t>Hyacinth (2501)</t>
  </si>
  <si>
    <t>Narcissus (2504)</t>
  </si>
  <si>
    <t>Crocus (2506)</t>
  </si>
  <si>
    <t xml:space="preserve">Hyacinth (292.6120) </t>
  </si>
  <si>
    <t xml:space="preserve">Narcissus (292.6130) </t>
  </si>
  <si>
    <t xml:space="preserve">Crocus (292.6140) </t>
  </si>
  <si>
    <t>Codes not specified in notes</t>
  </si>
  <si>
    <t>(Crocus is labeled as 2506)</t>
  </si>
  <si>
    <t>292.6110</t>
  </si>
  <si>
    <t>292.6120</t>
  </si>
  <si>
    <t>25591</t>
  </si>
  <si>
    <t>2506900</t>
  </si>
  <si>
    <t>292.6130</t>
  </si>
  <si>
    <t>292.6140</t>
  </si>
  <si>
    <t>292.6150</t>
  </si>
  <si>
    <t>292.6160</t>
  </si>
  <si>
    <t>292.6180</t>
  </si>
  <si>
    <t>Country</t>
  </si>
  <si>
    <t>Aggregate</t>
  </si>
  <si>
    <t>Albania</t>
  </si>
  <si>
    <t>Argentina</t>
  </si>
  <si>
    <t>Australia</t>
  </si>
  <si>
    <t>Azores</t>
  </si>
  <si>
    <t>Bangladesh</t>
  </si>
  <si>
    <t>Belarus</t>
  </si>
  <si>
    <t>Belgium-Luxembourg</t>
  </si>
  <si>
    <t>Belize</t>
  </si>
  <si>
    <t>Bolivia</t>
  </si>
  <si>
    <t>Brazil</t>
  </si>
  <si>
    <t>Bremen</t>
  </si>
  <si>
    <t>British West Indies</t>
  </si>
  <si>
    <t>Buenos Ayres</t>
  </si>
  <si>
    <t>Bulgaria</t>
  </si>
  <si>
    <t>Cambodia</t>
  </si>
  <si>
    <t>Cameroon</t>
  </si>
  <si>
    <t>Canada</t>
  </si>
  <si>
    <t>Canary Islands</t>
  </si>
  <si>
    <t>Cape de Verde Islands</t>
  </si>
  <si>
    <t>Central African Republic</t>
  </si>
  <si>
    <t>Chile</t>
  </si>
  <si>
    <t>China</t>
  </si>
  <si>
    <t>Colombia</t>
  </si>
  <si>
    <t>Congo (Kinshasa)</t>
  </si>
  <si>
    <t>Costa Rica</t>
  </si>
  <si>
    <t>Cote d'Ivoire</t>
  </si>
  <si>
    <t>Cuba</t>
  </si>
  <si>
    <t>Czech Republic</t>
  </si>
  <si>
    <t>Denmark</t>
  </si>
  <si>
    <t>Dominican Republic</t>
  </si>
  <si>
    <t>Dutch West Indies</t>
  </si>
  <si>
    <t>Ecuador</t>
  </si>
  <si>
    <t>Egypt</t>
  </si>
  <si>
    <t>El Salvador</t>
  </si>
  <si>
    <t>Ethiopia</t>
  </si>
  <si>
    <t>Finland</t>
  </si>
  <si>
    <t>France</t>
  </si>
  <si>
    <t>French Pacific Islands</t>
  </si>
  <si>
    <t>French West Indies</t>
  </si>
  <si>
    <t>Gabon</t>
  </si>
  <si>
    <t>Georgia</t>
  </si>
  <si>
    <t>Germany</t>
  </si>
  <si>
    <t>Ghana</t>
  </si>
  <si>
    <t xml:space="preserve">Gibraltar </t>
  </si>
  <si>
    <t>Guatemala</t>
  </si>
  <si>
    <t>Haiti</t>
  </si>
  <si>
    <t>Hamburg</t>
  </si>
  <si>
    <t>Honduras</t>
  </si>
  <si>
    <t>Hong Kong</t>
  </si>
  <si>
    <t>Hungary</t>
  </si>
  <si>
    <t>Iceland</t>
  </si>
  <si>
    <t>India</t>
  </si>
  <si>
    <t>Indonesia</t>
  </si>
  <si>
    <t>Ionian Islands</t>
  </si>
  <si>
    <t>Ireland</t>
  </si>
  <si>
    <t>Israel</t>
  </si>
  <si>
    <t>Italy</t>
  </si>
  <si>
    <t>Jamaica</t>
  </si>
  <si>
    <t>Japan</t>
  </si>
  <si>
    <t>Kenya</t>
  </si>
  <si>
    <t>Korea, South</t>
  </si>
  <si>
    <t>Latvia</t>
  </si>
  <si>
    <t>Lebanon</t>
  </si>
  <si>
    <t>Leeward-Windward Islands</t>
  </si>
  <si>
    <t>Liberia</t>
  </si>
  <si>
    <t>Lithuania</t>
  </si>
  <si>
    <t>Madagascar</t>
  </si>
  <si>
    <t>Madeira</t>
  </si>
  <si>
    <t>Malaysia</t>
  </si>
  <si>
    <t>Mali</t>
  </si>
  <si>
    <t>Malta</t>
  </si>
  <si>
    <t>Mauritius</t>
  </si>
  <si>
    <t>Mexico</t>
  </si>
  <si>
    <t>Morocco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</si>
  <si>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</si>
  <si>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</si>
  <si>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</si>
  <si>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</si>
  <si>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</si>
  <si>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</si>
  <si>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</si>
  <si>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</si>
  <si>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Other Pacific Islands, NEC</t>
  </si>
  <si>
    <t>Pakistan</t>
  </si>
  <si>
    <t>Peru</t>
  </si>
  <si>
    <t>Philippines</t>
  </si>
  <si>
    <t>Poland</t>
  </si>
  <si>
    <t>Porto Rico</t>
  </si>
  <si>
    <t>Portugal</t>
  </si>
  <si>
    <t>Prussia</t>
  </si>
  <si>
    <t>Romania</t>
  </si>
  <si>
    <t>Russia</t>
  </si>
  <si>
    <t>San Domingo</t>
  </si>
  <si>
    <t>Sandwich Islands</t>
  </si>
  <si>
    <t>Saudi Arabia</t>
  </si>
  <si>
    <t>Senegal</t>
  </si>
  <si>
    <t>Serbia</t>
  </si>
  <si>
    <t>Sicily</t>
  </si>
  <si>
    <t>Singapore</t>
  </si>
  <si>
    <t>Slovakia</t>
  </si>
  <si>
    <t>South Africa</t>
  </si>
  <si>
    <t>Spain</t>
  </si>
  <si>
    <t>Sri Lanka</t>
  </si>
  <si>
    <t>Sweden</t>
  </si>
  <si>
    <t>Switzerland</t>
  </si>
  <si>
    <t>Syria</t>
  </si>
  <si>
    <t>Taiwan</t>
  </si>
  <si>
    <t>Tanzania</t>
  </si>
  <si>
    <t>Thailand</t>
  </si>
  <si>
    <t>Trinidad and Tobago</t>
  </si>
  <si>
    <t>Tunisia</t>
  </si>
  <si>
    <t>Turkey</t>
  </si>
  <si>
    <t>Uganda</t>
  </si>
  <si>
    <t>Ukraine</t>
  </si>
  <si>
    <t>United Kingdom</t>
  </si>
  <si>
    <t>Venezuela</t>
  </si>
  <si>
    <t>Vietnam</t>
  </si>
  <si>
    <t>Zimbabwe</t>
  </si>
  <si>
    <t>Holland</t>
  </si>
  <si>
    <t>England</t>
  </si>
  <si>
    <t>Scotland</t>
  </si>
  <si>
    <t>British East Indies</t>
  </si>
  <si>
    <t>France on the Atlantic</t>
  </si>
  <si>
    <t>France on the Mediterranean</t>
  </si>
  <si>
    <t>Sweden and Norway</t>
  </si>
  <si>
    <t>Swedish West Indies</t>
  </si>
  <si>
    <t>Danish West Indies</t>
  </si>
  <si>
    <t>Dutch East Indies</t>
  </si>
  <si>
    <t>Dutch Guiana</t>
  </si>
  <si>
    <t>Belgium</t>
  </si>
  <si>
    <t>British Honduras</t>
  </si>
  <si>
    <t>British Guiana</t>
  </si>
  <si>
    <t>Cape of Good Hope</t>
  </si>
  <si>
    <t>British American Colonies</t>
  </si>
  <si>
    <t>Other British Colonies</t>
  </si>
  <si>
    <t>French Guiana</t>
  </si>
  <si>
    <t>Spain on the Atlantic</t>
  </si>
  <si>
    <t>Spain on the Mediterranean</t>
  </si>
  <si>
    <t>Teneriffe and other Canarics</t>
  </si>
  <si>
    <t>Manilla and other Philippine Islands</t>
  </si>
  <si>
    <t>Other Spanish West Indies</t>
  </si>
  <si>
    <t>Fayal and other Azores</t>
  </si>
  <si>
    <t>Sardinia</t>
  </si>
  <si>
    <t>Tuscany</t>
  </si>
  <si>
    <t>Trieste and other Austrian ports</t>
  </si>
  <si>
    <t>Turkey, Levant, &amp;c.</t>
  </si>
  <si>
    <t>Hayti</t>
  </si>
  <si>
    <t>Central Republic of America</t>
  </si>
  <si>
    <t>New Grenada</t>
  </si>
  <si>
    <t>Oriental Republic of Uruguay</t>
  </si>
  <si>
    <t>Argentine Republic</t>
  </si>
  <si>
    <t>Chili</t>
  </si>
  <si>
    <t>Asia generally</t>
  </si>
  <si>
    <t>Africa generally</t>
  </si>
  <si>
    <t>South America generally</t>
  </si>
  <si>
    <t>South Seas and Pacific Ocean</t>
  </si>
  <si>
    <t>Atlantic Ocean and uncertain places</t>
  </si>
  <si>
    <t>Russia on the Baltic and North Seas</t>
  </si>
  <si>
    <t>Russia on the Black Sea</t>
  </si>
  <si>
    <t>Russia in North America</t>
  </si>
  <si>
    <t>Other German Ports</t>
  </si>
  <si>
    <t>Other British North American Possessions</t>
  </si>
  <si>
    <t>Other British Posessions in South America</t>
  </si>
  <si>
    <t>British Possessions in Africa</t>
  </si>
  <si>
    <t>British Australia</t>
  </si>
  <si>
    <t>French North American Posessions</t>
  </si>
  <si>
    <t>Philippine Islands</t>
  </si>
  <si>
    <t>Papal States</t>
  </si>
  <si>
    <t>Two Sicilies</t>
  </si>
  <si>
    <t>Austria</t>
  </si>
  <si>
    <t>Austrian Possessions in Italy</t>
  </si>
  <si>
    <t>Turkey in Europe</t>
  </si>
  <si>
    <t>Turkey in Asia</t>
  </si>
  <si>
    <t>Other ports in Africa</t>
  </si>
  <si>
    <t>Central Republic</t>
  </si>
  <si>
    <t>Uruaguay, or Cisplatine Republic</t>
  </si>
  <si>
    <t>Buenos Ayres, or Argentine Republic</t>
  </si>
  <si>
    <t>Equador</t>
  </si>
  <si>
    <t>Whale Fisheries</t>
  </si>
  <si>
    <t>"Uncertain places"</t>
  </si>
  <si>
    <t>Greece</t>
  </si>
  <si>
    <t>Other ports in Asia</t>
  </si>
  <si>
    <t>Islands in the Pacific other than Sandwich Islands</t>
  </si>
  <si>
    <t>Asiatic Russia</t>
  </si>
  <si>
    <t>Russia and Dependencies</t>
  </si>
  <si>
    <t>Sweden, Norway, and Swedish West Indies</t>
  </si>
  <si>
    <t>Denmark and Danish West Indies</t>
  </si>
  <si>
    <t>Hamburg and Bremen</t>
  </si>
  <si>
    <t>Holland and Dutch Colonial Possessions</t>
  </si>
  <si>
    <t>England, Scotland and Ireland</t>
  </si>
  <si>
    <t>Canada and British North American Provinces</t>
  </si>
  <si>
    <t>Canada under reciprocity treaty</t>
  </si>
  <si>
    <t>British West Indies and Possessions in Central and South America</t>
  </si>
  <si>
    <t>British Possessions in Africa and the Mediterranean</t>
  </si>
  <si>
    <t>Brtish East Indies and Australia</t>
  </si>
  <si>
    <t>French West Indies and Colonies</t>
  </si>
  <si>
    <t>Spain and Canary Islands</t>
  </si>
  <si>
    <t>Spanish West Indies, Cuba and Porto Rico</t>
  </si>
  <si>
    <t>Portugal and Portuguese Colonies</t>
  </si>
  <si>
    <t>Turkey in Europe, Asia, and Egypt</t>
  </si>
  <si>
    <t>Hayti and San Domingo</t>
  </si>
  <si>
    <t>Central America</t>
  </si>
  <si>
    <t>New Granada and Venezuela</t>
  </si>
  <si>
    <t>Uruguay</t>
  </si>
  <si>
    <t>Peru and Ecuador</t>
  </si>
  <si>
    <t>China and Japan</t>
  </si>
  <si>
    <t>Sandwich Islands and Whale Fisheries</t>
  </si>
  <si>
    <t>Other Islands of Pacific</t>
  </si>
  <si>
    <t>Liberia and other ports in Africa</t>
  </si>
  <si>
    <t>Gibraltar and Malta</t>
  </si>
  <si>
    <t xml:space="preserve">British American Possessions on the Pacific </t>
  </si>
  <si>
    <t>Other British American Provinces on the Atlantic</t>
  </si>
  <si>
    <t>United States of Colombia</t>
  </si>
  <si>
    <t>Hawaiian Islands</t>
  </si>
  <si>
    <t>Greenland</t>
  </si>
  <si>
    <t>French Possessions in Africa</t>
  </si>
  <si>
    <t>All Other Countries and Ports</t>
  </si>
  <si>
    <t>Dominion of Canada</t>
  </si>
  <si>
    <t>All other French Possessions</t>
  </si>
  <si>
    <t>All other Spanish Posessions</t>
  </si>
  <si>
    <t>All other British Possessions</t>
  </si>
  <si>
    <t>All other British North American Possessions</t>
  </si>
  <si>
    <t>French Possessions in America</t>
  </si>
  <si>
    <t>Dutch West Indies and Guiana</t>
  </si>
  <si>
    <t>Central American States</t>
  </si>
  <si>
    <t>All other Portuguese Possessions</t>
  </si>
  <si>
    <t>Nova Scotia and New Brunswick</t>
  </si>
  <si>
    <t>Quebec, Ontario, Manitoba, &amp;c</t>
  </si>
  <si>
    <t>British Columbia</t>
  </si>
  <si>
    <t>British West Indies and British Honduras</t>
  </si>
  <si>
    <t>Greenland, Iceland, &amp;c</t>
  </si>
  <si>
    <t>Miquelon, Langley, and Saint Pierre Islands</t>
  </si>
  <si>
    <t>Newfoundland, &amp;c</t>
  </si>
  <si>
    <t>French West Indies and French Guiana</t>
  </si>
  <si>
    <t>British Possessions in Australasia</t>
  </si>
  <si>
    <t>Azores, Madeira, and Cape Verd Islands</t>
  </si>
  <si>
    <t>Russia, Asiatic</t>
  </si>
  <si>
    <t>Spanish Possessions in Africa, &amp;c</t>
  </si>
  <si>
    <t>All other countries and ports in S. America</t>
  </si>
  <si>
    <t>All other countries and ports in Africa</t>
  </si>
  <si>
    <t>All other countries, ports and seas</t>
  </si>
  <si>
    <t>Newfoundland and Labrador</t>
  </si>
  <si>
    <t>Portuguese Possessions in Africa, &amp;c</t>
  </si>
  <si>
    <t>From FWS</t>
  </si>
  <si>
    <t>Additional</t>
  </si>
  <si>
    <t>Missing from ours, in FWS</t>
  </si>
  <si>
    <t xml:space="preserve">Notes: </t>
  </si>
  <si>
    <t>pg 1 1904_v1_UC: garden seed questionable</t>
  </si>
  <si>
    <t>Also in 1902_v1_UC</t>
  </si>
  <si>
    <t>Austria-Hungary</t>
  </si>
  <si>
    <t>Central American States and British Honduras</t>
  </si>
  <si>
    <t>British Australasia</t>
  </si>
  <si>
    <t>TO DO:</t>
  </si>
  <si>
    <t>1910_v1_UC country lists</t>
  </si>
  <si>
    <t>1900_v2 country lists</t>
  </si>
  <si>
    <t xml:space="preserve">1911_v1_Mich </t>
  </si>
  <si>
    <t>Bermuda</t>
  </si>
  <si>
    <t>Australia and Tasmania</t>
  </si>
  <si>
    <t>Azores and Madeira Islands</t>
  </si>
  <si>
    <t>Panama</t>
  </si>
  <si>
    <t>All other dutiable??? 1911 Mich</t>
  </si>
  <si>
    <t>All other seeds???? 1911 Mich</t>
  </si>
  <si>
    <t>Other Europe</t>
  </si>
  <si>
    <t>British Africa</t>
  </si>
  <si>
    <t>Russia- Baltic and White Seas</t>
  </si>
  <si>
    <t>All other islands and ports</t>
  </si>
  <si>
    <t>Aukland, Fiji, etc</t>
  </si>
  <si>
    <t>British India</t>
  </si>
  <si>
    <t>Straits Settlements</t>
  </si>
  <si>
    <t>China, leased territory-British</t>
  </si>
  <si>
    <t>Russia in Europe</t>
  </si>
  <si>
    <t>French Oceania</t>
  </si>
  <si>
    <t>French Africa</t>
  </si>
  <si>
    <t>Siam</t>
  </si>
  <si>
    <t>Malta, Gozo, etc</t>
  </si>
  <si>
    <t>Other British Oceania</t>
  </si>
  <si>
    <t>Seed</t>
  </si>
  <si>
    <t>Seeds</t>
  </si>
  <si>
    <t>Agg_1</t>
  </si>
  <si>
    <t>Other British American Prossesions on the Atlantic</t>
  </si>
  <si>
    <t>British American Possessions on the Pacific</t>
  </si>
  <si>
    <t>New Granada</t>
  </si>
  <si>
    <t>Venezuala</t>
  </si>
  <si>
    <t>Nursery_products</t>
  </si>
  <si>
    <t>USDA</t>
  </si>
  <si>
    <t>Seeds_1</t>
  </si>
  <si>
    <t>Cut_flowers</t>
  </si>
  <si>
    <t>Nursery_products_1</t>
  </si>
  <si>
    <t>Nursery_Products_2</t>
  </si>
  <si>
    <t>Nursery_products_3</t>
  </si>
  <si>
    <t>Seeds_2</t>
  </si>
  <si>
    <t>Nursery_1</t>
  </si>
  <si>
    <t>Nursery _2</t>
  </si>
  <si>
    <t>Nursery_3</t>
  </si>
  <si>
    <t>Nursery_2</t>
  </si>
  <si>
    <t>Nursery_4</t>
  </si>
  <si>
    <t>Nursery_5</t>
  </si>
  <si>
    <t>Nursery_6</t>
  </si>
  <si>
    <t>Nursery_7</t>
  </si>
  <si>
    <t>Nursery_8</t>
  </si>
  <si>
    <t>Nursery_9</t>
  </si>
  <si>
    <t>Nursery_10</t>
  </si>
  <si>
    <t>Nursery_11</t>
  </si>
  <si>
    <t>Nursery_12</t>
  </si>
  <si>
    <t>Nursery_13</t>
  </si>
  <si>
    <t>Nursery_14</t>
  </si>
  <si>
    <t>Nursery_15</t>
  </si>
  <si>
    <t>Nursery_16</t>
  </si>
  <si>
    <t>Korea</t>
  </si>
  <si>
    <t>Russia-Asiatic</t>
  </si>
  <si>
    <t>Australia Tasmania and New Zealand</t>
  </si>
  <si>
    <t>Australia Tasmania</t>
  </si>
  <si>
    <t>Other British East Indies</t>
  </si>
  <si>
    <t>Azores, and Madelra Is.</t>
  </si>
  <si>
    <t>Columbia</t>
  </si>
  <si>
    <t>British Oceania</t>
  </si>
  <si>
    <t>Spanish Africa</t>
  </si>
  <si>
    <t>Santa Domingo</t>
  </si>
  <si>
    <t>Persia</t>
  </si>
  <si>
    <t>Nursery_17</t>
  </si>
  <si>
    <t>Seeds_3</t>
  </si>
  <si>
    <t>Barbados</t>
  </si>
  <si>
    <t>Russia in Asia</t>
  </si>
  <si>
    <t>British East Africa</t>
  </si>
  <si>
    <t>Nursery_18</t>
  </si>
  <si>
    <t>Nicargua</t>
  </si>
  <si>
    <t>Nursery_19</t>
  </si>
  <si>
    <t>Nursery_20</t>
  </si>
  <si>
    <t>Nursery_21</t>
  </si>
  <si>
    <t>Aden</t>
  </si>
  <si>
    <t>British West Aftica</t>
  </si>
  <si>
    <t>Portuguese Africa</t>
  </si>
  <si>
    <t>Gibraltar</t>
  </si>
  <si>
    <t>Virgin Islands</t>
  </si>
  <si>
    <t>Czechoslovakia</t>
  </si>
  <si>
    <t>Palestine and Syria</t>
  </si>
  <si>
    <t>Yugoslavia</t>
  </si>
  <si>
    <t>Poland and Danzig</t>
  </si>
  <si>
    <t>Ceylon</t>
  </si>
  <si>
    <t>Java and Madura</t>
  </si>
  <si>
    <t>Greece in Asia</t>
  </si>
  <si>
    <t>Hongkong</t>
  </si>
  <si>
    <t>Kwangtung</t>
  </si>
  <si>
    <t>Esthonia</t>
  </si>
  <si>
    <t>British West Africa</t>
  </si>
  <si>
    <t>Straights Settlements</t>
  </si>
  <si>
    <t>Paraguay</t>
  </si>
  <si>
    <t>Chosen</t>
  </si>
  <si>
    <t>French Indo-China</t>
  </si>
  <si>
    <t>Other Portuguese Africa</t>
  </si>
  <si>
    <t>Yugolavia and Albania</t>
  </si>
  <si>
    <t>Estonia</t>
  </si>
  <si>
    <t>British Malaya</t>
  </si>
  <si>
    <t>Kwantung</t>
  </si>
  <si>
    <t>Palestine</t>
  </si>
  <si>
    <t>Algeria and Tunisia</t>
  </si>
  <si>
    <t>Netherland West Indies</t>
  </si>
  <si>
    <t>Seeds_4</t>
  </si>
  <si>
    <t>Seeds_5</t>
  </si>
  <si>
    <t>Seeds_31</t>
  </si>
  <si>
    <t>Seeds_32</t>
  </si>
  <si>
    <t>Seeds_6</t>
  </si>
  <si>
    <t>Seeds_7</t>
  </si>
  <si>
    <t>Seeds_8</t>
  </si>
  <si>
    <t>Seeds_9</t>
  </si>
  <si>
    <t>Seeds_10</t>
  </si>
  <si>
    <t>Seeds_11</t>
  </si>
  <si>
    <t>Seeds_12</t>
  </si>
  <si>
    <t>Seeds_13</t>
  </si>
  <si>
    <t>Seeds_14</t>
  </si>
  <si>
    <t>Seeds_15</t>
  </si>
  <si>
    <t>Far Eastern Republic</t>
  </si>
  <si>
    <t>Portuguese East Africa</t>
  </si>
  <si>
    <t>Other French Africa</t>
  </si>
  <si>
    <t>Mozambique</t>
  </si>
  <si>
    <t>A_Duty_Free</t>
  </si>
  <si>
    <t>A_BNA</t>
  </si>
  <si>
    <t>British East Indies and Australia</t>
  </si>
  <si>
    <t>A_USDA</t>
  </si>
  <si>
    <t>Seeds_FT</t>
  </si>
  <si>
    <t>Santo Domingo</t>
  </si>
  <si>
    <t>Tripoli</t>
  </si>
  <si>
    <t>Other Africa</t>
  </si>
  <si>
    <t>British China</t>
  </si>
  <si>
    <t>Yugoslavia and Albania</t>
  </si>
  <si>
    <t>Other British West Indies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</si>
</sst>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,BoldItalic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6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12" borderId="0" applyNumberFormat="0" applyBorder="0" applyAlignment="0" applyProtection="0"/>
  </cellStyleXfs>
  <cellXfs count="93">
    <xf numFmtId="0" fontId="0" fillId="0" borderId="0" xfId="0"/>
    <xf numFmtId="0" fontId="4" fillId="0" borderId="0" xfId="0" applyFont="1" applyAlignment="1">
      <alignment vertical="center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49" fontId="0" fillId="0" borderId="0" xfId="0" applyNumberForma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4" fillId="0" borderId="0" xfId="0" applyFont="1"/>
    <xf numFmtId="0" fontId="1" fillId="0" borderId="0" xfId="0" applyFont="1" applyBorder="1" applyAlignment="1">
      <alignment horizontal="center" vertical="center" wrapText="1"/>
    </xf>
    <xf numFmtId="3" fontId="0" fillId="0" borderId="0" xfId="0" applyNumberFormat="1"/>
    <xf numFmtId="3" fontId="8" fillId="0" borderId="0" xfId="0" applyNumberFormat="1" applyFont="1" applyFill="1" applyAlignment="1">
      <alignment horizontal="center" vertical="center" wrapText="1"/>
    </xf>
    <xf numFmtId="0" fontId="9" fillId="0" borderId="0" xfId="0" applyFont="1" applyFill="1"/>
    <xf numFmtId="0" fontId="1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3" fontId="8" fillId="0" borderId="0" xfId="0" applyNumberFormat="1" applyFont="1" applyFill="1" applyAlignment="1">
      <alignment horizontal="center" wrapText="1"/>
    </xf>
    <xf numFmtId="3" fontId="6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0" fillId="2" borderId="0" xfId="0" applyFill="1"/>
    <xf numFmtId="0" fontId="1" fillId="0" borderId="0" xfId="0" applyFont="1" applyBorder="1" applyAlignment="1">
      <alignment horizontal="center" vertical="center" wrapText="1"/>
    </xf>
    <xf numFmtId="3" fontId="8" fillId="10" borderId="0" xfId="0" applyNumberFormat="1" applyFont="1" applyFill="1" applyAlignment="1">
      <alignment horizontal="center" vertical="center" wrapText="1"/>
    </xf>
    <xf numFmtId="0" fontId="0" fillId="10" borderId="0" xfId="0" applyFill="1"/>
    <xf numFmtId="3" fontId="8" fillId="11" borderId="0" xfId="0" applyNumberFormat="1" applyFont="1" applyFill="1" applyAlignment="1">
      <alignment horizontal="center" vertical="center" wrapText="1"/>
    </xf>
    <xf numFmtId="0" fontId="0" fillId="11" borderId="0" xfId="0" applyFill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3" fontId="0" fillId="0" borderId="0" xfId="0" applyNumberFormat="1" applyBorder="1" applyAlignment="1">
      <alignment vertical="center"/>
    </xf>
    <xf numFmtId="3" fontId="0" fillId="0" borderId="0" xfId="0" applyNumberFormat="1" applyFont="1" applyFill="1" applyBorder="1" applyAlignment="1">
      <alignment horizontal="right" vertical="center"/>
    </xf>
    <xf numFmtId="3" fontId="0" fillId="0" borderId="0" xfId="0" applyNumberFormat="1" applyFill="1" applyBorder="1" applyAlignment="1">
      <alignment vertical="center"/>
    </xf>
    <xf numFmtId="0" fontId="5" fillId="0" borderId="0" xfId="0" applyFont="1" applyFill="1" applyBorder="1"/>
    <xf numFmtId="3" fontId="6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/>
    <xf numFmtId="3" fontId="5" fillId="0" borderId="0" xfId="0" applyNumberFormat="1" applyFont="1" applyFill="1" applyBorder="1"/>
    <xf numFmtId="0" fontId="6" fillId="0" borderId="0" xfId="0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3" fontId="5" fillId="0" borderId="0" xfId="0" applyNumberFormat="1" applyFont="1" applyAlignment="1">
      <alignment vertical="center"/>
    </xf>
    <xf numFmtId="3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/>
    <xf numFmtId="3" fontId="0" fillId="0" borderId="0" xfId="0" applyNumberFormat="1" applyAlignment="1">
      <alignment vertical="center"/>
    </xf>
    <xf numFmtId="3" fontId="5" fillId="0" borderId="0" xfId="0" applyNumberFormat="1" applyFont="1" applyFill="1"/>
    <xf numFmtId="0" fontId="5" fillId="0" borderId="0" xfId="0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right"/>
    </xf>
    <xf numFmtId="4" fontId="5" fillId="0" borderId="0" xfId="0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/>
    <xf numFmtId="3" fontId="5" fillId="0" borderId="0" xfId="0" applyNumberFormat="1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 indent="1"/>
    </xf>
    <xf numFmtId="3" fontId="5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left" vertical="top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3" fontId="4" fillId="0" borderId="0" xfId="0" applyNumberFormat="1" applyFont="1" applyFill="1"/>
    <xf numFmtId="3" fontId="0" fillId="0" borderId="0" xfId="0" applyNumberFormat="1" applyFill="1"/>
    <xf numFmtId="3" fontId="4" fillId="0" borderId="0" xfId="0" applyNumberFormat="1" applyFont="1" applyFill="1" applyAlignment="1">
      <alignment vertical="center"/>
    </xf>
    <xf numFmtId="3" fontId="0" fillId="0" borderId="0" xfId="0" applyNumberFormat="1" applyFont="1"/>
    <xf numFmtId="3" fontId="0" fillId="0" borderId="0" xfId="0" applyNumberFormat="1" applyFont="1" applyFill="1"/>
    <xf numFmtId="0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5" fillId="9" borderId="0" xfId="0" applyFont="1" applyFill="1" applyBorder="1"/>
    <xf numFmtId="3" fontId="5" fillId="2" borderId="0" xfId="0" applyNumberFormat="1" applyFont="1" applyFill="1" applyBorder="1"/>
    <xf numFmtId="3" fontId="13" fillId="12" borderId="0" xfId="865" applyNumberFormat="1" applyBorder="1"/>
    <xf numFmtId="3" fontId="13" fillId="12" borderId="0" xfId="865" applyNumberForma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866">
    <cellStyle name="Bad" xfId="865" builtinId="27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topLeftCell="A237" workbookViewId="0">
      <selection activeCell="A2" sqref="A2:A244"/>
    </sheetView>
  </sheetViews>
  <sheetFormatPr defaultColWidth="11.42578125" defaultRowHeight="15"/>
  <cols>
    <col min="1" max="1" width="37.85546875" style="13" bestFit="1" customWidth="1"/>
  </cols>
  <sheetData>
    <row r="1" spans="1:3" ht="18.75">
      <c r="A1" s="22" t="s">
        <v>45</v>
      </c>
      <c r="B1" s="17"/>
      <c r="C1" s="17"/>
    </row>
    <row r="2" spans="1:3">
      <c r="A2" s="15" t="s">
        <v>225</v>
      </c>
      <c r="B2" s="17"/>
      <c r="C2" s="17"/>
    </row>
    <row r="3" spans="1:3">
      <c r="A3" s="15" t="s">
        <v>199</v>
      </c>
      <c r="B3" s="17"/>
      <c r="C3" s="17"/>
    </row>
    <row r="4" spans="1:3">
      <c r="A4" s="15" t="s">
        <v>46</v>
      </c>
      <c r="B4" s="17"/>
      <c r="C4" s="17"/>
    </row>
    <row r="5" spans="1:3">
      <c r="A5" s="17" t="s">
        <v>267</v>
      </c>
      <c r="B5" s="17"/>
      <c r="C5" s="17"/>
    </row>
    <row r="6" spans="1:3">
      <c r="A6" s="17" t="s">
        <v>266</v>
      </c>
      <c r="B6" s="17"/>
      <c r="C6" s="17"/>
    </row>
    <row r="7" spans="1:3">
      <c r="A7" s="17" t="s">
        <v>262</v>
      </c>
      <c r="B7" s="17"/>
      <c r="C7" s="17"/>
    </row>
    <row r="8" spans="1:3">
      <c r="A8" s="17" t="s">
        <v>285</v>
      </c>
      <c r="B8" s="17"/>
      <c r="C8" s="18"/>
    </row>
    <row r="9" spans="1:3">
      <c r="A9" s="17" t="s">
        <v>284</v>
      </c>
      <c r="B9" s="17"/>
      <c r="C9" s="18"/>
    </row>
    <row r="10" spans="1:3">
      <c r="A10" s="17" t="s">
        <v>286</v>
      </c>
      <c r="B10" s="17"/>
      <c r="C10" s="18"/>
    </row>
    <row r="11" spans="1:3">
      <c r="A11" s="17" t="s">
        <v>264</v>
      </c>
      <c r="B11" s="17"/>
      <c r="C11" s="17"/>
    </row>
    <row r="12" spans="1:3">
      <c r="A12" s="17" t="s">
        <v>271</v>
      </c>
      <c r="B12" s="17"/>
      <c r="C12" s="17"/>
    </row>
    <row r="13" spans="1:3">
      <c r="A13" s="17" t="s">
        <v>265</v>
      </c>
      <c r="B13" s="17"/>
      <c r="C13" s="17"/>
    </row>
    <row r="14" spans="1:3">
      <c r="A14" s="15" t="s">
        <v>47</v>
      </c>
      <c r="B14" s="17"/>
      <c r="C14" s="17"/>
    </row>
    <row r="15" spans="1:3">
      <c r="A15" s="15" t="s">
        <v>196</v>
      </c>
      <c r="B15" s="17"/>
      <c r="C15" s="17"/>
    </row>
    <row r="16" spans="1:3">
      <c r="A16" s="15" t="s">
        <v>198</v>
      </c>
      <c r="B16" s="17"/>
      <c r="C16" s="17"/>
    </row>
    <row r="17" spans="1:3">
      <c r="A17" s="13" t="s">
        <v>229</v>
      </c>
      <c r="B17" s="17"/>
      <c r="C17" s="15"/>
    </row>
    <row r="18" spans="1:3">
      <c r="A18" s="15" t="s">
        <v>202</v>
      </c>
      <c r="B18" s="17"/>
      <c r="C18" s="17"/>
    </row>
    <row r="19" spans="1:3">
      <c r="A19" s="15" t="s">
        <v>48</v>
      </c>
      <c r="B19" s="17"/>
      <c r="C19" s="17"/>
    </row>
    <row r="20" spans="1:3">
      <c r="A20" s="16" t="s">
        <v>215</v>
      </c>
      <c r="B20" s="17"/>
      <c r="C20" s="17"/>
    </row>
    <row r="21" spans="1:3">
      <c r="A21" s="16" t="s">
        <v>216</v>
      </c>
      <c r="B21" s="17"/>
      <c r="C21" s="17"/>
    </row>
    <row r="22" spans="1:3">
      <c r="A22" s="15" t="s">
        <v>49</v>
      </c>
      <c r="B22" s="17"/>
    </row>
    <row r="23" spans="1:3">
      <c r="A23" s="17" t="s">
        <v>281</v>
      </c>
      <c r="B23" s="17"/>
    </row>
    <row r="24" spans="1:3">
      <c r="A24" s="15" t="s">
        <v>50</v>
      </c>
      <c r="B24" s="15"/>
    </row>
    <row r="25" spans="1:3">
      <c r="A25" s="15" t="s">
        <v>51</v>
      </c>
      <c r="B25" s="17"/>
    </row>
    <row r="26" spans="1:3">
      <c r="A26" s="15" t="s">
        <v>175</v>
      </c>
      <c r="B26" s="17"/>
    </row>
    <row r="27" spans="1:3">
      <c r="A27" s="15" t="s">
        <v>52</v>
      </c>
      <c r="B27" s="17"/>
    </row>
    <row r="28" spans="1:3">
      <c r="A28" s="15" t="s">
        <v>53</v>
      </c>
      <c r="B28" s="17"/>
    </row>
    <row r="29" spans="1:3">
      <c r="A29" s="15" t="s">
        <v>54</v>
      </c>
    </row>
    <row r="30" spans="1:3">
      <c r="A30" s="15" t="s">
        <v>55</v>
      </c>
    </row>
    <row r="31" spans="1:3">
      <c r="A31" s="15" t="s">
        <v>56</v>
      </c>
    </row>
    <row r="32" spans="1:3">
      <c r="A32" s="15" t="s">
        <v>179</v>
      </c>
    </row>
    <row r="33" spans="1:1">
      <c r="A33" s="17" t="s">
        <v>256</v>
      </c>
    </row>
    <row r="34" spans="1:1">
      <c r="A34" s="17" t="s">
        <v>210</v>
      </c>
    </row>
    <row r="35" spans="1:1">
      <c r="A35" s="17" t="s">
        <v>274</v>
      </c>
    </row>
    <row r="36" spans="1:1">
      <c r="A36" s="15" t="s">
        <v>167</v>
      </c>
    </row>
    <row r="37" spans="1:1">
      <c r="A37" s="15" t="s">
        <v>177</v>
      </c>
    </row>
    <row r="38" spans="1:1">
      <c r="A38" s="15" t="s">
        <v>176</v>
      </c>
    </row>
    <row r="39" spans="1:1">
      <c r="A39" s="17" t="s">
        <v>209</v>
      </c>
    </row>
    <row r="40" spans="1:1">
      <c r="A40" s="13" t="s">
        <v>239</v>
      </c>
    </row>
    <row r="41" spans="1:1">
      <c r="A41" s="17" t="s">
        <v>280</v>
      </c>
    </row>
    <row r="42" spans="1:1">
      <c r="A42" s="15" t="s">
        <v>57</v>
      </c>
    </row>
    <row r="43" spans="1:1">
      <c r="A43" s="17" t="s">
        <v>275</v>
      </c>
    </row>
    <row r="44" spans="1:1">
      <c r="A44" s="13" t="s">
        <v>238</v>
      </c>
    </row>
    <row r="45" spans="1:1">
      <c r="A45" s="13" t="s">
        <v>240</v>
      </c>
    </row>
    <row r="46" spans="1:1">
      <c r="A46" s="15" t="s">
        <v>58</v>
      </c>
    </row>
    <row r="47" spans="1:1">
      <c r="A47" s="15" t="s">
        <v>222</v>
      </c>
    </row>
    <row r="48" spans="1:1">
      <c r="A48" s="15" t="s">
        <v>59</v>
      </c>
    </row>
    <row r="49" spans="1:1">
      <c r="A49" s="15" t="s">
        <v>60</v>
      </c>
    </row>
    <row r="50" spans="1:1">
      <c r="A50" s="15" t="s">
        <v>61</v>
      </c>
    </row>
    <row r="51" spans="1:1">
      <c r="A51" s="15" t="s">
        <v>62</v>
      </c>
    </row>
    <row r="52" spans="1:1">
      <c r="A52" s="13" t="s">
        <v>236</v>
      </c>
    </row>
    <row r="53" spans="1:1">
      <c r="A53" s="13" t="s">
        <v>237</v>
      </c>
    </row>
    <row r="54" spans="1:1">
      <c r="A54" s="15" t="s">
        <v>63</v>
      </c>
    </row>
    <row r="55" spans="1:1">
      <c r="A55" s="15" t="s">
        <v>64</v>
      </c>
    </row>
    <row r="56" spans="1:1">
      <c r="A56" s="15" t="s">
        <v>178</v>
      </c>
    </row>
    <row r="57" spans="1:1">
      <c r="A57" s="15" t="s">
        <v>65</v>
      </c>
    </row>
    <row r="58" spans="1:1">
      <c r="A58" s="13" t="s">
        <v>247</v>
      </c>
    </row>
    <row r="59" spans="1:1">
      <c r="A59" s="17" t="s">
        <v>270</v>
      </c>
    </row>
    <row r="60" spans="1:1">
      <c r="A60" s="15" t="s">
        <v>220</v>
      </c>
    </row>
    <row r="61" spans="1:1">
      <c r="A61" s="15" t="s">
        <v>193</v>
      </c>
    </row>
    <row r="62" spans="1:1">
      <c r="A62" s="15" t="s">
        <v>66</v>
      </c>
    </row>
    <row r="63" spans="1:1">
      <c r="A63" s="15" t="s">
        <v>197</v>
      </c>
    </row>
    <row r="64" spans="1:1">
      <c r="A64" s="15" t="s">
        <v>67</v>
      </c>
    </row>
    <row r="65" spans="1:1">
      <c r="A65" s="13" t="s">
        <v>251</v>
      </c>
    </row>
    <row r="66" spans="1:1">
      <c r="A66" s="15" t="s">
        <v>68</v>
      </c>
    </row>
    <row r="67" spans="1:1">
      <c r="A67" s="15" t="s">
        <v>69</v>
      </c>
    </row>
    <row r="68" spans="1:1">
      <c r="A68" s="15" t="s">
        <v>70</v>
      </c>
    </row>
    <row r="69" spans="1:1">
      <c r="A69" s="15" t="s">
        <v>71</v>
      </c>
    </row>
    <row r="70" spans="1:1">
      <c r="A70" s="15" t="s">
        <v>72</v>
      </c>
    </row>
    <row r="71" spans="1:1">
      <c r="A71" s="15" t="s">
        <v>73</v>
      </c>
    </row>
    <row r="72" spans="1:1">
      <c r="A72" s="15" t="s">
        <v>172</v>
      </c>
    </row>
    <row r="73" spans="1:1">
      <c r="A73" s="15" t="s">
        <v>74</v>
      </c>
    </row>
    <row r="74" spans="1:1">
      <c r="A74" s="13" t="s">
        <v>232</v>
      </c>
    </row>
    <row r="75" spans="1:1">
      <c r="A75" s="15" t="s">
        <v>75</v>
      </c>
    </row>
    <row r="76" spans="1:1">
      <c r="A76" s="17" t="s">
        <v>263</v>
      </c>
    </row>
    <row r="77" spans="1:1">
      <c r="A77" s="15" t="s">
        <v>173</v>
      </c>
    </row>
    <row r="78" spans="1:1">
      <c r="A78" s="15" t="s">
        <v>174</v>
      </c>
    </row>
    <row r="79" spans="1:1">
      <c r="A79" s="15" t="s">
        <v>76</v>
      </c>
    </row>
    <row r="80" spans="1:1">
      <c r="A80" s="17" t="s">
        <v>269</v>
      </c>
    </row>
    <row r="81" spans="1:1">
      <c r="A81" s="15" t="s">
        <v>77</v>
      </c>
    </row>
    <row r="82" spans="1:1">
      <c r="A82" s="15" t="s">
        <v>78</v>
      </c>
    </row>
    <row r="83" spans="1:1">
      <c r="A83" s="15" t="s">
        <v>79</v>
      </c>
    </row>
    <row r="84" spans="1:1">
      <c r="A84" s="15" t="s">
        <v>165</v>
      </c>
    </row>
    <row r="85" spans="1:1">
      <c r="A85" s="13" t="s">
        <v>235</v>
      </c>
    </row>
    <row r="86" spans="1:1">
      <c r="A86" s="15" t="s">
        <v>223</v>
      </c>
    </row>
    <row r="87" spans="1:1">
      <c r="A87" s="15" t="s">
        <v>80</v>
      </c>
    </row>
    <row r="88" spans="1:1">
      <c r="A88" s="15" t="s">
        <v>187</v>
      </c>
    </row>
    <row r="89" spans="1:1">
      <c r="A89" s="15" t="s">
        <v>81</v>
      </c>
    </row>
    <row r="90" spans="1:1">
      <c r="A90" s="15" t="s">
        <v>82</v>
      </c>
    </row>
    <row r="91" spans="1:1">
      <c r="A91" s="15" t="s">
        <v>168</v>
      </c>
    </row>
    <row r="92" spans="1:1">
      <c r="A92" s="15" t="s">
        <v>169</v>
      </c>
    </row>
    <row r="93" spans="1:1">
      <c r="A93" s="15" t="s">
        <v>181</v>
      </c>
    </row>
    <row r="94" spans="1:1">
      <c r="A94" s="17" t="s">
        <v>211</v>
      </c>
    </row>
    <row r="95" spans="1:1">
      <c r="A95" s="15" t="s">
        <v>83</v>
      </c>
    </row>
    <row r="96" spans="1:1">
      <c r="A96" s="17" t="s">
        <v>261</v>
      </c>
    </row>
    <row r="97" spans="1:1">
      <c r="A97" s="17" t="s">
        <v>268</v>
      </c>
    </row>
    <row r="98" spans="1:1">
      <c r="A98" s="15" t="s">
        <v>84</v>
      </c>
    </row>
    <row r="99" spans="1:1">
      <c r="A99" s="13" t="s">
        <v>241</v>
      </c>
    </row>
    <row r="100" spans="1:1">
      <c r="A100" s="17" t="s">
        <v>279</v>
      </c>
    </row>
    <row r="101" spans="1:1">
      <c r="A101" s="15" t="s">
        <v>85</v>
      </c>
    </row>
    <row r="102" spans="1:1">
      <c r="A102" s="15" t="s">
        <v>86</v>
      </c>
    </row>
    <row r="103" spans="1:1">
      <c r="A103" s="15" t="s">
        <v>87</v>
      </c>
    </row>
    <row r="104" spans="1:1">
      <c r="A104" s="15" t="s">
        <v>88</v>
      </c>
    </row>
    <row r="105" spans="1:1">
      <c r="A105" s="15" t="s">
        <v>89</v>
      </c>
    </row>
    <row r="106" spans="1:1">
      <c r="A106" s="17" t="s">
        <v>255</v>
      </c>
    </row>
    <row r="107" spans="1:1">
      <c r="A107" s="17" t="s">
        <v>226</v>
      </c>
    </row>
    <row r="108" spans="1:1">
      <c r="A108" s="17" t="s">
        <v>260</v>
      </c>
    </row>
    <row r="109" spans="1:1">
      <c r="A109" s="17" t="s">
        <v>276</v>
      </c>
    </row>
    <row r="110" spans="1:1">
      <c r="A110" s="15" t="s">
        <v>90</v>
      </c>
    </row>
    <row r="111" spans="1:1">
      <c r="A111" s="15" t="s">
        <v>91</v>
      </c>
    </row>
    <row r="112" spans="1:1">
      <c r="A112" s="15" t="s">
        <v>92</v>
      </c>
    </row>
    <row r="113" spans="1:1">
      <c r="A113" s="13" t="s">
        <v>233</v>
      </c>
    </row>
    <row r="114" spans="1:1">
      <c r="A114" s="17" t="s">
        <v>259</v>
      </c>
    </row>
    <row r="115" spans="1:1">
      <c r="A115" s="15" t="s">
        <v>192</v>
      </c>
    </row>
    <row r="116" spans="1:1">
      <c r="A116" s="13" t="s">
        <v>246</v>
      </c>
    </row>
    <row r="117" spans="1:1">
      <c r="A117" s="15" t="s">
        <v>164</v>
      </c>
    </row>
    <row r="118" spans="1:1">
      <c r="A118" s="13" t="s">
        <v>234</v>
      </c>
    </row>
    <row r="119" spans="1:1">
      <c r="A119" s="15" t="s">
        <v>93</v>
      </c>
    </row>
    <row r="120" spans="1:1">
      <c r="A120" s="15" t="s">
        <v>94</v>
      </c>
    </row>
    <row r="121" spans="1:1">
      <c r="A121" s="15" t="s">
        <v>95</v>
      </c>
    </row>
    <row r="122" spans="1:1">
      <c r="A122" s="15" t="s">
        <v>96</v>
      </c>
    </row>
    <row r="123" spans="1:1">
      <c r="A123" s="15" t="s">
        <v>97</v>
      </c>
    </row>
    <row r="124" spans="1:1">
      <c r="A124" s="15" t="s">
        <v>98</v>
      </c>
    </row>
    <row r="125" spans="1:1">
      <c r="A125" s="15" t="s">
        <v>99</v>
      </c>
    </row>
    <row r="126" spans="1:1">
      <c r="A126" s="15" t="s">
        <v>100</v>
      </c>
    </row>
    <row r="127" spans="1:1">
      <c r="A127" s="17" t="s">
        <v>228</v>
      </c>
    </row>
    <row r="128" spans="1:1">
      <c r="A128" s="15" t="s">
        <v>101</v>
      </c>
    </row>
    <row r="129" spans="1:1">
      <c r="A129" s="15" t="s">
        <v>102</v>
      </c>
    </row>
    <row r="130" spans="1:1">
      <c r="A130" s="15" t="s">
        <v>103</v>
      </c>
    </row>
    <row r="131" spans="1:1">
      <c r="A131" s="15" t="s">
        <v>104</v>
      </c>
    </row>
    <row r="132" spans="1:1">
      <c r="A132" s="15" t="s">
        <v>105</v>
      </c>
    </row>
    <row r="133" spans="1:1">
      <c r="A133" s="15" t="s">
        <v>106</v>
      </c>
    </row>
    <row r="134" spans="1:1">
      <c r="A134" s="15" t="s">
        <v>107</v>
      </c>
    </row>
    <row r="135" spans="1:1">
      <c r="A135" s="15" t="s">
        <v>108</v>
      </c>
    </row>
    <row r="136" spans="1:1">
      <c r="A136" s="15" t="s">
        <v>109</v>
      </c>
    </row>
    <row r="137" spans="1:1">
      <c r="A137" s="15" t="s">
        <v>110</v>
      </c>
    </row>
    <row r="138" spans="1:1">
      <c r="A138" s="13" t="s">
        <v>254</v>
      </c>
    </row>
    <row r="139" spans="1:1">
      <c r="A139" s="15" t="s">
        <v>111</v>
      </c>
    </row>
    <row r="140" spans="1:1">
      <c r="A140" s="15" t="s">
        <v>112</v>
      </c>
    </row>
    <row r="141" spans="1:1">
      <c r="A141" s="15" t="s">
        <v>113</v>
      </c>
    </row>
    <row r="142" spans="1:1">
      <c r="A142" s="15" t="s">
        <v>114</v>
      </c>
    </row>
    <row r="143" spans="1:1">
      <c r="A143" s="15" t="s">
        <v>115</v>
      </c>
    </row>
    <row r="144" spans="1:1">
      <c r="A144" s="15" t="s">
        <v>116</v>
      </c>
    </row>
    <row r="145" spans="1:4">
      <c r="A145" s="15" t="s">
        <v>185</v>
      </c>
    </row>
    <row r="146" spans="1:4">
      <c r="A146" s="15" t="s">
        <v>117</v>
      </c>
    </row>
    <row r="147" spans="1:4">
      <c r="A147" s="15" t="s">
        <v>118</v>
      </c>
    </row>
    <row r="148" spans="1:4">
      <c r="A148" s="17" t="s">
        <v>277</v>
      </c>
    </row>
    <row r="149" spans="1:4">
      <c r="A149" s="15" t="s">
        <v>119</v>
      </c>
    </row>
    <row r="150" spans="1:4">
      <c r="A150" s="15" t="s">
        <v>120</v>
      </c>
    </row>
    <row r="151" spans="1:4">
      <c r="A151" s="15" t="s">
        <v>121</v>
      </c>
    </row>
    <row r="152" spans="1:4">
      <c r="A152" s="15" t="s">
        <v>122</v>
      </c>
    </row>
    <row r="153" spans="1:4">
      <c r="A153" s="13" t="s">
        <v>248</v>
      </c>
    </row>
    <row r="154" spans="1:4">
      <c r="A154" s="15" t="s">
        <v>194</v>
      </c>
    </row>
    <row r="155" spans="1:4">
      <c r="A155" s="15" t="s">
        <v>123</v>
      </c>
    </row>
    <row r="156" spans="1:4">
      <c r="A156" s="17" t="s">
        <v>287</v>
      </c>
    </row>
    <row r="157" spans="1:4">
      <c r="A157" s="17" t="s">
        <v>278</v>
      </c>
      <c r="D157" s="17"/>
    </row>
    <row r="158" spans="1:4">
      <c r="A158" s="15" t="s">
        <v>124</v>
      </c>
      <c r="D158" s="15"/>
    </row>
    <row r="159" spans="1:4">
      <c r="A159" s="15" t="s">
        <v>125</v>
      </c>
      <c r="D159" s="17"/>
    </row>
    <row r="160" spans="1:4">
      <c r="A160" s="15" t="s">
        <v>126</v>
      </c>
    </row>
    <row r="161" spans="1:1">
      <c r="A161" s="15" t="s">
        <v>127</v>
      </c>
    </row>
    <row r="162" spans="1:1">
      <c r="A162" s="17" t="s">
        <v>272</v>
      </c>
    </row>
    <row r="163" spans="1:1">
      <c r="A163" s="15" t="s">
        <v>195</v>
      </c>
    </row>
    <row r="164" spans="1:1">
      <c r="A164" s="17" t="s">
        <v>257</v>
      </c>
    </row>
    <row r="165" spans="1:1">
      <c r="A165" s="15" t="s">
        <v>180</v>
      </c>
    </row>
    <row r="166" spans="1:1">
      <c r="A166" s="17" t="s">
        <v>207</v>
      </c>
    </row>
    <row r="167" spans="1:1">
      <c r="A167" s="17" t="s">
        <v>208</v>
      </c>
    </row>
    <row r="168" spans="1:1">
      <c r="A168" s="17" t="s">
        <v>206</v>
      </c>
    </row>
    <row r="169" spans="1:1">
      <c r="A169" s="13" t="s">
        <v>253</v>
      </c>
    </row>
    <row r="170" spans="1:1">
      <c r="A170" s="15" t="s">
        <v>128</v>
      </c>
    </row>
    <row r="171" spans="1:1">
      <c r="A171" s="16" t="s">
        <v>219</v>
      </c>
    </row>
    <row r="172" spans="1:1">
      <c r="A172" s="17" t="s">
        <v>227</v>
      </c>
    </row>
    <row r="173" spans="1:1">
      <c r="A173" s="15" t="s">
        <v>186</v>
      </c>
    </row>
    <row r="174" spans="1:1">
      <c r="A174" s="15" t="s">
        <v>129</v>
      </c>
    </row>
    <row r="175" spans="1:1">
      <c r="A175" s="17" t="s">
        <v>213</v>
      </c>
    </row>
    <row r="176" spans="1:1">
      <c r="A176" s="15" t="s">
        <v>130</v>
      </c>
    </row>
    <row r="177" spans="1:1">
      <c r="A177" s="13" t="s">
        <v>250</v>
      </c>
    </row>
    <row r="178" spans="1:1">
      <c r="A178" s="17" t="s">
        <v>212</v>
      </c>
    </row>
    <row r="179" spans="1:1">
      <c r="A179" s="15" t="s">
        <v>131</v>
      </c>
    </row>
    <row r="180" spans="1:1">
      <c r="A180" s="15" t="s">
        <v>132</v>
      </c>
    </row>
    <row r="181" spans="1:1">
      <c r="A181" s="15" t="s">
        <v>133</v>
      </c>
    </row>
    <row r="182" spans="1:1">
      <c r="A182" s="15" t="s">
        <v>134</v>
      </c>
    </row>
    <row r="183" spans="1:1">
      <c r="A183" s="13" t="s">
        <v>244</v>
      </c>
    </row>
    <row r="184" spans="1:1">
      <c r="A184" s="17" t="s">
        <v>288</v>
      </c>
    </row>
    <row r="185" spans="1:1">
      <c r="A185" s="15" t="s">
        <v>135</v>
      </c>
    </row>
    <row r="186" spans="1:1">
      <c r="A186" s="17" t="s">
        <v>273</v>
      </c>
    </row>
    <row r="187" spans="1:1">
      <c r="A187" s="15" t="s">
        <v>136</v>
      </c>
    </row>
    <row r="188" spans="1:1">
      <c r="A188" s="15" t="s">
        <v>137</v>
      </c>
    </row>
    <row r="189" spans="1:1">
      <c r="A189" s="13" t="s">
        <v>230</v>
      </c>
    </row>
    <row r="190" spans="1:1">
      <c r="A190" s="16" t="s">
        <v>205</v>
      </c>
    </row>
    <row r="191" spans="1:1">
      <c r="A191" s="16" t="s">
        <v>203</v>
      </c>
    </row>
    <row r="192" spans="1:1">
      <c r="A192" s="16" t="s">
        <v>204</v>
      </c>
    </row>
    <row r="193" spans="1:1">
      <c r="A193" s="17" t="s">
        <v>282</v>
      </c>
    </row>
    <row r="194" spans="1:1">
      <c r="A194" s="15" t="s">
        <v>138</v>
      </c>
    </row>
    <row r="195" spans="1:1">
      <c r="A195" s="15" t="s">
        <v>139</v>
      </c>
    </row>
    <row r="196" spans="1:1">
      <c r="A196" s="13" t="s">
        <v>252</v>
      </c>
    </row>
    <row r="197" spans="1:1">
      <c r="A197" s="15" t="s">
        <v>188</v>
      </c>
    </row>
    <row r="198" spans="1:1">
      <c r="A198" s="15" t="s">
        <v>140</v>
      </c>
    </row>
    <row r="199" spans="1:1">
      <c r="A199" s="15" t="s">
        <v>166</v>
      </c>
    </row>
    <row r="200" spans="1:1">
      <c r="A200" s="15" t="s">
        <v>141</v>
      </c>
    </row>
    <row r="201" spans="1:1">
      <c r="A201" s="15" t="s">
        <v>142</v>
      </c>
    </row>
    <row r="202" spans="1:1">
      <c r="A202" s="15" t="s">
        <v>143</v>
      </c>
    </row>
    <row r="203" spans="1:1">
      <c r="A203" s="15" t="s">
        <v>144</v>
      </c>
    </row>
    <row r="204" spans="1:1">
      <c r="A204" s="15" t="s">
        <v>145</v>
      </c>
    </row>
    <row r="205" spans="1:1">
      <c r="A205" s="15" t="s">
        <v>146</v>
      </c>
    </row>
    <row r="206" spans="1:1">
      <c r="A206" s="15" t="s">
        <v>200</v>
      </c>
    </row>
    <row r="207" spans="1:1">
      <c r="A207" s="15" t="s">
        <v>201</v>
      </c>
    </row>
    <row r="208" spans="1:1">
      <c r="A208" s="15" t="s">
        <v>147</v>
      </c>
    </row>
    <row r="209" spans="1:1">
      <c r="A209" s="13" t="s">
        <v>242</v>
      </c>
    </row>
    <row r="210" spans="1:1">
      <c r="A210" s="15" t="s">
        <v>182</v>
      </c>
    </row>
    <row r="211" spans="1:1">
      <c r="A211" s="15" t="s">
        <v>183</v>
      </c>
    </row>
    <row r="212" spans="1:1">
      <c r="A212" s="17" t="s">
        <v>283</v>
      </c>
    </row>
    <row r="213" spans="1:1">
      <c r="A213" s="13" t="s">
        <v>243</v>
      </c>
    </row>
    <row r="214" spans="1:1">
      <c r="A214" s="15" t="s">
        <v>148</v>
      </c>
    </row>
    <row r="215" spans="1:1">
      <c r="A215" s="15" t="s">
        <v>149</v>
      </c>
    </row>
    <row r="216" spans="1:1">
      <c r="A216" s="15" t="s">
        <v>170</v>
      </c>
    </row>
    <row r="217" spans="1:1">
      <c r="A217" s="13" t="s">
        <v>231</v>
      </c>
    </row>
    <row r="218" spans="1:1">
      <c r="A218" s="15" t="s">
        <v>171</v>
      </c>
    </row>
    <row r="219" spans="1:1">
      <c r="A219" s="15" t="s">
        <v>150</v>
      </c>
    </row>
    <row r="220" spans="1:1">
      <c r="A220" s="15" t="s">
        <v>151</v>
      </c>
    </row>
    <row r="221" spans="1:1">
      <c r="A221" s="15" t="s">
        <v>152</v>
      </c>
    </row>
    <row r="222" spans="1:1">
      <c r="A222" s="15" t="s">
        <v>153</v>
      </c>
    </row>
    <row r="223" spans="1:1">
      <c r="A223" s="15" t="s">
        <v>184</v>
      </c>
    </row>
    <row r="224" spans="1:1">
      <c r="A224" s="15" t="s">
        <v>154</v>
      </c>
    </row>
    <row r="225" spans="1:1">
      <c r="A225" s="15" t="s">
        <v>190</v>
      </c>
    </row>
    <row r="226" spans="1:1">
      <c r="A226" s="15" t="s">
        <v>155</v>
      </c>
    </row>
    <row r="227" spans="1:1">
      <c r="A227" s="15" t="s">
        <v>156</v>
      </c>
    </row>
    <row r="228" spans="1:1">
      <c r="A228" s="15" t="s">
        <v>157</v>
      </c>
    </row>
    <row r="229" spans="1:1">
      <c r="A229" s="16" t="s">
        <v>218</v>
      </c>
    </row>
    <row r="230" spans="1:1">
      <c r="A230" s="16" t="s">
        <v>217</v>
      </c>
    </row>
    <row r="231" spans="1:1">
      <c r="A231" s="13" t="s">
        <v>245</v>
      </c>
    </row>
    <row r="232" spans="1:1">
      <c r="A232" s="15" t="s">
        <v>191</v>
      </c>
    </row>
    <row r="233" spans="1:1">
      <c r="A233" s="15" t="s">
        <v>189</v>
      </c>
    </row>
    <row r="234" spans="1:1">
      <c r="A234" s="17" t="s">
        <v>214</v>
      </c>
    </row>
    <row r="235" spans="1:1">
      <c r="A235" s="15" t="s">
        <v>158</v>
      </c>
    </row>
    <row r="236" spans="1:1">
      <c r="A236" s="15" t="s">
        <v>159</v>
      </c>
    </row>
    <row r="237" spans="1:1">
      <c r="A237" s="15" t="s">
        <v>160</v>
      </c>
    </row>
    <row r="238" spans="1:1">
      <c r="A238" s="17" t="s">
        <v>258</v>
      </c>
    </row>
    <row r="239" spans="1:1">
      <c r="A239" s="15" t="s">
        <v>221</v>
      </c>
    </row>
    <row r="240" spans="1:1">
      <c r="A240" s="13" t="s">
        <v>249</v>
      </c>
    </row>
    <row r="241" spans="1:1">
      <c r="A241" s="15" t="s">
        <v>161</v>
      </c>
    </row>
    <row r="242" spans="1:1">
      <c r="A242" s="15" t="s">
        <v>162</v>
      </c>
    </row>
    <row r="243" spans="1:1">
      <c r="A243" s="15" t="s">
        <v>224</v>
      </c>
    </row>
    <row r="244" spans="1:1">
      <c r="A244" s="15" t="s">
        <v>163</v>
      </c>
    </row>
  </sheetData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11.42578125" defaultRowHeight="15"/>
  <cols>
    <col min="1" max="1" width="49.85546875" style="44" bestFit="1" customWidth="1"/>
    <col min="2" max="16384" width="11.42578125" style="44"/>
  </cols>
  <sheetData>
    <row r="1" spans="1:4" s="49" customFormat="1">
      <c r="A1" s="49" t="s">
        <v>44</v>
      </c>
      <c r="B1" s="37" t="s">
        <v>324</v>
      </c>
      <c r="C1" s="50" t="s">
        <v>422</v>
      </c>
    </row>
    <row r="2" spans="1:4" s="51" customFormat="1">
      <c r="A2" s="49" t="s">
        <v>45</v>
      </c>
      <c r="B2" s="46">
        <f>SUM(B3:B36)</f>
        <v>448309</v>
      </c>
      <c r="C2" s="45">
        <v>36665</v>
      </c>
      <c r="D2" s="56"/>
    </row>
    <row r="3" spans="1:4">
      <c r="A3" s="44" t="s">
        <v>215</v>
      </c>
      <c r="B3" s="48">
        <v>17874</v>
      </c>
      <c r="D3" s="48"/>
    </row>
    <row r="4" spans="1:4">
      <c r="A4" s="44" t="s">
        <v>175</v>
      </c>
      <c r="B4" s="48">
        <v>6604</v>
      </c>
    </row>
    <row r="5" spans="1:4">
      <c r="A5" s="44" t="s">
        <v>55</v>
      </c>
      <c r="B5" s="48">
        <v>6</v>
      </c>
    </row>
    <row r="6" spans="1:4">
      <c r="A6" s="44" t="s">
        <v>56</v>
      </c>
      <c r="B6" s="48">
        <v>11849</v>
      </c>
    </row>
    <row r="7" spans="1:4">
      <c r="A7" s="44" t="s">
        <v>210</v>
      </c>
      <c r="B7" s="48">
        <v>5</v>
      </c>
    </row>
    <row r="8" spans="1:4">
      <c r="A8" s="44" t="s">
        <v>167</v>
      </c>
      <c r="B8" s="48">
        <v>63916</v>
      </c>
    </row>
    <row r="9" spans="1:4">
      <c r="A9" s="44" t="s">
        <v>176</v>
      </c>
      <c r="B9" s="48">
        <v>9</v>
      </c>
    </row>
    <row r="10" spans="1:4">
      <c r="A10" s="44" t="s">
        <v>209</v>
      </c>
      <c r="B10" s="48">
        <v>10</v>
      </c>
    </row>
    <row r="11" spans="1:4">
      <c r="A11" s="44" t="s">
        <v>57</v>
      </c>
      <c r="B11" s="48">
        <v>2</v>
      </c>
    </row>
    <row r="12" spans="1:4">
      <c r="A12" s="44" t="s">
        <v>62</v>
      </c>
      <c r="B12" s="48">
        <v>27695</v>
      </c>
    </row>
    <row r="13" spans="1:4">
      <c r="A13" s="44" t="s">
        <v>197</v>
      </c>
      <c r="B13" s="48">
        <v>4180</v>
      </c>
    </row>
    <row r="14" spans="1:4">
      <c r="A14" s="44" t="s">
        <v>67</v>
      </c>
      <c r="B14" s="48">
        <v>17</v>
      </c>
    </row>
    <row r="15" spans="1:4">
      <c r="A15" s="44" t="s">
        <v>72</v>
      </c>
      <c r="B15" s="48">
        <v>191</v>
      </c>
    </row>
    <row r="16" spans="1:4">
      <c r="A16" s="44" t="s">
        <v>165</v>
      </c>
      <c r="B16" s="48">
        <v>182369</v>
      </c>
    </row>
    <row r="17" spans="1:2">
      <c r="A17" s="44" t="s">
        <v>168</v>
      </c>
      <c r="B17" s="48">
        <v>53541</v>
      </c>
    </row>
    <row r="18" spans="1:2">
      <c r="A18" s="44" t="s">
        <v>169</v>
      </c>
      <c r="B18" s="48">
        <v>915</v>
      </c>
    </row>
    <row r="19" spans="1:2">
      <c r="A19" s="44" t="s">
        <v>378</v>
      </c>
      <c r="B19" s="48">
        <v>488</v>
      </c>
    </row>
    <row r="20" spans="1:2">
      <c r="A20" s="44" t="s">
        <v>92</v>
      </c>
      <c r="B20" s="48">
        <v>30603</v>
      </c>
    </row>
    <row r="21" spans="1:2">
      <c r="A21" s="44" t="s">
        <v>192</v>
      </c>
      <c r="B21" s="48">
        <v>10</v>
      </c>
    </row>
    <row r="22" spans="1:2">
      <c r="A22" s="44" t="s">
        <v>164</v>
      </c>
      <c r="B22" s="48">
        <v>35546</v>
      </c>
    </row>
    <row r="23" spans="1:2">
      <c r="A23" s="44" t="s">
        <v>104</v>
      </c>
      <c r="B23" s="48">
        <v>22</v>
      </c>
    </row>
    <row r="24" spans="1:2">
      <c r="A24" s="44" t="s">
        <v>116</v>
      </c>
      <c r="B24" s="48">
        <v>867</v>
      </c>
    </row>
    <row r="25" spans="1:2">
      <c r="A25" s="44" t="s">
        <v>118</v>
      </c>
      <c r="B25" s="48">
        <v>71</v>
      </c>
    </row>
    <row r="26" spans="1:2">
      <c r="A26" s="44" t="s">
        <v>194</v>
      </c>
      <c r="B26" s="48">
        <v>3897</v>
      </c>
    </row>
    <row r="27" spans="1:2">
      <c r="A27" s="44" t="s">
        <v>219</v>
      </c>
      <c r="B27" s="48">
        <v>23</v>
      </c>
    </row>
    <row r="28" spans="1:2">
      <c r="A28" s="44" t="s">
        <v>227</v>
      </c>
      <c r="B28" s="48">
        <v>2</v>
      </c>
    </row>
    <row r="29" spans="1:2">
      <c r="A29" s="44" t="s">
        <v>203</v>
      </c>
      <c r="B29" s="48">
        <v>50</v>
      </c>
    </row>
    <row r="30" spans="1:2">
      <c r="A30" s="44" t="s">
        <v>139</v>
      </c>
      <c r="B30" s="48">
        <v>107</v>
      </c>
    </row>
    <row r="31" spans="1:2">
      <c r="A31" s="44" t="s">
        <v>166</v>
      </c>
      <c r="B31" s="48">
        <v>962</v>
      </c>
    </row>
    <row r="32" spans="1:2">
      <c r="A32" s="44" t="s">
        <v>183</v>
      </c>
      <c r="B32" s="48">
        <v>39</v>
      </c>
    </row>
    <row r="33" spans="1:2">
      <c r="A33" s="44" t="s">
        <v>218</v>
      </c>
      <c r="B33" s="48">
        <v>4755</v>
      </c>
    </row>
    <row r="34" spans="1:2">
      <c r="A34" s="44" t="s">
        <v>189</v>
      </c>
      <c r="B34" s="48">
        <v>71</v>
      </c>
    </row>
    <row r="35" spans="1:2">
      <c r="A35" s="44" t="s">
        <v>214</v>
      </c>
      <c r="B35" s="48">
        <v>1186</v>
      </c>
    </row>
    <row r="36" spans="1:2">
      <c r="A36" s="44" t="s">
        <v>161</v>
      </c>
      <c r="B36" s="48">
        <v>427</v>
      </c>
    </row>
    <row r="38" spans="1:2">
      <c r="B38" s="48"/>
    </row>
  </sheetData>
  <sortState ref="A3:D247">
    <sortCondition ref="A3"/>
  </sortState>
  <pageMargins left="0.75" right="0.75" top="1" bottom="1" header="0.5" footer="0.5"/>
  <pageSetup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pane ySplit="1" topLeftCell="A2" activePane="bottomLeft" state="frozen"/>
      <selection pane="bottomLeft" activeCell="D33" sqref="D33"/>
    </sheetView>
  </sheetViews>
  <sheetFormatPr defaultColWidth="11.42578125" defaultRowHeight="15"/>
  <cols>
    <col min="1" max="1" width="39.85546875" style="13" bestFit="1" customWidth="1"/>
    <col min="2" max="3" width="6.5703125" bestFit="1" customWidth="1"/>
    <col min="4" max="4" width="10.140625" bestFit="1" customWidth="1"/>
  </cols>
  <sheetData>
    <row r="1" spans="1:7" s="3" customFormat="1" ht="60">
      <c r="A1" s="85" t="s">
        <v>44</v>
      </c>
      <c r="B1" s="85" t="s">
        <v>322</v>
      </c>
      <c r="C1" s="86" t="s">
        <v>329</v>
      </c>
      <c r="D1" s="85" t="s">
        <v>421</v>
      </c>
      <c r="E1" s="85" t="s">
        <v>422</v>
      </c>
    </row>
    <row r="2" spans="1:7" s="12" customFormat="1">
      <c r="A2" s="49" t="s">
        <v>45</v>
      </c>
      <c r="B2" s="45">
        <v>51721</v>
      </c>
      <c r="C2" s="45">
        <v>26933</v>
      </c>
      <c r="D2" s="45">
        <v>270043</v>
      </c>
      <c r="E2" s="45">
        <v>96026</v>
      </c>
      <c r="F2" s="59"/>
      <c r="G2" s="59"/>
    </row>
    <row r="3" spans="1:7">
      <c r="A3" s="44" t="s">
        <v>285</v>
      </c>
      <c r="B3" s="48"/>
      <c r="C3" s="48"/>
      <c r="D3" s="48">
        <v>124</v>
      </c>
      <c r="E3" s="48"/>
      <c r="F3" s="20"/>
    </row>
    <row r="4" spans="1:7">
      <c r="A4" s="44" t="s">
        <v>53</v>
      </c>
      <c r="B4" s="48"/>
      <c r="C4" s="48"/>
      <c r="D4" s="48">
        <v>2304</v>
      </c>
      <c r="E4" s="48"/>
    </row>
    <row r="5" spans="1:7">
      <c r="A5" s="44" t="s">
        <v>326</v>
      </c>
      <c r="B5" s="48"/>
      <c r="C5" s="48"/>
      <c r="D5" s="48">
        <v>2547</v>
      </c>
      <c r="E5" s="48"/>
    </row>
    <row r="6" spans="1:7">
      <c r="A6" s="44" t="s">
        <v>176</v>
      </c>
      <c r="B6" s="48"/>
      <c r="C6" s="48"/>
      <c r="D6" s="48">
        <v>5</v>
      </c>
      <c r="E6" s="48"/>
    </row>
    <row r="7" spans="1:7">
      <c r="A7" s="44" t="s">
        <v>209</v>
      </c>
      <c r="B7" s="48">
        <v>22</v>
      </c>
      <c r="C7" s="48"/>
      <c r="D7" s="48">
        <v>7551</v>
      </c>
      <c r="E7" s="48"/>
    </row>
    <row r="8" spans="1:7">
      <c r="A8" s="44" t="s">
        <v>59</v>
      </c>
      <c r="B8" s="48">
        <v>15572</v>
      </c>
      <c r="C8" s="48"/>
      <c r="D8" s="48">
        <v>54228</v>
      </c>
      <c r="E8" s="48"/>
    </row>
    <row r="9" spans="1:7">
      <c r="A9" s="44" t="s">
        <v>61</v>
      </c>
      <c r="B9" s="48"/>
      <c r="C9" s="48"/>
      <c r="D9" s="48">
        <v>21</v>
      </c>
      <c r="E9" s="48"/>
    </row>
    <row r="10" spans="1:7">
      <c r="A10" s="44" t="s">
        <v>62</v>
      </c>
      <c r="B10" s="48"/>
      <c r="C10" s="48"/>
      <c r="D10" s="48">
        <v>170</v>
      </c>
      <c r="E10" s="48"/>
    </row>
    <row r="11" spans="1:7">
      <c r="A11" s="44" t="s">
        <v>178</v>
      </c>
      <c r="B11" s="48"/>
      <c r="C11" s="48"/>
      <c r="D11" s="48">
        <v>50</v>
      </c>
      <c r="E11" s="48"/>
    </row>
    <row r="12" spans="1:7">
      <c r="A12" s="44" t="s">
        <v>66</v>
      </c>
      <c r="B12" s="48">
        <v>2550</v>
      </c>
      <c r="C12" s="48"/>
      <c r="D12" s="48">
        <v>17576</v>
      </c>
      <c r="E12" s="48"/>
    </row>
    <row r="13" spans="1:7">
      <c r="A13" s="44" t="s">
        <v>73</v>
      </c>
      <c r="B13" s="48"/>
      <c r="C13" s="48"/>
      <c r="D13" s="48">
        <v>1982</v>
      </c>
      <c r="E13" s="48"/>
    </row>
    <row r="14" spans="1:7">
      <c r="A14" s="44" t="s">
        <v>172</v>
      </c>
      <c r="B14" s="48"/>
      <c r="C14" s="48"/>
      <c r="D14" s="48">
        <v>265</v>
      </c>
      <c r="E14" s="48"/>
    </row>
    <row r="15" spans="1:7">
      <c r="A15" s="44" t="s">
        <v>76</v>
      </c>
      <c r="B15" s="48"/>
      <c r="C15" s="48"/>
      <c r="D15" s="48">
        <v>99</v>
      </c>
      <c r="E15" s="48"/>
    </row>
    <row r="16" spans="1:7">
      <c r="A16" s="44" t="s">
        <v>78</v>
      </c>
      <c r="B16" s="48"/>
      <c r="C16" s="48"/>
      <c r="D16" s="48">
        <v>3</v>
      </c>
      <c r="E16" s="48"/>
    </row>
    <row r="17" spans="1:5">
      <c r="A17" s="44" t="s">
        <v>169</v>
      </c>
      <c r="B17" s="48">
        <v>27699</v>
      </c>
      <c r="C17" s="48"/>
      <c r="D17" s="48">
        <v>105471</v>
      </c>
      <c r="E17" s="48"/>
    </row>
    <row r="18" spans="1:5">
      <c r="A18" s="44" t="s">
        <v>86</v>
      </c>
      <c r="B18" s="48">
        <v>6</v>
      </c>
      <c r="C18" s="48"/>
      <c r="D18" s="48">
        <v>26467</v>
      </c>
      <c r="E18" s="48"/>
    </row>
    <row r="19" spans="1:5">
      <c r="A19" s="44" t="s">
        <v>87</v>
      </c>
      <c r="B19" s="48">
        <v>189</v>
      </c>
      <c r="C19" s="48"/>
      <c r="D19" s="48">
        <v>95</v>
      </c>
      <c r="E19" s="48"/>
    </row>
    <row r="20" spans="1:5">
      <c r="A20" s="44" t="s">
        <v>103</v>
      </c>
      <c r="B20" s="48"/>
      <c r="C20" s="48"/>
      <c r="D20" s="48">
        <v>19233</v>
      </c>
      <c r="E20" s="48"/>
    </row>
    <row r="21" spans="1:5">
      <c r="A21" s="44" t="s">
        <v>105</v>
      </c>
      <c r="B21" s="48">
        <v>1463</v>
      </c>
      <c r="C21" s="48"/>
      <c r="D21" s="48">
        <v>23863</v>
      </c>
      <c r="E21" s="48"/>
    </row>
    <row r="22" spans="1:5">
      <c r="A22" s="44" t="s">
        <v>111</v>
      </c>
      <c r="B22" s="48"/>
      <c r="C22" s="48"/>
      <c r="D22" s="48">
        <v>73</v>
      </c>
      <c r="E22" s="48"/>
    </row>
    <row r="23" spans="1:5">
      <c r="A23" s="44" t="s">
        <v>119</v>
      </c>
      <c r="B23" s="48"/>
      <c r="C23" s="48"/>
      <c r="D23" s="48">
        <v>3</v>
      </c>
      <c r="E23" s="48"/>
    </row>
    <row r="24" spans="1:5">
      <c r="A24" s="44" t="s">
        <v>122</v>
      </c>
      <c r="B24" s="48"/>
      <c r="C24" s="48"/>
      <c r="D24" s="48">
        <v>1556</v>
      </c>
      <c r="E24" s="48"/>
    </row>
    <row r="25" spans="1:5">
      <c r="A25" s="44" t="s">
        <v>124</v>
      </c>
      <c r="B25" s="48"/>
      <c r="C25" s="48"/>
      <c r="D25" s="48">
        <v>69</v>
      </c>
      <c r="E25" s="48"/>
    </row>
    <row r="26" spans="1:5">
      <c r="A26" s="44" t="s">
        <v>180</v>
      </c>
      <c r="B26" s="48"/>
      <c r="C26" s="48"/>
      <c r="D26" s="48">
        <v>793</v>
      </c>
      <c r="E26" s="48"/>
    </row>
    <row r="27" spans="1:5">
      <c r="A27" s="44" t="s">
        <v>129</v>
      </c>
      <c r="B27" s="48"/>
      <c r="C27" s="48"/>
      <c r="D27" s="48">
        <v>22</v>
      </c>
      <c r="E27" s="48"/>
    </row>
    <row r="28" spans="1:5">
      <c r="A28" s="44" t="s">
        <v>141</v>
      </c>
      <c r="B28" s="48"/>
      <c r="C28" s="48"/>
      <c r="D28" s="48">
        <v>3406</v>
      </c>
      <c r="E28" s="48"/>
    </row>
    <row r="29" spans="1:5">
      <c r="A29" s="44" t="s">
        <v>145</v>
      </c>
      <c r="B29" s="48"/>
      <c r="C29" s="48"/>
      <c r="D29" s="48">
        <v>329</v>
      </c>
      <c r="E29" s="48"/>
    </row>
    <row r="30" spans="1:5">
      <c r="A30" s="44" t="s">
        <v>146</v>
      </c>
      <c r="B30" s="48">
        <v>3183</v>
      </c>
      <c r="C30" s="48"/>
      <c r="D30" s="48">
        <v>1251</v>
      </c>
      <c r="E30" s="48"/>
    </row>
    <row r="31" spans="1:5">
      <c r="A31" s="44" t="s">
        <v>152</v>
      </c>
      <c r="B31" s="48"/>
      <c r="C31" s="48"/>
      <c r="D31" s="48">
        <v>25</v>
      </c>
      <c r="E31" s="48"/>
    </row>
    <row r="32" spans="1:5">
      <c r="A32" s="44" t="s">
        <v>160</v>
      </c>
      <c r="B32" s="48">
        <v>197</v>
      </c>
      <c r="C32" s="48"/>
      <c r="D32" s="48"/>
      <c r="E32" s="48"/>
    </row>
    <row r="33" spans="1:5">
      <c r="A33" s="44" t="s">
        <v>224</v>
      </c>
      <c r="B33" s="48">
        <v>840</v>
      </c>
      <c r="C33" s="48"/>
      <c r="D33" s="48">
        <v>462</v>
      </c>
      <c r="E33" s="48"/>
    </row>
  </sheetData>
  <sortState ref="A3:AI246">
    <sortCondition ref="A3"/>
  </sortState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ySplit="1" topLeftCell="A2" activePane="bottomLeft" state="frozen"/>
      <selection pane="bottomLeft" activeCell="B2" sqref="B2"/>
    </sheetView>
  </sheetViews>
  <sheetFormatPr defaultColWidth="11.42578125" defaultRowHeight="15"/>
  <cols>
    <col min="1" max="1" width="49.85546875" style="13" bestFit="1" customWidth="1"/>
  </cols>
  <sheetData>
    <row r="1" spans="1:4" s="3" customFormat="1">
      <c r="A1" s="49" t="s">
        <v>44</v>
      </c>
      <c r="B1" s="37" t="s">
        <v>324</v>
      </c>
      <c r="C1" s="50" t="s">
        <v>422</v>
      </c>
    </row>
    <row r="2" spans="1:4" s="12" customFormat="1">
      <c r="A2" s="49" t="s">
        <v>45</v>
      </c>
      <c r="B2" s="45">
        <f>SUM(B3:B17)</f>
        <v>357445</v>
      </c>
      <c r="C2" s="45">
        <v>110072</v>
      </c>
      <c r="D2" s="59"/>
    </row>
    <row r="3" spans="1:4" s="12" customFormat="1">
      <c r="A3" s="44" t="s">
        <v>215</v>
      </c>
      <c r="B3" s="48">
        <v>2673</v>
      </c>
      <c r="C3" s="58"/>
    </row>
    <row r="4" spans="1:4">
      <c r="A4" s="44" t="s">
        <v>239</v>
      </c>
      <c r="B4" s="48">
        <v>2439</v>
      </c>
      <c r="C4" s="48"/>
    </row>
    <row r="5" spans="1:4">
      <c r="A5" s="44" t="s">
        <v>238</v>
      </c>
      <c r="B5" s="48">
        <v>157</v>
      </c>
      <c r="C5" s="48"/>
    </row>
    <row r="6" spans="1:4">
      <c r="A6" s="44" t="s">
        <v>423</v>
      </c>
      <c r="B6" s="48">
        <v>92226</v>
      </c>
      <c r="C6" s="48"/>
    </row>
    <row r="7" spans="1:4">
      <c r="A7" s="44" t="s">
        <v>236</v>
      </c>
      <c r="B7" s="48">
        <v>39803</v>
      </c>
      <c r="C7" s="48"/>
    </row>
    <row r="8" spans="1:4">
      <c r="A8" s="44" t="s">
        <v>237</v>
      </c>
      <c r="B8" s="48">
        <v>110072</v>
      </c>
      <c r="C8" s="48"/>
    </row>
    <row r="9" spans="1:4">
      <c r="A9" s="44" t="s">
        <v>251</v>
      </c>
      <c r="B9" s="48">
        <v>243</v>
      </c>
      <c r="C9" s="48"/>
    </row>
    <row r="10" spans="1:4">
      <c r="A10" s="44" t="s">
        <v>235</v>
      </c>
      <c r="B10" s="48">
        <v>75287</v>
      </c>
      <c r="C10" s="48"/>
    </row>
    <row r="11" spans="1:4">
      <c r="A11" s="44" t="s">
        <v>82</v>
      </c>
      <c r="B11" s="48">
        <v>13540</v>
      </c>
      <c r="C11" s="48"/>
    </row>
    <row r="12" spans="1:4">
      <c r="A12" s="44" t="s">
        <v>233</v>
      </c>
      <c r="B12" s="48">
        <v>11533</v>
      </c>
      <c r="C12" s="48"/>
    </row>
    <row r="13" spans="1:4">
      <c r="A13" s="44" t="s">
        <v>234</v>
      </c>
      <c r="B13" s="48">
        <v>6326</v>
      </c>
      <c r="C13" s="48"/>
    </row>
    <row r="14" spans="1:4">
      <c r="A14" s="44" t="s">
        <v>102</v>
      </c>
      <c r="B14" s="48">
        <v>6</v>
      </c>
      <c r="C14" s="48"/>
    </row>
    <row r="15" spans="1:4">
      <c r="A15" s="44" t="s">
        <v>118</v>
      </c>
      <c r="B15" s="48">
        <v>380</v>
      </c>
      <c r="C15" s="48"/>
    </row>
    <row r="16" spans="1:4">
      <c r="A16" s="44" t="s">
        <v>248</v>
      </c>
      <c r="B16" s="48">
        <v>651</v>
      </c>
      <c r="C16" s="48"/>
    </row>
    <row r="17" spans="1:3">
      <c r="A17" s="44" t="s">
        <v>230</v>
      </c>
      <c r="B17" s="48">
        <v>2109</v>
      </c>
      <c r="C17" s="48"/>
    </row>
    <row r="18" spans="1:3">
      <c r="A18" s="44" t="s">
        <v>245</v>
      </c>
      <c r="B18" s="48">
        <v>120</v>
      </c>
      <c r="C18" s="48"/>
    </row>
    <row r="19" spans="1:3">
      <c r="B19" s="20"/>
      <c r="C19" s="48"/>
    </row>
  </sheetData>
  <sortState ref="A4:B246">
    <sortCondition ref="A4"/>
  </sortState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1" topLeftCell="A2" activePane="bottomLeft" state="frozen"/>
      <selection pane="bottomLeft" activeCell="C9" sqref="C9"/>
    </sheetView>
  </sheetViews>
  <sheetFormatPr defaultColWidth="11.42578125" defaultRowHeight="15"/>
  <cols>
    <col min="1" max="1" width="60" bestFit="1" customWidth="1"/>
    <col min="3" max="3" width="9.7109375" customWidth="1"/>
  </cols>
  <sheetData>
    <row r="1" spans="1:5" s="3" customFormat="1">
      <c r="A1" s="49" t="s">
        <v>44</v>
      </c>
      <c r="B1" s="37" t="s">
        <v>324</v>
      </c>
      <c r="C1" s="50" t="s">
        <v>323</v>
      </c>
      <c r="D1" s="50" t="s">
        <v>422</v>
      </c>
    </row>
    <row r="2" spans="1:5" s="12" customFormat="1">
      <c r="A2" s="49" t="s">
        <v>45</v>
      </c>
      <c r="B2" s="45">
        <v>53996</v>
      </c>
      <c r="C2" s="45">
        <v>9189</v>
      </c>
      <c r="D2" s="45">
        <v>134228</v>
      </c>
      <c r="E2" s="59"/>
    </row>
    <row r="3" spans="1:5">
      <c r="A3" s="44" t="s">
        <v>215</v>
      </c>
      <c r="B3" s="44"/>
      <c r="C3" s="44">
        <v>547</v>
      </c>
      <c r="D3" s="44"/>
    </row>
    <row r="4" spans="1:5">
      <c r="A4" s="44" t="s">
        <v>235</v>
      </c>
      <c r="B4" s="44"/>
      <c r="C4" s="44">
        <v>1359</v>
      </c>
      <c r="D4" s="44"/>
    </row>
    <row r="5" spans="1:5">
      <c r="A5" s="44" t="s">
        <v>82</v>
      </c>
      <c r="B5" s="44"/>
      <c r="C5" s="44">
        <v>2130</v>
      </c>
      <c r="D5" s="44"/>
    </row>
    <row r="6" spans="1:5">
      <c r="A6" s="44" t="s">
        <v>255</v>
      </c>
      <c r="B6" s="44"/>
      <c r="C6" s="44">
        <v>3549</v>
      </c>
      <c r="D6" s="44"/>
    </row>
    <row r="7" spans="1:5">
      <c r="A7" s="44" t="s">
        <v>233</v>
      </c>
      <c r="B7" s="44"/>
      <c r="C7" s="44">
        <v>1453</v>
      </c>
      <c r="D7" s="44"/>
    </row>
    <row r="8" spans="1:5">
      <c r="A8" s="44" t="s">
        <v>234</v>
      </c>
      <c r="B8" s="44"/>
      <c r="C8" s="44">
        <v>127</v>
      </c>
      <c r="D8" s="44"/>
    </row>
    <row r="9" spans="1:5">
      <c r="A9" s="44" t="s">
        <v>102</v>
      </c>
      <c r="B9" s="44"/>
      <c r="C9" s="44">
        <v>24</v>
      </c>
      <c r="D9" s="44"/>
    </row>
    <row r="11" spans="1:5">
      <c r="C11" s="20"/>
    </row>
  </sheetData>
  <sortState ref="A3:CA247">
    <sortCondition ref="A3"/>
  </sortState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 activeCell="B20" sqref="B20"/>
    </sheetView>
  </sheetViews>
  <sheetFormatPr defaultColWidth="11.42578125" defaultRowHeight="15"/>
  <cols>
    <col min="1" max="1" width="49.85546875" bestFit="1" customWidth="1"/>
    <col min="2" max="4" width="11.42578125" style="13"/>
  </cols>
  <sheetData>
    <row r="1" spans="1:7" s="3" customFormat="1" ht="30">
      <c r="A1" s="49" t="s">
        <v>44</v>
      </c>
      <c r="B1" s="50" t="s">
        <v>329</v>
      </c>
      <c r="C1" s="50" t="s">
        <v>323</v>
      </c>
      <c r="D1" s="50" t="s">
        <v>324</v>
      </c>
      <c r="E1" s="50" t="s">
        <v>422</v>
      </c>
    </row>
    <row r="2" spans="1:7" s="12" customFormat="1">
      <c r="A2" s="49" t="s">
        <v>45</v>
      </c>
      <c r="B2" s="45">
        <v>15629</v>
      </c>
      <c r="C2" s="45">
        <v>66894</v>
      </c>
      <c r="D2" s="45">
        <v>9333</v>
      </c>
      <c r="E2" s="45">
        <v>59675</v>
      </c>
      <c r="G2" s="59"/>
    </row>
    <row r="3" spans="1:7">
      <c r="A3" s="44" t="s">
        <v>55</v>
      </c>
      <c r="B3" s="44"/>
      <c r="C3" s="44">
        <v>63</v>
      </c>
      <c r="D3" s="44"/>
      <c r="E3" s="44"/>
    </row>
    <row r="4" spans="1:7">
      <c r="A4" s="44" t="s">
        <v>238</v>
      </c>
      <c r="B4" s="44">
        <v>15</v>
      </c>
      <c r="C4" s="44">
        <v>93</v>
      </c>
      <c r="D4" s="44"/>
      <c r="E4" s="44"/>
    </row>
    <row r="5" spans="1:7">
      <c r="A5" s="44" t="s">
        <v>236</v>
      </c>
      <c r="B5" s="44"/>
      <c r="C5" s="44">
        <v>3143</v>
      </c>
      <c r="D5" s="44">
        <v>13</v>
      </c>
      <c r="E5" s="44"/>
    </row>
    <row r="6" spans="1:7">
      <c r="A6" s="44" t="s">
        <v>247</v>
      </c>
      <c r="B6" s="44"/>
      <c r="C6" s="44">
        <v>496</v>
      </c>
      <c r="D6" s="44"/>
      <c r="E6" s="44"/>
    </row>
    <row r="7" spans="1:7">
      <c r="A7" s="44" t="s">
        <v>251</v>
      </c>
      <c r="B7" s="44"/>
      <c r="C7" s="44">
        <v>2859</v>
      </c>
      <c r="D7" s="44">
        <v>20</v>
      </c>
      <c r="E7" s="44"/>
    </row>
    <row r="8" spans="1:7">
      <c r="A8" s="44" t="s">
        <v>235</v>
      </c>
      <c r="B8" s="44">
        <v>13349</v>
      </c>
      <c r="C8" s="44">
        <v>41999</v>
      </c>
      <c r="D8" s="44">
        <v>3754</v>
      </c>
      <c r="E8" s="44"/>
    </row>
    <row r="9" spans="1:7">
      <c r="A9" s="44" t="s">
        <v>82</v>
      </c>
      <c r="B9" s="44">
        <v>1651</v>
      </c>
      <c r="C9" s="44">
        <v>8321</v>
      </c>
      <c r="D9" s="44">
        <v>2785</v>
      </c>
      <c r="E9" s="44"/>
    </row>
    <row r="10" spans="1:7">
      <c r="A10" s="44" t="s">
        <v>233</v>
      </c>
      <c r="B10" s="44">
        <v>602</v>
      </c>
      <c r="C10" s="44">
        <v>8306</v>
      </c>
      <c r="D10" s="44">
        <v>1237</v>
      </c>
      <c r="E10" s="44"/>
    </row>
    <row r="11" spans="1:7">
      <c r="A11" s="44" t="s">
        <v>234</v>
      </c>
      <c r="B11" s="44"/>
      <c r="C11" s="44">
        <v>575</v>
      </c>
      <c r="D11" s="44">
        <v>1450</v>
      </c>
      <c r="E11" s="44"/>
    </row>
    <row r="12" spans="1:7">
      <c r="A12" s="44" t="s">
        <v>118</v>
      </c>
      <c r="B12" s="44"/>
      <c r="C12" s="44">
        <v>31</v>
      </c>
      <c r="D12" s="44"/>
      <c r="E12" s="44"/>
    </row>
    <row r="13" spans="1:7">
      <c r="A13" s="44" t="s">
        <v>248</v>
      </c>
      <c r="B13" s="44">
        <v>12</v>
      </c>
      <c r="C13" s="44">
        <v>712</v>
      </c>
      <c r="D13" s="44">
        <v>74</v>
      </c>
      <c r="E13" s="44"/>
    </row>
    <row r="14" spans="1:7">
      <c r="A14" s="44" t="s">
        <v>244</v>
      </c>
      <c r="B14" s="44"/>
      <c r="C14" s="44">
        <v>12</v>
      </c>
      <c r="D14" s="44"/>
      <c r="E14" s="44"/>
    </row>
    <row r="15" spans="1:7">
      <c r="A15" s="44" t="s">
        <v>243</v>
      </c>
      <c r="B15" s="44"/>
      <c r="C15" s="44">
        <v>261</v>
      </c>
      <c r="D15" s="44"/>
      <c r="E15" s="44"/>
    </row>
    <row r="16" spans="1:7">
      <c r="A16" s="44" t="s">
        <v>231</v>
      </c>
      <c r="B16" s="44"/>
      <c r="C16" s="44">
        <v>16</v>
      </c>
      <c r="D16" s="44"/>
      <c r="E16" s="44"/>
    </row>
    <row r="17" spans="1:5">
      <c r="A17" s="44" t="s">
        <v>245</v>
      </c>
      <c r="B17" s="44"/>
      <c r="C17" s="44">
        <v>7</v>
      </c>
      <c r="D17" s="44"/>
      <c r="E17" s="44"/>
    </row>
    <row r="19" spans="1:5">
      <c r="B19" s="81"/>
      <c r="C19" s="81"/>
      <c r="D19" s="81"/>
      <c r="E19" s="81"/>
    </row>
  </sheetData>
  <sortState ref="A3:CA247">
    <sortCondition ref="A3"/>
  </sortState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pane ySplit="1" topLeftCell="A2" activePane="bottomLeft" state="frozen"/>
      <selection pane="bottomLeft" activeCell="B26" sqref="B26"/>
    </sheetView>
  </sheetViews>
  <sheetFormatPr defaultColWidth="11.42578125" defaultRowHeight="15"/>
  <cols>
    <col min="1" max="1" width="49.85546875" bestFit="1" customWidth="1"/>
    <col min="2" max="2" width="11.42578125" style="13"/>
  </cols>
  <sheetData>
    <row r="1" spans="1:5" s="3" customFormat="1" ht="30">
      <c r="A1" s="49" t="s">
        <v>44</v>
      </c>
      <c r="B1" s="50" t="s">
        <v>329</v>
      </c>
      <c r="C1" s="50" t="s">
        <v>323</v>
      </c>
      <c r="D1" s="50" t="s">
        <v>324</v>
      </c>
      <c r="E1" s="3" t="s">
        <v>422</v>
      </c>
    </row>
    <row r="2" spans="1:5" s="12" customFormat="1">
      <c r="A2" s="49" t="s">
        <v>45</v>
      </c>
      <c r="B2" s="45">
        <v>7405</v>
      </c>
      <c r="C2" s="45">
        <v>52874</v>
      </c>
      <c r="D2" s="45">
        <v>20354</v>
      </c>
      <c r="E2" s="59">
        <v>57991</v>
      </c>
    </row>
    <row r="3" spans="1:5">
      <c r="A3" s="14" t="s">
        <v>56</v>
      </c>
      <c r="B3" s="60">
        <v>92</v>
      </c>
      <c r="C3" s="60">
        <v>1010</v>
      </c>
      <c r="D3" s="60">
        <v>49</v>
      </c>
    </row>
    <row r="4" spans="1:5">
      <c r="A4" s="14" t="s">
        <v>326</v>
      </c>
      <c r="B4" s="60"/>
      <c r="C4" s="60">
        <v>30</v>
      </c>
      <c r="D4" s="60">
        <v>31</v>
      </c>
    </row>
    <row r="5" spans="1:5">
      <c r="A5" s="14" t="s">
        <v>167</v>
      </c>
      <c r="B5" s="60"/>
      <c r="C5" s="60">
        <v>12</v>
      </c>
      <c r="D5" s="60"/>
    </row>
    <row r="6" spans="1:5">
      <c r="A6" s="14" t="s">
        <v>176</v>
      </c>
      <c r="B6" s="60"/>
      <c r="C6" s="60">
        <v>63</v>
      </c>
      <c r="D6" s="60"/>
    </row>
    <row r="7" spans="1:5">
      <c r="A7" s="14" t="s">
        <v>209</v>
      </c>
      <c r="B7" s="60"/>
      <c r="C7" s="60">
        <v>7</v>
      </c>
      <c r="D7" s="60"/>
    </row>
    <row r="8" spans="1:5">
      <c r="A8" s="14" t="s">
        <v>57</v>
      </c>
      <c r="B8" s="60"/>
      <c r="C8" s="60">
        <v>92</v>
      </c>
      <c r="D8" s="60">
        <v>71</v>
      </c>
    </row>
    <row r="9" spans="1:5">
      <c r="A9" s="14" t="s">
        <v>62</v>
      </c>
      <c r="B9" s="60"/>
      <c r="C9" s="60">
        <v>2354</v>
      </c>
      <c r="D9" s="60"/>
    </row>
    <row r="10" spans="1:5">
      <c r="A10" s="14" t="s">
        <v>67</v>
      </c>
      <c r="B10" s="60"/>
      <c r="C10" s="60"/>
      <c r="D10" s="60">
        <v>492</v>
      </c>
    </row>
    <row r="11" spans="1:5">
      <c r="A11" s="14" t="s">
        <v>72</v>
      </c>
      <c r="B11" s="60">
        <v>326</v>
      </c>
      <c r="C11" s="60"/>
      <c r="D11" s="60">
        <v>76</v>
      </c>
    </row>
    <row r="12" spans="1:5">
      <c r="A12" s="14" t="s">
        <v>76</v>
      </c>
      <c r="B12" s="60"/>
      <c r="C12" s="60">
        <v>10</v>
      </c>
      <c r="D12" s="60"/>
    </row>
    <row r="13" spans="1:5">
      <c r="A13" s="14" t="s">
        <v>165</v>
      </c>
      <c r="B13" s="60">
        <v>4433</v>
      </c>
      <c r="C13" s="60">
        <v>36093</v>
      </c>
      <c r="D13" s="60">
        <v>17001</v>
      </c>
    </row>
    <row r="14" spans="1:5">
      <c r="A14" s="14" t="s">
        <v>168</v>
      </c>
      <c r="B14" s="60">
        <v>2415</v>
      </c>
      <c r="C14" s="60">
        <v>3376</v>
      </c>
      <c r="D14" s="60">
        <v>1580</v>
      </c>
    </row>
    <row r="15" spans="1:5">
      <c r="A15" s="14" t="s">
        <v>92</v>
      </c>
      <c r="B15" s="60">
        <v>54</v>
      </c>
      <c r="C15" s="60">
        <v>6932</v>
      </c>
      <c r="D15" s="60">
        <v>11</v>
      </c>
    </row>
    <row r="16" spans="1:5">
      <c r="A16" s="14" t="s">
        <v>192</v>
      </c>
      <c r="B16" s="60"/>
      <c r="C16" s="60">
        <v>68</v>
      </c>
      <c r="D16" s="60"/>
    </row>
    <row r="17" spans="1:5">
      <c r="A17" s="14" t="s">
        <v>164</v>
      </c>
      <c r="B17" s="60">
        <v>42</v>
      </c>
      <c r="C17" s="60">
        <v>96</v>
      </c>
      <c r="D17" s="60">
        <v>974</v>
      </c>
    </row>
    <row r="18" spans="1:5">
      <c r="A18" s="14" t="s">
        <v>118</v>
      </c>
      <c r="B18" s="60"/>
      <c r="C18" s="60">
        <v>1</v>
      </c>
      <c r="D18" s="60"/>
    </row>
    <row r="19" spans="1:5">
      <c r="A19" s="14" t="s">
        <v>194</v>
      </c>
      <c r="B19" s="60"/>
      <c r="C19" s="60"/>
      <c r="D19" s="60">
        <v>2</v>
      </c>
    </row>
    <row r="20" spans="1:5">
      <c r="A20" s="14" t="s">
        <v>133</v>
      </c>
      <c r="B20" s="60"/>
      <c r="C20" s="60">
        <v>50</v>
      </c>
      <c r="D20" s="60"/>
    </row>
    <row r="21" spans="1:5">
      <c r="A21" s="14" t="s">
        <v>166</v>
      </c>
      <c r="B21" s="60">
        <v>43</v>
      </c>
      <c r="C21" s="60">
        <v>2128</v>
      </c>
      <c r="D21" s="60"/>
    </row>
    <row r="22" spans="1:5">
      <c r="A22" s="14" t="s">
        <v>147</v>
      </c>
      <c r="B22" s="60"/>
      <c r="C22" s="60">
        <v>523</v>
      </c>
      <c r="D22" s="60">
        <v>67</v>
      </c>
    </row>
    <row r="23" spans="1:5">
      <c r="A23" s="14" t="s">
        <v>171</v>
      </c>
      <c r="B23" s="60"/>
      <c r="C23" s="60">
        <v>29</v>
      </c>
      <c r="D23" s="60"/>
    </row>
    <row r="24" spans="1:5">
      <c r="C24" s="13"/>
      <c r="D24" s="13"/>
    </row>
    <row r="25" spans="1:5">
      <c r="B25" s="81"/>
      <c r="C25" s="81"/>
      <c r="D25" s="81"/>
      <c r="E25" s="81"/>
    </row>
    <row r="26" spans="1:5">
      <c r="C26" s="13"/>
      <c r="D26" s="13"/>
    </row>
    <row r="27" spans="1:5">
      <c r="C27" s="13"/>
      <c r="D27" s="13"/>
    </row>
    <row r="28" spans="1:5">
      <c r="C28" s="13"/>
      <c r="D28" s="13"/>
    </row>
    <row r="29" spans="1:5">
      <c r="C29" s="13"/>
      <c r="D29" s="13"/>
    </row>
    <row r="30" spans="1:5">
      <c r="C30" s="13"/>
      <c r="D30" s="13"/>
    </row>
    <row r="31" spans="1:5">
      <c r="C31" s="13"/>
      <c r="D31" s="13"/>
    </row>
    <row r="32" spans="1:5">
      <c r="C32" s="13"/>
      <c r="D32" s="13"/>
    </row>
    <row r="33" spans="3:4">
      <c r="C33" s="13"/>
      <c r="D33" s="13"/>
    </row>
    <row r="34" spans="3:4">
      <c r="C34" s="13"/>
      <c r="D34" s="13"/>
    </row>
    <row r="35" spans="3:4">
      <c r="C35" s="13"/>
      <c r="D35" s="13"/>
    </row>
    <row r="36" spans="3:4">
      <c r="C36" s="13"/>
      <c r="D36" s="13"/>
    </row>
    <row r="37" spans="3:4">
      <c r="C37" s="13"/>
      <c r="D37" s="13"/>
    </row>
    <row r="38" spans="3:4">
      <c r="C38" s="13"/>
      <c r="D38" s="13"/>
    </row>
    <row r="39" spans="3:4">
      <c r="C39" s="13"/>
      <c r="D39" s="13"/>
    </row>
    <row r="40" spans="3:4">
      <c r="C40" s="13"/>
      <c r="D40" s="13"/>
    </row>
    <row r="41" spans="3:4">
      <c r="C41" s="13"/>
      <c r="D41" s="13"/>
    </row>
    <row r="42" spans="3:4">
      <c r="C42" s="13"/>
      <c r="D42" s="13"/>
    </row>
    <row r="43" spans="3:4">
      <c r="C43" s="13"/>
      <c r="D43" s="13"/>
    </row>
    <row r="44" spans="3:4">
      <c r="C44" s="13"/>
      <c r="D44" s="13"/>
    </row>
  </sheetData>
  <pageMargins left="0.75" right="0.75" top="1" bottom="1" header="0.5" footer="0.5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pane ySplit="1" topLeftCell="A2" activePane="bottomLeft" state="frozen"/>
      <selection pane="bottomLeft" activeCell="B25" sqref="B25"/>
    </sheetView>
  </sheetViews>
  <sheetFormatPr defaultColWidth="11.42578125" defaultRowHeight="15"/>
  <cols>
    <col min="1" max="1" width="60" style="44" bestFit="1" customWidth="1"/>
    <col min="2" max="16384" width="11.42578125" style="44"/>
  </cols>
  <sheetData>
    <row r="1" spans="1:3" s="49" customFormat="1">
      <c r="A1" s="49" t="s">
        <v>44</v>
      </c>
      <c r="B1" s="50" t="s">
        <v>324</v>
      </c>
      <c r="C1" s="49" t="s">
        <v>422</v>
      </c>
    </row>
    <row r="2" spans="1:3" s="51" customFormat="1">
      <c r="A2" s="49" t="s">
        <v>45</v>
      </c>
      <c r="B2" s="45">
        <v>140169</v>
      </c>
      <c r="C2" s="46">
        <v>315024</v>
      </c>
    </row>
    <row r="3" spans="1:3">
      <c r="A3" s="44" t="s">
        <v>92</v>
      </c>
      <c r="B3" s="48">
        <v>6584</v>
      </c>
      <c r="C3" s="48"/>
    </row>
    <row r="4" spans="1:3">
      <c r="A4" s="44" t="s">
        <v>56</v>
      </c>
      <c r="B4" s="48">
        <v>1709</v>
      </c>
      <c r="C4" s="48"/>
    </row>
    <row r="5" spans="1:3">
      <c r="A5" s="44" t="s">
        <v>164</v>
      </c>
      <c r="B5" s="48">
        <v>1348</v>
      </c>
      <c r="C5" s="48"/>
    </row>
    <row r="6" spans="1:3">
      <c r="A6" s="44" t="s">
        <v>76</v>
      </c>
      <c r="B6" s="48">
        <v>8</v>
      </c>
      <c r="C6" s="48"/>
    </row>
    <row r="7" spans="1:3">
      <c r="A7" s="44" t="s">
        <v>165</v>
      </c>
      <c r="B7" s="48">
        <v>92536</v>
      </c>
      <c r="C7" s="48"/>
    </row>
    <row r="8" spans="1:3">
      <c r="A8" s="44" t="s">
        <v>166</v>
      </c>
      <c r="B8" s="48">
        <v>2851</v>
      </c>
      <c r="C8" s="48"/>
    </row>
    <row r="9" spans="1:3">
      <c r="A9" s="44" t="s">
        <v>62</v>
      </c>
      <c r="B9" s="48">
        <v>17628</v>
      </c>
      <c r="C9" s="48"/>
    </row>
    <row r="10" spans="1:3">
      <c r="A10" s="44" t="s">
        <v>325</v>
      </c>
      <c r="B10" s="48">
        <v>282</v>
      </c>
      <c r="C10" s="48"/>
    </row>
    <row r="11" spans="1:3">
      <c r="A11" s="44" t="s">
        <v>326</v>
      </c>
      <c r="B11" s="48">
        <v>40</v>
      </c>
      <c r="C11" s="48"/>
    </row>
    <row r="12" spans="1:3">
      <c r="A12" s="44" t="s">
        <v>57</v>
      </c>
      <c r="B12" s="48">
        <v>3120</v>
      </c>
      <c r="C12" s="48"/>
    </row>
    <row r="13" spans="1:3">
      <c r="A13" s="44" t="s">
        <v>176</v>
      </c>
      <c r="B13" s="48">
        <v>30</v>
      </c>
      <c r="C13" s="48"/>
    </row>
    <row r="14" spans="1:3">
      <c r="A14" s="44" t="s">
        <v>48</v>
      </c>
      <c r="B14" s="48">
        <v>46</v>
      </c>
      <c r="C14" s="48"/>
    </row>
    <row r="15" spans="1:3">
      <c r="A15" s="44" t="s">
        <v>168</v>
      </c>
      <c r="B15" s="48">
        <v>10889</v>
      </c>
      <c r="C15" s="48"/>
    </row>
    <row r="16" spans="1:3">
      <c r="A16" s="44" t="s">
        <v>72</v>
      </c>
      <c r="B16" s="48">
        <v>686</v>
      </c>
      <c r="C16" s="48"/>
    </row>
    <row r="17" spans="1:3">
      <c r="A17" s="44" t="s">
        <v>102</v>
      </c>
      <c r="B17" s="48">
        <v>2</v>
      </c>
      <c r="C17" s="48"/>
    </row>
    <row r="18" spans="1:3">
      <c r="A18" s="44" t="s">
        <v>327</v>
      </c>
      <c r="B18" s="48">
        <v>30</v>
      </c>
      <c r="C18" s="48"/>
    </row>
    <row r="19" spans="1:3">
      <c r="A19" s="44" t="s">
        <v>328</v>
      </c>
      <c r="B19" s="48">
        <v>150</v>
      </c>
      <c r="C19" s="48"/>
    </row>
    <row r="20" spans="1:3">
      <c r="A20" s="44" t="s">
        <v>197</v>
      </c>
      <c r="B20" s="48">
        <v>1095</v>
      </c>
      <c r="C20" s="48"/>
    </row>
    <row r="21" spans="1:3">
      <c r="A21" s="44" t="s">
        <v>139</v>
      </c>
      <c r="B21" s="48">
        <v>308</v>
      </c>
      <c r="C21" s="48"/>
    </row>
    <row r="22" spans="1:3">
      <c r="A22" s="44" t="s">
        <v>67</v>
      </c>
      <c r="B22" s="48">
        <v>722</v>
      </c>
      <c r="C22" s="48"/>
    </row>
    <row r="23" spans="1:3">
      <c r="A23" s="44" t="s">
        <v>104</v>
      </c>
      <c r="B23" s="48">
        <v>105</v>
      </c>
      <c r="C23" s="48"/>
    </row>
    <row r="25" spans="1:3">
      <c r="B25" s="48"/>
    </row>
  </sheetData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pane ySplit="1" topLeftCell="A2" activePane="bottomLeft" state="frozen"/>
      <selection pane="bottomLeft" activeCell="B29" sqref="B29"/>
    </sheetView>
  </sheetViews>
  <sheetFormatPr defaultColWidth="11.42578125" defaultRowHeight="15"/>
  <cols>
    <col min="1" max="1" width="44.7109375" bestFit="1" customWidth="1"/>
    <col min="2" max="2" width="7.5703125" style="13" bestFit="1" customWidth="1"/>
  </cols>
  <sheetData>
    <row r="1" spans="1:2" s="3" customFormat="1">
      <c r="A1" s="49" t="s">
        <v>44</v>
      </c>
      <c r="B1" s="50" t="s">
        <v>324</v>
      </c>
    </row>
    <row r="2" spans="1:2" s="12" customFormat="1">
      <c r="A2" s="49" t="s">
        <v>45</v>
      </c>
      <c r="B2" s="45">
        <v>296896</v>
      </c>
    </row>
    <row r="3" spans="1:2">
      <c r="A3" s="44" t="s">
        <v>48</v>
      </c>
      <c r="B3" s="48">
        <v>65</v>
      </c>
    </row>
    <row r="4" spans="1:2">
      <c r="A4" s="44" t="s">
        <v>175</v>
      </c>
      <c r="B4" s="48">
        <v>41</v>
      </c>
    </row>
    <row r="5" spans="1:2">
      <c r="A5" s="44" t="s">
        <v>55</v>
      </c>
      <c r="B5" s="48">
        <v>82</v>
      </c>
    </row>
    <row r="6" spans="1:2">
      <c r="A6" s="44" t="s">
        <v>56</v>
      </c>
      <c r="B6" s="48">
        <v>5601</v>
      </c>
    </row>
    <row r="7" spans="1:2">
      <c r="A7" s="44" t="s">
        <v>326</v>
      </c>
      <c r="B7" s="48">
        <v>48</v>
      </c>
    </row>
    <row r="8" spans="1:2">
      <c r="A8" s="44" t="s">
        <v>57</v>
      </c>
      <c r="B8" s="48">
        <v>30</v>
      </c>
    </row>
    <row r="9" spans="1:2">
      <c r="A9" s="44" t="s">
        <v>62</v>
      </c>
      <c r="B9" s="48">
        <v>81868</v>
      </c>
    </row>
    <row r="10" spans="1:2">
      <c r="A10" s="44" t="s">
        <v>67</v>
      </c>
      <c r="B10" s="48">
        <v>2408</v>
      </c>
    </row>
    <row r="11" spans="1:2">
      <c r="A11" s="44" t="s">
        <v>72</v>
      </c>
      <c r="B11" s="48">
        <v>754</v>
      </c>
    </row>
    <row r="12" spans="1:2">
      <c r="A12" s="44" t="s">
        <v>165</v>
      </c>
      <c r="B12" s="48">
        <v>163918</v>
      </c>
    </row>
    <row r="13" spans="1:2">
      <c r="A13" s="44" t="s">
        <v>168</v>
      </c>
      <c r="B13" s="48">
        <v>25469</v>
      </c>
    </row>
    <row r="14" spans="1:2">
      <c r="A14" s="44" t="s">
        <v>92</v>
      </c>
      <c r="B14" s="48">
        <v>8083</v>
      </c>
    </row>
    <row r="15" spans="1:2">
      <c r="A15" s="44" t="s">
        <v>259</v>
      </c>
      <c r="B15" s="48">
        <v>212</v>
      </c>
    </row>
    <row r="16" spans="1:2">
      <c r="A16" s="44" t="s">
        <v>192</v>
      </c>
      <c r="B16" s="48">
        <v>78</v>
      </c>
    </row>
    <row r="17" spans="1:2">
      <c r="A17" s="44" t="s">
        <v>164</v>
      </c>
      <c r="B17" s="48">
        <v>2191</v>
      </c>
    </row>
    <row r="18" spans="1:2">
      <c r="A18" s="44" t="s">
        <v>102</v>
      </c>
      <c r="B18" s="48">
        <v>3</v>
      </c>
    </row>
    <row r="19" spans="1:2">
      <c r="A19" s="44" t="s">
        <v>104</v>
      </c>
      <c r="B19" s="48">
        <v>72</v>
      </c>
    </row>
    <row r="20" spans="1:2">
      <c r="A20" s="44" t="s">
        <v>118</v>
      </c>
      <c r="B20" s="48">
        <v>44</v>
      </c>
    </row>
    <row r="21" spans="1:2">
      <c r="A21" s="44" t="s">
        <v>124</v>
      </c>
      <c r="B21" s="48">
        <v>28</v>
      </c>
    </row>
    <row r="22" spans="1:2">
      <c r="A22" s="44" t="s">
        <v>257</v>
      </c>
      <c r="B22" s="48">
        <v>5</v>
      </c>
    </row>
    <row r="23" spans="1:2">
      <c r="A23" s="44" t="s">
        <v>133</v>
      </c>
      <c r="B23" s="48">
        <v>358</v>
      </c>
    </row>
    <row r="24" spans="1:2">
      <c r="A24" s="44" t="s">
        <v>135</v>
      </c>
      <c r="B24" s="48">
        <v>425</v>
      </c>
    </row>
    <row r="25" spans="1:2">
      <c r="A25" s="44" t="s">
        <v>166</v>
      </c>
      <c r="B25" s="48">
        <v>4583</v>
      </c>
    </row>
    <row r="26" spans="1:2">
      <c r="A26" s="44" t="s">
        <v>171</v>
      </c>
      <c r="B26" s="48">
        <v>405</v>
      </c>
    </row>
    <row r="27" spans="1:2">
      <c r="A27" s="44" t="s">
        <v>258</v>
      </c>
      <c r="B27" s="48">
        <v>125</v>
      </c>
    </row>
    <row r="29" spans="1:2">
      <c r="B29" s="81"/>
    </row>
  </sheetData>
  <sortState ref="A3:H245">
    <sortCondition ref="A3"/>
  </sortState>
  <pageMargins left="0.75" right="0.75" top="1" bottom="1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1" topLeftCell="A2" activePane="bottomLeft" state="frozen"/>
      <selection pane="bottomLeft" activeCell="B27" sqref="B27"/>
    </sheetView>
  </sheetViews>
  <sheetFormatPr defaultColWidth="11.42578125" defaultRowHeight="15"/>
  <cols>
    <col min="1" max="1" width="40.28515625" style="44" bestFit="1" customWidth="1"/>
    <col min="2" max="2" width="7.5703125" style="44" bestFit="1" customWidth="1"/>
    <col min="3" max="16384" width="11.42578125" style="44"/>
  </cols>
  <sheetData>
    <row r="1" spans="1:3" s="49" customFormat="1">
      <c r="A1" s="49" t="s">
        <v>44</v>
      </c>
      <c r="B1" s="50" t="s">
        <v>324</v>
      </c>
    </row>
    <row r="2" spans="1:3" s="51" customFormat="1">
      <c r="A2" s="49" t="s">
        <v>45</v>
      </c>
      <c r="B2" s="45">
        <v>232415</v>
      </c>
    </row>
    <row r="3" spans="1:3">
      <c r="A3" s="44" t="s">
        <v>175</v>
      </c>
      <c r="B3" s="48">
        <v>55</v>
      </c>
      <c r="C3"/>
    </row>
    <row r="4" spans="1:3">
      <c r="A4" s="44" t="s">
        <v>56</v>
      </c>
      <c r="B4" s="48">
        <v>9009</v>
      </c>
      <c r="C4"/>
    </row>
    <row r="5" spans="1:3">
      <c r="A5" s="44" t="s">
        <v>326</v>
      </c>
      <c r="B5" s="48">
        <v>25</v>
      </c>
      <c r="C5"/>
    </row>
    <row r="6" spans="1:3">
      <c r="A6" s="44" t="s">
        <v>176</v>
      </c>
      <c r="B6" s="48">
        <v>3</v>
      </c>
      <c r="C6"/>
    </row>
    <row r="7" spans="1:3">
      <c r="A7" s="44" t="s">
        <v>57</v>
      </c>
      <c r="B7" s="48">
        <v>116</v>
      </c>
      <c r="C7"/>
    </row>
    <row r="8" spans="1:3">
      <c r="A8" s="44" t="s">
        <v>62</v>
      </c>
      <c r="B8" s="48">
        <v>52440</v>
      </c>
      <c r="C8"/>
    </row>
    <row r="9" spans="1:3">
      <c r="A9" s="44" t="s">
        <v>197</v>
      </c>
      <c r="B9" s="48">
        <v>797</v>
      </c>
      <c r="C9"/>
    </row>
    <row r="10" spans="1:3">
      <c r="A10" s="44" t="s">
        <v>67</v>
      </c>
      <c r="B10" s="48">
        <v>2767</v>
      </c>
      <c r="C10"/>
    </row>
    <row r="11" spans="1:3">
      <c r="A11" s="44" t="s">
        <v>72</v>
      </c>
      <c r="B11" s="48">
        <v>120</v>
      </c>
      <c r="C11"/>
    </row>
    <row r="12" spans="1:3">
      <c r="A12" s="44" t="s">
        <v>76</v>
      </c>
      <c r="B12" s="48">
        <v>215</v>
      </c>
      <c r="C12"/>
    </row>
    <row r="13" spans="1:3">
      <c r="A13" s="44" t="s">
        <v>165</v>
      </c>
      <c r="B13" s="48">
        <v>119650</v>
      </c>
      <c r="C13"/>
    </row>
    <row r="14" spans="1:3">
      <c r="A14" s="44" t="s">
        <v>168</v>
      </c>
      <c r="B14" s="48">
        <v>27619</v>
      </c>
      <c r="C14"/>
    </row>
    <row r="15" spans="1:3">
      <c r="A15" s="44" t="s">
        <v>92</v>
      </c>
      <c r="B15" s="48">
        <v>8698</v>
      </c>
      <c r="C15"/>
    </row>
    <row r="16" spans="1:3">
      <c r="A16" s="44" t="s">
        <v>192</v>
      </c>
      <c r="B16" s="48">
        <v>96</v>
      </c>
      <c r="C16"/>
    </row>
    <row r="17" spans="1:3">
      <c r="A17" s="44" t="s">
        <v>164</v>
      </c>
      <c r="B17" s="48">
        <v>2023</v>
      </c>
      <c r="C17"/>
    </row>
    <row r="18" spans="1:3">
      <c r="A18" s="44" t="s">
        <v>104</v>
      </c>
      <c r="B18" s="48">
        <v>41</v>
      </c>
      <c r="C18"/>
    </row>
    <row r="19" spans="1:3">
      <c r="A19" s="44" t="s">
        <v>118</v>
      </c>
      <c r="B19" s="48">
        <v>207</v>
      </c>
      <c r="C19"/>
    </row>
    <row r="20" spans="1:3">
      <c r="A20" s="44" t="s">
        <v>253</v>
      </c>
      <c r="B20" s="48">
        <v>69</v>
      </c>
      <c r="C20"/>
    </row>
    <row r="21" spans="1:3">
      <c r="A21" s="44" t="s">
        <v>135</v>
      </c>
      <c r="B21" s="48">
        <v>296</v>
      </c>
      <c r="C21"/>
    </row>
    <row r="22" spans="1:3">
      <c r="A22" s="44" t="s">
        <v>166</v>
      </c>
      <c r="B22" s="48">
        <v>6623</v>
      </c>
      <c r="C22"/>
    </row>
    <row r="23" spans="1:3">
      <c r="A23" s="44" t="s">
        <v>171</v>
      </c>
      <c r="B23" s="48">
        <v>35</v>
      </c>
      <c r="C23"/>
    </row>
    <row r="24" spans="1:3">
      <c r="A24" s="44" t="s">
        <v>258</v>
      </c>
      <c r="B24" s="48">
        <v>1500</v>
      </c>
      <c r="C24"/>
    </row>
    <row r="25" spans="1:3">
      <c r="A25" s="44" t="s">
        <v>161</v>
      </c>
      <c r="B25" s="48">
        <v>4</v>
      </c>
      <c r="C25"/>
    </row>
    <row r="27" spans="1:3">
      <c r="B27" s="48"/>
    </row>
  </sheetData>
  <phoneticPr fontId="10" type="noConversion"/>
  <pageMargins left="0.75" right="0.75" top="1" bottom="1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D5" sqref="D5"/>
    </sheetView>
  </sheetViews>
  <sheetFormatPr defaultColWidth="11.42578125" defaultRowHeight="15"/>
  <cols>
    <col min="1" max="1" width="10" bestFit="1" customWidth="1"/>
  </cols>
  <sheetData>
    <row r="1" spans="1:3" s="3" customFormat="1" ht="30">
      <c r="A1" s="49" t="s">
        <v>44</v>
      </c>
      <c r="B1" s="50" t="s">
        <v>329</v>
      </c>
      <c r="C1" s="50" t="s">
        <v>324</v>
      </c>
    </row>
    <row r="2" spans="1:3" s="12" customFormat="1">
      <c r="A2" s="49" t="s">
        <v>45</v>
      </c>
      <c r="B2" s="45">
        <v>284</v>
      </c>
      <c r="C2" s="45">
        <v>289428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8" sqref="A18"/>
    </sheetView>
  </sheetViews>
  <sheetFormatPr defaultColWidth="8.85546875" defaultRowHeight="15"/>
  <sheetData>
    <row r="1" spans="1:2">
      <c r="A1" s="28"/>
      <c r="B1" t="s">
        <v>289</v>
      </c>
    </row>
    <row r="2" spans="1:2">
      <c r="A2" s="30"/>
      <c r="B2" t="s">
        <v>291</v>
      </c>
    </row>
    <row r="3" spans="1:2">
      <c r="A3" s="29"/>
      <c r="B3" t="s">
        <v>290</v>
      </c>
    </row>
    <row r="7" spans="1:2">
      <c r="A7" t="s">
        <v>292</v>
      </c>
    </row>
    <row r="8" spans="1:2">
      <c r="A8" t="s">
        <v>293</v>
      </c>
    </row>
    <row r="9" spans="1:2">
      <c r="A9" t="s">
        <v>294</v>
      </c>
    </row>
    <row r="11" spans="1:2">
      <c r="A11" t="s">
        <v>298</v>
      </c>
    </row>
    <row r="12" spans="1:2">
      <c r="A12" t="s">
        <v>299</v>
      </c>
    </row>
    <row r="13" spans="1:2">
      <c r="A13" t="s">
        <v>300</v>
      </c>
    </row>
    <row r="14" spans="1:2">
      <c r="A14" t="s">
        <v>301</v>
      </c>
    </row>
    <row r="16" spans="1:2">
      <c r="A16" t="s">
        <v>306</v>
      </c>
    </row>
    <row r="17" spans="1:1">
      <c r="A17" t="s">
        <v>307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C4" sqref="C4"/>
    </sheetView>
  </sheetViews>
  <sheetFormatPr defaultColWidth="11.42578125" defaultRowHeight="15"/>
  <cols>
    <col min="1" max="1" width="10" bestFit="1" customWidth="1"/>
    <col min="3" max="3" width="17" customWidth="1"/>
  </cols>
  <sheetData>
    <row r="1" spans="1:3" s="3" customFormat="1">
      <c r="A1" s="49" t="s">
        <v>44</v>
      </c>
      <c r="B1" s="50" t="s">
        <v>324</v>
      </c>
      <c r="C1" s="50" t="s">
        <v>329</v>
      </c>
    </row>
    <row r="2" spans="1:3" s="12" customFormat="1">
      <c r="A2" s="49" t="s">
        <v>45</v>
      </c>
      <c r="B2" s="45">
        <v>36980.17</v>
      </c>
      <c r="C2" s="45">
        <f>305448.92+61+143</f>
        <v>305652.92</v>
      </c>
    </row>
  </sheetData>
  <pageMargins left="0.75" right="0.75" top="1" bottom="1" header="0.5" footer="0.5"/>
  <pageSetup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activeCell="F1" sqref="F1"/>
      <selection pane="bottomLeft" activeCell="B2" sqref="B2"/>
    </sheetView>
  </sheetViews>
  <sheetFormatPr defaultColWidth="11.42578125" defaultRowHeight="15"/>
  <cols>
    <col min="1" max="2" width="11.42578125" style="44"/>
    <col min="3" max="3" width="16.85546875" style="44" customWidth="1"/>
    <col min="4" max="16384" width="11.42578125" style="44"/>
  </cols>
  <sheetData>
    <row r="1" spans="1:3" s="49" customFormat="1">
      <c r="A1" s="49" t="s">
        <v>44</v>
      </c>
      <c r="B1" s="49" t="s">
        <v>323</v>
      </c>
      <c r="C1" s="50" t="s">
        <v>329</v>
      </c>
    </row>
    <row r="2" spans="1:3" s="51" customFormat="1">
      <c r="A2" s="49" t="s">
        <v>45</v>
      </c>
      <c r="B2" s="61">
        <f>459588.71+45+64+19</f>
        <v>459716.71</v>
      </c>
      <c r="C2" s="45">
        <v>37585.67</v>
      </c>
    </row>
  </sheetData>
  <pageMargins left="0.75" right="0.75" top="1" bottom="1" header="0.5" footer="0.5"/>
  <pageSetup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pane ySplit="1" topLeftCell="A2" activePane="bottomLeft" state="frozen"/>
      <selection pane="bottomLeft" activeCell="C31" sqref="C31"/>
    </sheetView>
  </sheetViews>
  <sheetFormatPr defaultColWidth="11.42578125" defaultRowHeight="15"/>
  <cols>
    <col min="1" max="1" width="38.7109375" style="44" bestFit="1" customWidth="1"/>
    <col min="2" max="3" width="7.5703125" style="44" bestFit="1" customWidth="1"/>
    <col min="4" max="16384" width="11.42578125" style="44"/>
  </cols>
  <sheetData>
    <row r="1" spans="1:3" s="49" customFormat="1" ht="45">
      <c r="A1" s="49" t="s">
        <v>44</v>
      </c>
      <c r="B1" s="50" t="s">
        <v>329</v>
      </c>
      <c r="C1" s="50" t="s">
        <v>323</v>
      </c>
    </row>
    <row r="2" spans="1:3" s="51" customFormat="1">
      <c r="A2" s="49" t="s">
        <v>45</v>
      </c>
      <c r="B2" s="45">
        <v>113224.38</v>
      </c>
      <c r="C2" s="46">
        <v>506764</v>
      </c>
    </row>
    <row r="3" spans="1:3">
      <c r="A3" s="44" t="s">
        <v>262</v>
      </c>
      <c r="C3" s="44">
        <v>4021</v>
      </c>
    </row>
    <row r="4" spans="1:3">
      <c r="A4" s="44" t="s">
        <v>264</v>
      </c>
      <c r="C4" s="44">
        <v>33</v>
      </c>
    </row>
    <row r="5" spans="1:3">
      <c r="A5" s="44" t="s">
        <v>215</v>
      </c>
      <c r="C5" s="44">
        <v>70108</v>
      </c>
    </row>
    <row r="6" spans="1:3">
      <c r="A6" s="44" t="s">
        <v>175</v>
      </c>
      <c r="C6" s="44">
        <v>641</v>
      </c>
    </row>
    <row r="7" spans="1:3">
      <c r="A7" s="44" t="s">
        <v>55</v>
      </c>
      <c r="C7" s="44">
        <v>78</v>
      </c>
    </row>
    <row r="8" spans="1:3">
      <c r="A8" s="44" t="s">
        <v>210</v>
      </c>
      <c r="C8" s="44">
        <v>3820</v>
      </c>
    </row>
    <row r="9" spans="1:3">
      <c r="A9" s="44" t="s">
        <v>167</v>
      </c>
      <c r="C9" s="44">
        <v>2678</v>
      </c>
    </row>
    <row r="10" spans="1:3">
      <c r="A10" s="44" t="s">
        <v>197</v>
      </c>
      <c r="C10" s="44">
        <v>2796</v>
      </c>
    </row>
    <row r="11" spans="1:3">
      <c r="A11" s="44" t="s">
        <v>67</v>
      </c>
      <c r="C11" s="44">
        <v>4541</v>
      </c>
    </row>
    <row r="12" spans="1:3">
      <c r="A12" s="44" t="s">
        <v>72</v>
      </c>
      <c r="C12" s="44">
        <v>499</v>
      </c>
    </row>
    <row r="13" spans="1:3">
      <c r="A13" s="44" t="s">
        <v>263</v>
      </c>
      <c r="C13" s="44">
        <v>117741</v>
      </c>
    </row>
    <row r="14" spans="1:3">
      <c r="A14" s="44" t="s">
        <v>165</v>
      </c>
      <c r="C14" s="44">
        <v>147438</v>
      </c>
    </row>
    <row r="15" spans="1:3">
      <c r="A15" s="44" t="s">
        <v>82</v>
      </c>
      <c r="C15" s="44">
        <v>44140</v>
      </c>
    </row>
    <row r="16" spans="1:3">
      <c r="A16" s="44" t="s">
        <v>87</v>
      </c>
      <c r="C16" s="44">
        <v>62732</v>
      </c>
    </row>
    <row r="17" spans="1:3">
      <c r="A17" s="44" t="s">
        <v>192</v>
      </c>
      <c r="C17" s="44">
        <v>805</v>
      </c>
    </row>
    <row r="18" spans="1:3">
      <c r="A18" s="44" t="s">
        <v>164</v>
      </c>
      <c r="C18" s="44">
        <v>2361</v>
      </c>
    </row>
    <row r="19" spans="1:3">
      <c r="A19" s="44" t="s">
        <v>102</v>
      </c>
      <c r="C19" s="44">
        <v>15377</v>
      </c>
    </row>
    <row r="20" spans="1:3">
      <c r="A20" s="44" t="s">
        <v>104</v>
      </c>
      <c r="C20" s="44">
        <v>486</v>
      </c>
    </row>
    <row r="21" spans="1:3">
      <c r="A21" s="44" t="s">
        <v>118</v>
      </c>
      <c r="C21" s="44">
        <v>113</v>
      </c>
    </row>
    <row r="22" spans="1:3">
      <c r="A22" s="44" t="s">
        <v>207</v>
      </c>
      <c r="C22" s="44">
        <v>80</v>
      </c>
    </row>
    <row r="23" spans="1:3">
      <c r="A23" s="44" t="s">
        <v>133</v>
      </c>
      <c r="C23" s="44">
        <v>959</v>
      </c>
    </row>
    <row r="24" spans="1:3">
      <c r="A24" s="44" t="s">
        <v>138</v>
      </c>
      <c r="C24" s="44">
        <v>37</v>
      </c>
    </row>
    <row r="25" spans="1:3">
      <c r="A25" s="44" t="s">
        <v>139</v>
      </c>
      <c r="C25" s="44">
        <v>31</v>
      </c>
    </row>
    <row r="26" spans="1:3">
      <c r="A26" s="44" t="s">
        <v>166</v>
      </c>
      <c r="C26" s="44">
        <v>15835</v>
      </c>
    </row>
    <row r="27" spans="1:3">
      <c r="A27" s="44" t="s">
        <v>147</v>
      </c>
      <c r="C27" s="44">
        <v>415</v>
      </c>
    </row>
    <row r="28" spans="1:3">
      <c r="A28" s="44" t="s">
        <v>157</v>
      </c>
      <c r="C28" s="44">
        <v>8992</v>
      </c>
    </row>
    <row r="29" spans="1:3">
      <c r="A29" s="44" t="s">
        <v>258</v>
      </c>
      <c r="C29" s="44">
        <v>7</v>
      </c>
    </row>
    <row r="31" spans="1:3">
      <c r="C31" s="48"/>
    </row>
  </sheetData>
  <sortState ref="A3:G248">
    <sortCondition ref="A3"/>
  </sortState>
  <pageMargins left="0.75" right="0.75" top="1" bottom="1" header="0.5" footer="0.5"/>
  <pageSetup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pane ySplit="1" topLeftCell="A2" activePane="bottomLeft" state="frozen"/>
      <selection pane="bottomLeft" activeCell="B2" sqref="B2"/>
    </sheetView>
  </sheetViews>
  <sheetFormatPr defaultColWidth="11.42578125" defaultRowHeight="15"/>
  <cols>
    <col min="1" max="1" width="37.140625" style="44" bestFit="1" customWidth="1"/>
    <col min="2" max="2" width="7" style="44" bestFit="1" customWidth="1"/>
    <col min="3" max="3" width="11.42578125" style="44"/>
    <col min="4" max="4" width="9.7109375" style="44" bestFit="1" customWidth="1"/>
    <col min="5" max="16384" width="11.42578125" style="44"/>
  </cols>
  <sheetData>
    <row r="1" spans="1:4" s="49" customFormat="1">
      <c r="A1" s="49" t="s">
        <v>44</v>
      </c>
      <c r="B1" s="49" t="s">
        <v>323</v>
      </c>
      <c r="C1" s="50" t="s">
        <v>324</v>
      </c>
      <c r="D1" s="50" t="s">
        <v>424</v>
      </c>
    </row>
    <row r="2" spans="1:4" s="51" customFormat="1">
      <c r="A2" s="49" t="s">
        <v>45</v>
      </c>
      <c r="B2" s="49">
        <f>SUM(B3:B31)</f>
        <v>340453</v>
      </c>
      <c r="C2" s="45">
        <v>73604.009999999995</v>
      </c>
      <c r="D2" s="45">
        <v>3383</v>
      </c>
    </row>
    <row r="3" spans="1:4">
      <c r="A3" s="44" t="s">
        <v>264</v>
      </c>
      <c r="B3" s="44">
        <v>104</v>
      </c>
    </row>
    <row r="4" spans="1:4">
      <c r="A4" s="44" t="s">
        <v>215</v>
      </c>
      <c r="B4" s="44">
        <v>406</v>
      </c>
    </row>
    <row r="5" spans="1:4">
      <c r="A5" s="44" t="s">
        <v>175</v>
      </c>
      <c r="B5" s="44">
        <v>25</v>
      </c>
    </row>
    <row r="6" spans="1:4">
      <c r="A6" s="44" t="s">
        <v>274</v>
      </c>
      <c r="B6" s="44">
        <v>196</v>
      </c>
    </row>
    <row r="7" spans="1:4">
      <c r="A7" s="44" t="s">
        <v>167</v>
      </c>
      <c r="B7" s="44">
        <v>320</v>
      </c>
    </row>
    <row r="8" spans="1:4">
      <c r="A8" s="44" t="s">
        <v>275</v>
      </c>
      <c r="B8" s="44">
        <v>2</v>
      </c>
    </row>
    <row r="9" spans="1:4">
      <c r="A9" s="44" t="s">
        <v>270</v>
      </c>
      <c r="B9" s="44">
        <v>61</v>
      </c>
    </row>
    <row r="10" spans="1:4">
      <c r="A10" s="44" t="s">
        <v>197</v>
      </c>
      <c r="B10" s="44">
        <v>8826</v>
      </c>
    </row>
    <row r="11" spans="1:4">
      <c r="A11" s="44" t="s">
        <v>67</v>
      </c>
      <c r="B11" s="44">
        <v>4255</v>
      </c>
    </row>
    <row r="12" spans="1:4">
      <c r="A12" s="44" t="s">
        <v>72</v>
      </c>
      <c r="B12" s="44">
        <v>253</v>
      </c>
    </row>
    <row r="13" spans="1:4">
      <c r="A13" s="44" t="s">
        <v>165</v>
      </c>
      <c r="B13" s="44">
        <v>157540</v>
      </c>
    </row>
    <row r="14" spans="1:4">
      <c r="A14" s="44" t="s">
        <v>82</v>
      </c>
      <c r="B14" s="44">
        <v>35708</v>
      </c>
    </row>
    <row r="15" spans="1:4">
      <c r="A15" s="44" t="s">
        <v>87</v>
      </c>
      <c r="B15" s="44">
        <v>49918</v>
      </c>
    </row>
    <row r="16" spans="1:4">
      <c r="A16" s="44" t="s">
        <v>192</v>
      </c>
      <c r="B16" s="44">
        <v>42</v>
      </c>
    </row>
    <row r="17" spans="1:2">
      <c r="A17" s="44" t="s">
        <v>94</v>
      </c>
      <c r="B17" s="44">
        <v>1242</v>
      </c>
    </row>
    <row r="18" spans="1:2">
      <c r="A18" s="44" t="s">
        <v>102</v>
      </c>
      <c r="B18" s="44">
        <v>1198</v>
      </c>
    </row>
    <row r="19" spans="1:2">
      <c r="A19" s="44" t="s">
        <v>104</v>
      </c>
      <c r="B19" s="44">
        <v>242</v>
      </c>
    </row>
    <row r="20" spans="1:2">
      <c r="A20" s="44" t="s">
        <v>118</v>
      </c>
      <c r="B20" s="44">
        <v>10</v>
      </c>
    </row>
    <row r="21" spans="1:2">
      <c r="A21" s="44" t="s">
        <v>122</v>
      </c>
      <c r="B21" s="44">
        <v>23390</v>
      </c>
    </row>
    <row r="22" spans="1:2">
      <c r="A22" s="44" t="s">
        <v>272</v>
      </c>
      <c r="B22" s="44">
        <v>9</v>
      </c>
    </row>
    <row r="23" spans="1:2">
      <c r="A23" s="44" t="s">
        <v>273</v>
      </c>
      <c r="B23" s="44">
        <v>51628</v>
      </c>
    </row>
    <row r="24" spans="1:2">
      <c r="A24" s="44" t="s">
        <v>139</v>
      </c>
      <c r="B24" s="44">
        <v>9</v>
      </c>
    </row>
    <row r="25" spans="1:2">
      <c r="A25" s="44" t="s">
        <v>166</v>
      </c>
      <c r="B25" s="44">
        <v>5051</v>
      </c>
    </row>
    <row r="26" spans="1:2">
      <c r="A26" s="44" t="s">
        <v>147</v>
      </c>
      <c r="B26" s="44">
        <v>6</v>
      </c>
    </row>
    <row r="27" spans="1:2">
      <c r="A27" s="44" t="s">
        <v>258</v>
      </c>
      <c r="B27" s="44">
        <v>12</v>
      </c>
    </row>
  </sheetData>
  <sortState ref="A3:D245">
    <sortCondition ref="A3"/>
  </sortState>
  <pageMargins left="0.75" right="0.75" top="1" bottom="1" header="0.5" footer="0.5"/>
  <pageSetup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ySplit="1" topLeftCell="A2" activePane="bottomLeft" state="frozen"/>
      <selection pane="bottomLeft" activeCell="B28" sqref="B28"/>
    </sheetView>
  </sheetViews>
  <sheetFormatPr defaultColWidth="11.42578125" defaultRowHeight="15"/>
  <cols>
    <col min="1" max="1" width="37.140625" style="13" bestFit="1" customWidth="1"/>
    <col min="2" max="3" width="7.5703125" style="13" bestFit="1" customWidth="1"/>
    <col min="4" max="4" width="7" style="13" customWidth="1"/>
    <col min="5" max="6" width="11.5703125" style="13" bestFit="1" customWidth="1"/>
    <col min="7" max="16384" width="11.42578125" style="13"/>
  </cols>
  <sheetData>
    <row r="1" spans="1:6" s="27" customFormat="1" ht="45">
      <c r="A1" s="49" t="s">
        <v>44</v>
      </c>
      <c r="B1" s="49" t="s">
        <v>331</v>
      </c>
      <c r="C1" s="49" t="s">
        <v>336</v>
      </c>
      <c r="D1" s="49" t="s">
        <v>329</v>
      </c>
      <c r="E1" s="50" t="s">
        <v>324</v>
      </c>
      <c r="F1" s="50" t="s">
        <v>424</v>
      </c>
    </row>
    <row r="2" spans="1:6" s="15" customFormat="1">
      <c r="A2" s="49" t="s">
        <v>45</v>
      </c>
      <c r="B2" s="50">
        <v>351736</v>
      </c>
      <c r="C2" s="50">
        <v>281655.7</v>
      </c>
      <c r="D2" s="50">
        <v>46510.67</v>
      </c>
      <c r="E2" s="45">
        <v>61467</v>
      </c>
      <c r="F2" s="45">
        <v>223</v>
      </c>
    </row>
    <row r="3" spans="1:6">
      <c r="A3" s="44" t="s">
        <v>266</v>
      </c>
      <c r="B3" s="44">
        <v>33</v>
      </c>
      <c r="C3" s="44"/>
      <c r="D3" s="44"/>
      <c r="E3" s="44"/>
      <c r="F3" s="44"/>
    </row>
    <row r="4" spans="1:6">
      <c r="A4" s="44" t="s">
        <v>264</v>
      </c>
      <c r="B4" s="44">
        <v>54</v>
      </c>
      <c r="C4" s="44"/>
      <c r="D4" s="44"/>
      <c r="E4" s="44"/>
      <c r="F4" s="44"/>
    </row>
    <row r="5" spans="1:6">
      <c r="A5" s="44" t="s">
        <v>175</v>
      </c>
      <c r="B5" s="44">
        <v>3385</v>
      </c>
      <c r="C5" s="44"/>
      <c r="D5" s="44"/>
      <c r="E5" s="44"/>
      <c r="F5" s="44"/>
    </row>
    <row r="6" spans="1:6">
      <c r="A6" s="44" t="s">
        <v>274</v>
      </c>
      <c r="B6" s="44">
        <v>56</v>
      </c>
      <c r="C6" s="44"/>
      <c r="D6" s="44"/>
      <c r="E6" s="44"/>
      <c r="F6" s="44"/>
    </row>
    <row r="7" spans="1:6">
      <c r="A7" s="44" t="s">
        <v>167</v>
      </c>
      <c r="B7" s="44">
        <v>1523</v>
      </c>
      <c r="C7" s="44"/>
      <c r="D7" s="44"/>
      <c r="E7" s="44"/>
      <c r="F7" s="44"/>
    </row>
    <row r="8" spans="1:6">
      <c r="A8" s="44" t="s">
        <v>280</v>
      </c>
      <c r="B8" s="44">
        <v>136</v>
      </c>
      <c r="C8" s="44"/>
      <c r="D8" s="44"/>
      <c r="E8" s="44"/>
      <c r="F8" s="44"/>
    </row>
    <row r="9" spans="1:6">
      <c r="A9" s="44" t="s">
        <v>275</v>
      </c>
      <c r="B9" s="44">
        <v>73</v>
      </c>
      <c r="C9" s="44"/>
      <c r="D9" s="44"/>
      <c r="E9" s="44"/>
      <c r="F9" s="44"/>
    </row>
    <row r="10" spans="1:6">
      <c r="A10" s="44" t="s">
        <v>270</v>
      </c>
      <c r="B10" s="44">
        <v>2874</v>
      </c>
      <c r="C10" s="44"/>
      <c r="D10" s="44"/>
      <c r="E10" s="44"/>
      <c r="F10" s="44"/>
    </row>
    <row r="11" spans="1:6">
      <c r="A11" s="44" t="s">
        <v>197</v>
      </c>
      <c r="B11" s="44">
        <v>8778</v>
      </c>
      <c r="C11" s="44"/>
      <c r="D11" s="44"/>
      <c r="E11" s="44"/>
      <c r="F11" s="44"/>
    </row>
    <row r="12" spans="1:6">
      <c r="A12" s="44" t="s">
        <v>67</v>
      </c>
      <c r="B12" s="44">
        <v>3969</v>
      </c>
      <c r="C12" s="44"/>
      <c r="D12" s="44"/>
      <c r="E12" s="44"/>
      <c r="F12" s="44"/>
    </row>
    <row r="13" spans="1:6">
      <c r="A13" s="44" t="s">
        <v>72</v>
      </c>
      <c r="B13" s="44">
        <v>86</v>
      </c>
      <c r="C13" s="44"/>
      <c r="D13" s="44"/>
      <c r="E13" s="44"/>
      <c r="F13" s="44"/>
    </row>
    <row r="14" spans="1:6">
      <c r="A14" s="44" t="s">
        <v>172</v>
      </c>
      <c r="B14" s="44">
        <v>72</v>
      </c>
      <c r="C14" s="44"/>
      <c r="D14" s="44"/>
      <c r="E14" s="44"/>
      <c r="F14" s="44"/>
    </row>
    <row r="15" spans="1:6">
      <c r="A15" s="44" t="s">
        <v>165</v>
      </c>
      <c r="B15" s="44">
        <v>149466</v>
      </c>
      <c r="C15" s="44"/>
      <c r="D15" s="44"/>
      <c r="E15" s="44"/>
      <c r="F15" s="44"/>
    </row>
    <row r="16" spans="1:6">
      <c r="A16" s="44" t="s">
        <v>82</v>
      </c>
      <c r="B16" s="44">
        <v>32228</v>
      </c>
      <c r="C16" s="44"/>
      <c r="D16" s="44"/>
      <c r="E16" s="44"/>
      <c r="F16" s="44"/>
    </row>
    <row r="17" spans="1:6">
      <c r="A17" s="44" t="s">
        <v>87</v>
      </c>
      <c r="B17" s="44">
        <v>71335</v>
      </c>
      <c r="C17" s="44"/>
      <c r="D17" s="44"/>
      <c r="E17" s="44"/>
      <c r="F17" s="44"/>
    </row>
    <row r="18" spans="1:6">
      <c r="A18" s="44" t="s">
        <v>102</v>
      </c>
      <c r="B18" s="44">
        <v>230</v>
      </c>
      <c r="C18" s="44"/>
      <c r="D18" s="44"/>
      <c r="E18" s="44"/>
      <c r="F18" s="44"/>
    </row>
    <row r="19" spans="1:6">
      <c r="A19" s="44" t="s">
        <v>104</v>
      </c>
      <c r="B19" s="44">
        <v>3176</v>
      </c>
      <c r="C19" s="44"/>
      <c r="D19" s="44"/>
      <c r="E19" s="44"/>
      <c r="F19" s="44"/>
    </row>
    <row r="20" spans="1:6">
      <c r="A20" s="44" t="s">
        <v>118</v>
      </c>
      <c r="B20" s="44">
        <v>13</v>
      </c>
      <c r="C20" s="44"/>
      <c r="D20" s="44"/>
      <c r="E20" s="44"/>
      <c r="F20" s="44"/>
    </row>
    <row r="21" spans="1:6">
      <c r="A21" s="44" t="s">
        <v>122</v>
      </c>
      <c r="B21" s="44">
        <v>23032</v>
      </c>
      <c r="C21" s="44"/>
      <c r="D21" s="44"/>
      <c r="E21" s="44"/>
      <c r="F21" s="44"/>
    </row>
    <row r="22" spans="1:6">
      <c r="A22" s="44" t="s">
        <v>272</v>
      </c>
      <c r="B22" s="44">
        <v>2</v>
      </c>
      <c r="C22" s="44"/>
      <c r="D22" s="44"/>
      <c r="E22" s="44"/>
      <c r="F22" s="44"/>
    </row>
    <row r="23" spans="1:6">
      <c r="A23" s="44" t="s">
        <v>273</v>
      </c>
      <c r="B23" s="44">
        <v>48640</v>
      </c>
      <c r="C23" s="44"/>
      <c r="D23" s="44"/>
      <c r="E23" s="44"/>
      <c r="F23" s="44"/>
    </row>
    <row r="24" spans="1:6">
      <c r="A24" s="44" t="s">
        <v>138</v>
      </c>
      <c r="B24" s="44">
        <v>10</v>
      </c>
      <c r="C24" s="44"/>
      <c r="D24" s="44"/>
      <c r="E24" s="44"/>
      <c r="F24" s="44"/>
    </row>
    <row r="25" spans="1:6">
      <c r="A25" s="44" t="s">
        <v>139</v>
      </c>
      <c r="B25" s="44">
        <v>99</v>
      </c>
      <c r="C25" s="44"/>
      <c r="D25" s="44"/>
      <c r="E25" s="44"/>
      <c r="F25" s="44"/>
    </row>
    <row r="26" spans="1:6">
      <c r="A26" s="44" t="s">
        <v>166</v>
      </c>
      <c r="B26" s="44">
        <v>2409</v>
      </c>
      <c r="C26" s="44"/>
      <c r="D26" s="44"/>
      <c r="E26" s="44"/>
      <c r="F26" s="44"/>
    </row>
  </sheetData>
  <sortState ref="A5:C249">
    <sortCondition ref="A5"/>
  </sortState>
  <pageMargins left="0.75" right="0.75" top="1" bottom="1" header="0.5" footer="0.5"/>
  <pageSetup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ySplit="1" topLeftCell="A2" activePane="bottomLeft" state="frozen"/>
      <selection pane="bottomLeft" activeCell="B2" sqref="B2"/>
    </sheetView>
  </sheetViews>
  <sheetFormatPr defaultColWidth="11.42578125" defaultRowHeight="15"/>
  <cols>
    <col min="1" max="1" width="60" bestFit="1" customWidth="1"/>
  </cols>
  <sheetData>
    <row r="1" spans="1:7" s="3" customFormat="1">
      <c r="A1" s="19" t="s">
        <v>44</v>
      </c>
      <c r="B1" s="37" t="s">
        <v>323</v>
      </c>
      <c r="C1" s="3" t="s">
        <v>337</v>
      </c>
      <c r="D1" s="3" t="s">
        <v>424</v>
      </c>
      <c r="E1" s="3" t="s">
        <v>323</v>
      </c>
      <c r="F1" s="3" t="s">
        <v>338</v>
      </c>
      <c r="G1" s="3" t="s">
        <v>339</v>
      </c>
    </row>
    <row r="2" spans="1:7">
      <c r="A2" s="23" t="s">
        <v>45</v>
      </c>
      <c r="B2">
        <f>SUM(B3:B26)</f>
        <v>460180</v>
      </c>
      <c r="C2">
        <v>13490.3</v>
      </c>
      <c r="D2">
        <v>178</v>
      </c>
      <c r="E2">
        <v>325465.53999999998</v>
      </c>
      <c r="F2">
        <v>60661.71</v>
      </c>
      <c r="G2">
        <v>73743.649999999994</v>
      </c>
    </row>
    <row r="3" spans="1:7">
      <c r="A3" s="18" t="s">
        <v>264</v>
      </c>
      <c r="B3">
        <v>183</v>
      </c>
    </row>
    <row r="4" spans="1:7">
      <c r="A4" s="15" t="s">
        <v>47</v>
      </c>
      <c r="B4">
        <v>1</v>
      </c>
    </row>
    <row r="5" spans="1:7">
      <c r="A5" s="15" t="s">
        <v>175</v>
      </c>
      <c r="B5">
        <v>3876</v>
      </c>
    </row>
    <row r="6" spans="1:7">
      <c r="A6" s="18" t="s">
        <v>274</v>
      </c>
      <c r="B6">
        <v>326</v>
      </c>
    </row>
    <row r="7" spans="1:7">
      <c r="A7" s="18" t="s">
        <v>280</v>
      </c>
      <c r="B7">
        <v>2185</v>
      </c>
    </row>
    <row r="8" spans="1:7">
      <c r="A8" s="18" t="s">
        <v>275</v>
      </c>
      <c r="B8">
        <v>16</v>
      </c>
    </row>
    <row r="9" spans="1:7">
      <c r="A9" s="13" t="s">
        <v>423</v>
      </c>
      <c r="B9">
        <v>30237</v>
      </c>
    </row>
    <row r="10" spans="1:7">
      <c r="A10" s="18" t="s">
        <v>270</v>
      </c>
      <c r="B10">
        <v>8</v>
      </c>
    </row>
    <row r="11" spans="1:7">
      <c r="A11" s="15" t="s">
        <v>66</v>
      </c>
      <c r="B11">
        <v>108</v>
      </c>
    </row>
    <row r="12" spans="1:7">
      <c r="A12" s="15" t="s">
        <v>67</v>
      </c>
      <c r="B12">
        <v>7427</v>
      </c>
    </row>
    <row r="13" spans="1:7">
      <c r="A13" s="15" t="s">
        <v>72</v>
      </c>
      <c r="B13">
        <v>52</v>
      </c>
    </row>
    <row r="14" spans="1:7">
      <c r="A14" s="15" t="s">
        <v>165</v>
      </c>
      <c r="B14">
        <v>173918</v>
      </c>
    </row>
    <row r="15" spans="1:7">
      <c r="A15" s="15" t="s">
        <v>82</v>
      </c>
      <c r="B15">
        <v>31221</v>
      </c>
    </row>
    <row r="16" spans="1:7">
      <c r="A16" s="15" t="s">
        <v>87</v>
      </c>
      <c r="B16">
        <v>87576</v>
      </c>
    </row>
    <row r="17" spans="1:2">
      <c r="A17" s="15" t="s">
        <v>94</v>
      </c>
      <c r="B17">
        <v>11</v>
      </c>
    </row>
    <row r="18" spans="1:2">
      <c r="A18" s="15" t="s">
        <v>102</v>
      </c>
      <c r="B18">
        <v>331</v>
      </c>
    </row>
    <row r="19" spans="1:2">
      <c r="A19" s="15" t="s">
        <v>104</v>
      </c>
      <c r="B19">
        <v>3250</v>
      </c>
    </row>
    <row r="20" spans="1:2">
      <c r="A20" s="15" t="s">
        <v>118</v>
      </c>
      <c r="B20">
        <v>45</v>
      </c>
    </row>
    <row r="21" spans="1:2">
      <c r="A21" s="15" t="s">
        <v>122</v>
      </c>
      <c r="B21">
        <v>38884</v>
      </c>
    </row>
    <row r="22" spans="1:2">
      <c r="A22" s="18" t="s">
        <v>273</v>
      </c>
      <c r="B22">
        <v>77670</v>
      </c>
    </row>
    <row r="23" spans="1:2">
      <c r="A23" s="15" t="s">
        <v>139</v>
      </c>
      <c r="B23">
        <v>102</v>
      </c>
    </row>
    <row r="24" spans="1:2">
      <c r="A24" s="15" t="s">
        <v>166</v>
      </c>
      <c r="B24">
        <v>2381</v>
      </c>
    </row>
    <row r="25" spans="1:2">
      <c r="A25" s="18" t="s">
        <v>258</v>
      </c>
      <c r="B25">
        <v>367</v>
      </c>
    </row>
    <row r="26" spans="1:2">
      <c r="A26" s="15" t="s">
        <v>161</v>
      </c>
      <c r="B26">
        <v>5</v>
      </c>
    </row>
  </sheetData>
  <pageMargins left="0.75" right="0.75" top="1" bottom="1" header="0.5" footer="0.5"/>
  <pageSetup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 activeCell="E2" sqref="E2"/>
    </sheetView>
  </sheetViews>
  <sheetFormatPr defaultColWidth="11.42578125" defaultRowHeight="15"/>
  <cols>
    <col min="1" max="1" width="10" bestFit="1" customWidth="1"/>
  </cols>
  <sheetData>
    <row r="1" spans="1:5" s="3" customFormat="1" ht="30">
      <c r="A1" s="49" t="s">
        <v>44</v>
      </c>
      <c r="B1" s="50" t="s">
        <v>329</v>
      </c>
      <c r="C1" s="2" t="s">
        <v>331</v>
      </c>
      <c r="D1" s="2" t="s">
        <v>336</v>
      </c>
      <c r="E1" s="50" t="s">
        <v>425</v>
      </c>
    </row>
    <row r="2" spans="1:5" s="12" customFormat="1">
      <c r="A2" s="49" t="s">
        <v>45</v>
      </c>
      <c r="B2" s="45">
        <v>89989.45</v>
      </c>
      <c r="C2" s="45">
        <v>344460</v>
      </c>
      <c r="D2" s="46">
        <v>64678</v>
      </c>
      <c r="E2" s="57">
        <v>843</v>
      </c>
    </row>
  </sheetData>
  <pageMargins left="0.75" right="0.75" top="1" bottom="1" header="0.5" footer="0.5"/>
  <pageSetup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F1" sqref="F1"/>
    </sheetView>
  </sheetViews>
  <sheetFormatPr defaultColWidth="11.42578125" defaultRowHeight="15"/>
  <sheetData>
    <row r="1" spans="1:6" s="3" customFormat="1" ht="30">
      <c r="A1" s="49" t="s">
        <v>44</v>
      </c>
      <c r="B1" s="50" t="s">
        <v>329</v>
      </c>
      <c r="C1" s="2" t="s">
        <v>331</v>
      </c>
      <c r="D1" s="2" t="s">
        <v>336</v>
      </c>
      <c r="E1" s="50" t="s">
        <v>425</v>
      </c>
      <c r="F1" s="50" t="s">
        <v>424</v>
      </c>
    </row>
    <row r="2" spans="1:6" s="12" customFormat="1">
      <c r="A2" s="49" t="s">
        <v>45</v>
      </c>
      <c r="B2" s="45">
        <v>63565</v>
      </c>
      <c r="C2" s="45">
        <v>273316</v>
      </c>
      <c r="D2" s="45">
        <v>57026</v>
      </c>
      <c r="E2" s="57">
        <v>296</v>
      </c>
      <c r="F2" s="46">
        <v>1870</v>
      </c>
    </row>
  </sheetData>
  <pageMargins left="0.75" right="0.75" top="1" bottom="1" header="0.5" footer="0.5"/>
  <pageSetup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F1" sqref="F1"/>
    </sheetView>
  </sheetViews>
  <sheetFormatPr defaultColWidth="11.42578125" defaultRowHeight="15"/>
  <cols>
    <col min="1" max="16384" width="11.42578125" style="44"/>
  </cols>
  <sheetData>
    <row r="1" spans="1:6" s="49" customFormat="1" ht="30">
      <c r="A1" s="49" t="s">
        <v>44</v>
      </c>
      <c r="B1" s="50" t="s">
        <v>329</v>
      </c>
      <c r="C1" s="2" t="s">
        <v>331</v>
      </c>
      <c r="D1" s="2" t="s">
        <v>336</v>
      </c>
      <c r="E1" s="50" t="s">
        <v>425</v>
      </c>
      <c r="F1" s="50" t="s">
        <v>424</v>
      </c>
    </row>
    <row r="2" spans="1:6" s="51" customFormat="1">
      <c r="A2" s="49" t="s">
        <v>45</v>
      </c>
      <c r="B2" s="45">
        <v>57703.77</v>
      </c>
      <c r="C2" s="45">
        <v>240530</v>
      </c>
      <c r="D2" s="45">
        <v>52422</v>
      </c>
      <c r="E2" s="45">
        <v>646</v>
      </c>
      <c r="F2" s="45">
        <v>489</v>
      </c>
    </row>
  </sheetData>
  <pageMargins left="0.75" right="0.75" top="1" bottom="1" header="0.5" footer="0.5"/>
  <pageSetup orientation="portrait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F1" sqref="F1"/>
    </sheetView>
  </sheetViews>
  <sheetFormatPr defaultColWidth="11.42578125" defaultRowHeight="15"/>
  <sheetData>
    <row r="1" spans="1:6" s="3" customFormat="1" ht="30">
      <c r="A1" s="49" t="s">
        <v>44</v>
      </c>
      <c r="B1" s="50" t="s">
        <v>329</v>
      </c>
      <c r="C1" s="2" t="s">
        <v>331</v>
      </c>
      <c r="D1" s="2" t="s">
        <v>336</v>
      </c>
      <c r="E1" s="50" t="s">
        <v>425</v>
      </c>
      <c r="F1" s="50" t="s">
        <v>424</v>
      </c>
    </row>
    <row r="2" spans="1:6" s="12" customFormat="1">
      <c r="A2" s="49" t="s">
        <v>45</v>
      </c>
      <c r="B2" s="45">
        <v>82841.2</v>
      </c>
      <c r="C2" s="45">
        <v>222760</v>
      </c>
      <c r="D2" s="45">
        <v>50353</v>
      </c>
      <c r="E2" s="45">
        <v>346</v>
      </c>
      <c r="F2" s="45">
        <v>1427.5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1"/>
  <sheetViews>
    <sheetView topLeftCell="A19" workbookViewId="0">
      <selection activeCell="J16" sqref="J15:J16"/>
    </sheetView>
  </sheetViews>
  <sheetFormatPr defaultColWidth="8.85546875" defaultRowHeight="15"/>
  <sheetData>
    <row r="1" spans="1:4">
      <c r="A1" t="s">
        <v>2</v>
      </c>
    </row>
    <row r="3" spans="1:4">
      <c r="A3" s="1" t="s">
        <v>0</v>
      </c>
    </row>
    <row r="5" spans="1:4">
      <c r="A5" s="1" t="s">
        <v>1</v>
      </c>
    </row>
    <row r="8" spans="1:4">
      <c r="A8" t="s">
        <v>3</v>
      </c>
    </row>
    <row r="9" spans="1:4">
      <c r="A9" t="s">
        <v>10</v>
      </c>
    </row>
    <row r="10" spans="1:4">
      <c r="A10" t="s">
        <v>11</v>
      </c>
    </row>
    <row r="11" spans="1:4">
      <c r="A11" t="s">
        <v>12</v>
      </c>
    </row>
    <row r="12" spans="1:4">
      <c r="A12" t="s">
        <v>13</v>
      </c>
    </row>
    <row r="13" spans="1:4">
      <c r="A13" t="s">
        <v>14</v>
      </c>
    </row>
    <row r="14" spans="1:4">
      <c r="A14" t="s">
        <v>15</v>
      </c>
    </row>
    <row r="15" spans="1:4">
      <c r="A15" t="s">
        <v>16</v>
      </c>
      <c r="D15" t="s">
        <v>34</v>
      </c>
    </row>
    <row r="16" spans="1:4">
      <c r="A16" t="s">
        <v>5</v>
      </c>
    </row>
    <row r="17" spans="1:1">
      <c r="A17" t="s">
        <v>4</v>
      </c>
    </row>
    <row r="18" spans="1:1">
      <c r="A18" t="s">
        <v>19</v>
      </c>
    </row>
    <row r="19" spans="1:1">
      <c r="A19" t="s">
        <v>20</v>
      </c>
    </row>
    <row r="20" spans="1:1">
      <c r="A20" t="s">
        <v>24</v>
      </c>
    </row>
    <row r="21" spans="1:1">
      <c r="A21" t="s">
        <v>6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17</v>
      </c>
    </row>
    <row r="29" spans="1:1">
      <c r="A29" t="s">
        <v>7</v>
      </c>
    </row>
    <row r="30" spans="1:1">
      <c r="A30" t="s">
        <v>8</v>
      </c>
    </row>
    <row r="31" spans="1:1">
      <c r="A31" t="s">
        <v>9</v>
      </c>
    </row>
    <row r="33" spans="1:2">
      <c r="A33" t="s">
        <v>25</v>
      </c>
    </row>
    <row r="35" spans="1:2">
      <c r="A35" t="s">
        <v>18</v>
      </c>
    </row>
    <row r="37" spans="1:2">
      <c r="A37" s="91" t="s">
        <v>26</v>
      </c>
      <c r="B37" s="91"/>
    </row>
    <row r="38" spans="1:2" ht="45">
      <c r="A38" s="4" t="s">
        <v>27</v>
      </c>
      <c r="B38" s="7" t="s">
        <v>30</v>
      </c>
    </row>
    <row r="39" spans="1:2" ht="60">
      <c r="A39" s="5" t="s">
        <v>28</v>
      </c>
      <c r="B39" s="8" t="s">
        <v>31</v>
      </c>
    </row>
    <row r="40" spans="1:2" ht="45">
      <c r="A40" s="6" t="s">
        <v>29</v>
      </c>
      <c r="B40" s="9" t="s">
        <v>32</v>
      </c>
    </row>
    <row r="42" spans="1:2">
      <c r="A42" s="92" t="s">
        <v>33</v>
      </c>
      <c r="B42" s="92"/>
    </row>
    <row r="43" spans="1:2">
      <c r="A43" s="10" t="s">
        <v>38</v>
      </c>
    </row>
    <row r="44" spans="1:2">
      <c r="A44" s="10" t="s">
        <v>37</v>
      </c>
    </row>
    <row r="45" spans="1:2">
      <c r="A45" s="10" t="s">
        <v>35</v>
      </c>
    </row>
    <row r="46" spans="1:2">
      <c r="A46" s="10" t="s">
        <v>36</v>
      </c>
    </row>
    <row r="47" spans="1:2">
      <c r="A47" s="10" t="s">
        <v>39</v>
      </c>
    </row>
    <row r="48" spans="1:2">
      <c r="A48" s="10" t="s">
        <v>40</v>
      </c>
    </row>
    <row r="49" spans="1:1">
      <c r="A49" s="10" t="s">
        <v>41</v>
      </c>
    </row>
    <row r="50" spans="1:1">
      <c r="A50" s="10" t="s">
        <v>42</v>
      </c>
    </row>
    <row r="51" spans="1:1">
      <c r="A51" s="10" t="s">
        <v>43</v>
      </c>
    </row>
  </sheetData>
  <mergeCells count="2">
    <mergeCell ref="A37:B37"/>
    <mergeCell ref="A42:B42"/>
  </mergeCells>
  <pageMargins left="0.7" right="0.7" top="0.75" bottom="0.75" header="0.3" footer="0.3"/>
  <pageSetup orientation="portrait" horizontalDpi="4294967292" verticalDpi="429496729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21" sqref="E21"/>
    </sheetView>
  </sheetViews>
  <sheetFormatPr defaultColWidth="11.42578125" defaultRowHeight="15"/>
  <cols>
    <col min="1" max="16384" width="11.42578125" style="44"/>
  </cols>
  <sheetData>
    <row r="1" spans="1:6" s="49" customFormat="1" ht="30">
      <c r="A1" s="49" t="s">
        <v>44</v>
      </c>
      <c r="B1" s="50" t="s">
        <v>329</v>
      </c>
      <c r="C1" s="2" t="s">
        <v>331</v>
      </c>
      <c r="D1" s="2" t="s">
        <v>336</v>
      </c>
      <c r="E1" s="50" t="s">
        <v>425</v>
      </c>
      <c r="F1" s="50" t="s">
        <v>424</v>
      </c>
    </row>
    <row r="2" spans="1:6" s="51" customFormat="1">
      <c r="A2" s="49" t="s">
        <v>45</v>
      </c>
      <c r="B2" s="45">
        <v>129381.9</v>
      </c>
      <c r="C2" s="45">
        <v>244156</v>
      </c>
      <c r="D2" s="45">
        <v>60315</v>
      </c>
      <c r="E2" s="45">
        <v>864</v>
      </c>
      <c r="F2" s="45">
        <v>2539</v>
      </c>
    </row>
  </sheetData>
  <pageMargins left="0.75" right="0.75" top="1" bottom="1" header="0.5" footer="0.5"/>
  <pageSetup orientation="portrait" horizontalDpi="4294967292" verticalDpi="429496729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" sqref="E1"/>
    </sheetView>
  </sheetViews>
  <sheetFormatPr defaultColWidth="11.42578125" defaultRowHeight="15"/>
  <sheetData>
    <row r="1" spans="1:6" s="3" customFormat="1" ht="30">
      <c r="A1" s="49" t="s">
        <v>44</v>
      </c>
      <c r="B1" s="50" t="s">
        <v>329</v>
      </c>
      <c r="C1" s="2" t="s">
        <v>331</v>
      </c>
      <c r="D1" s="2" t="s">
        <v>336</v>
      </c>
      <c r="E1" s="50" t="s">
        <v>425</v>
      </c>
      <c r="F1" s="50" t="s">
        <v>424</v>
      </c>
    </row>
    <row r="2" spans="1:6" s="12" customFormat="1">
      <c r="A2" s="49" t="s">
        <v>45</v>
      </c>
      <c r="B2" s="46">
        <v>134002.07</v>
      </c>
      <c r="C2" s="45">
        <v>336635</v>
      </c>
      <c r="D2" s="46">
        <v>65281</v>
      </c>
      <c r="E2" s="46">
        <v>872</v>
      </c>
      <c r="F2" s="46">
        <v>1077</v>
      </c>
    </row>
  </sheetData>
  <pageMargins left="0.75" right="0.75" top="1" bottom="1" header="0.5" footer="0.5"/>
  <pageSetup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" sqref="E1"/>
    </sheetView>
  </sheetViews>
  <sheetFormatPr defaultColWidth="11.42578125" defaultRowHeight="15"/>
  <sheetData>
    <row r="1" spans="1:6" s="3" customFormat="1" ht="30">
      <c r="A1" s="49" t="s">
        <v>44</v>
      </c>
      <c r="B1" s="50" t="s">
        <v>329</v>
      </c>
      <c r="C1" s="2" t="s">
        <v>331</v>
      </c>
      <c r="D1" s="2" t="s">
        <v>336</v>
      </c>
      <c r="E1" s="50" t="s">
        <v>425</v>
      </c>
      <c r="F1" s="50" t="s">
        <v>424</v>
      </c>
    </row>
    <row r="2" spans="1:6" s="12" customFormat="1">
      <c r="A2" s="49" t="s">
        <v>45</v>
      </c>
      <c r="B2" s="45">
        <v>128336.44</v>
      </c>
      <c r="C2" s="45">
        <v>479656</v>
      </c>
      <c r="D2" s="45">
        <v>66654</v>
      </c>
      <c r="E2" s="45">
        <v>1443</v>
      </c>
      <c r="F2" s="45">
        <v>905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" sqref="E1"/>
    </sheetView>
  </sheetViews>
  <sheetFormatPr defaultColWidth="11.42578125" defaultRowHeight="15"/>
  <sheetData>
    <row r="1" spans="1:6" s="3" customFormat="1" ht="30">
      <c r="A1" s="61" t="s">
        <v>44</v>
      </c>
      <c r="B1" s="62" t="s">
        <v>329</v>
      </c>
      <c r="C1" s="2" t="s">
        <v>331</v>
      </c>
      <c r="D1" s="2" t="s">
        <v>336</v>
      </c>
      <c r="E1" s="62" t="s">
        <v>425</v>
      </c>
      <c r="F1" s="62" t="s">
        <v>424</v>
      </c>
    </row>
    <row r="2" spans="1:6" s="12" customFormat="1">
      <c r="A2" s="61" t="s">
        <v>45</v>
      </c>
      <c r="B2" s="46">
        <v>135640.14000000001</v>
      </c>
      <c r="C2" s="46">
        <v>537946</v>
      </c>
      <c r="D2" s="46">
        <v>90401</v>
      </c>
      <c r="E2" s="44">
        <v>2192</v>
      </c>
      <c r="F2" s="46">
        <v>12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pane="bottomLeft" activeCell="D6" sqref="D6"/>
    </sheetView>
  </sheetViews>
  <sheetFormatPr defaultColWidth="11.42578125" defaultRowHeight="15"/>
  <cols>
    <col min="1" max="1" width="10" bestFit="1" customWidth="1"/>
  </cols>
  <sheetData>
    <row r="1" spans="1:7" s="3" customFormat="1" ht="30">
      <c r="A1" s="61" t="s">
        <v>44</v>
      </c>
      <c r="B1" s="62" t="s">
        <v>337</v>
      </c>
      <c r="C1" s="62" t="s">
        <v>331</v>
      </c>
      <c r="D1" s="62" t="s">
        <v>336</v>
      </c>
      <c r="E1" s="62" t="s">
        <v>424</v>
      </c>
      <c r="F1" s="61" t="s">
        <v>340</v>
      </c>
      <c r="G1" s="61" t="s">
        <v>332</v>
      </c>
    </row>
    <row r="2" spans="1:7" s="12" customFormat="1">
      <c r="A2" s="61" t="s">
        <v>45</v>
      </c>
      <c r="B2" s="46">
        <v>210705</v>
      </c>
      <c r="C2" s="46">
        <v>286866</v>
      </c>
      <c r="D2" s="46">
        <v>88263</v>
      </c>
      <c r="E2" s="46">
        <v>72</v>
      </c>
      <c r="F2" s="68">
        <v>397</v>
      </c>
      <c r="G2" s="51">
        <v>1710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pane="bottomLeft" sqref="A1:XFD1"/>
    </sheetView>
  </sheetViews>
  <sheetFormatPr defaultColWidth="11.42578125" defaultRowHeight="15"/>
  <cols>
    <col min="1" max="1" width="10" bestFit="1" customWidth="1"/>
  </cols>
  <sheetData>
    <row r="1" spans="1:7" s="3" customFormat="1">
      <c r="A1" s="61" t="s">
        <v>44</v>
      </c>
      <c r="B1" s="62" t="s">
        <v>324</v>
      </c>
      <c r="C1" s="62" t="s">
        <v>331</v>
      </c>
      <c r="D1" s="62" t="s">
        <v>336</v>
      </c>
      <c r="E1" s="62" t="s">
        <v>330</v>
      </c>
      <c r="F1" s="61" t="s">
        <v>337</v>
      </c>
      <c r="G1" s="62" t="s">
        <v>340</v>
      </c>
    </row>
    <row r="2" spans="1:7" s="12" customFormat="1">
      <c r="A2" s="61" t="s">
        <v>45</v>
      </c>
      <c r="B2" s="46">
        <v>202109.5</v>
      </c>
      <c r="C2" s="46">
        <v>445352</v>
      </c>
      <c r="D2" s="46">
        <v>111913</v>
      </c>
      <c r="E2" s="46">
        <v>1173</v>
      </c>
      <c r="F2" s="46">
        <v>6704</v>
      </c>
      <c r="G2" s="51">
        <v>4012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pane="bottomLeft" activeCell="G22" sqref="G22"/>
    </sheetView>
  </sheetViews>
  <sheetFormatPr defaultColWidth="11.42578125" defaultRowHeight="15"/>
  <cols>
    <col min="1" max="1" width="10" style="44" bestFit="1" customWidth="1"/>
    <col min="2" max="2" width="7.5703125" style="44" bestFit="1" customWidth="1"/>
    <col min="3" max="4" width="8.28515625" style="44" bestFit="1" customWidth="1"/>
    <col min="5" max="5" width="5.85546875" style="44" bestFit="1" customWidth="1"/>
    <col min="6" max="7" width="10" style="44" bestFit="1" customWidth="1"/>
    <col min="8" max="16384" width="11.42578125" style="44"/>
  </cols>
  <sheetData>
    <row r="1" spans="1:7" s="61" customFormat="1" ht="30">
      <c r="A1" s="61" t="s">
        <v>44</v>
      </c>
      <c r="B1" s="62" t="s">
        <v>324</v>
      </c>
      <c r="C1" s="62" t="s">
        <v>331</v>
      </c>
      <c r="D1" s="62" t="s">
        <v>336</v>
      </c>
      <c r="E1" s="62" t="s">
        <v>424</v>
      </c>
      <c r="F1" s="61" t="s">
        <v>337</v>
      </c>
      <c r="G1" s="62" t="s">
        <v>340</v>
      </c>
    </row>
    <row r="2" spans="1:7" s="51" customFormat="1">
      <c r="A2" s="61" t="s">
        <v>45</v>
      </c>
      <c r="B2" s="46">
        <v>211745.1</v>
      </c>
      <c r="C2" s="46">
        <v>212909</v>
      </c>
      <c r="D2" s="46">
        <v>126569</v>
      </c>
      <c r="E2" s="46">
        <v>50</v>
      </c>
      <c r="F2" s="46">
        <v>1353</v>
      </c>
      <c r="G2" s="51">
        <v>10130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G21" sqref="G21"/>
    </sheetView>
  </sheetViews>
  <sheetFormatPr defaultColWidth="11.42578125" defaultRowHeight="15"/>
  <sheetData>
    <row r="1" spans="1:6" s="3" customFormat="1" ht="30">
      <c r="A1" s="49" t="s">
        <v>44</v>
      </c>
      <c r="B1" s="50" t="s">
        <v>324</v>
      </c>
      <c r="C1" s="50" t="s">
        <v>331</v>
      </c>
      <c r="D1" s="50" t="s">
        <v>333</v>
      </c>
      <c r="E1" s="49" t="s">
        <v>334</v>
      </c>
      <c r="F1" s="50" t="s">
        <v>335</v>
      </c>
    </row>
    <row r="2" spans="1:6" s="12" customFormat="1">
      <c r="A2" s="49" t="s">
        <v>45</v>
      </c>
      <c r="B2" s="46">
        <v>254472.45</v>
      </c>
      <c r="C2" s="46">
        <v>149876</v>
      </c>
      <c r="D2" s="46">
        <v>169982</v>
      </c>
      <c r="E2" s="46">
        <v>1664</v>
      </c>
      <c r="F2" s="51">
        <v>15897</v>
      </c>
    </row>
  </sheetData>
  <pageMargins left="0.75" right="0.75" top="1" bottom="1" header="0.5" footer="0.5"/>
  <pageSetup orientation="portrait" horizontalDpi="4294967292" verticalDpi="429496729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F11" sqref="F11"/>
    </sheetView>
  </sheetViews>
  <sheetFormatPr defaultColWidth="11.42578125" defaultRowHeight="15"/>
  <cols>
    <col min="1" max="1" width="10" style="71" bestFit="1" customWidth="1"/>
    <col min="2" max="16384" width="11.42578125" style="71"/>
  </cols>
  <sheetData>
    <row r="1" spans="1:6" s="69" customFormat="1">
      <c r="A1" s="61" t="s">
        <v>44</v>
      </c>
      <c r="B1" s="62" t="s">
        <v>337</v>
      </c>
      <c r="C1" s="62" t="s">
        <v>331</v>
      </c>
      <c r="D1" s="62" t="s">
        <v>336</v>
      </c>
      <c r="E1" s="61" t="s">
        <v>340</v>
      </c>
      <c r="F1" s="62" t="s">
        <v>339</v>
      </c>
    </row>
    <row r="2" spans="1:6" s="70" customFormat="1">
      <c r="A2" s="61" t="s">
        <v>45</v>
      </c>
      <c r="B2" s="46">
        <v>289009.74</v>
      </c>
      <c r="C2" s="46">
        <v>187135</v>
      </c>
      <c r="D2" s="46">
        <v>195181</v>
      </c>
      <c r="E2" s="57">
        <v>1577</v>
      </c>
      <c r="F2" s="51">
        <v>46935</v>
      </c>
    </row>
  </sheetData>
  <pageMargins left="0.75" right="0.75" top="1" bottom="1" header="0.5" footer="0.5"/>
  <pageSetup orientation="portrait" horizontalDpi="4294967292" verticalDpi="429496729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pane ySplit="1" topLeftCell="A2" activePane="bottomLeft" state="frozen"/>
      <selection pane="bottomLeft" activeCell="F9" sqref="F9"/>
    </sheetView>
  </sheetViews>
  <sheetFormatPr defaultColWidth="11.42578125" defaultRowHeight="15"/>
  <sheetData>
    <row r="1" spans="1:8" s="3" customFormat="1" ht="30">
      <c r="A1" s="61" t="s">
        <v>44</v>
      </c>
      <c r="B1" s="62" t="s">
        <v>324</v>
      </c>
      <c r="C1" s="62" t="s">
        <v>331</v>
      </c>
      <c r="D1" s="62" t="s">
        <v>336</v>
      </c>
      <c r="E1" s="61" t="s">
        <v>340</v>
      </c>
      <c r="F1" s="62" t="s">
        <v>339</v>
      </c>
      <c r="G1" s="62" t="s">
        <v>332</v>
      </c>
      <c r="H1" s="62" t="s">
        <v>341</v>
      </c>
    </row>
    <row r="2" spans="1:8">
      <c r="A2" s="57" t="s">
        <v>45</v>
      </c>
      <c r="B2" s="48">
        <v>323762</v>
      </c>
      <c r="C2" s="48">
        <v>187488</v>
      </c>
      <c r="D2" s="46">
        <v>218345</v>
      </c>
      <c r="E2" s="44">
        <v>370</v>
      </c>
      <c r="F2" s="48">
        <v>218087</v>
      </c>
      <c r="G2" s="48">
        <v>34523</v>
      </c>
      <c r="H2" s="57">
        <v>370</v>
      </c>
    </row>
    <row r="3" spans="1:8">
      <c r="A3" s="44"/>
      <c r="B3" s="44"/>
      <c r="C3" s="44"/>
      <c r="D3" s="44"/>
      <c r="E3" s="44"/>
      <c r="F3" s="44"/>
      <c r="G3" s="44"/>
      <c r="H3" s="44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pane ySplit="1" topLeftCell="A2" activePane="bottomLeft" state="frozen"/>
      <selection pane="bottomLeft" activeCell="F12" sqref="F12"/>
    </sheetView>
  </sheetViews>
  <sheetFormatPr defaultColWidth="11.42578125" defaultRowHeight="15"/>
  <cols>
    <col min="1" max="1" width="29.7109375" bestFit="1" customWidth="1"/>
    <col min="2" max="2" width="7.5703125" bestFit="1" customWidth="1"/>
  </cols>
  <sheetData>
    <row r="1" spans="1:3">
      <c r="A1" s="37" t="s">
        <v>44</v>
      </c>
      <c r="B1" s="37" t="s">
        <v>324</v>
      </c>
    </row>
    <row r="2" spans="1:3">
      <c r="A2" s="37" t="s">
        <v>45</v>
      </c>
      <c r="B2" s="42">
        <f>SUM(B3:B31)</f>
        <v>187239</v>
      </c>
    </row>
    <row r="3" spans="1:3">
      <c r="A3" s="39" t="s">
        <v>175</v>
      </c>
      <c r="B3" s="41">
        <v>5406</v>
      </c>
      <c r="C3" s="20"/>
    </row>
    <row r="4" spans="1:3">
      <c r="A4" s="39" t="s">
        <v>56</v>
      </c>
      <c r="B4" s="41">
        <v>9245</v>
      </c>
    </row>
    <row r="5" spans="1:3">
      <c r="A5" s="39" t="s">
        <v>179</v>
      </c>
      <c r="B5" s="41">
        <v>12</v>
      </c>
    </row>
    <row r="6" spans="1:3">
      <c r="A6" s="39" t="s">
        <v>167</v>
      </c>
      <c r="B6" s="41">
        <v>1266</v>
      </c>
    </row>
    <row r="7" spans="1:3">
      <c r="A7" s="39" t="s">
        <v>57</v>
      </c>
      <c r="B7" s="41">
        <v>50</v>
      </c>
    </row>
    <row r="8" spans="1:3">
      <c r="A8" s="39" t="s">
        <v>62</v>
      </c>
      <c r="B8" s="41">
        <v>18210</v>
      </c>
    </row>
    <row r="9" spans="1:3">
      <c r="A9" s="39" t="s">
        <v>193</v>
      </c>
      <c r="B9" s="41">
        <v>60</v>
      </c>
    </row>
    <row r="10" spans="1:3">
      <c r="A10" s="39" t="s">
        <v>197</v>
      </c>
      <c r="B10" s="41">
        <v>1055</v>
      </c>
    </row>
    <row r="11" spans="1:3">
      <c r="A11" s="39" t="s">
        <v>67</v>
      </c>
      <c r="B11" s="41">
        <v>332</v>
      </c>
    </row>
    <row r="12" spans="1:3">
      <c r="A12" s="39" t="s">
        <v>72</v>
      </c>
      <c r="B12" s="41">
        <v>102</v>
      </c>
    </row>
    <row r="13" spans="1:3">
      <c r="A13" s="39" t="s">
        <v>165</v>
      </c>
      <c r="B13" s="41">
        <v>62796</v>
      </c>
    </row>
    <row r="14" spans="1:3">
      <c r="A14" s="39" t="s">
        <v>168</v>
      </c>
      <c r="B14" s="41">
        <v>33468</v>
      </c>
    </row>
    <row r="15" spans="1:3">
      <c r="A15" s="39" t="s">
        <v>169</v>
      </c>
      <c r="B15" s="41">
        <v>4250</v>
      </c>
    </row>
    <row r="16" spans="1:3">
      <c r="A16" s="39" t="s">
        <v>92</v>
      </c>
      <c r="B16" s="41">
        <v>8923</v>
      </c>
    </row>
    <row r="17" spans="1:2">
      <c r="A17" s="39" t="s">
        <v>164</v>
      </c>
      <c r="B17" s="41">
        <v>8218</v>
      </c>
    </row>
    <row r="18" spans="1:2">
      <c r="A18" s="39" t="s">
        <v>102</v>
      </c>
      <c r="B18" s="41">
        <v>3442</v>
      </c>
    </row>
    <row r="19" spans="1:2">
      <c r="A19" s="39" t="s">
        <v>116</v>
      </c>
      <c r="B19" s="41">
        <v>720</v>
      </c>
    </row>
    <row r="20" spans="1:2">
      <c r="A20" s="39" t="s">
        <v>118</v>
      </c>
      <c r="B20" s="41">
        <v>91</v>
      </c>
    </row>
    <row r="21" spans="1:2">
      <c r="A21" s="39" t="s">
        <v>194</v>
      </c>
      <c r="B21" s="41">
        <v>64</v>
      </c>
    </row>
    <row r="22" spans="1:2">
      <c r="A22" s="39" t="s">
        <v>139</v>
      </c>
      <c r="B22" s="41">
        <v>25</v>
      </c>
    </row>
    <row r="23" spans="1:2">
      <c r="A23" s="39" t="s">
        <v>188</v>
      </c>
      <c r="B23" s="41">
        <v>29</v>
      </c>
    </row>
    <row r="24" spans="1:2">
      <c r="A24" s="39" t="s">
        <v>166</v>
      </c>
      <c r="B24" s="41">
        <v>2632</v>
      </c>
    </row>
    <row r="25" spans="1:2">
      <c r="A25" s="39" t="s">
        <v>143</v>
      </c>
      <c r="B25" s="41">
        <v>5008</v>
      </c>
    </row>
    <row r="26" spans="1:2">
      <c r="A26" s="39" t="s">
        <v>182</v>
      </c>
      <c r="B26" s="41">
        <v>1136</v>
      </c>
    </row>
    <row r="27" spans="1:2">
      <c r="A27" s="39" t="s">
        <v>183</v>
      </c>
      <c r="B27" s="41">
        <v>6423</v>
      </c>
    </row>
    <row r="28" spans="1:2">
      <c r="A28" s="39" t="s">
        <v>190</v>
      </c>
      <c r="B28" s="41">
        <v>13122</v>
      </c>
    </row>
    <row r="29" spans="1:2">
      <c r="A29" s="39" t="s">
        <v>191</v>
      </c>
      <c r="B29" s="41">
        <v>1012</v>
      </c>
    </row>
    <row r="30" spans="1:2">
      <c r="A30" s="39" t="s">
        <v>189</v>
      </c>
      <c r="B30" s="41">
        <v>112</v>
      </c>
    </row>
    <row r="31" spans="1:2">
      <c r="A31" s="39" t="s">
        <v>161</v>
      </c>
      <c r="B31" s="41">
        <v>30</v>
      </c>
    </row>
    <row r="32" spans="1:2">
      <c r="B32" s="20"/>
    </row>
  </sheetData>
  <sortState ref="A3:B247">
    <sortCondition ref="A3"/>
  </sortState>
  <phoneticPr fontId="10" type="noConversion"/>
  <pageMargins left="0.75" right="0.75" top="1" bottom="1" header="0.5" footer="0.5"/>
  <pageSetup orientation="portrait" horizontalDpi="4294967292" verticalDpi="4294967292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pane ySplit="1" topLeftCell="A2" activePane="bottomLeft" state="frozen"/>
      <selection pane="bottomLeft" activeCell="C10" sqref="C10"/>
    </sheetView>
  </sheetViews>
  <sheetFormatPr defaultColWidth="11.42578125" defaultRowHeight="15"/>
  <cols>
    <col min="1" max="1" width="10" bestFit="1" customWidth="1"/>
  </cols>
  <sheetData>
    <row r="1" spans="1:8" s="3" customFormat="1">
      <c r="A1" s="61" t="s">
        <v>44</v>
      </c>
      <c r="B1" s="62" t="s">
        <v>324</v>
      </c>
      <c r="C1" s="62" t="s">
        <v>331</v>
      </c>
      <c r="D1" s="62" t="s">
        <v>336</v>
      </c>
      <c r="E1" s="61" t="s">
        <v>337</v>
      </c>
      <c r="F1" s="62" t="s">
        <v>340</v>
      </c>
      <c r="G1" s="62" t="s">
        <v>339</v>
      </c>
      <c r="H1" s="62" t="s">
        <v>341</v>
      </c>
    </row>
    <row r="2" spans="1:8">
      <c r="A2" s="57" t="s">
        <v>45</v>
      </c>
      <c r="B2" s="48">
        <v>359567</v>
      </c>
      <c r="C2" s="48">
        <v>176126</v>
      </c>
      <c r="D2" s="46">
        <v>234402</v>
      </c>
      <c r="E2" s="44">
        <v>592</v>
      </c>
      <c r="F2" s="48">
        <v>234402</v>
      </c>
      <c r="G2" s="48">
        <v>15756</v>
      </c>
      <c r="H2" s="44">
        <v>592</v>
      </c>
    </row>
    <row r="3" spans="1:8">
      <c r="A3" s="44"/>
      <c r="B3" s="44"/>
      <c r="C3" s="44"/>
      <c r="D3" s="44"/>
      <c r="E3" s="44"/>
      <c r="F3" s="44"/>
      <c r="G3" s="46"/>
      <c r="H3" s="44"/>
    </row>
  </sheetData>
  <phoneticPr fontId="10" type="noConversion"/>
  <pageMargins left="0.75" right="0.75" top="1" bottom="1" header="0.5" footer="0.5"/>
  <pageSetup orientation="portrait" horizontalDpi="4294967292" verticalDpi="429496729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1" topLeftCell="A2" activePane="bottomLeft" state="frozen"/>
      <selection pane="bottomLeft" activeCell="F33" sqref="F33"/>
    </sheetView>
  </sheetViews>
  <sheetFormatPr defaultColWidth="11.42578125" defaultRowHeight="15"/>
  <cols>
    <col min="1" max="1" width="60" style="13" bestFit="1" customWidth="1"/>
    <col min="2" max="2" width="6.28515625" style="13" bestFit="1" customWidth="1"/>
    <col min="3" max="16384" width="11.42578125" style="13"/>
  </cols>
  <sheetData>
    <row r="1" spans="1:11" s="27" customFormat="1">
      <c r="A1" s="61" t="s">
        <v>44</v>
      </c>
      <c r="B1" s="62" t="s">
        <v>324</v>
      </c>
      <c r="C1" s="62" t="s">
        <v>331</v>
      </c>
      <c r="D1" s="62" t="s">
        <v>424</v>
      </c>
      <c r="E1" s="61" t="s">
        <v>337</v>
      </c>
      <c r="F1" s="62" t="s">
        <v>340</v>
      </c>
      <c r="G1" s="62" t="s">
        <v>339</v>
      </c>
      <c r="H1" s="62" t="s">
        <v>341</v>
      </c>
      <c r="I1" s="62" t="s">
        <v>342</v>
      </c>
      <c r="J1" s="62" t="s">
        <v>343</v>
      </c>
      <c r="K1" s="62" t="s">
        <v>344</v>
      </c>
    </row>
    <row r="2" spans="1:11">
      <c r="A2" s="57" t="s">
        <v>45</v>
      </c>
      <c r="B2" s="44">
        <v>20520</v>
      </c>
      <c r="C2" s="44">
        <v>334402</v>
      </c>
      <c r="D2" s="44">
        <v>6</v>
      </c>
      <c r="E2" s="44">
        <v>3433</v>
      </c>
      <c r="F2" s="44">
        <v>295295</v>
      </c>
      <c r="G2" s="44">
        <v>206649</v>
      </c>
      <c r="H2" s="44">
        <v>155088</v>
      </c>
      <c r="I2" s="44">
        <v>85033</v>
      </c>
      <c r="J2" s="44">
        <v>3432</v>
      </c>
      <c r="K2" s="44">
        <v>104730</v>
      </c>
    </row>
    <row r="3" spans="1:11">
      <c r="A3" s="51" t="s">
        <v>175</v>
      </c>
      <c r="B3" s="44"/>
      <c r="C3" s="44"/>
      <c r="D3" s="44"/>
      <c r="E3" s="44"/>
      <c r="F3" s="44"/>
      <c r="G3" s="44"/>
      <c r="H3" s="44"/>
      <c r="I3" s="44">
        <v>26946</v>
      </c>
      <c r="J3" s="44"/>
      <c r="K3" s="44">
        <v>1389</v>
      </c>
    </row>
    <row r="4" spans="1:11">
      <c r="A4" s="51" t="s">
        <v>55</v>
      </c>
      <c r="B4" s="44"/>
      <c r="C4" s="44"/>
      <c r="D4" s="44"/>
      <c r="E4" s="44"/>
      <c r="F4" s="44"/>
      <c r="G4" s="44"/>
      <c r="H4" s="44"/>
      <c r="I4" s="44">
        <v>127</v>
      </c>
      <c r="J4" s="44"/>
      <c r="K4" s="44">
        <v>10</v>
      </c>
    </row>
    <row r="5" spans="1:11">
      <c r="A5" s="44" t="s">
        <v>274</v>
      </c>
      <c r="B5" s="44"/>
      <c r="C5" s="44"/>
      <c r="D5" s="44"/>
      <c r="E5" s="44"/>
      <c r="F5" s="44"/>
      <c r="G5" s="44"/>
      <c r="H5" s="44"/>
      <c r="I5" s="44">
        <v>56</v>
      </c>
      <c r="J5" s="44"/>
      <c r="K5" s="44">
        <v>62</v>
      </c>
    </row>
    <row r="6" spans="1:11">
      <c r="A6" s="51" t="s">
        <v>167</v>
      </c>
      <c r="B6" s="44"/>
      <c r="C6" s="44"/>
      <c r="D6" s="44"/>
      <c r="E6" s="44"/>
      <c r="F6" s="44"/>
      <c r="G6" s="44"/>
      <c r="H6" s="44"/>
      <c r="I6" s="44">
        <v>42</v>
      </c>
      <c r="J6" s="44"/>
      <c r="K6" s="44"/>
    </row>
    <row r="7" spans="1:11">
      <c r="A7" s="51" t="s">
        <v>57</v>
      </c>
      <c r="B7" s="44"/>
      <c r="C7" s="44"/>
      <c r="D7" s="44"/>
      <c r="E7" s="44"/>
      <c r="F7" s="44"/>
      <c r="G7" s="44"/>
      <c r="H7" s="44"/>
      <c r="I7" s="44">
        <v>1469</v>
      </c>
      <c r="J7" s="44"/>
      <c r="K7" s="44"/>
    </row>
    <row r="8" spans="1:11">
      <c r="A8" s="51" t="s">
        <v>67</v>
      </c>
      <c r="B8" s="44"/>
      <c r="C8" s="44"/>
      <c r="D8" s="44"/>
      <c r="E8" s="44"/>
      <c r="F8" s="44"/>
      <c r="G8" s="44"/>
      <c r="H8" s="44"/>
      <c r="I8" s="44">
        <v>1</v>
      </c>
      <c r="J8" s="44"/>
      <c r="K8" s="44"/>
    </row>
    <row r="9" spans="1:11">
      <c r="A9" s="51" t="s">
        <v>68</v>
      </c>
      <c r="B9" s="44"/>
      <c r="C9" s="44"/>
      <c r="D9" s="44"/>
      <c r="E9" s="44"/>
      <c r="F9" s="44"/>
      <c r="G9" s="44"/>
      <c r="H9" s="44"/>
      <c r="I9" s="44">
        <v>3400</v>
      </c>
      <c r="J9" s="44"/>
      <c r="K9" s="44"/>
    </row>
    <row r="10" spans="1:11">
      <c r="A10" s="51" t="s">
        <v>72</v>
      </c>
      <c r="B10" s="44"/>
      <c r="C10" s="44"/>
      <c r="D10" s="44"/>
      <c r="E10" s="44"/>
      <c r="F10" s="44"/>
      <c r="G10" s="44"/>
      <c r="H10" s="44"/>
      <c r="I10" s="44">
        <v>994</v>
      </c>
      <c r="J10" s="44"/>
      <c r="K10" s="44"/>
    </row>
    <row r="11" spans="1:11">
      <c r="A11" s="51" t="s">
        <v>74</v>
      </c>
      <c r="B11" s="44"/>
      <c r="C11" s="44"/>
      <c r="D11" s="44"/>
      <c r="E11" s="44"/>
      <c r="F11" s="44"/>
      <c r="G11" s="44"/>
      <c r="H11" s="44"/>
      <c r="I11" s="44"/>
      <c r="J11" s="44"/>
      <c r="K11" s="44">
        <v>3</v>
      </c>
    </row>
    <row r="12" spans="1:11">
      <c r="A12" s="51" t="s">
        <v>82</v>
      </c>
      <c r="B12" s="44"/>
      <c r="C12" s="44"/>
      <c r="D12" s="44"/>
      <c r="E12" s="44"/>
      <c r="F12" s="44"/>
      <c r="G12" s="44"/>
      <c r="H12" s="44"/>
      <c r="I12" s="44">
        <v>4547</v>
      </c>
      <c r="J12" s="44"/>
      <c r="K12" s="44">
        <v>51018</v>
      </c>
    </row>
    <row r="13" spans="1:11">
      <c r="A13" s="51" t="s">
        <v>87</v>
      </c>
      <c r="B13" s="44"/>
      <c r="C13" s="44"/>
      <c r="D13" s="44"/>
      <c r="E13" s="44"/>
      <c r="F13" s="44"/>
      <c r="G13" s="44"/>
      <c r="H13" s="44"/>
      <c r="I13" s="44">
        <v>6703</v>
      </c>
      <c r="J13" s="44"/>
      <c r="K13" s="44">
        <v>7173</v>
      </c>
    </row>
    <row r="14" spans="1:11">
      <c r="A14" s="51" t="s">
        <v>94</v>
      </c>
      <c r="B14" s="44"/>
      <c r="C14" s="44"/>
      <c r="D14" s="44"/>
      <c r="E14" s="44"/>
      <c r="F14" s="44"/>
      <c r="G14" s="44"/>
      <c r="H14" s="44"/>
      <c r="I14" s="44">
        <v>9</v>
      </c>
      <c r="J14" s="44"/>
      <c r="K14" s="44">
        <v>1</v>
      </c>
    </row>
    <row r="15" spans="1:11">
      <c r="A15" s="51" t="s">
        <v>102</v>
      </c>
      <c r="B15" s="44"/>
      <c r="C15" s="44"/>
      <c r="D15" s="44"/>
      <c r="E15" s="44"/>
      <c r="F15" s="44"/>
      <c r="G15" s="44"/>
      <c r="H15" s="44"/>
      <c r="I15" s="44">
        <v>323</v>
      </c>
      <c r="J15" s="44"/>
      <c r="K15" s="44">
        <v>83</v>
      </c>
    </row>
    <row r="16" spans="1:11">
      <c r="A16" s="51" t="s">
        <v>104</v>
      </c>
      <c r="B16" s="44"/>
      <c r="C16" s="44"/>
      <c r="D16" s="44"/>
      <c r="E16" s="44"/>
      <c r="F16" s="44"/>
      <c r="G16" s="44"/>
      <c r="H16" s="44"/>
      <c r="I16" s="44">
        <v>307</v>
      </c>
      <c r="J16" s="44"/>
      <c r="K16" s="44">
        <v>133</v>
      </c>
    </row>
    <row r="17" spans="1:11">
      <c r="A17" s="51" t="s">
        <v>118</v>
      </c>
      <c r="B17" s="44"/>
      <c r="C17" s="44"/>
      <c r="D17" s="44"/>
      <c r="E17" s="44"/>
      <c r="F17" s="44"/>
      <c r="G17" s="44"/>
      <c r="H17" s="44"/>
      <c r="I17" s="44">
        <v>984</v>
      </c>
      <c r="J17" s="44"/>
      <c r="K17" s="44">
        <v>696</v>
      </c>
    </row>
    <row r="18" spans="1:11">
      <c r="A18" s="51" t="s">
        <v>122</v>
      </c>
      <c r="B18" s="44"/>
      <c r="C18" s="44"/>
      <c r="D18" s="44"/>
      <c r="E18" s="44"/>
      <c r="F18" s="44"/>
      <c r="G18" s="44"/>
      <c r="H18" s="44"/>
      <c r="I18" s="44">
        <v>5697</v>
      </c>
      <c r="J18" s="44"/>
      <c r="K18" s="44">
        <v>4672</v>
      </c>
    </row>
    <row r="19" spans="1:11">
      <c r="A19" s="44" t="s">
        <v>272</v>
      </c>
      <c r="B19" s="44"/>
      <c r="C19" s="44"/>
      <c r="D19" s="44"/>
      <c r="E19" s="44"/>
      <c r="F19" s="44"/>
      <c r="G19" s="44"/>
      <c r="H19" s="44"/>
      <c r="I19" s="44">
        <v>20</v>
      </c>
      <c r="J19" s="44"/>
      <c r="K19" s="44">
        <v>3344</v>
      </c>
    </row>
    <row r="20" spans="1:11">
      <c r="A20" s="44" t="s">
        <v>212</v>
      </c>
      <c r="B20" s="44"/>
      <c r="C20" s="44"/>
      <c r="D20" s="44"/>
      <c r="E20" s="44"/>
      <c r="F20" s="44"/>
      <c r="G20" s="44"/>
      <c r="H20" s="44"/>
      <c r="I20" s="44">
        <v>100</v>
      </c>
      <c r="J20" s="44"/>
      <c r="K20" s="44"/>
    </row>
    <row r="21" spans="1:11">
      <c r="A21" s="44" t="s">
        <v>273</v>
      </c>
      <c r="B21" s="44"/>
      <c r="C21" s="44"/>
      <c r="D21" s="44"/>
      <c r="E21" s="44"/>
      <c r="F21" s="44"/>
      <c r="G21" s="44"/>
      <c r="H21" s="44"/>
      <c r="I21" s="44">
        <v>546</v>
      </c>
      <c r="J21" s="44"/>
      <c r="K21" s="44">
        <v>8314</v>
      </c>
    </row>
    <row r="22" spans="1:11">
      <c r="A22" s="51" t="s">
        <v>147</v>
      </c>
      <c r="B22" s="44"/>
      <c r="C22" s="44"/>
      <c r="D22" s="44"/>
      <c r="E22" s="44"/>
      <c r="F22" s="44"/>
      <c r="G22" s="44"/>
      <c r="H22" s="44"/>
      <c r="I22" s="44"/>
      <c r="J22" s="44"/>
      <c r="K22" s="44">
        <v>14</v>
      </c>
    </row>
    <row r="23" spans="1:11">
      <c r="A23" s="51" t="s">
        <v>160</v>
      </c>
      <c r="B23" s="44"/>
      <c r="C23" s="44"/>
      <c r="D23" s="44"/>
      <c r="E23" s="44"/>
      <c r="F23" s="44"/>
      <c r="G23" s="44"/>
      <c r="H23" s="44"/>
      <c r="I23" s="44">
        <v>30757</v>
      </c>
      <c r="J23" s="44"/>
      <c r="K23" s="44">
        <v>27705</v>
      </c>
    </row>
    <row r="24" spans="1:11">
      <c r="A24" s="51" t="s">
        <v>161</v>
      </c>
      <c r="B24" s="44"/>
      <c r="C24" s="44"/>
      <c r="D24" s="44"/>
      <c r="E24" s="44"/>
      <c r="F24" s="44"/>
      <c r="G24" s="44"/>
      <c r="H24" s="44"/>
      <c r="I24" s="44">
        <v>1482</v>
      </c>
      <c r="J24" s="44"/>
      <c r="K24" s="44"/>
    </row>
    <row r="25" spans="1:11">
      <c r="A25" s="51" t="s">
        <v>295</v>
      </c>
      <c r="B25" s="44"/>
      <c r="C25" s="44"/>
      <c r="D25" s="44"/>
      <c r="E25" s="44"/>
      <c r="F25" s="44"/>
      <c r="G25" s="44"/>
      <c r="H25" s="44"/>
      <c r="I25" s="44">
        <v>249</v>
      </c>
      <c r="J25" s="44"/>
      <c r="K25" s="44">
        <v>74</v>
      </c>
    </row>
    <row r="26" spans="1:11">
      <c r="A26" s="51" t="s">
        <v>296</v>
      </c>
      <c r="B26" s="44"/>
      <c r="C26" s="44"/>
      <c r="D26" s="44"/>
      <c r="E26" s="44"/>
      <c r="F26" s="44"/>
      <c r="G26" s="44"/>
      <c r="H26" s="44"/>
      <c r="I26" s="44">
        <v>4</v>
      </c>
      <c r="J26" s="44"/>
      <c r="K26" s="44">
        <v>40</v>
      </c>
    </row>
    <row r="27" spans="1:11">
      <c r="A27" s="51" t="s">
        <v>297</v>
      </c>
      <c r="B27" s="44"/>
      <c r="C27" s="44"/>
      <c r="D27" s="44"/>
      <c r="E27" s="44"/>
      <c r="F27" s="44"/>
      <c r="G27" s="44"/>
      <c r="H27" s="44"/>
      <c r="I27" s="44">
        <v>270</v>
      </c>
      <c r="J27" s="44"/>
      <c r="K27" s="44"/>
    </row>
  </sheetData>
  <pageMargins left="0.75" right="0.75" top="1" bottom="1" header="0.5" footer="0.5"/>
  <pageSetup orientation="portrait" horizontalDpi="4294967292" verticalDpi="429496729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H27" sqref="H27"/>
    </sheetView>
  </sheetViews>
  <sheetFormatPr defaultColWidth="11.42578125" defaultRowHeight="15"/>
  <cols>
    <col min="1" max="1" width="29.7109375" style="44" bestFit="1" customWidth="1"/>
    <col min="2" max="16384" width="11.42578125" style="44"/>
  </cols>
  <sheetData>
    <row r="1" spans="1:10" s="49" customFormat="1">
      <c r="A1" s="61" t="s">
        <v>44</v>
      </c>
      <c r="B1" s="62" t="s">
        <v>331</v>
      </c>
      <c r="C1" s="62" t="s">
        <v>424</v>
      </c>
      <c r="D1" s="61" t="s">
        <v>337</v>
      </c>
      <c r="E1" s="61" t="s">
        <v>340</v>
      </c>
      <c r="F1" s="61" t="s">
        <v>339</v>
      </c>
      <c r="G1" s="61" t="s">
        <v>341</v>
      </c>
      <c r="H1" s="61" t="s">
        <v>342</v>
      </c>
      <c r="I1" s="61" t="s">
        <v>343</v>
      </c>
      <c r="J1" s="61" t="s">
        <v>344</v>
      </c>
    </row>
    <row r="2" spans="1:10">
      <c r="A2" s="57" t="s">
        <v>45</v>
      </c>
      <c r="B2" s="44">
        <v>256125</v>
      </c>
      <c r="C2" s="44">
        <v>539</v>
      </c>
      <c r="D2" s="44">
        <v>3920</v>
      </c>
      <c r="E2" s="44">
        <v>366738</v>
      </c>
      <c r="F2" s="44">
        <v>293113</v>
      </c>
      <c r="G2" s="44">
        <v>161496</v>
      </c>
      <c r="H2" s="44">
        <v>5423</v>
      </c>
      <c r="I2" s="44">
        <v>3920</v>
      </c>
      <c r="J2" s="44">
        <v>155018</v>
      </c>
    </row>
    <row r="3" spans="1:10">
      <c r="A3" s="51" t="s">
        <v>175</v>
      </c>
      <c r="H3" s="44">
        <v>2</v>
      </c>
      <c r="J3" s="44">
        <v>854</v>
      </c>
    </row>
    <row r="4" spans="1:10">
      <c r="A4" s="44" t="s">
        <v>274</v>
      </c>
      <c r="J4" s="44">
        <v>91</v>
      </c>
    </row>
    <row r="5" spans="1:10">
      <c r="A5" s="51" t="s">
        <v>57</v>
      </c>
      <c r="H5" s="44">
        <v>2565</v>
      </c>
      <c r="J5" s="44">
        <v>26</v>
      </c>
    </row>
    <row r="6" spans="1:10">
      <c r="A6" s="51" t="s">
        <v>68</v>
      </c>
      <c r="H6" s="44">
        <v>161</v>
      </c>
    </row>
    <row r="7" spans="1:10">
      <c r="A7" s="51" t="s">
        <v>72</v>
      </c>
      <c r="H7" s="44">
        <v>325</v>
      </c>
      <c r="J7" s="44">
        <v>42</v>
      </c>
    </row>
    <row r="8" spans="1:10">
      <c r="A8" s="51" t="s">
        <v>74</v>
      </c>
      <c r="J8" s="44">
        <v>15</v>
      </c>
    </row>
    <row r="9" spans="1:10">
      <c r="A9" s="51" t="s">
        <v>173</v>
      </c>
      <c r="J9" s="44">
        <v>39</v>
      </c>
    </row>
    <row r="10" spans="1:10">
      <c r="A10" s="51" t="s">
        <v>82</v>
      </c>
      <c r="H10" s="44">
        <v>9</v>
      </c>
      <c r="J10" s="44">
        <v>106855</v>
      </c>
    </row>
    <row r="11" spans="1:10">
      <c r="A11" s="51" t="s">
        <v>87</v>
      </c>
      <c r="H11" s="44">
        <v>140</v>
      </c>
      <c r="J11" s="44">
        <v>5669</v>
      </c>
    </row>
    <row r="12" spans="1:10">
      <c r="A12" s="51" t="s">
        <v>93</v>
      </c>
      <c r="H12" s="44">
        <v>10</v>
      </c>
    </row>
    <row r="13" spans="1:10">
      <c r="A13" s="51" t="s">
        <v>94</v>
      </c>
      <c r="J13" s="44">
        <v>46</v>
      </c>
    </row>
    <row r="14" spans="1:10">
      <c r="A14" s="51" t="s">
        <v>102</v>
      </c>
      <c r="H14" s="44">
        <v>15</v>
      </c>
      <c r="J14" s="44">
        <v>81</v>
      </c>
    </row>
    <row r="15" spans="1:10">
      <c r="A15" s="51" t="s">
        <v>104</v>
      </c>
      <c r="J15" s="44">
        <v>156</v>
      </c>
    </row>
    <row r="16" spans="1:10">
      <c r="A16" s="51" t="s">
        <v>118</v>
      </c>
      <c r="H16" s="44">
        <v>249</v>
      </c>
      <c r="J16" s="44">
        <v>78</v>
      </c>
    </row>
    <row r="17" spans="1:10">
      <c r="A17" s="51" t="s">
        <v>122</v>
      </c>
      <c r="H17" s="44">
        <v>30</v>
      </c>
      <c r="J17" s="44">
        <v>10603</v>
      </c>
    </row>
    <row r="18" spans="1:10">
      <c r="A18" s="44" t="s">
        <v>272</v>
      </c>
      <c r="J18" s="44">
        <v>2910</v>
      </c>
    </row>
    <row r="19" spans="1:10">
      <c r="A19" s="44" t="s">
        <v>273</v>
      </c>
      <c r="H19" s="44">
        <v>232</v>
      </c>
      <c r="J19" s="44">
        <v>7863</v>
      </c>
    </row>
    <row r="20" spans="1:10">
      <c r="A20" s="51" t="s">
        <v>147</v>
      </c>
      <c r="H20" s="44">
        <v>18</v>
      </c>
    </row>
    <row r="21" spans="1:10">
      <c r="A21" s="51" t="s">
        <v>150</v>
      </c>
      <c r="J21" s="44">
        <v>121</v>
      </c>
    </row>
    <row r="22" spans="1:10">
      <c r="A22" s="51" t="s">
        <v>160</v>
      </c>
      <c r="H22" s="44">
        <v>115</v>
      </c>
      <c r="J22" s="44">
        <v>19454</v>
      </c>
    </row>
    <row r="23" spans="1:10">
      <c r="A23" s="51" t="s">
        <v>295</v>
      </c>
      <c r="J23" s="44">
        <v>74</v>
      </c>
    </row>
    <row r="24" spans="1:10">
      <c r="A24" s="51" t="s">
        <v>308</v>
      </c>
      <c r="H24" s="44">
        <v>1552</v>
      </c>
    </row>
    <row r="25" spans="1:10">
      <c r="A25" s="51" t="s">
        <v>302</v>
      </c>
      <c r="J25" s="44">
        <v>41</v>
      </c>
    </row>
  </sheetData>
  <pageMargins left="0.75" right="0.75" top="1" bottom="1" header="0.5" footer="0.5"/>
  <pageSetup orientation="portrait" horizontalDpi="4294967292" verticalDpi="429496729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F37" sqref="F37"/>
    </sheetView>
  </sheetViews>
  <sheetFormatPr defaultColWidth="11.42578125" defaultRowHeight="15"/>
  <cols>
    <col min="1" max="1" width="29.7109375" style="44" bestFit="1" customWidth="1"/>
    <col min="2" max="2" width="11.42578125" style="44"/>
    <col min="3" max="3" width="5.85546875" style="44" bestFit="1" customWidth="1"/>
    <col min="4" max="16384" width="11.42578125" style="44"/>
  </cols>
  <sheetData>
    <row r="1" spans="1:10" s="49" customFormat="1" ht="30">
      <c r="A1" s="61" t="s">
        <v>44</v>
      </c>
      <c r="B1" s="62" t="s">
        <v>331</v>
      </c>
      <c r="C1" s="62" t="s">
        <v>424</v>
      </c>
      <c r="D1" s="61" t="s">
        <v>337</v>
      </c>
      <c r="E1" s="61" t="s">
        <v>340</v>
      </c>
      <c r="F1" s="61" t="s">
        <v>339</v>
      </c>
      <c r="G1" s="61" t="s">
        <v>341</v>
      </c>
      <c r="H1" s="61" t="s">
        <v>342</v>
      </c>
      <c r="I1" s="61" t="s">
        <v>343</v>
      </c>
      <c r="J1" s="61" t="s">
        <v>344</v>
      </c>
    </row>
    <row r="2" spans="1:10">
      <c r="A2" s="57" t="s">
        <v>45</v>
      </c>
      <c r="B2" s="48">
        <v>338013</v>
      </c>
      <c r="C2" s="44">
        <v>19</v>
      </c>
      <c r="D2" s="44">
        <v>6531</v>
      </c>
      <c r="E2" s="48">
        <v>504903</v>
      </c>
      <c r="F2" s="44">
        <v>362043</v>
      </c>
      <c r="G2" s="48">
        <v>139004</v>
      </c>
      <c r="H2" s="44">
        <v>8106</v>
      </c>
      <c r="I2" s="44">
        <v>6531</v>
      </c>
      <c r="J2" s="46">
        <v>137503</v>
      </c>
    </row>
    <row r="3" spans="1:10">
      <c r="A3" s="51" t="s">
        <v>175</v>
      </c>
      <c r="J3" s="44">
        <v>200</v>
      </c>
    </row>
    <row r="4" spans="1:10">
      <c r="A4" s="51" t="s">
        <v>55</v>
      </c>
      <c r="H4" s="44">
        <v>5</v>
      </c>
    </row>
    <row r="5" spans="1:10">
      <c r="A5" s="44" t="s">
        <v>274</v>
      </c>
      <c r="J5" s="44">
        <v>37</v>
      </c>
    </row>
    <row r="6" spans="1:10">
      <c r="A6" s="51" t="s">
        <v>57</v>
      </c>
      <c r="H6" s="44">
        <v>5076</v>
      </c>
      <c r="J6" s="44">
        <v>840</v>
      </c>
    </row>
    <row r="7" spans="1:10">
      <c r="A7" s="51" t="s">
        <v>68</v>
      </c>
      <c r="H7" s="44">
        <v>1</v>
      </c>
    </row>
    <row r="8" spans="1:10">
      <c r="A8" s="51" t="s">
        <v>72</v>
      </c>
      <c r="H8" s="44">
        <v>24</v>
      </c>
      <c r="J8" s="44">
        <v>100</v>
      </c>
    </row>
    <row r="9" spans="1:10">
      <c r="A9" s="51" t="s">
        <v>82</v>
      </c>
      <c r="J9" s="44">
        <v>87864</v>
      </c>
    </row>
    <row r="10" spans="1:10">
      <c r="A10" s="51" t="s">
        <v>87</v>
      </c>
      <c r="H10" s="44">
        <v>384</v>
      </c>
      <c r="J10" s="44">
        <v>4427</v>
      </c>
    </row>
    <row r="11" spans="1:10">
      <c r="A11" s="51" t="s">
        <v>93</v>
      </c>
      <c r="H11" s="44">
        <v>10</v>
      </c>
    </row>
    <row r="12" spans="1:10">
      <c r="A12" s="51" t="s">
        <v>102</v>
      </c>
      <c r="H12" s="44">
        <v>67</v>
      </c>
      <c r="J12" s="44">
        <v>410</v>
      </c>
    </row>
    <row r="13" spans="1:10">
      <c r="A13" s="51" t="s">
        <v>104</v>
      </c>
      <c r="J13" s="44">
        <v>519</v>
      </c>
    </row>
    <row r="14" spans="1:10">
      <c r="A14" s="51" t="s">
        <v>118</v>
      </c>
      <c r="H14" s="44">
        <v>200</v>
      </c>
      <c r="J14" s="44">
        <v>203</v>
      </c>
    </row>
    <row r="15" spans="1:10">
      <c r="A15" s="51" t="s">
        <v>122</v>
      </c>
      <c r="J15" s="44">
        <v>13009</v>
      </c>
    </row>
    <row r="16" spans="1:10">
      <c r="A16" s="44" t="s">
        <v>272</v>
      </c>
      <c r="J16" s="44">
        <v>897</v>
      </c>
    </row>
    <row r="17" spans="1:10">
      <c r="A17" s="51" t="s">
        <v>133</v>
      </c>
      <c r="H17" s="44">
        <v>220</v>
      </c>
    </row>
    <row r="18" spans="1:10">
      <c r="A18" s="44" t="s">
        <v>273</v>
      </c>
      <c r="H18" s="44">
        <v>44</v>
      </c>
      <c r="J18" s="44">
        <v>10068</v>
      </c>
    </row>
    <row r="19" spans="1:10">
      <c r="A19" s="51" t="s">
        <v>170</v>
      </c>
      <c r="J19" s="44">
        <v>7</v>
      </c>
    </row>
    <row r="20" spans="1:10">
      <c r="A20" s="51" t="s">
        <v>150</v>
      </c>
      <c r="J20" s="44">
        <v>24</v>
      </c>
    </row>
    <row r="21" spans="1:10">
      <c r="A21" s="51" t="s">
        <v>218</v>
      </c>
      <c r="J21" s="44">
        <v>8</v>
      </c>
    </row>
    <row r="22" spans="1:10">
      <c r="A22" s="51" t="s">
        <v>160</v>
      </c>
      <c r="H22" s="44">
        <v>123</v>
      </c>
      <c r="J22" s="44">
        <v>18835</v>
      </c>
    </row>
    <row r="23" spans="1:10">
      <c r="A23" s="51" t="s">
        <v>295</v>
      </c>
      <c r="J23" s="44">
        <v>34</v>
      </c>
    </row>
    <row r="24" spans="1:10">
      <c r="A24" s="51" t="s">
        <v>304</v>
      </c>
      <c r="H24" s="44">
        <v>1952</v>
      </c>
    </row>
    <row r="25" spans="1:10">
      <c r="A25" s="51" t="s">
        <v>302</v>
      </c>
      <c r="J25" s="44">
        <v>11</v>
      </c>
    </row>
    <row r="26" spans="1:10">
      <c r="A26" s="51" t="s">
        <v>309</v>
      </c>
      <c r="J26" s="44">
        <v>10</v>
      </c>
    </row>
  </sheetData>
  <pageMargins left="0.75" right="0.75" top="1" bottom="1" header="0.5" footer="0.5"/>
  <pageSetup orientation="portrait" horizontalDpi="4294967292" verticalDpi="429496729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21" sqref="J21"/>
    </sheetView>
  </sheetViews>
  <sheetFormatPr defaultColWidth="11.42578125" defaultRowHeight="15"/>
  <cols>
    <col min="1" max="1" width="29.7109375" style="44" bestFit="1" customWidth="1"/>
    <col min="2" max="16384" width="11.42578125" style="44"/>
  </cols>
  <sheetData>
    <row r="1" spans="1:10" s="49" customFormat="1">
      <c r="A1" s="61" t="s">
        <v>44</v>
      </c>
      <c r="B1" s="62" t="s">
        <v>324</v>
      </c>
      <c r="C1" s="62" t="s">
        <v>331</v>
      </c>
      <c r="D1" s="62" t="s">
        <v>424</v>
      </c>
      <c r="E1" s="61" t="s">
        <v>337</v>
      </c>
      <c r="F1" s="61" t="s">
        <v>340</v>
      </c>
      <c r="G1" s="61" t="s">
        <v>339</v>
      </c>
      <c r="H1" s="61" t="s">
        <v>341</v>
      </c>
      <c r="I1" s="61" t="s">
        <v>342</v>
      </c>
      <c r="J1" s="61" t="s">
        <v>343</v>
      </c>
    </row>
    <row r="2" spans="1:10">
      <c r="A2" s="57" t="s">
        <v>45</v>
      </c>
      <c r="B2" s="46">
        <v>828741</v>
      </c>
      <c r="C2" s="48">
        <v>276441</v>
      </c>
      <c r="D2" s="48">
        <v>4602</v>
      </c>
      <c r="E2" s="44">
        <v>2456</v>
      </c>
      <c r="F2" s="48">
        <v>521655</v>
      </c>
      <c r="G2" s="48">
        <v>300027</v>
      </c>
      <c r="H2" s="48">
        <v>126213</v>
      </c>
      <c r="I2" s="44">
        <v>2455</v>
      </c>
      <c r="J2" s="46">
        <v>124143</v>
      </c>
    </row>
    <row r="3" spans="1:10">
      <c r="A3" s="51" t="s">
        <v>175</v>
      </c>
      <c r="J3" s="44">
        <v>1556</v>
      </c>
    </row>
    <row r="4" spans="1:10">
      <c r="A4" s="44" t="s">
        <v>274</v>
      </c>
      <c r="J4" s="44">
        <v>5</v>
      </c>
    </row>
    <row r="5" spans="1:10">
      <c r="A5" s="51" t="s">
        <v>57</v>
      </c>
      <c r="J5" s="44">
        <v>1</v>
      </c>
    </row>
    <row r="6" spans="1:10">
      <c r="A6" s="51" t="s">
        <v>72</v>
      </c>
      <c r="J6" s="44">
        <v>44</v>
      </c>
    </row>
    <row r="7" spans="1:10">
      <c r="A7" s="51" t="s">
        <v>82</v>
      </c>
      <c r="J7" s="44">
        <v>72977</v>
      </c>
    </row>
    <row r="8" spans="1:10">
      <c r="A8" s="51" t="s">
        <v>87</v>
      </c>
      <c r="J8" s="44">
        <v>2506</v>
      </c>
    </row>
    <row r="9" spans="1:10">
      <c r="A9" s="51" t="s">
        <v>94</v>
      </c>
      <c r="J9" s="44">
        <v>3</v>
      </c>
    </row>
    <row r="10" spans="1:10">
      <c r="A10" s="51" t="s">
        <v>102</v>
      </c>
      <c r="J10" s="44">
        <v>236</v>
      </c>
    </row>
    <row r="11" spans="1:10">
      <c r="A11" s="51" t="s">
        <v>104</v>
      </c>
      <c r="J11" s="44">
        <v>132</v>
      </c>
    </row>
    <row r="12" spans="1:10">
      <c r="A12" s="51" t="s">
        <v>118</v>
      </c>
      <c r="J12" s="44">
        <v>17</v>
      </c>
    </row>
    <row r="13" spans="1:10">
      <c r="A13" s="51" t="s">
        <v>122</v>
      </c>
      <c r="J13" s="44">
        <v>15277</v>
      </c>
    </row>
    <row r="14" spans="1:10">
      <c r="A14" s="44" t="s">
        <v>272</v>
      </c>
      <c r="J14" s="44">
        <v>461</v>
      </c>
    </row>
    <row r="15" spans="1:10">
      <c r="A15" s="44" t="s">
        <v>273</v>
      </c>
      <c r="J15" s="44">
        <v>10793</v>
      </c>
    </row>
    <row r="16" spans="1:10">
      <c r="A16" s="51" t="s">
        <v>170</v>
      </c>
      <c r="J16" s="44">
        <v>4</v>
      </c>
    </row>
    <row r="17" spans="1:10">
      <c r="A17" s="51" t="s">
        <v>160</v>
      </c>
      <c r="J17" s="44">
        <v>20076</v>
      </c>
    </row>
    <row r="18" spans="1:10">
      <c r="A18" s="51" t="s">
        <v>295</v>
      </c>
      <c r="J18" s="44">
        <v>5</v>
      </c>
    </row>
    <row r="19" spans="1:10">
      <c r="A19" s="51" t="s">
        <v>311</v>
      </c>
      <c r="J19" s="44">
        <v>50</v>
      </c>
    </row>
    <row r="21" spans="1:10">
      <c r="J21" s="48"/>
    </row>
  </sheetData>
  <pageMargins left="0.75" right="0.75" top="1" bottom="1" header="0.5" footer="0.5"/>
  <pageSetup orientation="portrait" horizontalDpi="4294967292" verticalDpi="4294967292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2" workbookViewId="0">
      <selection activeCell="E40" sqref="E40"/>
    </sheetView>
  </sheetViews>
  <sheetFormatPr defaultColWidth="11.42578125" defaultRowHeight="15"/>
  <cols>
    <col min="1" max="1" width="29.7109375" style="44" bestFit="1" customWidth="1"/>
    <col min="2" max="16384" width="11.42578125" style="44"/>
  </cols>
  <sheetData>
    <row r="1" spans="1:7" s="49" customFormat="1">
      <c r="A1" s="61" t="s">
        <v>44</v>
      </c>
      <c r="B1" s="62" t="s">
        <v>324</v>
      </c>
      <c r="C1" s="62" t="s">
        <v>331</v>
      </c>
      <c r="D1" s="62" t="s">
        <v>337</v>
      </c>
      <c r="E1" s="62" t="s">
        <v>340</v>
      </c>
      <c r="F1" s="62" t="s">
        <v>339</v>
      </c>
      <c r="G1" s="62" t="s">
        <v>341</v>
      </c>
    </row>
    <row r="2" spans="1:7">
      <c r="A2" s="57" t="s">
        <v>45</v>
      </c>
      <c r="B2" s="44">
        <v>650764</v>
      </c>
      <c r="C2" s="44">
        <v>400439</v>
      </c>
      <c r="D2" s="44">
        <v>212612</v>
      </c>
      <c r="E2" s="44">
        <v>88</v>
      </c>
      <c r="F2" s="44">
        <v>420240</v>
      </c>
      <c r="G2" s="44">
        <v>212283</v>
      </c>
    </row>
    <row r="3" spans="1:7">
      <c r="A3" s="51" t="s">
        <v>175</v>
      </c>
      <c r="F3" s="44">
        <v>9390</v>
      </c>
      <c r="G3" s="44">
        <v>84709</v>
      </c>
    </row>
    <row r="4" spans="1:7">
      <c r="A4" s="51" t="s">
        <v>55</v>
      </c>
      <c r="F4" s="44">
        <v>112</v>
      </c>
      <c r="G4" s="44">
        <v>1508</v>
      </c>
    </row>
    <row r="5" spans="1:7">
      <c r="A5" s="44" t="s">
        <v>274</v>
      </c>
      <c r="F5" s="44">
        <v>54</v>
      </c>
      <c r="G5" s="44">
        <v>2</v>
      </c>
    </row>
    <row r="6" spans="1:7">
      <c r="A6" s="51" t="s">
        <v>176</v>
      </c>
      <c r="G6" s="44">
        <v>1</v>
      </c>
    </row>
    <row r="7" spans="1:7">
      <c r="A7" s="51" t="s">
        <v>57</v>
      </c>
      <c r="F7" s="44">
        <v>6055</v>
      </c>
      <c r="G7" s="44">
        <v>481</v>
      </c>
    </row>
    <row r="8" spans="1:7">
      <c r="A8" s="51" t="s">
        <v>67</v>
      </c>
      <c r="F8" s="44">
        <v>1370</v>
      </c>
    </row>
    <row r="9" spans="1:7">
      <c r="A9" s="51" t="s">
        <v>68</v>
      </c>
      <c r="F9" s="44">
        <v>10</v>
      </c>
      <c r="G9" s="44">
        <v>52</v>
      </c>
    </row>
    <row r="10" spans="1:7">
      <c r="A10" s="51" t="s">
        <v>70</v>
      </c>
      <c r="G10" s="44">
        <v>380</v>
      </c>
    </row>
    <row r="11" spans="1:7">
      <c r="A11" s="51" t="s">
        <v>72</v>
      </c>
      <c r="G11" s="44">
        <v>240</v>
      </c>
    </row>
    <row r="12" spans="1:7">
      <c r="A12" s="51" t="s">
        <v>74</v>
      </c>
      <c r="F12" s="44">
        <v>148</v>
      </c>
      <c r="G12" s="44">
        <v>241</v>
      </c>
    </row>
    <row r="13" spans="1:7">
      <c r="A13" s="51" t="s">
        <v>82</v>
      </c>
      <c r="F13" s="44">
        <v>103002</v>
      </c>
      <c r="G13" s="44">
        <v>16023</v>
      </c>
    </row>
    <row r="14" spans="1:7">
      <c r="A14" s="51" t="s">
        <v>87</v>
      </c>
      <c r="F14" s="44">
        <v>15372</v>
      </c>
      <c r="G14" s="44">
        <v>45093</v>
      </c>
    </row>
    <row r="15" spans="1:7">
      <c r="A15" s="44" t="s">
        <v>226</v>
      </c>
      <c r="F15" s="44">
        <v>455</v>
      </c>
    </row>
    <row r="16" spans="1:7">
      <c r="A16" s="51" t="s">
        <v>90</v>
      </c>
      <c r="G16" s="44">
        <v>99</v>
      </c>
    </row>
    <row r="17" spans="1:7">
      <c r="A17" s="44" t="s">
        <v>259</v>
      </c>
      <c r="F17" s="44">
        <v>305</v>
      </c>
    </row>
    <row r="18" spans="1:7">
      <c r="A18" s="51" t="s">
        <v>93</v>
      </c>
      <c r="F18" s="44">
        <v>12</v>
      </c>
    </row>
    <row r="19" spans="1:7">
      <c r="A19" s="51" t="s">
        <v>94</v>
      </c>
      <c r="F19" s="44">
        <v>687</v>
      </c>
    </row>
    <row r="20" spans="1:7">
      <c r="A20" s="51" t="s">
        <v>102</v>
      </c>
      <c r="F20" s="44">
        <v>2387</v>
      </c>
      <c r="G20" s="44">
        <v>148</v>
      </c>
    </row>
    <row r="21" spans="1:7">
      <c r="A21" s="51" t="s">
        <v>104</v>
      </c>
      <c r="F21" s="44">
        <v>13605</v>
      </c>
      <c r="G21" s="44">
        <v>691</v>
      </c>
    </row>
    <row r="22" spans="1:7">
      <c r="A22" s="51" t="s">
        <v>118</v>
      </c>
      <c r="F22" s="44">
        <v>892</v>
      </c>
      <c r="G22" s="44">
        <v>277</v>
      </c>
    </row>
    <row r="23" spans="1:7">
      <c r="A23" s="51" t="s">
        <v>122</v>
      </c>
      <c r="F23" s="44">
        <v>175637</v>
      </c>
      <c r="G23" s="44">
        <v>30534</v>
      </c>
    </row>
    <row r="24" spans="1:7">
      <c r="A24" s="44" t="s">
        <v>287</v>
      </c>
      <c r="F24" s="44">
        <v>25</v>
      </c>
    </row>
    <row r="25" spans="1:7">
      <c r="A25" s="51" t="s">
        <v>124</v>
      </c>
      <c r="F25" s="44">
        <v>9</v>
      </c>
    </row>
    <row r="26" spans="1:7">
      <c r="A26" s="44" t="s">
        <v>272</v>
      </c>
      <c r="F26" s="44">
        <v>653</v>
      </c>
    </row>
    <row r="27" spans="1:7">
      <c r="A27" s="51" t="s">
        <v>133</v>
      </c>
      <c r="F27" s="44">
        <v>142</v>
      </c>
    </row>
    <row r="28" spans="1:7">
      <c r="A28" s="44" t="s">
        <v>273</v>
      </c>
      <c r="F28" s="44">
        <v>27776</v>
      </c>
      <c r="G28" s="44">
        <v>356</v>
      </c>
    </row>
    <row r="29" spans="1:7">
      <c r="A29" s="51" t="s">
        <v>170</v>
      </c>
      <c r="F29" s="44">
        <v>136</v>
      </c>
    </row>
    <row r="30" spans="1:7">
      <c r="A30" s="51" t="s">
        <v>150</v>
      </c>
      <c r="G30" s="44">
        <v>1705</v>
      </c>
    </row>
    <row r="31" spans="1:7">
      <c r="A31" s="51" t="s">
        <v>218</v>
      </c>
      <c r="F31" s="44">
        <v>3</v>
      </c>
    </row>
    <row r="32" spans="1:7">
      <c r="A32" s="51" t="s">
        <v>160</v>
      </c>
      <c r="F32" s="44">
        <v>52357</v>
      </c>
      <c r="G32" s="44">
        <v>28917</v>
      </c>
    </row>
    <row r="33" spans="1:7">
      <c r="A33" s="51" t="s">
        <v>161</v>
      </c>
      <c r="F33" s="44">
        <v>180</v>
      </c>
    </row>
    <row r="34" spans="1:7">
      <c r="A34" s="51" t="s">
        <v>295</v>
      </c>
      <c r="F34" s="44">
        <v>344</v>
      </c>
      <c r="G34" s="44">
        <v>101</v>
      </c>
    </row>
    <row r="35" spans="1:7">
      <c r="A35" s="51" t="s">
        <v>297</v>
      </c>
      <c r="F35" s="44">
        <v>60</v>
      </c>
      <c r="G35" s="44">
        <v>210</v>
      </c>
    </row>
    <row r="36" spans="1:7">
      <c r="A36" s="51" t="s">
        <v>302</v>
      </c>
      <c r="F36" s="44">
        <v>7205</v>
      </c>
      <c r="G36" s="44">
        <v>515</v>
      </c>
    </row>
    <row r="37" spans="1:7">
      <c r="A37" s="51" t="s">
        <v>309</v>
      </c>
      <c r="F37" s="44">
        <v>1857</v>
      </c>
    </row>
  </sheetData>
  <pageMargins left="0.75" right="0.75" top="1" bottom="1" header="0.5" footer="0.5"/>
  <pageSetup orientation="portrait" horizontalDpi="4294967292" verticalDpi="429496729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1" workbookViewId="0">
      <selection activeCell="H37" sqref="H37"/>
    </sheetView>
  </sheetViews>
  <sheetFormatPr defaultColWidth="11.42578125" defaultRowHeight="15"/>
  <cols>
    <col min="1" max="1" width="29.7109375" style="44" bestFit="1" customWidth="1"/>
    <col min="2" max="16384" width="11.42578125" style="44"/>
  </cols>
  <sheetData>
    <row r="1" spans="1:6" s="49" customFormat="1">
      <c r="A1" s="61" t="s">
        <v>44</v>
      </c>
      <c r="B1" s="62" t="s">
        <v>324</v>
      </c>
      <c r="C1" s="62" t="s">
        <v>331</v>
      </c>
      <c r="D1" s="62" t="s">
        <v>337</v>
      </c>
      <c r="E1" s="62" t="s">
        <v>340</v>
      </c>
      <c r="F1" s="62" t="s">
        <v>339</v>
      </c>
    </row>
    <row r="2" spans="1:6">
      <c r="A2" s="57" t="s">
        <v>45</v>
      </c>
      <c r="B2" s="44">
        <v>700722</v>
      </c>
      <c r="C2" s="44">
        <v>428238</v>
      </c>
      <c r="D2" s="44">
        <v>267731</v>
      </c>
      <c r="E2" s="44">
        <v>689453</v>
      </c>
      <c r="F2" s="44">
        <v>265854</v>
      </c>
    </row>
    <row r="3" spans="1:6">
      <c r="A3" s="51" t="s">
        <v>175</v>
      </c>
      <c r="E3" s="44">
        <v>11263</v>
      </c>
      <c r="F3" s="44">
        <v>131768</v>
      </c>
    </row>
    <row r="4" spans="1:6">
      <c r="A4" s="51" t="s">
        <v>55</v>
      </c>
      <c r="E4" s="44">
        <v>80</v>
      </c>
      <c r="F4" s="44">
        <v>427</v>
      </c>
    </row>
    <row r="5" spans="1:6">
      <c r="A5" s="44" t="s">
        <v>274</v>
      </c>
      <c r="E5" s="44">
        <v>7</v>
      </c>
    </row>
    <row r="6" spans="1:6">
      <c r="A6" s="51" t="s">
        <v>167</v>
      </c>
      <c r="E6" s="44">
        <v>39</v>
      </c>
    </row>
    <row r="7" spans="1:6">
      <c r="A7" s="51" t="s">
        <v>177</v>
      </c>
      <c r="F7" s="44">
        <v>10</v>
      </c>
    </row>
    <row r="8" spans="1:6">
      <c r="A8" s="51" t="s">
        <v>57</v>
      </c>
      <c r="E8" s="44">
        <v>2766</v>
      </c>
      <c r="F8" s="44">
        <v>1886</v>
      </c>
    </row>
    <row r="9" spans="1:6">
      <c r="A9" s="51" t="s">
        <v>67</v>
      </c>
      <c r="E9" s="44">
        <v>5215</v>
      </c>
      <c r="F9" s="44">
        <v>23</v>
      </c>
    </row>
    <row r="10" spans="1:6">
      <c r="A10" s="51" t="s">
        <v>68</v>
      </c>
      <c r="E10" s="44">
        <v>33</v>
      </c>
      <c r="F10" s="44">
        <v>1553</v>
      </c>
    </row>
    <row r="11" spans="1:6">
      <c r="A11" s="51" t="s">
        <v>70</v>
      </c>
      <c r="F11" s="44">
        <v>30</v>
      </c>
    </row>
    <row r="12" spans="1:6">
      <c r="A12" s="51" t="s">
        <v>72</v>
      </c>
      <c r="E12" s="44">
        <v>258</v>
      </c>
      <c r="F12" s="44">
        <v>5</v>
      </c>
    </row>
    <row r="13" spans="1:6">
      <c r="A13" s="51" t="s">
        <v>172</v>
      </c>
      <c r="E13" s="44">
        <v>10</v>
      </c>
    </row>
    <row r="14" spans="1:6">
      <c r="A14" s="51" t="s">
        <v>74</v>
      </c>
      <c r="E14" s="44">
        <v>8</v>
      </c>
      <c r="F14" s="44">
        <v>9</v>
      </c>
    </row>
    <row r="15" spans="1:6">
      <c r="A15" s="51" t="s">
        <v>82</v>
      </c>
      <c r="E15" s="44">
        <v>169519</v>
      </c>
      <c r="F15" s="44">
        <v>9046</v>
      </c>
    </row>
    <row r="16" spans="1:6">
      <c r="A16" s="51" t="s">
        <v>87</v>
      </c>
      <c r="E16" s="44">
        <v>18806</v>
      </c>
      <c r="F16" s="44">
        <v>58877</v>
      </c>
    </row>
    <row r="17" spans="1:6">
      <c r="A17" s="44" t="s">
        <v>259</v>
      </c>
      <c r="E17" s="44">
        <v>1129</v>
      </c>
      <c r="F17" s="44">
        <v>79</v>
      </c>
    </row>
    <row r="18" spans="1:6">
      <c r="A18" s="51" t="s">
        <v>93</v>
      </c>
      <c r="E18" s="44">
        <v>4</v>
      </c>
    </row>
    <row r="19" spans="1:6">
      <c r="A19" s="51" t="s">
        <v>94</v>
      </c>
      <c r="E19" s="44">
        <v>953</v>
      </c>
      <c r="F19" s="44">
        <v>2</v>
      </c>
    </row>
    <row r="20" spans="1:6">
      <c r="A20" s="51" t="s">
        <v>102</v>
      </c>
      <c r="E20" s="44">
        <v>3466</v>
      </c>
      <c r="F20" s="44">
        <v>11</v>
      </c>
    </row>
    <row r="21" spans="1:6">
      <c r="A21" s="51" t="s">
        <v>104</v>
      </c>
      <c r="E21" s="44">
        <v>19898</v>
      </c>
      <c r="F21" s="44">
        <v>3006</v>
      </c>
    </row>
    <row r="22" spans="1:6">
      <c r="A22" s="51" t="s">
        <v>118</v>
      </c>
      <c r="E22" s="44">
        <v>1426</v>
      </c>
      <c r="F22" s="44">
        <v>1850</v>
      </c>
    </row>
    <row r="23" spans="1:6">
      <c r="A23" s="51" t="s">
        <v>122</v>
      </c>
      <c r="E23" s="44">
        <v>279678</v>
      </c>
      <c r="F23" s="44">
        <v>27684</v>
      </c>
    </row>
    <row r="24" spans="1:6">
      <c r="A24" s="51" t="s">
        <v>124</v>
      </c>
      <c r="F24" s="44">
        <v>20</v>
      </c>
    </row>
    <row r="25" spans="1:6">
      <c r="A25" s="44" t="s">
        <v>272</v>
      </c>
      <c r="E25" s="44">
        <v>335</v>
      </c>
    </row>
    <row r="26" spans="1:6">
      <c r="A26" s="51" t="s">
        <v>133</v>
      </c>
    </row>
    <row r="27" spans="1:6">
      <c r="A27" s="51" t="s">
        <v>134</v>
      </c>
      <c r="E27" s="44">
        <v>5</v>
      </c>
    </row>
    <row r="28" spans="1:6">
      <c r="A28" s="44" t="s">
        <v>273</v>
      </c>
      <c r="E28" s="44">
        <v>22664</v>
      </c>
      <c r="F28" s="44">
        <v>1480</v>
      </c>
    </row>
    <row r="29" spans="1:6">
      <c r="A29" s="51" t="s">
        <v>170</v>
      </c>
      <c r="E29" s="44">
        <v>5</v>
      </c>
    </row>
    <row r="30" spans="1:6">
      <c r="A30" s="51" t="s">
        <v>150</v>
      </c>
      <c r="E30" s="44">
        <v>338</v>
      </c>
      <c r="F30" s="44">
        <v>76</v>
      </c>
    </row>
    <row r="31" spans="1:6">
      <c r="A31" s="51" t="s">
        <v>218</v>
      </c>
      <c r="E31" s="44">
        <v>220</v>
      </c>
    </row>
    <row r="32" spans="1:6">
      <c r="A32" s="51" t="s">
        <v>217</v>
      </c>
      <c r="E32" s="44">
        <v>40</v>
      </c>
    </row>
    <row r="33" spans="1:6">
      <c r="A33" s="51" t="s">
        <v>160</v>
      </c>
      <c r="E33" s="44">
        <v>40115</v>
      </c>
      <c r="F33" s="44">
        <v>27164</v>
      </c>
    </row>
    <row r="34" spans="1:6">
      <c r="A34" s="51" t="s">
        <v>161</v>
      </c>
      <c r="F34" s="44">
        <v>360</v>
      </c>
    </row>
    <row r="35" spans="1:6">
      <c r="A35" s="51" t="s">
        <v>295</v>
      </c>
      <c r="E35" s="44">
        <v>2435</v>
      </c>
      <c r="F35" s="44">
        <v>90</v>
      </c>
    </row>
    <row r="36" spans="1:6">
      <c r="A36" s="51" t="s">
        <v>297</v>
      </c>
      <c r="E36" s="44">
        <v>50</v>
      </c>
      <c r="F36" s="44">
        <v>228</v>
      </c>
    </row>
    <row r="37" spans="1:6">
      <c r="A37" s="51" t="s">
        <v>304</v>
      </c>
      <c r="E37" s="44">
        <v>325</v>
      </c>
    </row>
    <row r="38" spans="1:6">
      <c r="A38" s="51" t="s">
        <v>302</v>
      </c>
      <c r="E38" s="44">
        <v>104682</v>
      </c>
      <c r="F38" s="44">
        <v>170</v>
      </c>
    </row>
    <row r="39" spans="1:6">
      <c r="A39" s="51" t="s">
        <v>309</v>
      </c>
      <c r="E39" s="44">
        <v>3580</v>
      </c>
    </row>
    <row r="40" spans="1:6">
      <c r="A40" s="51" t="s">
        <v>310</v>
      </c>
      <c r="E40" s="44">
        <v>101</v>
      </c>
    </row>
  </sheetData>
  <pageMargins left="0.75" right="0.75" top="1" bottom="1" header="0.5" footer="0.5"/>
  <pageSetup orientation="portrait" horizontalDpi="4294967292" verticalDpi="429496729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G10" sqref="G10"/>
    </sheetView>
  </sheetViews>
  <sheetFormatPr defaultColWidth="11.42578125" defaultRowHeight="15"/>
  <cols>
    <col min="1" max="1" width="29.7109375" bestFit="1" customWidth="1"/>
    <col min="4" max="5" width="11.42578125" style="13"/>
  </cols>
  <sheetData>
    <row r="1" spans="1:5" s="3" customFormat="1">
      <c r="A1" s="61" t="s">
        <v>44</v>
      </c>
      <c r="B1" s="62" t="s">
        <v>324</v>
      </c>
      <c r="C1" s="62" t="s">
        <v>331</v>
      </c>
      <c r="D1" s="62" t="s">
        <v>337</v>
      </c>
      <c r="E1" s="62" t="s">
        <v>340</v>
      </c>
    </row>
    <row r="2" spans="1:5">
      <c r="A2" s="57" t="s">
        <v>45</v>
      </c>
      <c r="B2" s="44">
        <v>706578</v>
      </c>
      <c r="C2" s="44">
        <v>353369</v>
      </c>
      <c r="D2" s="44">
        <v>702345</v>
      </c>
      <c r="E2" s="44">
        <v>261632</v>
      </c>
    </row>
    <row r="3" spans="1:5" s="13" customFormat="1">
      <c r="A3" s="51" t="s">
        <v>175</v>
      </c>
      <c r="B3" s="44"/>
      <c r="C3" s="44"/>
      <c r="D3" s="44">
        <v>10459</v>
      </c>
      <c r="E3" s="44">
        <v>114187</v>
      </c>
    </row>
    <row r="4" spans="1:5" s="13" customFormat="1">
      <c r="A4" s="51" t="s">
        <v>55</v>
      </c>
      <c r="B4" s="44"/>
      <c r="C4" s="44"/>
      <c r="D4" s="44">
        <v>649</v>
      </c>
      <c r="E4" s="44">
        <v>1130</v>
      </c>
    </row>
    <row r="5" spans="1:5" s="13" customFormat="1" ht="15" customHeight="1">
      <c r="A5" s="44" t="s">
        <v>274</v>
      </c>
      <c r="B5" s="44"/>
      <c r="C5" s="44"/>
      <c r="D5" s="44">
        <v>120</v>
      </c>
      <c r="E5" s="44"/>
    </row>
    <row r="6" spans="1:5" s="13" customFormat="1">
      <c r="A6" s="51" t="s">
        <v>167</v>
      </c>
      <c r="B6" s="44"/>
      <c r="C6" s="44"/>
      <c r="D6" s="44">
        <v>93</v>
      </c>
      <c r="E6" s="44"/>
    </row>
    <row r="7" spans="1:5" s="13" customFormat="1">
      <c r="A7" s="51" t="s">
        <v>57</v>
      </c>
      <c r="B7" s="44"/>
      <c r="C7" s="44"/>
      <c r="D7" s="44">
        <v>808</v>
      </c>
      <c r="E7" s="44">
        <v>2066</v>
      </c>
    </row>
    <row r="8" spans="1:5" s="13" customFormat="1">
      <c r="A8" s="51" t="s">
        <v>67</v>
      </c>
      <c r="B8" s="44"/>
      <c r="C8" s="44"/>
      <c r="D8" s="44">
        <v>8692</v>
      </c>
      <c r="E8" s="44"/>
    </row>
    <row r="9" spans="1:5" s="13" customFormat="1">
      <c r="A9" s="51" t="s">
        <v>68</v>
      </c>
      <c r="B9" s="44"/>
      <c r="C9" s="44"/>
      <c r="D9" s="44">
        <v>168</v>
      </c>
      <c r="E9" s="44">
        <v>1420</v>
      </c>
    </row>
    <row r="10" spans="1:5" s="13" customFormat="1">
      <c r="A10" s="51" t="s">
        <v>72</v>
      </c>
      <c r="B10" s="44"/>
      <c r="C10" s="44"/>
      <c r="D10" s="44">
        <v>104</v>
      </c>
      <c r="E10" s="44">
        <v>182</v>
      </c>
    </row>
    <row r="11" spans="1:5" s="13" customFormat="1">
      <c r="A11" s="51" t="s">
        <v>74</v>
      </c>
      <c r="B11" s="44"/>
      <c r="C11" s="44"/>
      <c r="D11" s="44">
        <v>151</v>
      </c>
      <c r="E11" s="44"/>
    </row>
    <row r="12" spans="1:5" s="13" customFormat="1">
      <c r="A12" s="51" t="s">
        <v>82</v>
      </c>
      <c r="B12" s="44"/>
      <c r="C12" s="44"/>
      <c r="D12" s="44">
        <v>190203</v>
      </c>
      <c r="E12" s="44">
        <v>11984</v>
      </c>
    </row>
    <row r="13" spans="1:5" s="13" customFormat="1">
      <c r="A13" s="51" t="s">
        <v>87</v>
      </c>
      <c r="B13" s="44"/>
      <c r="C13" s="44"/>
      <c r="D13" s="44">
        <v>18261</v>
      </c>
      <c r="E13" s="44">
        <v>58419</v>
      </c>
    </row>
    <row r="14" spans="1:5" s="13" customFormat="1">
      <c r="A14" s="44" t="s">
        <v>259</v>
      </c>
      <c r="B14" s="44"/>
      <c r="C14" s="44"/>
      <c r="D14" s="44">
        <v>2166</v>
      </c>
      <c r="E14" s="44"/>
    </row>
    <row r="15" spans="1:5" s="13" customFormat="1">
      <c r="A15" s="51" t="s">
        <v>93</v>
      </c>
      <c r="B15" s="44"/>
      <c r="C15" s="44"/>
      <c r="D15" s="44">
        <v>2</v>
      </c>
      <c r="E15" s="44"/>
    </row>
    <row r="16" spans="1:5" s="13" customFormat="1">
      <c r="A16" s="51" t="s">
        <v>94</v>
      </c>
      <c r="B16" s="44"/>
      <c r="C16" s="44"/>
      <c r="D16" s="44">
        <v>832</v>
      </c>
      <c r="E16" s="44">
        <v>109</v>
      </c>
    </row>
    <row r="17" spans="1:5" s="13" customFormat="1">
      <c r="A17" s="51" t="s">
        <v>102</v>
      </c>
      <c r="B17" s="44"/>
      <c r="C17" s="44"/>
      <c r="D17" s="44">
        <v>4454</v>
      </c>
      <c r="E17" s="44">
        <v>526</v>
      </c>
    </row>
    <row r="18" spans="1:5" s="13" customFormat="1">
      <c r="A18" s="51" t="s">
        <v>104</v>
      </c>
      <c r="B18" s="44"/>
      <c r="C18" s="44"/>
      <c r="D18" s="44">
        <v>21761</v>
      </c>
      <c r="E18" s="44">
        <v>4211</v>
      </c>
    </row>
    <row r="19" spans="1:5" s="13" customFormat="1">
      <c r="A19" s="51" t="s">
        <v>118</v>
      </c>
      <c r="B19" s="44"/>
      <c r="C19" s="44"/>
      <c r="D19" s="44">
        <v>55</v>
      </c>
      <c r="E19" s="44">
        <v>649</v>
      </c>
    </row>
    <row r="20" spans="1:5" s="13" customFormat="1">
      <c r="A20" s="51" t="s">
        <v>122</v>
      </c>
      <c r="B20" s="44"/>
      <c r="C20" s="44"/>
      <c r="D20" s="44">
        <v>308191</v>
      </c>
      <c r="E20" s="44">
        <v>42691</v>
      </c>
    </row>
    <row r="21" spans="1:5" s="13" customFormat="1">
      <c r="A21" s="44" t="s">
        <v>272</v>
      </c>
      <c r="B21" s="44"/>
      <c r="C21" s="44"/>
      <c r="D21" s="44">
        <v>37</v>
      </c>
      <c r="E21" s="44"/>
    </row>
    <row r="22" spans="1:5" s="13" customFormat="1">
      <c r="A22" s="44" t="s">
        <v>273</v>
      </c>
      <c r="B22" s="44"/>
      <c r="C22" s="44"/>
      <c r="D22" s="44">
        <v>20441</v>
      </c>
      <c r="E22" s="44">
        <v>2017</v>
      </c>
    </row>
    <row r="23" spans="1:5" s="13" customFormat="1">
      <c r="A23" s="51" t="s">
        <v>150</v>
      </c>
      <c r="B23" s="44"/>
      <c r="C23" s="44"/>
      <c r="D23" s="44">
        <v>347</v>
      </c>
      <c r="E23" s="44">
        <v>31</v>
      </c>
    </row>
    <row r="24" spans="1:5" s="13" customFormat="1">
      <c r="A24" s="51" t="s">
        <v>218</v>
      </c>
      <c r="B24" s="44"/>
      <c r="C24" s="44"/>
      <c r="D24" s="44">
        <v>990</v>
      </c>
      <c r="E24" s="44"/>
    </row>
    <row r="25" spans="1:5" s="13" customFormat="1">
      <c r="A25" s="51" t="s">
        <v>160</v>
      </c>
      <c r="B25" s="44"/>
      <c r="C25" s="44"/>
      <c r="D25" s="44">
        <v>34018</v>
      </c>
      <c r="E25" s="44">
        <v>19418</v>
      </c>
    </row>
    <row r="26" spans="1:5" s="13" customFormat="1">
      <c r="A26" s="51" t="s">
        <v>161</v>
      </c>
      <c r="B26" s="44"/>
      <c r="C26" s="44"/>
      <c r="D26" s="44"/>
      <c r="E26" s="44">
        <v>61</v>
      </c>
    </row>
    <row r="27" spans="1:5" s="13" customFormat="1">
      <c r="A27" s="51" t="s">
        <v>295</v>
      </c>
      <c r="B27" s="44"/>
      <c r="C27" s="44"/>
      <c r="D27" s="44">
        <v>854</v>
      </c>
      <c r="E27" s="44"/>
    </row>
    <row r="28" spans="1:5" s="13" customFormat="1">
      <c r="A28" s="51" t="s">
        <v>297</v>
      </c>
      <c r="B28" s="44"/>
      <c r="C28" s="44"/>
      <c r="D28" s="44">
        <v>20</v>
      </c>
      <c r="E28" s="44">
        <v>343</v>
      </c>
    </row>
    <row r="29" spans="1:5" s="13" customFormat="1">
      <c r="A29" s="51" t="s">
        <v>302</v>
      </c>
      <c r="B29" s="44"/>
      <c r="C29" s="44"/>
      <c r="D29" s="44">
        <v>78469</v>
      </c>
      <c r="E29" s="44">
        <v>59</v>
      </c>
    </row>
    <row r="30" spans="1:5" s="13" customFormat="1">
      <c r="A30" s="51" t="s">
        <v>295</v>
      </c>
      <c r="B30" s="44"/>
      <c r="C30" s="44"/>
      <c r="D30" s="44"/>
      <c r="E30" s="44">
        <v>2129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H36" sqref="H36"/>
    </sheetView>
  </sheetViews>
  <sheetFormatPr defaultColWidth="11.42578125" defaultRowHeight="15"/>
  <cols>
    <col min="1" max="1" width="29.7109375" style="13" bestFit="1" customWidth="1"/>
    <col min="2" max="2" width="29.7109375" style="13" customWidth="1"/>
    <col min="3" max="16384" width="11.42578125" style="13"/>
  </cols>
  <sheetData>
    <row r="1" spans="1:12" s="27" customFormat="1">
      <c r="A1" s="61" t="s">
        <v>44</v>
      </c>
      <c r="B1" s="61" t="s">
        <v>331</v>
      </c>
      <c r="C1" s="61" t="s">
        <v>337</v>
      </c>
      <c r="D1" s="61" t="s">
        <v>340</v>
      </c>
      <c r="E1" s="61" t="s">
        <v>339</v>
      </c>
      <c r="F1" s="61" t="s">
        <v>341</v>
      </c>
      <c r="G1" s="61" t="s">
        <v>342</v>
      </c>
      <c r="H1" s="61" t="s">
        <v>343</v>
      </c>
      <c r="I1" s="61" t="s">
        <v>344</v>
      </c>
      <c r="J1" s="61" t="s">
        <v>345</v>
      </c>
      <c r="K1" s="61" t="s">
        <v>346</v>
      </c>
      <c r="L1" s="61" t="s">
        <v>347</v>
      </c>
    </row>
    <row r="2" spans="1:12">
      <c r="A2" s="57" t="s">
        <v>45</v>
      </c>
      <c r="B2" s="57">
        <v>505784.64</v>
      </c>
      <c r="C2" s="72">
        <v>11320</v>
      </c>
      <c r="D2" s="72">
        <v>9016</v>
      </c>
      <c r="E2" s="72">
        <v>26529</v>
      </c>
      <c r="F2" s="44">
        <v>69078</v>
      </c>
      <c r="G2" s="73">
        <v>841</v>
      </c>
      <c r="H2" s="44">
        <v>717666</v>
      </c>
      <c r="I2" s="48">
        <v>32658</v>
      </c>
      <c r="J2" s="48">
        <v>729500</v>
      </c>
      <c r="K2" s="44">
        <v>951</v>
      </c>
      <c r="L2" s="72">
        <v>599929</v>
      </c>
    </row>
    <row r="3" spans="1:12">
      <c r="A3" s="51" t="s">
        <v>47</v>
      </c>
      <c r="B3" s="51"/>
      <c r="C3" s="44"/>
      <c r="D3" s="44"/>
      <c r="E3" s="44"/>
      <c r="F3" s="44"/>
      <c r="G3" s="44"/>
      <c r="H3" s="44"/>
      <c r="I3" s="44"/>
      <c r="J3" s="44">
        <v>25</v>
      </c>
      <c r="K3" s="44"/>
      <c r="L3" s="44"/>
    </row>
    <row r="4" spans="1:12">
      <c r="A4" s="51" t="s">
        <v>175</v>
      </c>
      <c r="B4" s="51"/>
      <c r="C4" s="44"/>
      <c r="D4" s="44"/>
      <c r="E4" s="44"/>
      <c r="F4" s="44"/>
      <c r="G4" s="44"/>
      <c r="H4" s="44"/>
      <c r="I4" s="44"/>
      <c r="J4" s="44">
        <v>116878</v>
      </c>
      <c r="K4" s="44"/>
      <c r="L4" s="44"/>
    </row>
    <row r="5" spans="1:12">
      <c r="A5" s="51" t="s">
        <v>55</v>
      </c>
      <c r="B5" s="51"/>
      <c r="C5" s="44"/>
      <c r="D5" s="44"/>
      <c r="E5" s="44"/>
      <c r="F5" s="44"/>
      <c r="G5" s="44"/>
      <c r="H5" s="44"/>
      <c r="I5" s="44"/>
      <c r="J5" s="44">
        <v>2323</v>
      </c>
      <c r="K5" s="44"/>
      <c r="L5" s="44"/>
    </row>
    <row r="6" spans="1:12">
      <c r="A6" s="44" t="s">
        <v>274</v>
      </c>
      <c r="B6" s="44"/>
      <c r="C6" s="44"/>
      <c r="D6" s="44"/>
      <c r="E6" s="44"/>
      <c r="F6" s="44"/>
      <c r="G6" s="44"/>
      <c r="H6" s="44"/>
      <c r="I6" s="44"/>
      <c r="J6" s="44">
        <v>44</v>
      </c>
      <c r="K6" s="44"/>
      <c r="L6" s="44"/>
    </row>
    <row r="7" spans="1:12">
      <c r="A7" s="51" t="s">
        <v>167</v>
      </c>
      <c r="B7" s="51"/>
      <c r="C7" s="44"/>
      <c r="D7" s="44"/>
      <c r="E7" s="44"/>
      <c r="F7" s="44"/>
      <c r="G7" s="44"/>
      <c r="H7" s="44"/>
      <c r="I7" s="44">
        <v>95</v>
      </c>
      <c r="J7" s="44">
        <v>62</v>
      </c>
      <c r="K7" s="44"/>
      <c r="L7" s="44"/>
    </row>
    <row r="8" spans="1:12">
      <c r="A8" s="51" t="s">
        <v>57</v>
      </c>
      <c r="B8" s="51"/>
      <c r="C8" s="44"/>
      <c r="D8" s="44"/>
      <c r="E8" s="44"/>
      <c r="F8" s="44"/>
      <c r="G8" s="44"/>
      <c r="H8" s="44"/>
      <c r="I8" s="44">
        <v>95</v>
      </c>
      <c r="J8" s="44">
        <v>2754</v>
      </c>
      <c r="K8" s="44"/>
      <c r="L8" s="44"/>
    </row>
    <row r="9" spans="1:12">
      <c r="A9" s="51" t="s">
        <v>67</v>
      </c>
      <c r="B9" s="51"/>
      <c r="C9" s="44"/>
      <c r="D9" s="44"/>
      <c r="E9" s="44"/>
      <c r="F9" s="44"/>
      <c r="G9" s="44"/>
      <c r="H9" s="44"/>
      <c r="I9" s="44"/>
      <c r="J9" s="44">
        <v>3849</v>
      </c>
      <c r="K9" s="44"/>
      <c r="L9" s="44"/>
    </row>
    <row r="10" spans="1:12">
      <c r="A10" s="51" t="s">
        <v>68</v>
      </c>
      <c r="B10" s="51"/>
      <c r="C10" s="44"/>
      <c r="D10" s="44"/>
      <c r="E10" s="44"/>
      <c r="F10" s="44"/>
      <c r="G10" s="44"/>
      <c r="H10" s="44"/>
      <c r="I10" s="44">
        <v>1316</v>
      </c>
      <c r="J10" s="44">
        <v>1293</v>
      </c>
      <c r="K10" s="44"/>
      <c r="L10" s="44"/>
    </row>
    <row r="11" spans="1:12">
      <c r="A11" s="51" t="s">
        <v>70</v>
      </c>
      <c r="B11" s="51"/>
      <c r="C11" s="44"/>
      <c r="D11" s="44"/>
      <c r="E11" s="44"/>
      <c r="F11" s="44"/>
      <c r="G11" s="44"/>
      <c r="H11" s="44"/>
      <c r="I11" s="44"/>
      <c r="J11" s="44">
        <v>5</v>
      </c>
      <c r="K11" s="44"/>
      <c r="L11" s="44"/>
    </row>
    <row r="12" spans="1:12">
      <c r="A12" s="51" t="s">
        <v>72</v>
      </c>
      <c r="B12" s="51"/>
      <c r="C12" s="44"/>
      <c r="D12" s="44"/>
      <c r="E12" s="44"/>
      <c r="F12" s="44"/>
      <c r="G12" s="44"/>
      <c r="H12" s="44"/>
      <c r="I12" s="44"/>
      <c r="J12" s="44">
        <v>17</v>
      </c>
      <c r="K12" s="44"/>
      <c r="L12" s="44"/>
    </row>
    <row r="13" spans="1:12">
      <c r="A13" s="51" t="s">
        <v>74</v>
      </c>
      <c r="B13" s="51"/>
      <c r="C13" s="44"/>
      <c r="D13" s="44"/>
      <c r="E13" s="44"/>
      <c r="F13" s="44"/>
      <c r="G13" s="44"/>
      <c r="H13" s="44"/>
      <c r="I13" s="44"/>
      <c r="J13" s="44">
        <v>251</v>
      </c>
      <c r="K13" s="44"/>
      <c r="L13" s="44"/>
    </row>
    <row r="14" spans="1:12">
      <c r="A14" s="51" t="s">
        <v>174</v>
      </c>
      <c r="B14" s="51"/>
      <c r="C14" s="44"/>
      <c r="D14" s="44"/>
      <c r="E14" s="44"/>
      <c r="F14" s="44"/>
      <c r="G14" s="44"/>
      <c r="H14" s="44"/>
      <c r="I14" s="44">
        <v>5</v>
      </c>
      <c r="J14" s="44"/>
      <c r="K14" s="44"/>
      <c r="L14" s="44"/>
    </row>
    <row r="15" spans="1:12">
      <c r="A15" s="51" t="s">
        <v>82</v>
      </c>
      <c r="B15" s="51"/>
      <c r="C15" s="44"/>
      <c r="D15" s="44"/>
      <c r="E15" s="44"/>
      <c r="F15" s="44"/>
      <c r="G15" s="44"/>
      <c r="H15" s="44"/>
      <c r="I15" s="44">
        <v>36</v>
      </c>
      <c r="J15" s="44">
        <v>100339</v>
      </c>
      <c r="K15" s="44"/>
      <c r="L15" s="44"/>
    </row>
    <row r="16" spans="1:12">
      <c r="A16" s="51" t="s">
        <v>87</v>
      </c>
      <c r="B16" s="51"/>
      <c r="C16" s="44"/>
      <c r="D16" s="44"/>
      <c r="E16" s="44"/>
      <c r="F16" s="44"/>
      <c r="G16" s="44"/>
      <c r="H16" s="44"/>
      <c r="I16" s="44">
        <v>288</v>
      </c>
      <c r="J16" s="44">
        <v>59080</v>
      </c>
      <c r="K16" s="44"/>
      <c r="L16" s="44"/>
    </row>
    <row r="17" spans="1:12">
      <c r="A17" s="51" t="s">
        <v>90</v>
      </c>
      <c r="B17" s="51"/>
      <c r="C17" s="44"/>
      <c r="D17" s="44"/>
      <c r="E17" s="44"/>
      <c r="F17" s="44"/>
      <c r="G17" s="44"/>
      <c r="H17" s="44"/>
      <c r="I17" s="44"/>
      <c r="J17" s="44">
        <v>78</v>
      </c>
      <c r="K17" s="44"/>
      <c r="L17" s="44"/>
    </row>
    <row r="18" spans="1:12">
      <c r="A18" s="44" t="s">
        <v>259</v>
      </c>
      <c r="B18" s="44"/>
      <c r="C18" s="44"/>
      <c r="D18" s="44"/>
      <c r="E18" s="44"/>
      <c r="F18" s="44"/>
      <c r="G18" s="44"/>
      <c r="H18" s="44"/>
      <c r="I18" s="44">
        <v>1393</v>
      </c>
      <c r="J18" s="44"/>
      <c r="K18" s="44"/>
      <c r="L18" s="44"/>
    </row>
    <row r="19" spans="1:12">
      <c r="A19" s="51" t="s">
        <v>93</v>
      </c>
      <c r="B19" s="51"/>
      <c r="C19" s="44"/>
      <c r="D19" s="44"/>
      <c r="E19" s="44"/>
      <c r="F19" s="44"/>
      <c r="G19" s="44"/>
      <c r="H19" s="44"/>
      <c r="I19" s="44">
        <v>20</v>
      </c>
      <c r="J19" s="44">
        <v>41</v>
      </c>
      <c r="K19" s="44"/>
      <c r="L19" s="44"/>
    </row>
    <row r="20" spans="1:12">
      <c r="A20" s="51" t="s">
        <v>94</v>
      </c>
      <c r="B20" s="51"/>
      <c r="C20" s="44"/>
      <c r="D20" s="44"/>
      <c r="E20" s="44"/>
      <c r="F20" s="44"/>
      <c r="G20" s="44"/>
      <c r="H20" s="44"/>
      <c r="I20" s="44">
        <v>56</v>
      </c>
      <c r="J20" s="44">
        <v>2793</v>
      </c>
      <c r="K20" s="44"/>
      <c r="L20" s="44"/>
    </row>
    <row r="21" spans="1:12">
      <c r="A21" s="51" t="s">
        <v>102</v>
      </c>
      <c r="B21" s="51"/>
      <c r="C21" s="44"/>
      <c r="D21" s="44"/>
      <c r="E21" s="44"/>
      <c r="F21" s="44"/>
      <c r="G21" s="44"/>
      <c r="H21" s="44"/>
      <c r="I21" s="44">
        <v>31</v>
      </c>
      <c r="J21" s="44">
        <v>4814</v>
      </c>
      <c r="K21" s="44"/>
      <c r="L21" s="44"/>
    </row>
    <row r="22" spans="1:12">
      <c r="A22" s="51" t="s">
        <v>104</v>
      </c>
      <c r="B22" s="51"/>
      <c r="C22" s="44"/>
      <c r="D22" s="44"/>
      <c r="E22" s="44"/>
      <c r="F22" s="44"/>
      <c r="G22" s="44"/>
      <c r="H22" s="44"/>
      <c r="I22" s="44">
        <v>429</v>
      </c>
      <c r="J22" s="44">
        <v>24087</v>
      </c>
      <c r="K22" s="44"/>
      <c r="L22" s="44"/>
    </row>
    <row r="23" spans="1:12">
      <c r="A23" s="51" t="s">
        <v>118</v>
      </c>
      <c r="B23" s="51"/>
      <c r="C23" s="44"/>
      <c r="D23" s="44"/>
      <c r="E23" s="44"/>
      <c r="F23" s="44"/>
      <c r="G23" s="44"/>
      <c r="H23" s="44"/>
      <c r="I23" s="44">
        <v>40</v>
      </c>
      <c r="J23" s="44">
        <v>1201</v>
      </c>
      <c r="K23" s="44"/>
      <c r="L23" s="44"/>
    </row>
    <row r="24" spans="1:12">
      <c r="A24" s="51" t="s">
        <v>122</v>
      </c>
      <c r="B24" s="51"/>
      <c r="C24" s="44"/>
      <c r="D24" s="44"/>
      <c r="E24" s="44"/>
      <c r="F24" s="44"/>
      <c r="G24" s="44"/>
      <c r="H24" s="44"/>
      <c r="I24" s="44"/>
      <c r="J24" s="44">
        <v>299149</v>
      </c>
      <c r="K24" s="44"/>
      <c r="L24" s="44"/>
    </row>
    <row r="25" spans="1:12">
      <c r="A25" s="44" t="s">
        <v>272</v>
      </c>
      <c r="B25" s="44"/>
      <c r="C25" s="44"/>
      <c r="D25" s="44"/>
      <c r="E25" s="44"/>
      <c r="F25" s="44"/>
      <c r="G25" s="44"/>
      <c r="H25" s="44"/>
      <c r="I25" s="44"/>
      <c r="J25" s="44">
        <v>127</v>
      </c>
      <c r="K25" s="44"/>
      <c r="L25" s="44"/>
    </row>
    <row r="26" spans="1:12">
      <c r="A26" s="51" t="s">
        <v>133</v>
      </c>
      <c r="B26" s="51"/>
      <c r="C26" s="44"/>
      <c r="D26" s="44"/>
      <c r="E26" s="44"/>
      <c r="F26" s="44"/>
      <c r="G26" s="44"/>
      <c r="H26" s="44"/>
      <c r="I26" s="44">
        <v>100</v>
      </c>
      <c r="J26" s="44"/>
      <c r="K26" s="44"/>
      <c r="L26" s="44"/>
    </row>
    <row r="27" spans="1:12">
      <c r="A27" s="44" t="s">
        <v>273</v>
      </c>
      <c r="B27" s="44"/>
      <c r="C27" s="44"/>
      <c r="D27" s="44"/>
      <c r="E27" s="44"/>
      <c r="F27" s="44"/>
      <c r="G27" s="44"/>
      <c r="H27" s="44"/>
      <c r="I27" s="44">
        <v>1081</v>
      </c>
      <c r="J27" s="44">
        <v>6150</v>
      </c>
      <c r="K27" s="44"/>
      <c r="L27" s="44"/>
    </row>
    <row r="28" spans="1:12">
      <c r="A28" s="51" t="s">
        <v>170</v>
      </c>
      <c r="B28" s="51"/>
      <c r="C28" s="44"/>
      <c r="D28" s="44"/>
      <c r="E28" s="44"/>
      <c r="F28" s="44"/>
      <c r="G28" s="44"/>
      <c r="H28" s="44"/>
      <c r="I28" s="44"/>
      <c r="J28" s="44">
        <v>7</v>
      </c>
      <c r="K28" s="44"/>
      <c r="L28" s="44"/>
    </row>
    <row r="29" spans="1:12">
      <c r="A29" s="51" t="s">
        <v>150</v>
      </c>
      <c r="B29" s="51"/>
      <c r="C29" s="44"/>
      <c r="D29" s="44"/>
      <c r="E29" s="44"/>
      <c r="F29" s="44"/>
      <c r="G29" s="44"/>
      <c r="H29" s="44"/>
      <c r="I29" s="44"/>
      <c r="J29" s="44">
        <v>1903</v>
      </c>
      <c r="K29" s="44"/>
      <c r="L29" s="44"/>
    </row>
    <row r="30" spans="1:12">
      <c r="A30" s="51" t="s">
        <v>218</v>
      </c>
      <c r="B30" s="51"/>
      <c r="C30" s="44"/>
      <c r="D30" s="44"/>
      <c r="E30" s="44"/>
      <c r="F30" s="44"/>
      <c r="G30" s="44"/>
      <c r="H30" s="44"/>
      <c r="I30" s="44">
        <v>116</v>
      </c>
      <c r="J30" s="44">
        <v>1294</v>
      </c>
      <c r="K30" s="44"/>
      <c r="L30" s="44"/>
    </row>
    <row r="31" spans="1:12">
      <c r="A31" s="51" t="s">
        <v>160</v>
      </c>
      <c r="B31" s="51"/>
      <c r="C31" s="44"/>
      <c r="D31" s="44"/>
      <c r="E31" s="44"/>
      <c r="F31" s="44"/>
      <c r="G31" s="44"/>
      <c r="H31" s="44"/>
      <c r="I31" s="44">
        <v>13396</v>
      </c>
      <c r="J31" s="44">
        <v>63267</v>
      </c>
      <c r="K31" s="44"/>
      <c r="L31" s="44"/>
    </row>
    <row r="32" spans="1:12">
      <c r="A32" s="51" t="s">
        <v>161</v>
      </c>
      <c r="B32" s="51"/>
      <c r="C32" s="44"/>
      <c r="D32" s="44"/>
      <c r="E32" s="44"/>
      <c r="F32" s="44"/>
      <c r="G32" s="44"/>
      <c r="H32" s="44"/>
      <c r="I32" s="44"/>
      <c r="J32" s="44">
        <v>178</v>
      </c>
      <c r="K32" s="44"/>
      <c r="L32" s="44"/>
    </row>
    <row r="33" spans="1:12">
      <c r="A33" s="51" t="s">
        <v>295</v>
      </c>
      <c r="B33" s="51"/>
      <c r="C33" s="44"/>
      <c r="D33" s="44"/>
      <c r="E33" s="44"/>
      <c r="F33" s="44"/>
      <c r="G33" s="44"/>
      <c r="H33" s="44"/>
      <c r="I33" s="44"/>
      <c r="J33" s="44">
        <v>649</v>
      </c>
      <c r="K33" s="44"/>
      <c r="L33" s="44"/>
    </row>
    <row r="34" spans="1:12">
      <c r="A34" s="51" t="s">
        <v>297</v>
      </c>
      <c r="B34" s="51"/>
      <c r="C34" s="44"/>
      <c r="D34" s="44"/>
      <c r="E34" s="44"/>
      <c r="F34" s="44"/>
      <c r="G34" s="44"/>
      <c r="H34" s="44"/>
      <c r="I34" s="44"/>
      <c r="J34" s="44">
        <v>15</v>
      </c>
      <c r="K34" s="44"/>
      <c r="L34" s="44"/>
    </row>
    <row r="35" spans="1:12">
      <c r="A35" s="51" t="s">
        <v>302</v>
      </c>
      <c r="B35" s="51"/>
      <c r="C35" s="44"/>
      <c r="D35" s="44"/>
      <c r="E35" s="44"/>
      <c r="F35" s="44"/>
      <c r="G35" s="44"/>
      <c r="H35" s="44"/>
      <c r="I35" s="44">
        <v>14161</v>
      </c>
      <c r="J35" s="44">
        <v>36827</v>
      </c>
      <c r="K35" s="44"/>
      <c r="L35" s="44"/>
    </row>
    <row r="37" spans="1:12">
      <c r="I37" s="81"/>
      <c r="J37" s="81"/>
    </row>
  </sheetData>
  <pageMargins left="0.75" right="0.75" top="1" bottom="1" header="0.5" footer="0.5"/>
  <pageSetup orientation="portrait" horizontalDpi="4294967292" verticalDpi="429496729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I35" sqref="I35"/>
    </sheetView>
  </sheetViews>
  <sheetFormatPr defaultColWidth="11.42578125" defaultRowHeight="15"/>
  <cols>
    <col min="1" max="1" width="29.7109375" style="44" bestFit="1" customWidth="1"/>
    <col min="2" max="2" width="29.7109375" style="44" customWidth="1"/>
    <col min="3" max="4" width="11.140625" style="44" bestFit="1" customWidth="1"/>
    <col min="5" max="5" width="11.28515625" style="44" bestFit="1" customWidth="1"/>
    <col min="6" max="6" width="11.140625" style="44" bestFit="1" customWidth="1"/>
    <col min="7" max="8" width="11.42578125" style="44"/>
    <col min="9" max="9" width="9.28515625" style="44" bestFit="1" customWidth="1"/>
    <col min="10" max="12" width="11.28515625" style="44" bestFit="1" customWidth="1"/>
    <col min="13" max="16384" width="11.42578125" style="44"/>
  </cols>
  <sheetData>
    <row r="1" spans="1:12" s="49" customFormat="1" ht="30">
      <c r="A1" s="49" t="s">
        <v>44</v>
      </c>
      <c r="B1" s="49" t="s">
        <v>331</v>
      </c>
      <c r="C1" s="49" t="s">
        <v>337</v>
      </c>
      <c r="D1" s="49" t="s">
        <v>340</v>
      </c>
      <c r="E1" s="49" t="s">
        <v>339</v>
      </c>
      <c r="F1" s="49" t="s">
        <v>341</v>
      </c>
      <c r="G1" s="49" t="s">
        <v>342</v>
      </c>
      <c r="H1" s="49" t="s">
        <v>343</v>
      </c>
      <c r="I1" s="49" t="s">
        <v>344</v>
      </c>
      <c r="J1" s="49" t="s">
        <v>345</v>
      </c>
      <c r="K1" s="49" t="s">
        <v>346</v>
      </c>
      <c r="L1" s="49" t="s">
        <v>347</v>
      </c>
    </row>
    <row r="2" spans="1:12">
      <c r="A2" s="63" t="s">
        <v>45</v>
      </c>
      <c r="B2" s="63">
        <v>459022.71</v>
      </c>
      <c r="C2" s="44">
        <v>16743</v>
      </c>
      <c r="D2" s="44">
        <v>21114</v>
      </c>
      <c r="E2" s="44">
        <v>191878</v>
      </c>
      <c r="F2" s="44">
        <v>819777</v>
      </c>
      <c r="G2" s="44">
        <v>5019</v>
      </c>
      <c r="H2" s="44">
        <v>32711</v>
      </c>
      <c r="I2" s="44">
        <v>763963</v>
      </c>
      <c r="J2" s="44">
        <v>476</v>
      </c>
      <c r="K2" s="44">
        <v>568790</v>
      </c>
      <c r="L2" s="44">
        <v>20766</v>
      </c>
    </row>
    <row r="3" spans="1:12">
      <c r="A3" s="51" t="s">
        <v>175</v>
      </c>
      <c r="B3" s="51"/>
      <c r="I3" s="87">
        <v>130864</v>
      </c>
    </row>
    <row r="4" spans="1:12">
      <c r="A4" s="51" t="s">
        <v>55</v>
      </c>
      <c r="B4" s="51"/>
      <c r="I4" s="87">
        <v>2849</v>
      </c>
    </row>
    <row r="5" spans="1:12">
      <c r="A5" s="44" t="s">
        <v>274</v>
      </c>
      <c r="I5" s="87">
        <v>3</v>
      </c>
    </row>
    <row r="6" spans="1:12">
      <c r="A6" s="51" t="s">
        <v>176</v>
      </c>
      <c r="B6" s="51"/>
      <c r="I6" s="87">
        <v>36</v>
      </c>
    </row>
    <row r="7" spans="1:12">
      <c r="A7" s="51" t="s">
        <v>57</v>
      </c>
      <c r="B7" s="51"/>
      <c r="G7" s="44">
        <v>138</v>
      </c>
      <c r="I7" s="87">
        <v>2817</v>
      </c>
    </row>
    <row r="8" spans="1:12">
      <c r="A8" s="51" t="s">
        <v>67</v>
      </c>
      <c r="B8" s="51"/>
      <c r="I8" s="87">
        <v>4440</v>
      </c>
    </row>
    <row r="9" spans="1:12">
      <c r="A9" s="51" t="s">
        <v>68</v>
      </c>
      <c r="B9" s="51"/>
      <c r="G9" s="44">
        <v>5</v>
      </c>
      <c r="I9" s="87">
        <v>1122</v>
      </c>
    </row>
    <row r="10" spans="1:12">
      <c r="A10" s="51" t="s">
        <v>70</v>
      </c>
      <c r="B10" s="51"/>
      <c r="I10" s="87">
        <v>370</v>
      </c>
    </row>
    <row r="11" spans="1:12">
      <c r="A11" s="51" t="s">
        <v>72</v>
      </c>
      <c r="B11" s="51"/>
      <c r="I11" s="87">
        <v>274</v>
      </c>
    </row>
    <row r="12" spans="1:12">
      <c r="A12" s="51" t="s">
        <v>173</v>
      </c>
      <c r="B12" s="51"/>
      <c r="I12" s="87">
        <v>284</v>
      </c>
    </row>
    <row r="13" spans="1:12">
      <c r="A13" s="51" t="s">
        <v>82</v>
      </c>
      <c r="B13" s="51"/>
      <c r="I13" s="87">
        <v>122739</v>
      </c>
    </row>
    <row r="14" spans="1:12">
      <c r="A14" s="51" t="s">
        <v>87</v>
      </c>
      <c r="B14" s="51"/>
      <c r="I14" s="87">
        <v>63229</v>
      </c>
    </row>
    <row r="15" spans="1:12">
      <c r="A15" s="44" t="s">
        <v>259</v>
      </c>
      <c r="G15" s="44">
        <v>3274</v>
      </c>
      <c r="I15" s="87">
        <v>12</v>
      </c>
    </row>
    <row r="16" spans="1:12">
      <c r="A16" s="51" t="s">
        <v>94</v>
      </c>
      <c r="B16" s="51"/>
      <c r="I16" s="87">
        <v>3212</v>
      </c>
    </row>
    <row r="17" spans="1:9">
      <c r="A17" s="51" t="s">
        <v>102</v>
      </c>
      <c r="B17" s="51"/>
      <c r="G17" s="44">
        <v>18</v>
      </c>
      <c r="I17" s="87">
        <v>11403</v>
      </c>
    </row>
    <row r="18" spans="1:9">
      <c r="A18" s="51" t="s">
        <v>104</v>
      </c>
      <c r="B18" s="51"/>
      <c r="G18" s="44">
        <v>1076</v>
      </c>
      <c r="I18" s="87">
        <v>40672</v>
      </c>
    </row>
    <row r="19" spans="1:9">
      <c r="A19" s="51" t="s">
        <v>118</v>
      </c>
      <c r="B19" s="51"/>
      <c r="G19" s="44">
        <v>24</v>
      </c>
      <c r="I19" s="87">
        <v>1347</v>
      </c>
    </row>
    <row r="20" spans="1:9">
      <c r="A20" s="51" t="s">
        <v>122</v>
      </c>
      <c r="B20" s="51"/>
      <c r="I20" s="87">
        <v>286797</v>
      </c>
    </row>
    <row r="21" spans="1:9">
      <c r="A21" s="44" t="s">
        <v>272</v>
      </c>
      <c r="I21" s="87">
        <v>239</v>
      </c>
    </row>
    <row r="22" spans="1:9">
      <c r="A22" s="44" t="s">
        <v>212</v>
      </c>
      <c r="I22" s="87">
        <v>20</v>
      </c>
    </row>
    <row r="23" spans="1:9">
      <c r="A23" s="44" t="s">
        <v>273</v>
      </c>
      <c r="I23" s="87">
        <v>1436</v>
      </c>
    </row>
    <row r="24" spans="1:9">
      <c r="A24" s="51" t="s">
        <v>170</v>
      </c>
      <c r="B24" s="51"/>
      <c r="I24" s="87">
        <v>46</v>
      </c>
    </row>
    <row r="25" spans="1:9">
      <c r="A25" s="51" t="s">
        <v>150</v>
      </c>
      <c r="B25" s="51"/>
      <c r="I25" s="87">
        <v>394</v>
      </c>
    </row>
    <row r="26" spans="1:9">
      <c r="A26" s="51" t="s">
        <v>218</v>
      </c>
      <c r="B26" s="51"/>
      <c r="I26" s="87">
        <v>474</v>
      </c>
    </row>
    <row r="27" spans="1:9">
      <c r="A27" s="51" t="s">
        <v>160</v>
      </c>
      <c r="B27" s="51"/>
      <c r="G27" s="44">
        <v>412</v>
      </c>
      <c r="I27" s="87">
        <v>49111</v>
      </c>
    </row>
    <row r="28" spans="1:9">
      <c r="A28" s="51" t="s">
        <v>161</v>
      </c>
      <c r="B28" s="51"/>
      <c r="I28" s="87">
        <v>369</v>
      </c>
    </row>
    <row r="29" spans="1:9">
      <c r="A29" s="51" t="s">
        <v>295</v>
      </c>
      <c r="B29" s="51"/>
      <c r="I29" s="87">
        <v>734</v>
      </c>
    </row>
    <row r="30" spans="1:9">
      <c r="A30" s="51" t="s">
        <v>297</v>
      </c>
      <c r="B30" s="51"/>
      <c r="G30" s="44">
        <v>72</v>
      </c>
      <c r="I30" s="87">
        <v>83</v>
      </c>
    </row>
    <row r="31" spans="1:9">
      <c r="A31" s="51" t="s">
        <v>304</v>
      </c>
      <c r="B31" s="51"/>
      <c r="I31" s="87">
        <v>27</v>
      </c>
    </row>
    <row r="32" spans="1:9">
      <c r="A32" s="51" t="s">
        <v>302</v>
      </c>
      <c r="B32" s="51"/>
      <c r="I32" s="87">
        <v>38424</v>
      </c>
    </row>
    <row r="33" spans="1:9">
      <c r="A33" s="51" t="s">
        <v>312</v>
      </c>
      <c r="B33" s="51"/>
      <c r="I33" s="87">
        <v>136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1" topLeftCell="A2" activePane="bottomLeft" state="frozen"/>
      <selection pane="bottomLeft" activeCell="J14" sqref="J14"/>
    </sheetView>
  </sheetViews>
  <sheetFormatPr defaultColWidth="11.42578125" defaultRowHeight="15"/>
  <cols>
    <col min="1" max="1" width="38.7109375" style="40" bestFit="1" customWidth="1"/>
    <col min="2" max="2" width="7.5703125" style="40" bestFit="1" customWidth="1"/>
    <col min="3" max="16384" width="11.42578125" style="40"/>
  </cols>
  <sheetData>
    <row r="1" spans="1:3">
      <c r="A1" s="11" t="s">
        <v>44</v>
      </c>
      <c r="B1" s="37" t="s">
        <v>324</v>
      </c>
    </row>
    <row r="2" spans="1:3" s="39" customFormat="1">
      <c r="A2" s="11" t="s">
        <v>45</v>
      </c>
      <c r="B2" s="47">
        <f>SUM(B3:B36)</f>
        <v>234584</v>
      </c>
      <c r="C2" s="43"/>
    </row>
    <row r="3" spans="1:3" s="39" customFormat="1">
      <c r="A3" s="39" t="s">
        <v>215</v>
      </c>
      <c r="B3" s="42">
        <v>19049</v>
      </c>
    </row>
    <row r="4" spans="1:3" s="39" customFormat="1">
      <c r="A4" s="39" t="s">
        <v>216</v>
      </c>
      <c r="B4" s="42">
        <v>454</v>
      </c>
    </row>
    <row r="5" spans="1:3" s="39" customFormat="1">
      <c r="A5" s="39" t="s">
        <v>175</v>
      </c>
      <c r="B5" s="42">
        <v>2288</v>
      </c>
    </row>
    <row r="6" spans="1:3" s="39" customFormat="1">
      <c r="A6" s="39" t="s">
        <v>56</v>
      </c>
      <c r="B6" s="42">
        <v>6479</v>
      </c>
    </row>
    <row r="7" spans="1:3" s="39" customFormat="1">
      <c r="A7" s="39" t="s">
        <v>167</v>
      </c>
      <c r="B7" s="42">
        <v>4</v>
      </c>
    </row>
    <row r="8" spans="1:3" s="39" customFormat="1">
      <c r="A8" s="39" t="s">
        <v>177</v>
      </c>
      <c r="B8" s="42">
        <v>72</v>
      </c>
    </row>
    <row r="9" spans="1:3" s="39" customFormat="1">
      <c r="A9" s="39" t="s">
        <v>176</v>
      </c>
      <c r="B9" s="42">
        <v>181</v>
      </c>
    </row>
    <row r="10" spans="1:3" s="39" customFormat="1">
      <c r="A10" s="39" t="s">
        <v>209</v>
      </c>
      <c r="B10" s="42">
        <v>40</v>
      </c>
    </row>
    <row r="11" spans="1:3" s="39" customFormat="1">
      <c r="A11" s="39" t="s">
        <v>57</v>
      </c>
      <c r="B11" s="42">
        <v>71</v>
      </c>
    </row>
    <row r="12" spans="1:3" s="39" customFormat="1">
      <c r="A12" s="39" t="s">
        <v>62</v>
      </c>
      <c r="B12" s="42">
        <v>53176</v>
      </c>
    </row>
    <row r="13" spans="1:3" s="39" customFormat="1">
      <c r="A13" s="39" t="s">
        <v>67</v>
      </c>
      <c r="B13" s="42">
        <v>171</v>
      </c>
    </row>
    <row r="14" spans="1:3" s="39" customFormat="1">
      <c r="A14" s="39" t="s">
        <v>72</v>
      </c>
      <c r="B14" s="42">
        <v>355</v>
      </c>
    </row>
    <row r="15" spans="1:3" s="39" customFormat="1">
      <c r="A15" s="39" t="s">
        <v>165</v>
      </c>
      <c r="B15" s="42">
        <v>70898</v>
      </c>
    </row>
    <row r="16" spans="1:3" s="39" customFormat="1">
      <c r="A16" s="39" t="s">
        <v>168</v>
      </c>
      <c r="B16" s="42">
        <v>22634</v>
      </c>
    </row>
    <row r="17" spans="1:2" s="39" customFormat="1">
      <c r="A17" s="39" t="s">
        <v>169</v>
      </c>
      <c r="B17" s="42">
        <v>4751</v>
      </c>
    </row>
    <row r="18" spans="1:2" s="39" customFormat="1">
      <c r="A18" s="39" t="s">
        <v>378</v>
      </c>
      <c r="B18" s="42">
        <v>241</v>
      </c>
    </row>
    <row r="19" spans="1:2" s="39" customFormat="1">
      <c r="A19" s="39" t="s">
        <v>92</v>
      </c>
      <c r="B19" s="42">
        <v>9463</v>
      </c>
    </row>
    <row r="20" spans="1:2" s="39" customFormat="1">
      <c r="A20" s="39" t="s">
        <v>164</v>
      </c>
      <c r="B20" s="42">
        <v>15610</v>
      </c>
    </row>
    <row r="21" spans="1:2" s="39" customFormat="1">
      <c r="A21" s="39" t="s">
        <v>104</v>
      </c>
      <c r="B21" s="42">
        <v>21</v>
      </c>
    </row>
    <row r="22" spans="1:2" s="39" customFormat="1">
      <c r="A22" s="39" t="s">
        <v>116</v>
      </c>
      <c r="B22" s="42">
        <v>216</v>
      </c>
    </row>
    <row r="23" spans="1:2" s="39" customFormat="1">
      <c r="A23" s="39" t="s">
        <v>118</v>
      </c>
      <c r="B23" s="42">
        <v>624</v>
      </c>
    </row>
    <row r="24" spans="1:2" s="39" customFormat="1">
      <c r="A24" s="39" t="s">
        <v>194</v>
      </c>
      <c r="B24" s="42">
        <v>542</v>
      </c>
    </row>
    <row r="25" spans="1:2" s="39" customFormat="1">
      <c r="A25" s="39" t="s">
        <v>207</v>
      </c>
      <c r="B25" s="42">
        <v>24</v>
      </c>
    </row>
    <row r="26" spans="1:2" s="39" customFormat="1">
      <c r="A26" s="39" t="s">
        <v>212</v>
      </c>
      <c r="B26" s="42">
        <v>36</v>
      </c>
    </row>
    <row r="27" spans="1:2">
      <c r="A27" s="39" t="s">
        <v>139</v>
      </c>
      <c r="B27" s="42">
        <v>1240</v>
      </c>
    </row>
    <row r="28" spans="1:2">
      <c r="A28" s="39" t="s">
        <v>188</v>
      </c>
      <c r="B28" s="42">
        <v>39</v>
      </c>
    </row>
    <row r="29" spans="1:2">
      <c r="A29" s="39" t="s">
        <v>166</v>
      </c>
      <c r="B29" s="42">
        <v>1447</v>
      </c>
    </row>
    <row r="30" spans="1:2">
      <c r="A30" s="39" t="s">
        <v>182</v>
      </c>
      <c r="B30" s="42">
        <v>120</v>
      </c>
    </row>
    <row r="31" spans="1:2">
      <c r="A31" s="39" t="s">
        <v>183</v>
      </c>
      <c r="B31" s="42">
        <v>3150</v>
      </c>
    </row>
    <row r="32" spans="1:2">
      <c r="A32" s="39" t="s">
        <v>218</v>
      </c>
      <c r="B32" s="42">
        <v>2478</v>
      </c>
    </row>
    <row r="33" spans="1:5">
      <c r="A33" s="39" t="s">
        <v>217</v>
      </c>
      <c r="B33" s="42">
        <v>2375</v>
      </c>
    </row>
    <row r="34" spans="1:5">
      <c r="A34" s="39" t="s">
        <v>189</v>
      </c>
      <c r="B34" s="42">
        <v>273</v>
      </c>
    </row>
    <row r="35" spans="1:5">
      <c r="A35" s="39" t="s">
        <v>214</v>
      </c>
      <c r="B35" s="42">
        <v>16028</v>
      </c>
    </row>
    <row r="36" spans="1:5">
      <c r="A36" s="39" t="s">
        <v>161</v>
      </c>
      <c r="B36" s="42">
        <v>34</v>
      </c>
      <c r="E36" s="47"/>
    </row>
    <row r="38" spans="1:5">
      <c r="B38" s="47"/>
    </row>
  </sheetData>
  <sortState ref="A3:B247">
    <sortCondition ref="A3"/>
  </sortState>
  <pageMargins left="0.75" right="0.75" top="1" bottom="1" header="0.5" footer="0.5"/>
  <pageSetup orientation="portrait" horizontalDpi="4294967292" verticalDpi="429496729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H16" sqref="H16"/>
    </sheetView>
  </sheetViews>
  <sheetFormatPr defaultColWidth="11.42578125" defaultRowHeight="15"/>
  <cols>
    <col min="1" max="1" width="41.85546875" style="44" bestFit="1" customWidth="1"/>
    <col min="2" max="2" width="10" style="44" bestFit="1" customWidth="1"/>
    <col min="3" max="3" width="9.7109375" style="44" bestFit="1" customWidth="1"/>
    <col min="4" max="4" width="10" style="44" bestFit="1" customWidth="1"/>
    <col min="5" max="5" width="11.140625" style="44" bestFit="1" customWidth="1"/>
    <col min="6" max="6" width="11.28515625" style="44" bestFit="1" customWidth="1"/>
    <col min="7" max="7" width="10" style="44" bestFit="1" customWidth="1"/>
    <col min="8" max="8" width="11.42578125" style="44"/>
    <col min="9" max="9" width="10.7109375" style="44" customWidth="1"/>
    <col min="10" max="12" width="11.28515625" style="44" bestFit="1" customWidth="1"/>
    <col min="13" max="16384" width="11.42578125" style="44"/>
  </cols>
  <sheetData>
    <row r="1" spans="1:13" s="49" customFormat="1">
      <c r="A1" s="61" t="s">
        <v>44</v>
      </c>
      <c r="B1" s="61" t="s">
        <v>331</v>
      </c>
      <c r="C1" s="62" t="s">
        <v>424</v>
      </c>
      <c r="D1" s="61" t="s">
        <v>337</v>
      </c>
      <c r="E1" s="61" t="s">
        <v>340</v>
      </c>
      <c r="F1" s="61" t="s">
        <v>339</v>
      </c>
      <c r="G1" s="61" t="s">
        <v>341</v>
      </c>
      <c r="H1" s="61" t="s">
        <v>343</v>
      </c>
      <c r="I1" s="61" t="s">
        <v>344</v>
      </c>
      <c r="J1" s="61" t="s">
        <v>345</v>
      </c>
      <c r="K1" s="61" t="s">
        <v>346</v>
      </c>
      <c r="L1" s="61" t="s">
        <v>347</v>
      </c>
      <c r="M1" s="49" t="s">
        <v>348</v>
      </c>
    </row>
    <row r="2" spans="1:13">
      <c r="A2" s="57" t="s">
        <v>45</v>
      </c>
      <c r="B2" s="57">
        <v>759182.37</v>
      </c>
      <c r="C2" s="46">
        <v>16</v>
      </c>
      <c r="D2" s="74">
        <v>27556</v>
      </c>
      <c r="E2" s="74">
        <v>24749</v>
      </c>
      <c r="F2" s="75">
        <v>190232</v>
      </c>
      <c r="G2" s="76">
        <v>963919</v>
      </c>
      <c r="H2" s="46">
        <v>7084</v>
      </c>
      <c r="I2" s="44">
        <v>965369</v>
      </c>
      <c r="J2" s="74">
        <v>581</v>
      </c>
      <c r="K2" s="46">
        <v>689289</v>
      </c>
      <c r="L2" s="46">
        <v>31433</v>
      </c>
      <c r="M2" s="44">
        <f>7016-4132</f>
        <v>2884</v>
      </c>
    </row>
    <row r="3" spans="1:13">
      <c r="A3" s="51" t="s">
        <v>175</v>
      </c>
      <c r="B3" s="51"/>
      <c r="I3" s="44">
        <v>172639</v>
      </c>
    </row>
    <row r="4" spans="1:13">
      <c r="A4" s="51" t="s">
        <v>55</v>
      </c>
      <c r="B4" s="51"/>
      <c r="I4" s="44">
        <v>933</v>
      </c>
    </row>
    <row r="5" spans="1:13">
      <c r="A5" s="44" t="s">
        <v>274</v>
      </c>
      <c r="I5" s="44">
        <v>399</v>
      </c>
    </row>
    <row r="6" spans="1:13">
      <c r="A6" s="51" t="s">
        <v>167</v>
      </c>
      <c r="B6" s="51"/>
      <c r="I6" s="44">
        <v>94</v>
      </c>
    </row>
    <row r="7" spans="1:13">
      <c r="A7" s="51" t="s">
        <v>177</v>
      </c>
      <c r="B7" s="51"/>
      <c r="I7" s="44">
        <v>25</v>
      </c>
    </row>
    <row r="8" spans="1:13">
      <c r="A8" s="51" t="s">
        <v>176</v>
      </c>
      <c r="B8" s="51"/>
      <c r="I8" s="44">
        <v>30</v>
      </c>
    </row>
    <row r="9" spans="1:13">
      <c r="A9" s="51" t="s">
        <v>57</v>
      </c>
      <c r="B9" s="51"/>
      <c r="I9" s="44">
        <v>2193</v>
      </c>
      <c r="M9" s="44">
        <v>19</v>
      </c>
    </row>
    <row r="10" spans="1:13">
      <c r="A10" s="51" t="s">
        <v>67</v>
      </c>
      <c r="B10" s="51"/>
      <c r="I10" s="44">
        <v>5441</v>
      </c>
    </row>
    <row r="11" spans="1:13">
      <c r="A11" s="51" t="s">
        <v>68</v>
      </c>
      <c r="B11" s="51"/>
      <c r="I11" s="44">
        <v>741</v>
      </c>
      <c r="M11" s="44">
        <v>39</v>
      </c>
    </row>
    <row r="12" spans="1:13">
      <c r="A12" s="51" t="s">
        <v>70</v>
      </c>
      <c r="B12" s="51"/>
      <c r="I12" s="44">
        <v>28</v>
      </c>
    </row>
    <row r="13" spans="1:13">
      <c r="A13" s="51" t="s">
        <v>72</v>
      </c>
      <c r="B13" s="51"/>
      <c r="I13" s="44">
        <v>196</v>
      </c>
      <c r="M13" s="44">
        <v>31</v>
      </c>
    </row>
    <row r="14" spans="1:13">
      <c r="A14" s="51" t="s">
        <v>74</v>
      </c>
      <c r="B14" s="51"/>
      <c r="I14" s="44">
        <v>821</v>
      </c>
    </row>
    <row r="15" spans="1:13">
      <c r="A15" s="51" t="s">
        <v>173</v>
      </c>
      <c r="B15" s="51"/>
      <c r="I15" s="44">
        <v>22</v>
      </c>
    </row>
    <row r="16" spans="1:13">
      <c r="A16" s="51" t="s">
        <v>82</v>
      </c>
      <c r="B16" s="51"/>
      <c r="I16" s="44">
        <v>160423</v>
      </c>
    </row>
    <row r="17" spans="1:13">
      <c r="A17" s="51" t="s">
        <v>87</v>
      </c>
      <c r="B17" s="51"/>
      <c r="I17" s="44">
        <v>83358</v>
      </c>
      <c r="M17" s="44">
        <v>188</v>
      </c>
    </row>
    <row r="18" spans="1:13">
      <c r="A18" s="51" t="s">
        <v>90</v>
      </c>
      <c r="B18" s="51"/>
      <c r="I18" s="44">
        <v>71</v>
      </c>
    </row>
    <row r="19" spans="1:13">
      <c r="A19" s="44" t="s">
        <v>259</v>
      </c>
      <c r="I19" s="44">
        <v>19</v>
      </c>
    </row>
    <row r="20" spans="1:13">
      <c r="A20" s="51" t="s">
        <v>93</v>
      </c>
      <c r="B20" s="51"/>
      <c r="I20" s="44">
        <v>113</v>
      </c>
      <c r="M20" s="44">
        <v>1</v>
      </c>
    </row>
    <row r="21" spans="1:13">
      <c r="A21" s="51" t="s">
        <v>94</v>
      </c>
      <c r="B21" s="51"/>
      <c r="I21" s="44">
        <v>2730</v>
      </c>
    </row>
    <row r="22" spans="1:13">
      <c r="A22" s="51" t="s">
        <v>102</v>
      </c>
      <c r="B22" s="51"/>
      <c r="I22" s="44">
        <v>3114</v>
      </c>
    </row>
    <row r="23" spans="1:13">
      <c r="A23" s="51" t="s">
        <v>104</v>
      </c>
      <c r="B23" s="51"/>
      <c r="I23" s="44">
        <v>60005</v>
      </c>
      <c r="M23" s="44">
        <v>508</v>
      </c>
    </row>
    <row r="24" spans="1:13">
      <c r="A24" s="51" t="s">
        <v>118</v>
      </c>
      <c r="B24" s="51"/>
      <c r="I24" s="44">
        <v>594</v>
      </c>
      <c r="M24" s="44">
        <v>53</v>
      </c>
    </row>
    <row r="25" spans="1:13">
      <c r="A25" s="51" t="s">
        <v>122</v>
      </c>
      <c r="B25" s="51"/>
      <c r="I25" s="44">
        <v>348472</v>
      </c>
    </row>
    <row r="26" spans="1:13">
      <c r="A26" s="51" t="s">
        <v>124</v>
      </c>
      <c r="B26" s="51"/>
      <c r="I26" s="44">
        <v>112</v>
      </c>
    </row>
    <row r="27" spans="1:13">
      <c r="A27" s="44" t="s">
        <v>272</v>
      </c>
      <c r="I27" s="44">
        <v>226</v>
      </c>
    </row>
    <row r="28" spans="1:13">
      <c r="A28" s="51" t="s">
        <v>133</v>
      </c>
      <c r="B28" s="51"/>
      <c r="I28" s="44">
        <v>78</v>
      </c>
      <c r="M28" s="44">
        <v>180</v>
      </c>
    </row>
    <row r="29" spans="1:13">
      <c r="A29" s="51" t="s">
        <v>134</v>
      </c>
      <c r="B29" s="51"/>
      <c r="I29" s="44">
        <v>60</v>
      </c>
      <c r="M29" s="44">
        <v>500</v>
      </c>
    </row>
    <row r="30" spans="1:13">
      <c r="A30" s="44" t="s">
        <v>273</v>
      </c>
      <c r="I30" s="44">
        <v>2181</v>
      </c>
    </row>
    <row r="31" spans="1:13">
      <c r="A31" s="51" t="s">
        <v>147</v>
      </c>
      <c r="B31" s="51"/>
      <c r="I31" s="44">
        <v>32</v>
      </c>
    </row>
    <row r="32" spans="1:13">
      <c r="A32" s="51" t="s">
        <v>170</v>
      </c>
      <c r="B32" s="51"/>
      <c r="I32" s="44">
        <v>3</v>
      </c>
    </row>
    <row r="33" spans="1:13">
      <c r="A33" s="51" t="s">
        <v>150</v>
      </c>
      <c r="B33" s="51"/>
      <c r="I33" s="44">
        <v>59</v>
      </c>
    </row>
    <row r="34" spans="1:13">
      <c r="A34" s="51" t="s">
        <v>218</v>
      </c>
      <c r="B34" s="51"/>
      <c r="I34" s="44">
        <v>376</v>
      </c>
    </row>
    <row r="35" spans="1:13">
      <c r="A35" s="51" t="s">
        <v>160</v>
      </c>
      <c r="B35" s="51"/>
      <c r="I35" s="44">
        <v>52359</v>
      </c>
      <c r="M35" s="44">
        <v>65</v>
      </c>
    </row>
    <row r="36" spans="1:13">
      <c r="A36" s="51" t="s">
        <v>161</v>
      </c>
      <c r="B36" s="51"/>
      <c r="I36" s="44">
        <v>1118</v>
      </c>
    </row>
    <row r="37" spans="1:13">
      <c r="A37" s="51" t="s">
        <v>295</v>
      </c>
      <c r="B37" s="51"/>
      <c r="I37" s="44">
        <v>652</v>
      </c>
    </row>
    <row r="38" spans="1:13">
      <c r="A38" s="51" t="s">
        <v>296</v>
      </c>
      <c r="B38" s="51"/>
    </row>
    <row r="39" spans="1:13">
      <c r="A39" s="51" t="s">
        <v>304</v>
      </c>
      <c r="B39" s="51"/>
      <c r="M39" s="44">
        <v>1300</v>
      </c>
    </row>
    <row r="40" spans="1:13">
      <c r="A40" s="51" t="s">
        <v>302</v>
      </c>
      <c r="B40" s="51"/>
      <c r="I40" s="44">
        <v>65652</v>
      </c>
    </row>
  </sheetData>
  <pageMargins left="0.75" right="0.75" top="1" bottom="1" header="0.5" footer="0.5"/>
  <pageSetup orientation="portrait" horizontalDpi="4294967292" verticalDpi="429496729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" sqref="C1"/>
    </sheetView>
  </sheetViews>
  <sheetFormatPr defaultColWidth="11.42578125" defaultRowHeight="15"/>
  <cols>
    <col min="1" max="1" width="10" style="44" bestFit="1" customWidth="1"/>
    <col min="2" max="2" width="10" style="44" customWidth="1"/>
    <col min="3" max="16384" width="11.42578125" style="44"/>
  </cols>
  <sheetData>
    <row r="1" spans="1:11" s="49" customFormat="1">
      <c r="A1" s="49" t="s">
        <v>44</v>
      </c>
      <c r="B1" s="49" t="s">
        <v>331</v>
      </c>
      <c r="C1" s="50" t="s">
        <v>424</v>
      </c>
      <c r="D1" s="49" t="s">
        <v>337</v>
      </c>
      <c r="E1" s="49" t="s">
        <v>340</v>
      </c>
      <c r="F1" s="49" t="s">
        <v>339</v>
      </c>
      <c r="G1" s="49" t="s">
        <v>341</v>
      </c>
      <c r="H1" s="49" t="s">
        <v>342</v>
      </c>
      <c r="I1" s="49" t="s">
        <v>343</v>
      </c>
      <c r="J1" s="49" t="s">
        <v>344</v>
      </c>
      <c r="K1" s="49" t="s">
        <v>345</v>
      </c>
    </row>
    <row r="2" spans="1:11">
      <c r="A2" s="63" t="s">
        <v>45</v>
      </c>
      <c r="B2" s="63">
        <v>2852713.46</v>
      </c>
      <c r="C2" s="44">
        <v>10</v>
      </c>
      <c r="D2" s="44">
        <v>48824</v>
      </c>
      <c r="E2" s="44">
        <v>32506</v>
      </c>
      <c r="F2" s="44">
        <v>252492</v>
      </c>
      <c r="G2" s="44">
        <v>375</v>
      </c>
      <c r="H2" s="44">
        <v>308213</v>
      </c>
      <c r="I2" s="44">
        <v>991</v>
      </c>
      <c r="J2" s="44">
        <v>764457</v>
      </c>
      <c r="K2" s="44">
        <v>43668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" sqref="C1"/>
    </sheetView>
  </sheetViews>
  <sheetFormatPr defaultColWidth="11.42578125" defaultRowHeight="15"/>
  <cols>
    <col min="1" max="1" width="10" style="44" bestFit="1" customWidth="1"/>
    <col min="2" max="2" width="11" style="44" bestFit="1" customWidth="1"/>
    <col min="3" max="3" width="5.85546875" style="44" bestFit="1" customWidth="1"/>
    <col min="4" max="16384" width="11.42578125" style="44"/>
  </cols>
  <sheetData>
    <row r="1" spans="1:11" s="49" customFormat="1" ht="30">
      <c r="A1" s="61" t="s">
        <v>44</v>
      </c>
      <c r="B1" s="61" t="s">
        <v>331</v>
      </c>
      <c r="C1" s="62" t="s">
        <v>424</v>
      </c>
      <c r="D1" s="61" t="s">
        <v>337</v>
      </c>
      <c r="E1" s="61" t="s">
        <v>340</v>
      </c>
      <c r="F1" s="61" t="s">
        <v>339</v>
      </c>
      <c r="G1" s="61" t="s">
        <v>341</v>
      </c>
      <c r="H1" s="61" t="s">
        <v>342</v>
      </c>
      <c r="I1" s="61" t="s">
        <v>343</v>
      </c>
      <c r="J1" s="61" t="s">
        <v>344</v>
      </c>
      <c r="K1" s="61" t="s">
        <v>345</v>
      </c>
    </row>
    <row r="2" spans="1:11">
      <c r="A2" s="57" t="s">
        <v>45</v>
      </c>
      <c r="B2" s="57">
        <v>1381039.48</v>
      </c>
      <c r="C2" s="44">
        <v>226</v>
      </c>
      <c r="D2" s="44">
        <v>34151</v>
      </c>
      <c r="E2" s="44">
        <v>35881</v>
      </c>
      <c r="F2" s="44">
        <v>328164</v>
      </c>
      <c r="G2" s="44">
        <v>533</v>
      </c>
      <c r="H2" s="44">
        <v>312584</v>
      </c>
      <c r="I2" s="44">
        <v>1518</v>
      </c>
      <c r="J2" s="44">
        <v>728293</v>
      </c>
      <c r="K2" s="44">
        <v>34805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" sqref="C1"/>
    </sheetView>
  </sheetViews>
  <sheetFormatPr defaultColWidth="11.42578125" defaultRowHeight="15"/>
  <cols>
    <col min="1" max="1" width="10" style="44" bestFit="1" customWidth="1"/>
    <col min="2" max="2" width="8.28515625" style="44" bestFit="1" customWidth="1"/>
    <col min="3" max="3" width="5.85546875" style="44" bestFit="1" customWidth="1"/>
    <col min="4" max="11" width="10" style="44" bestFit="1" customWidth="1"/>
    <col min="12" max="16384" width="11.42578125" style="44"/>
  </cols>
  <sheetData>
    <row r="1" spans="1:11" s="61" customFormat="1" ht="30">
      <c r="A1" s="61" t="s">
        <v>44</v>
      </c>
      <c r="B1" s="61" t="s">
        <v>331</v>
      </c>
      <c r="C1" s="62" t="s">
        <v>424</v>
      </c>
      <c r="D1" s="61" t="s">
        <v>337</v>
      </c>
      <c r="E1" s="61" t="s">
        <v>340</v>
      </c>
      <c r="F1" s="61" t="s">
        <v>339</v>
      </c>
      <c r="G1" s="61" t="s">
        <v>341</v>
      </c>
      <c r="H1" s="61" t="s">
        <v>342</v>
      </c>
      <c r="I1" s="61" t="s">
        <v>343</v>
      </c>
      <c r="J1" s="61" t="s">
        <v>344</v>
      </c>
      <c r="K1" s="61" t="s">
        <v>345</v>
      </c>
    </row>
    <row r="2" spans="1:11">
      <c r="A2" s="57" t="s">
        <v>45</v>
      </c>
      <c r="B2" s="57">
        <v>696201.51</v>
      </c>
      <c r="C2" s="44">
        <v>831</v>
      </c>
      <c r="D2" s="44">
        <v>28561</v>
      </c>
      <c r="E2" s="44">
        <v>52472</v>
      </c>
      <c r="F2" s="44">
        <v>348013</v>
      </c>
      <c r="G2" s="44">
        <v>1525</v>
      </c>
      <c r="H2" s="44">
        <v>370731</v>
      </c>
      <c r="I2" s="44">
        <v>2696</v>
      </c>
      <c r="J2" s="44">
        <v>901262</v>
      </c>
      <c r="K2" s="44">
        <v>39161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7" sqref="D7"/>
    </sheetView>
  </sheetViews>
  <sheetFormatPr defaultColWidth="11.42578125" defaultRowHeight="15"/>
  <cols>
    <col min="1" max="16384" width="11.42578125" style="44"/>
  </cols>
  <sheetData>
    <row r="1" spans="1:11" s="49" customFormat="1">
      <c r="A1" s="49" t="s">
        <v>44</v>
      </c>
      <c r="B1" s="49" t="s">
        <v>331</v>
      </c>
      <c r="C1" s="50" t="s">
        <v>424</v>
      </c>
      <c r="D1" s="49" t="s">
        <v>337</v>
      </c>
      <c r="E1" s="49" t="s">
        <v>340</v>
      </c>
      <c r="F1" s="49" t="s">
        <v>339</v>
      </c>
      <c r="G1" s="49" t="s">
        <v>341</v>
      </c>
      <c r="H1" s="49" t="s">
        <v>342</v>
      </c>
      <c r="I1" s="49" t="s">
        <v>343</v>
      </c>
      <c r="J1" s="49" t="s">
        <v>344</v>
      </c>
      <c r="K1" s="49" t="s">
        <v>345</v>
      </c>
    </row>
    <row r="2" spans="1:11">
      <c r="A2" s="44" t="s">
        <v>45</v>
      </c>
      <c r="B2" s="44">
        <v>801896.12</v>
      </c>
      <c r="C2" s="44">
        <v>670</v>
      </c>
      <c r="D2" s="44">
        <v>52616</v>
      </c>
      <c r="E2" s="44">
        <v>70019</v>
      </c>
      <c r="F2" s="44">
        <v>382826</v>
      </c>
      <c r="G2" s="44">
        <v>2553</v>
      </c>
      <c r="H2" s="44">
        <v>411189</v>
      </c>
      <c r="I2" s="44">
        <v>2179</v>
      </c>
      <c r="J2" s="44">
        <v>925417</v>
      </c>
      <c r="K2" s="44">
        <v>61865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65"/>
  <sheetViews>
    <sheetView workbookViewId="0">
      <selection activeCell="E67" sqref="E67"/>
    </sheetView>
  </sheetViews>
  <sheetFormatPr defaultColWidth="11.42578125" defaultRowHeight="15"/>
  <cols>
    <col min="1" max="1" width="34.140625" bestFit="1" customWidth="1"/>
  </cols>
  <sheetData>
    <row r="1" spans="1:112" s="3" customFormat="1">
      <c r="A1" s="3" t="s">
        <v>44</v>
      </c>
      <c r="B1" s="3" t="s">
        <v>331</v>
      </c>
      <c r="C1" s="31" t="s">
        <v>336</v>
      </c>
      <c r="D1" s="31" t="s">
        <v>337</v>
      </c>
      <c r="E1" s="2" t="s">
        <v>340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5"/>
      <c r="CR1" s="25"/>
      <c r="CS1" s="24"/>
      <c r="CT1" s="24"/>
      <c r="CU1" s="21"/>
      <c r="CV1" s="21"/>
      <c r="CW1" s="21"/>
      <c r="CX1" s="21"/>
      <c r="CY1" s="21"/>
      <c r="CZ1" s="21"/>
      <c r="DA1" s="21"/>
      <c r="DB1" s="21"/>
      <c r="DC1" s="26"/>
      <c r="DD1" s="26"/>
      <c r="DE1" s="26"/>
      <c r="DF1" s="26"/>
      <c r="DG1" s="21"/>
      <c r="DH1" s="21"/>
    </row>
    <row r="2" spans="1:112">
      <c r="A2" t="s">
        <v>45</v>
      </c>
      <c r="B2" s="20">
        <v>2042423</v>
      </c>
      <c r="C2" s="20">
        <v>1096509</v>
      </c>
      <c r="D2">
        <v>1637</v>
      </c>
      <c r="E2">
        <v>1510435</v>
      </c>
    </row>
    <row r="3" spans="1:112">
      <c r="A3" s="44" t="s">
        <v>47</v>
      </c>
      <c r="B3">
        <v>787</v>
      </c>
      <c r="C3">
        <v>40806</v>
      </c>
    </row>
    <row r="4" spans="1:112">
      <c r="A4" s="44" t="s">
        <v>356</v>
      </c>
    </row>
    <row r="5" spans="1:112">
      <c r="A5" s="44" t="s">
        <v>295</v>
      </c>
      <c r="B5">
        <v>6646</v>
      </c>
      <c r="C5">
        <v>1344</v>
      </c>
      <c r="E5">
        <v>133</v>
      </c>
    </row>
    <row r="6" spans="1:112">
      <c r="A6" s="71" t="s">
        <v>359</v>
      </c>
      <c r="E6">
        <v>1271</v>
      </c>
    </row>
    <row r="7" spans="1:112">
      <c r="A7" s="44" t="s">
        <v>175</v>
      </c>
      <c r="B7">
        <v>11468</v>
      </c>
      <c r="C7">
        <v>1504</v>
      </c>
      <c r="E7">
        <v>223181</v>
      </c>
    </row>
    <row r="8" spans="1:112">
      <c r="A8" s="44" t="s">
        <v>302</v>
      </c>
      <c r="C8">
        <v>1870</v>
      </c>
      <c r="E8">
        <v>35424</v>
      </c>
    </row>
    <row r="9" spans="1:112">
      <c r="A9" s="44" t="s">
        <v>55</v>
      </c>
      <c r="C9">
        <v>26721</v>
      </c>
      <c r="E9">
        <v>4135</v>
      </c>
    </row>
    <row r="10" spans="1:112">
      <c r="A10" s="44" t="s">
        <v>429</v>
      </c>
      <c r="C10">
        <v>11</v>
      </c>
    </row>
    <row r="11" spans="1:112">
      <c r="A11" s="44" t="s">
        <v>177</v>
      </c>
      <c r="B11">
        <v>36</v>
      </c>
    </row>
    <row r="12" spans="1:112">
      <c r="A12" s="44" t="s">
        <v>313</v>
      </c>
      <c r="B12">
        <v>1650</v>
      </c>
      <c r="D12">
        <v>16</v>
      </c>
      <c r="E12">
        <v>718</v>
      </c>
    </row>
    <row r="13" spans="1:112">
      <c r="A13" s="44" t="s">
        <v>361</v>
      </c>
      <c r="B13">
        <v>13097</v>
      </c>
      <c r="C13">
        <v>53</v>
      </c>
      <c r="E13">
        <v>159</v>
      </c>
    </row>
    <row r="14" spans="1:112">
      <c r="A14" s="44" t="s">
        <v>57</v>
      </c>
      <c r="B14">
        <v>62</v>
      </c>
      <c r="D14">
        <v>88</v>
      </c>
      <c r="E14">
        <v>1175</v>
      </c>
    </row>
    <row r="15" spans="1:112">
      <c r="A15" s="44" t="s">
        <v>62</v>
      </c>
      <c r="B15">
        <v>236537</v>
      </c>
      <c r="C15">
        <v>514</v>
      </c>
      <c r="E15">
        <v>2481</v>
      </c>
    </row>
    <row r="16" spans="1:112">
      <c r="A16" s="44" t="s">
        <v>63</v>
      </c>
      <c r="B16">
        <v>533</v>
      </c>
      <c r="C16">
        <v>5518</v>
      </c>
    </row>
    <row r="17" spans="1:5">
      <c r="A17" s="44" t="s">
        <v>66</v>
      </c>
      <c r="B17">
        <v>2398</v>
      </c>
    </row>
    <row r="18" spans="1:5">
      <c r="A18" s="44" t="s">
        <v>67</v>
      </c>
      <c r="B18">
        <v>793</v>
      </c>
      <c r="C18">
        <v>1763</v>
      </c>
      <c r="E18">
        <v>4788</v>
      </c>
    </row>
    <row r="19" spans="1:5">
      <c r="A19" s="44" t="s">
        <v>360</v>
      </c>
      <c r="B19">
        <v>89</v>
      </c>
      <c r="E19">
        <v>4085</v>
      </c>
    </row>
    <row r="20" spans="1:5">
      <c r="A20" s="44" t="s">
        <v>70</v>
      </c>
      <c r="C20">
        <v>12</v>
      </c>
      <c r="D20">
        <v>5</v>
      </c>
      <c r="E20">
        <v>96</v>
      </c>
    </row>
    <row r="21" spans="1:5">
      <c r="A21" s="44" t="s">
        <v>72</v>
      </c>
      <c r="B21">
        <v>189</v>
      </c>
      <c r="C21">
        <v>344</v>
      </c>
      <c r="D21">
        <v>951</v>
      </c>
      <c r="E21">
        <v>446</v>
      </c>
    </row>
    <row r="22" spans="1:5">
      <c r="A22" s="44" t="s">
        <v>172</v>
      </c>
      <c r="D22">
        <v>5</v>
      </c>
      <c r="E22">
        <v>9</v>
      </c>
    </row>
    <row r="23" spans="1:5">
      <c r="A23" s="44" t="s">
        <v>74</v>
      </c>
      <c r="B23">
        <v>29593</v>
      </c>
      <c r="C23">
        <v>6525</v>
      </c>
      <c r="E23">
        <v>94</v>
      </c>
    </row>
    <row r="24" spans="1:5">
      <c r="A24" s="44" t="s">
        <v>173</v>
      </c>
      <c r="C24">
        <v>10</v>
      </c>
    </row>
    <row r="25" spans="1:5">
      <c r="A25" s="44" t="s">
        <v>76</v>
      </c>
      <c r="E25">
        <v>627</v>
      </c>
    </row>
    <row r="26" spans="1:5">
      <c r="A26" s="44" t="s">
        <v>78</v>
      </c>
    </row>
    <row r="27" spans="1:5">
      <c r="A27" s="44" t="s">
        <v>82</v>
      </c>
      <c r="B27">
        <v>233051</v>
      </c>
      <c r="C27">
        <v>217135</v>
      </c>
      <c r="E27">
        <v>297850</v>
      </c>
    </row>
    <row r="28" spans="1:5">
      <c r="A28" s="44" t="s">
        <v>318</v>
      </c>
      <c r="B28">
        <v>5513</v>
      </c>
    </row>
    <row r="29" spans="1:5">
      <c r="A29" s="44" t="s">
        <v>84</v>
      </c>
      <c r="B29">
        <v>125</v>
      </c>
    </row>
    <row r="30" spans="1:5">
      <c r="A30" s="44" t="s">
        <v>87</v>
      </c>
      <c r="B30">
        <v>848879</v>
      </c>
      <c r="C30">
        <v>100674</v>
      </c>
      <c r="D30">
        <v>120</v>
      </c>
      <c r="E30">
        <v>98781</v>
      </c>
    </row>
    <row r="31" spans="1:5">
      <c r="A31" s="44" t="s">
        <v>226</v>
      </c>
      <c r="B31">
        <v>40</v>
      </c>
      <c r="C31">
        <v>183</v>
      </c>
    </row>
    <row r="32" spans="1:5">
      <c r="A32" s="44" t="s">
        <v>90</v>
      </c>
      <c r="E32">
        <v>98</v>
      </c>
    </row>
    <row r="33" spans="1:5">
      <c r="A33" s="44" t="s">
        <v>91</v>
      </c>
      <c r="B33">
        <v>1013</v>
      </c>
    </row>
    <row r="34" spans="1:5">
      <c r="A34" s="44" t="s">
        <v>93</v>
      </c>
    </row>
    <row r="35" spans="1:5">
      <c r="A35" s="44" t="s">
        <v>94</v>
      </c>
      <c r="B35">
        <v>1</v>
      </c>
      <c r="C35">
        <v>1895</v>
      </c>
      <c r="E35">
        <v>4791</v>
      </c>
    </row>
    <row r="36" spans="1:5">
      <c r="A36" s="44" t="s">
        <v>102</v>
      </c>
      <c r="B36">
        <v>128563</v>
      </c>
      <c r="C36">
        <v>8988</v>
      </c>
      <c r="D36">
        <v>29</v>
      </c>
      <c r="E36">
        <v>4112</v>
      </c>
    </row>
    <row r="37" spans="1:5">
      <c r="A37" s="44" t="s">
        <v>104</v>
      </c>
      <c r="B37">
        <v>685</v>
      </c>
      <c r="C37">
        <v>3505</v>
      </c>
      <c r="D37">
        <v>238</v>
      </c>
      <c r="E37">
        <v>70984</v>
      </c>
    </row>
    <row r="38" spans="1:5">
      <c r="A38" s="44" t="s">
        <v>354</v>
      </c>
    </row>
    <row r="39" spans="1:5">
      <c r="A39" s="44" t="s">
        <v>116</v>
      </c>
      <c r="B39">
        <v>365</v>
      </c>
    </row>
    <row r="40" spans="1:5">
      <c r="A40" s="44" t="s">
        <v>118</v>
      </c>
      <c r="B40">
        <v>3882</v>
      </c>
      <c r="C40">
        <v>272</v>
      </c>
      <c r="D40">
        <v>31</v>
      </c>
      <c r="E40">
        <v>1329</v>
      </c>
    </row>
    <row r="41" spans="1:5">
      <c r="A41" s="44" t="s">
        <v>122</v>
      </c>
      <c r="B41">
        <v>202596</v>
      </c>
      <c r="C41">
        <v>84034</v>
      </c>
      <c r="E41">
        <v>642859</v>
      </c>
    </row>
    <row r="42" spans="1:5">
      <c r="A42" s="44" t="s">
        <v>124</v>
      </c>
    </row>
    <row r="43" spans="1:5">
      <c r="A43" s="44" t="s">
        <v>127</v>
      </c>
      <c r="C43">
        <v>47</v>
      </c>
    </row>
    <row r="44" spans="1:5">
      <c r="A44" s="44" t="s">
        <v>428</v>
      </c>
      <c r="B44">
        <v>5447</v>
      </c>
      <c r="C44">
        <v>242</v>
      </c>
    </row>
    <row r="45" spans="1:5">
      <c r="A45" s="44" t="s">
        <v>358</v>
      </c>
      <c r="B45">
        <v>3020</v>
      </c>
      <c r="C45">
        <v>316</v>
      </c>
    </row>
    <row r="46" spans="1:5">
      <c r="A46" s="44" t="s">
        <v>305</v>
      </c>
    </row>
    <row r="47" spans="1:5">
      <c r="A47" s="44" t="s">
        <v>212</v>
      </c>
      <c r="C47">
        <v>8</v>
      </c>
      <c r="E47">
        <v>2044</v>
      </c>
    </row>
    <row r="48" spans="1:5">
      <c r="A48" s="44" t="s">
        <v>377</v>
      </c>
      <c r="C48">
        <v>250</v>
      </c>
    </row>
    <row r="49" spans="1:5">
      <c r="A49" s="44" t="s">
        <v>316</v>
      </c>
      <c r="B49">
        <v>14792</v>
      </c>
      <c r="C49">
        <v>309</v>
      </c>
    </row>
    <row r="50" spans="1:5">
      <c r="A50" s="44" t="s">
        <v>355</v>
      </c>
    </row>
    <row r="51" spans="1:5">
      <c r="A51" s="44" t="s">
        <v>426</v>
      </c>
      <c r="B51">
        <v>383</v>
      </c>
    </row>
    <row r="52" spans="1:5">
      <c r="A52" s="44" t="s">
        <v>146</v>
      </c>
      <c r="E52">
        <v>639</v>
      </c>
    </row>
    <row r="53" spans="1:5">
      <c r="A53" s="44" t="s">
        <v>147</v>
      </c>
      <c r="B53">
        <v>1927</v>
      </c>
      <c r="C53">
        <v>16902</v>
      </c>
      <c r="E53">
        <v>208</v>
      </c>
    </row>
    <row r="54" spans="1:5">
      <c r="A54" s="44" t="s">
        <v>362</v>
      </c>
      <c r="B54">
        <v>5995</v>
      </c>
    </row>
    <row r="55" spans="1:5">
      <c r="A55" s="44" t="s">
        <v>314</v>
      </c>
      <c r="B55">
        <v>469</v>
      </c>
      <c r="E55">
        <v>50</v>
      </c>
    </row>
    <row r="56" spans="1:5">
      <c r="A56" s="44" t="s">
        <v>149</v>
      </c>
      <c r="B56">
        <v>18</v>
      </c>
    </row>
    <row r="57" spans="1:5">
      <c r="A57" s="44" t="s">
        <v>150</v>
      </c>
      <c r="B57">
        <v>49</v>
      </c>
    </row>
    <row r="58" spans="1:5">
      <c r="A58" s="44" t="s">
        <v>427</v>
      </c>
      <c r="B58">
        <v>28</v>
      </c>
    </row>
    <row r="59" spans="1:5">
      <c r="A59" s="44" t="s">
        <v>218</v>
      </c>
      <c r="B59">
        <v>1145</v>
      </c>
      <c r="C59">
        <v>24779</v>
      </c>
      <c r="E59">
        <v>29</v>
      </c>
    </row>
    <row r="60" spans="1:5">
      <c r="A60" s="44" t="s">
        <v>217</v>
      </c>
      <c r="B60">
        <v>2981</v>
      </c>
      <c r="C60">
        <v>23815</v>
      </c>
      <c r="E60">
        <v>85</v>
      </c>
    </row>
    <row r="61" spans="1:5">
      <c r="A61" s="44" t="s">
        <v>160</v>
      </c>
      <c r="B61">
        <v>277578</v>
      </c>
      <c r="C61">
        <v>526160</v>
      </c>
      <c r="D61">
        <v>148</v>
      </c>
      <c r="E61">
        <v>106178</v>
      </c>
    </row>
    <row r="62" spans="1:5">
      <c r="A62" s="44" t="s">
        <v>249</v>
      </c>
    </row>
    <row r="63" spans="1:5">
      <c r="A63" s="44" t="s">
        <v>328</v>
      </c>
      <c r="E63">
        <v>1576</v>
      </c>
    </row>
    <row r="65" spans="3:3">
      <c r="C65" s="20"/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workbookViewId="0">
      <selection activeCell="C8" sqref="C8"/>
    </sheetView>
  </sheetViews>
  <sheetFormatPr defaultColWidth="11.42578125" defaultRowHeight="15"/>
  <cols>
    <col min="1" max="1" width="34.140625" bestFit="1" customWidth="1"/>
    <col min="2" max="2" width="8.28515625" bestFit="1" customWidth="1"/>
    <col min="3" max="3" width="8.28515625" customWidth="1"/>
  </cols>
  <sheetData>
    <row r="1" spans="1:5" s="3" customFormat="1">
      <c r="A1" s="61" t="s">
        <v>44</v>
      </c>
      <c r="B1" s="61" t="s">
        <v>331</v>
      </c>
      <c r="C1" s="61" t="s">
        <v>336</v>
      </c>
      <c r="D1" s="61" t="s">
        <v>337</v>
      </c>
      <c r="E1" s="69" t="s">
        <v>340</v>
      </c>
    </row>
    <row r="2" spans="1:5">
      <c r="A2" s="44" t="s">
        <v>45</v>
      </c>
      <c r="B2" s="44">
        <v>4078760</v>
      </c>
      <c r="C2" s="44">
        <v>1235860</v>
      </c>
      <c r="D2" s="44">
        <v>18570</v>
      </c>
      <c r="E2">
        <v>1599052</v>
      </c>
    </row>
    <row r="3" spans="1:5">
      <c r="A3" s="44" t="s">
        <v>47</v>
      </c>
      <c r="B3" s="44"/>
      <c r="C3" s="44">
        <v>88332</v>
      </c>
      <c r="D3" s="44"/>
    </row>
    <row r="4" spans="1:5">
      <c r="A4" s="44" t="s">
        <v>356</v>
      </c>
      <c r="B4" s="44">
        <v>57968</v>
      </c>
      <c r="C4" s="44">
        <v>144</v>
      </c>
      <c r="D4" s="44"/>
      <c r="E4">
        <v>338</v>
      </c>
    </row>
    <row r="5" spans="1:5">
      <c r="A5" s="44" t="s">
        <v>295</v>
      </c>
      <c r="B5" s="44">
        <v>84056</v>
      </c>
      <c r="C5" s="44">
        <v>1462</v>
      </c>
      <c r="D5" s="44">
        <v>135</v>
      </c>
      <c r="E5">
        <v>3018</v>
      </c>
    </row>
    <row r="6" spans="1:5">
      <c r="A6" s="71" t="s">
        <v>359</v>
      </c>
      <c r="B6" s="44"/>
      <c r="C6" s="44"/>
      <c r="D6" s="44"/>
      <c r="E6">
        <v>1937</v>
      </c>
    </row>
    <row r="7" spans="1:5">
      <c r="A7" s="44" t="s">
        <v>175</v>
      </c>
      <c r="B7" s="44">
        <v>31177</v>
      </c>
      <c r="C7" s="44">
        <v>17404</v>
      </c>
      <c r="D7" s="44"/>
      <c r="E7">
        <v>265149</v>
      </c>
    </row>
    <row r="8" spans="1:5">
      <c r="A8" s="44" t="s">
        <v>302</v>
      </c>
      <c r="B8" s="44"/>
      <c r="C8" s="44">
        <v>18</v>
      </c>
      <c r="D8" s="44"/>
      <c r="E8">
        <v>28967</v>
      </c>
    </row>
    <row r="9" spans="1:5">
      <c r="A9" s="44" t="s">
        <v>55</v>
      </c>
      <c r="B9" s="44">
        <v>88</v>
      </c>
      <c r="C9" s="44">
        <v>59483</v>
      </c>
      <c r="D9" s="44"/>
      <c r="E9">
        <v>2207</v>
      </c>
    </row>
    <row r="10" spans="1:5">
      <c r="A10" s="44" t="s">
        <v>313</v>
      </c>
      <c r="B10" s="44">
        <v>21798</v>
      </c>
      <c r="C10" s="44"/>
      <c r="D10" s="44"/>
      <c r="E10">
        <v>39</v>
      </c>
    </row>
    <row r="11" spans="1:5">
      <c r="A11" s="44" t="s">
        <v>361</v>
      </c>
      <c r="B11" s="44"/>
      <c r="C11" s="44"/>
      <c r="D11" s="44"/>
      <c r="E11">
        <v>10</v>
      </c>
    </row>
    <row r="12" spans="1:5">
      <c r="A12" s="44" t="s">
        <v>57</v>
      </c>
      <c r="B12" s="44">
        <v>552</v>
      </c>
      <c r="C12" s="44">
        <v>20</v>
      </c>
      <c r="D12" s="44">
        <v>15</v>
      </c>
      <c r="E12">
        <v>766</v>
      </c>
    </row>
    <row r="13" spans="1:5">
      <c r="A13" s="44" t="s">
        <v>62</v>
      </c>
      <c r="B13" s="44">
        <v>823049</v>
      </c>
      <c r="C13" s="44">
        <v>380</v>
      </c>
      <c r="D13" s="44"/>
      <c r="E13">
        <v>4299</v>
      </c>
    </row>
    <row r="14" spans="1:5">
      <c r="A14" s="44" t="s">
        <v>63</v>
      </c>
      <c r="B14" s="44"/>
      <c r="C14" s="44">
        <v>11836</v>
      </c>
      <c r="D14" s="44"/>
    </row>
    <row r="15" spans="1:5">
      <c r="A15" s="44" t="s">
        <v>66</v>
      </c>
      <c r="B15" s="44"/>
      <c r="C15" s="44"/>
      <c r="D15" s="44">
        <v>114</v>
      </c>
      <c r="E15">
        <v>80</v>
      </c>
    </row>
    <row r="16" spans="1:5">
      <c r="A16" s="44" t="s">
        <v>67</v>
      </c>
      <c r="B16" s="44">
        <v>1141</v>
      </c>
      <c r="C16" s="44">
        <v>1746</v>
      </c>
      <c r="D16" s="44"/>
      <c r="E16">
        <v>5686</v>
      </c>
    </row>
    <row r="17" spans="1:5">
      <c r="A17" s="44" t="s">
        <v>360</v>
      </c>
      <c r="B17" s="44"/>
      <c r="C17" s="44"/>
      <c r="D17" s="44"/>
      <c r="E17">
        <v>7529</v>
      </c>
    </row>
    <row r="18" spans="1:5">
      <c r="A18" s="44" t="s">
        <v>70</v>
      </c>
      <c r="B18" s="44">
        <v>196</v>
      </c>
      <c r="C18" s="44"/>
      <c r="D18" s="44"/>
    </row>
    <row r="19" spans="1:5">
      <c r="A19" s="44" t="s">
        <v>72</v>
      </c>
      <c r="B19" s="44">
        <v>208</v>
      </c>
      <c r="C19" s="44">
        <v>137</v>
      </c>
      <c r="D19" s="44">
        <v>17912</v>
      </c>
      <c r="E19">
        <v>281</v>
      </c>
    </row>
    <row r="20" spans="1:5">
      <c r="A20" s="44" t="s">
        <v>74</v>
      </c>
      <c r="B20" s="44">
        <v>20372</v>
      </c>
      <c r="C20" s="44">
        <v>6638</v>
      </c>
      <c r="D20" s="44"/>
      <c r="E20">
        <v>5</v>
      </c>
    </row>
    <row r="21" spans="1:5">
      <c r="A21" s="44" t="s">
        <v>173</v>
      </c>
      <c r="B21" s="44">
        <v>192</v>
      </c>
      <c r="C21" s="44"/>
      <c r="D21" s="44"/>
    </row>
    <row r="22" spans="1:5">
      <c r="A22" s="44" t="s">
        <v>76</v>
      </c>
      <c r="B22" s="44"/>
      <c r="C22" s="44">
        <v>570</v>
      </c>
      <c r="D22" s="44"/>
      <c r="E22">
        <v>595</v>
      </c>
    </row>
    <row r="23" spans="1:5">
      <c r="A23" s="44" t="s">
        <v>78</v>
      </c>
      <c r="B23" s="44">
        <v>3370</v>
      </c>
      <c r="C23" s="44"/>
      <c r="D23" s="44"/>
    </row>
    <row r="24" spans="1:5">
      <c r="A24" s="44" t="s">
        <v>82</v>
      </c>
      <c r="B24" s="44">
        <v>523946</v>
      </c>
      <c r="C24" s="44">
        <v>185952</v>
      </c>
      <c r="D24" s="44"/>
      <c r="E24">
        <v>280711</v>
      </c>
    </row>
    <row r="25" spans="1:5">
      <c r="A25" s="44" t="s">
        <v>87</v>
      </c>
      <c r="B25" s="44">
        <v>1644248</v>
      </c>
      <c r="C25" s="44">
        <v>115527</v>
      </c>
      <c r="D25" s="44"/>
      <c r="E25">
        <v>120845</v>
      </c>
    </row>
    <row r="26" spans="1:5">
      <c r="A26" s="44" t="s">
        <v>226</v>
      </c>
      <c r="B26" s="44">
        <v>35</v>
      </c>
      <c r="C26" s="44">
        <v>46</v>
      </c>
      <c r="D26" s="44"/>
    </row>
    <row r="27" spans="1:5">
      <c r="A27" s="44" t="s">
        <v>90</v>
      </c>
      <c r="B27" s="44"/>
      <c r="C27" s="44"/>
      <c r="D27" s="44"/>
      <c r="E27">
        <v>536</v>
      </c>
    </row>
    <row r="28" spans="1:5">
      <c r="A28" s="44" t="s">
        <v>91</v>
      </c>
      <c r="B28" s="44">
        <v>4828</v>
      </c>
      <c r="C28" s="44"/>
      <c r="D28" s="44"/>
    </row>
    <row r="29" spans="1:5">
      <c r="A29" s="44" t="s">
        <v>93</v>
      </c>
      <c r="B29" s="44">
        <v>4</v>
      </c>
      <c r="C29" s="44"/>
      <c r="D29" s="44">
        <v>1</v>
      </c>
    </row>
    <row r="30" spans="1:5">
      <c r="A30" s="44" t="s">
        <v>94</v>
      </c>
      <c r="B30" s="44">
        <v>5197</v>
      </c>
      <c r="C30" s="44">
        <v>2497</v>
      </c>
      <c r="D30" s="44"/>
      <c r="E30">
        <v>6844</v>
      </c>
    </row>
    <row r="31" spans="1:5">
      <c r="A31" s="44" t="s">
        <v>102</v>
      </c>
      <c r="B31" s="44">
        <v>245427</v>
      </c>
      <c r="C31" s="44">
        <v>13880</v>
      </c>
      <c r="D31" s="44">
        <v>191</v>
      </c>
      <c r="E31">
        <v>1927</v>
      </c>
    </row>
    <row r="32" spans="1:5">
      <c r="A32" s="44" t="s">
        <v>104</v>
      </c>
      <c r="B32" s="44">
        <v>468</v>
      </c>
      <c r="C32" s="44">
        <v>4272</v>
      </c>
      <c r="D32" s="44">
        <v>112</v>
      </c>
      <c r="E32">
        <v>63131</v>
      </c>
    </row>
    <row r="33" spans="1:5">
      <c r="A33" s="44" t="s">
        <v>354</v>
      </c>
      <c r="B33" s="44">
        <v>47</v>
      </c>
      <c r="C33" s="44"/>
      <c r="D33" s="44"/>
    </row>
    <row r="34" spans="1:5">
      <c r="A34" s="44" t="s">
        <v>118</v>
      </c>
      <c r="B34" s="44">
        <v>1813</v>
      </c>
      <c r="C34" s="44">
        <v>163</v>
      </c>
      <c r="D34" s="44">
        <v>38</v>
      </c>
      <c r="E34">
        <v>1241</v>
      </c>
    </row>
    <row r="35" spans="1:5">
      <c r="A35" s="44" t="s">
        <v>122</v>
      </c>
      <c r="B35" s="44">
        <v>185586</v>
      </c>
      <c r="C35" s="44">
        <v>63516</v>
      </c>
      <c r="D35" s="44"/>
      <c r="E35">
        <v>689394</v>
      </c>
    </row>
    <row r="36" spans="1:5">
      <c r="A36" s="44" t="s">
        <v>124</v>
      </c>
      <c r="B36" s="44"/>
      <c r="C36" s="44">
        <v>72</v>
      </c>
      <c r="D36" s="44"/>
    </row>
    <row r="37" spans="1:5">
      <c r="A37" s="44" t="s">
        <v>127</v>
      </c>
      <c r="B37" s="44"/>
      <c r="C37" s="44"/>
      <c r="D37" s="44"/>
      <c r="E37">
        <v>83</v>
      </c>
    </row>
    <row r="38" spans="1:5">
      <c r="A38" s="44" t="s">
        <v>358</v>
      </c>
      <c r="B38" s="44">
        <v>4451</v>
      </c>
      <c r="C38" s="44">
        <v>404</v>
      </c>
      <c r="D38" s="44"/>
      <c r="E38">
        <v>1957</v>
      </c>
    </row>
    <row r="39" spans="1:5">
      <c r="A39" s="44" t="s">
        <v>305</v>
      </c>
      <c r="B39" s="44">
        <v>718</v>
      </c>
      <c r="C39" s="44"/>
      <c r="D39" s="44"/>
    </row>
    <row r="40" spans="1:5">
      <c r="A40" s="44" t="s">
        <v>212</v>
      </c>
      <c r="B40" s="44">
        <v>10</v>
      </c>
      <c r="C40" s="44"/>
      <c r="D40" s="44"/>
      <c r="E40">
        <v>434</v>
      </c>
    </row>
    <row r="41" spans="1:5">
      <c r="A41" s="44" t="s">
        <v>316</v>
      </c>
      <c r="B41" s="44">
        <v>9870</v>
      </c>
      <c r="C41" s="44">
        <v>163</v>
      </c>
      <c r="D41" s="44"/>
    </row>
    <row r="42" spans="1:5">
      <c r="A42" s="44" t="s">
        <v>355</v>
      </c>
      <c r="B42" s="44">
        <v>11198</v>
      </c>
      <c r="C42" s="44"/>
      <c r="D42" s="44"/>
    </row>
    <row r="43" spans="1:5">
      <c r="A43" s="44" t="s">
        <v>146</v>
      </c>
      <c r="B43" s="44"/>
      <c r="C43" s="44"/>
      <c r="D43" s="44"/>
      <c r="E43">
        <v>4718</v>
      </c>
    </row>
    <row r="44" spans="1:5">
      <c r="A44" s="44" t="s">
        <v>147</v>
      </c>
      <c r="B44" s="44">
        <v>1687</v>
      </c>
      <c r="C44" s="44">
        <v>22419</v>
      </c>
      <c r="D44" s="44"/>
      <c r="E44">
        <v>28</v>
      </c>
    </row>
    <row r="45" spans="1:5">
      <c r="A45" s="44" t="s">
        <v>362</v>
      </c>
      <c r="B45" s="44"/>
      <c r="C45" s="44">
        <v>2802</v>
      </c>
      <c r="D45" s="44"/>
    </row>
    <row r="46" spans="1:5">
      <c r="A46" s="44" t="s">
        <v>314</v>
      </c>
      <c r="B46" s="44"/>
      <c r="C46" s="44">
        <v>6</v>
      </c>
      <c r="D46" s="44"/>
      <c r="E46">
        <v>155</v>
      </c>
    </row>
    <row r="47" spans="1:5">
      <c r="A47" s="44" t="s">
        <v>150</v>
      </c>
      <c r="B47" s="44"/>
      <c r="C47" s="44">
        <v>12</v>
      </c>
      <c r="D47" s="44"/>
    </row>
    <row r="48" spans="1:5">
      <c r="A48" s="44" t="s">
        <v>218</v>
      </c>
      <c r="B48" s="44">
        <v>8275</v>
      </c>
      <c r="C48" s="44">
        <v>13963</v>
      </c>
      <c r="D48" s="44"/>
      <c r="E48">
        <v>82</v>
      </c>
    </row>
    <row r="49" spans="1:5">
      <c r="A49" s="44" t="s">
        <v>217</v>
      </c>
      <c r="B49" s="44">
        <v>24551</v>
      </c>
      <c r="C49" s="44">
        <v>32128</v>
      </c>
      <c r="D49" s="44"/>
      <c r="E49">
        <v>220</v>
      </c>
    </row>
    <row r="50" spans="1:5">
      <c r="A50" s="44" t="s">
        <v>160</v>
      </c>
      <c r="B50" s="44">
        <v>362234</v>
      </c>
      <c r="C50" s="44">
        <v>589821</v>
      </c>
      <c r="D50" s="44">
        <v>52</v>
      </c>
      <c r="E50">
        <v>103668</v>
      </c>
    </row>
    <row r="51" spans="1:5">
      <c r="A51" s="44" t="s">
        <v>249</v>
      </c>
      <c r="B51" s="44"/>
      <c r="C51" s="44">
        <v>47</v>
      </c>
      <c r="D51" s="44"/>
    </row>
    <row r="52" spans="1:5">
      <c r="A52" s="44" t="s">
        <v>328</v>
      </c>
      <c r="E52">
        <v>2172</v>
      </c>
    </row>
  </sheetData>
  <sortState ref="A2:C35">
    <sortCondition ref="A2:A35"/>
  </sortState>
  <pageMargins left="0.75" right="0.75" top="1" bottom="1" header="0.5" footer="0.5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1"/>
  <sheetViews>
    <sheetView workbookViewId="0">
      <selection activeCell="G52" sqref="G52"/>
    </sheetView>
  </sheetViews>
  <sheetFormatPr defaultColWidth="11.42578125" defaultRowHeight="15"/>
  <cols>
    <col min="1" max="1" width="23.140625" bestFit="1" customWidth="1"/>
    <col min="91" max="91" width="11.42578125" style="13"/>
    <col min="93" max="93" width="11.42578125" style="13"/>
    <col min="95" max="95" width="11.42578125" style="33"/>
    <col min="101" max="101" width="11.42578125" style="35"/>
  </cols>
  <sheetData>
    <row r="1" spans="1:6">
      <c r="A1" s="31" t="s">
        <v>44</v>
      </c>
      <c r="B1" s="3" t="s">
        <v>331</v>
      </c>
      <c r="C1" s="3" t="s">
        <v>336</v>
      </c>
      <c r="D1" s="3" t="s">
        <v>366</v>
      </c>
      <c r="E1" t="s">
        <v>337</v>
      </c>
      <c r="F1" t="s">
        <v>340</v>
      </c>
    </row>
    <row r="2" spans="1:6">
      <c r="A2" t="s">
        <v>45</v>
      </c>
      <c r="B2" s="20">
        <v>2652209</v>
      </c>
      <c r="C2" s="20">
        <v>1242339</v>
      </c>
      <c r="D2" s="20">
        <v>2385734</v>
      </c>
      <c r="E2" s="20">
        <v>11328</v>
      </c>
      <c r="F2" s="20">
        <v>1841206</v>
      </c>
    </row>
    <row r="3" spans="1:6">
      <c r="A3" t="s">
        <v>47</v>
      </c>
      <c r="B3" s="20"/>
      <c r="C3" s="20">
        <v>73316</v>
      </c>
      <c r="D3" s="20"/>
      <c r="E3" s="20"/>
      <c r="F3" s="20"/>
    </row>
    <row r="4" spans="1:6">
      <c r="A4" t="s">
        <v>357</v>
      </c>
      <c r="B4" s="20">
        <v>19746</v>
      </c>
      <c r="C4" s="20">
        <v>372</v>
      </c>
      <c r="D4" s="20"/>
      <c r="E4" s="20">
        <v>12</v>
      </c>
      <c r="F4" s="20">
        <v>347</v>
      </c>
    </row>
    <row r="5" spans="1:6">
      <c r="A5" t="s">
        <v>295</v>
      </c>
      <c r="B5" s="20">
        <v>112568</v>
      </c>
      <c r="C5" s="20">
        <v>1057</v>
      </c>
      <c r="D5" s="20">
        <v>118305</v>
      </c>
      <c r="E5" s="20"/>
      <c r="F5" s="20">
        <v>26</v>
      </c>
    </row>
    <row r="6" spans="1:6">
      <c r="A6" s="71" t="s">
        <v>359</v>
      </c>
      <c r="B6" s="20"/>
      <c r="C6" s="20"/>
      <c r="D6" s="20"/>
      <c r="E6" s="20"/>
      <c r="F6" s="20">
        <v>2910</v>
      </c>
    </row>
    <row r="7" spans="1:6">
      <c r="A7" t="s">
        <v>175</v>
      </c>
      <c r="B7" s="20">
        <v>3811</v>
      </c>
      <c r="C7" s="20">
        <v>4623</v>
      </c>
      <c r="D7" s="20"/>
      <c r="E7" s="20"/>
      <c r="F7" s="20">
        <v>284549</v>
      </c>
    </row>
    <row r="8" spans="1:6">
      <c r="A8" t="s">
        <v>302</v>
      </c>
      <c r="B8" s="20"/>
      <c r="C8" s="20">
        <v>2</v>
      </c>
      <c r="D8" s="20"/>
      <c r="E8" s="20"/>
      <c r="F8" s="20">
        <v>24469</v>
      </c>
    </row>
    <row r="9" spans="1:6">
      <c r="A9" t="s">
        <v>55</v>
      </c>
      <c r="B9" s="20">
        <v>665</v>
      </c>
      <c r="C9" s="20">
        <v>54710</v>
      </c>
      <c r="D9" s="20"/>
      <c r="E9" s="20"/>
      <c r="F9" s="20">
        <v>3350</v>
      </c>
    </row>
    <row r="10" spans="1:6">
      <c r="A10" t="s">
        <v>176</v>
      </c>
      <c r="B10" s="20"/>
      <c r="C10" s="20"/>
      <c r="D10" s="20"/>
      <c r="E10" s="20">
        <v>310</v>
      </c>
      <c r="F10" s="20"/>
    </row>
    <row r="11" spans="1:6">
      <c r="A11" t="s">
        <v>313</v>
      </c>
      <c r="B11" s="20">
        <v>1841</v>
      </c>
      <c r="C11" s="20">
        <v>5901</v>
      </c>
      <c r="D11" s="20"/>
      <c r="E11" s="20"/>
      <c r="F11" s="20">
        <v>203</v>
      </c>
    </row>
    <row r="12" spans="1:6">
      <c r="A12" t="s">
        <v>57</v>
      </c>
      <c r="B12" s="20">
        <v>796</v>
      </c>
      <c r="C12" s="20">
        <v>200</v>
      </c>
      <c r="D12" s="20"/>
      <c r="E12" s="20">
        <v>26</v>
      </c>
      <c r="F12" s="20">
        <v>779</v>
      </c>
    </row>
    <row r="13" spans="1:6">
      <c r="A13" t="s">
        <v>62</v>
      </c>
      <c r="B13" s="20">
        <v>245797</v>
      </c>
      <c r="C13" s="20">
        <v>1433</v>
      </c>
      <c r="D13" s="20">
        <v>169655</v>
      </c>
      <c r="E13" s="20"/>
      <c r="F13" s="20">
        <v>2818</v>
      </c>
    </row>
    <row r="14" spans="1:6">
      <c r="A14" t="s">
        <v>63</v>
      </c>
      <c r="B14" s="20"/>
      <c r="C14" s="20">
        <v>8448</v>
      </c>
      <c r="D14" s="20"/>
      <c r="E14" s="20"/>
      <c r="F14" s="20"/>
    </row>
    <row r="15" spans="1:6">
      <c r="A15" t="s">
        <v>67</v>
      </c>
      <c r="B15" s="20">
        <v>7</v>
      </c>
      <c r="C15" s="20">
        <v>1923</v>
      </c>
      <c r="D15" s="20"/>
      <c r="E15" s="20"/>
      <c r="F15" s="20">
        <v>5603</v>
      </c>
    </row>
    <row r="16" spans="1:6">
      <c r="A16" t="s">
        <v>68</v>
      </c>
      <c r="B16" s="20">
        <v>100</v>
      </c>
      <c r="C16" s="20"/>
      <c r="D16" s="20"/>
      <c r="E16" s="20"/>
      <c r="F16" s="20">
        <v>5935</v>
      </c>
    </row>
    <row r="17" spans="1:6">
      <c r="A17" t="s">
        <v>70</v>
      </c>
      <c r="B17" s="20"/>
      <c r="C17" s="20"/>
      <c r="D17" s="20"/>
      <c r="E17" s="20"/>
      <c r="F17" s="20">
        <v>68</v>
      </c>
    </row>
    <row r="18" spans="1:6">
      <c r="A18" t="s">
        <v>72</v>
      </c>
      <c r="B18" s="20">
        <v>305</v>
      </c>
      <c r="C18" s="20">
        <v>240</v>
      </c>
      <c r="D18" s="20"/>
      <c r="E18" s="20">
        <v>10685</v>
      </c>
      <c r="F18" s="20">
        <v>102</v>
      </c>
    </row>
    <row r="19" spans="1:6">
      <c r="A19" t="s">
        <v>74</v>
      </c>
      <c r="B19" s="20">
        <v>26911</v>
      </c>
      <c r="C19" s="20">
        <v>7024</v>
      </c>
      <c r="D19" s="20">
        <v>4589</v>
      </c>
      <c r="E19" s="20"/>
      <c r="F19" s="20">
        <v>252</v>
      </c>
    </row>
    <row r="20" spans="1:6">
      <c r="A20" t="s">
        <v>173</v>
      </c>
      <c r="B20" s="20"/>
      <c r="C20" s="20">
        <v>1768</v>
      </c>
      <c r="D20" s="20"/>
      <c r="E20" s="20"/>
      <c r="F20" s="20"/>
    </row>
    <row r="21" spans="1:6">
      <c r="A21" t="s">
        <v>82</v>
      </c>
      <c r="B21" s="20">
        <v>293512</v>
      </c>
      <c r="C21" s="20">
        <v>117261</v>
      </c>
      <c r="D21" s="20">
        <v>249094</v>
      </c>
      <c r="E21" s="20">
        <v>10</v>
      </c>
      <c r="F21" s="20">
        <v>331999</v>
      </c>
    </row>
    <row r="22" spans="1:6">
      <c r="A22" t="s">
        <v>87</v>
      </c>
      <c r="B22" s="20">
        <v>1084294</v>
      </c>
      <c r="C22" s="20">
        <v>94524</v>
      </c>
      <c r="D22" s="20">
        <v>842718</v>
      </c>
      <c r="E22" s="20"/>
      <c r="F22" s="20">
        <v>141658</v>
      </c>
    </row>
    <row r="23" spans="1:6">
      <c r="A23" t="s">
        <v>226</v>
      </c>
      <c r="B23" s="20">
        <v>27</v>
      </c>
      <c r="C23" s="20">
        <v>23</v>
      </c>
      <c r="D23" s="20"/>
      <c r="E23" s="20"/>
      <c r="F23" s="20"/>
    </row>
    <row r="24" spans="1:6">
      <c r="A24" t="s">
        <v>90</v>
      </c>
      <c r="B24" s="20"/>
      <c r="C24" s="20"/>
      <c r="D24" s="20"/>
      <c r="E24" s="20"/>
      <c r="F24" s="20">
        <v>371</v>
      </c>
    </row>
    <row r="25" spans="1:6">
      <c r="A25" t="s">
        <v>91</v>
      </c>
      <c r="B25" s="20">
        <v>5320</v>
      </c>
      <c r="C25" s="20"/>
      <c r="D25" s="20"/>
      <c r="E25" s="20"/>
      <c r="F25" s="20"/>
    </row>
    <row r="26" spans="1:6">
      <c r="A26" t="s">
        <v>93</v>
      </c>
      <c r="B26" s="20">
        <v>263</v>
      </c>
      <c r="C26" s="20"/>
      <c r="D26" s="20"/>
      <c r="E26" s="20"/>
      <c r="F26" s="20"/>
    </row>
    <row r="27" spans="1:6">
      <c r="A27" t="s">
        <v>94</v>
      </c>
      <c r="B27" s="20">
        <v>242</v>
      </c>
      <c r="C27" s="20">
        <v>2878</v>
      </c>
      <c r="D27" s="20"/>
      <c r="E27" s="20"/>
      <c r="F27" s="20">
        <v>6774</v>
      </c>
    </row>
    <row r="28" spans="1:6">
      <c r="A28" t="s">
        <v>102</v>
      </c>
      <c r="B28" s="20">
        <v>134271</v>
      </c>
      <c r="C28" s="20">
        <v>13595</v>
      </c>
      <c r="D28" s="20">
        <v>532525</v>
      </c>
      <c r="E28" s="20">
        <v>46</v>
      </c>
      <c r="F28" s="20">
        <v>1521</v>
      </c>
    </row>
    <row r="29" spans="1:6">
      <c r="A29" t="s">
        <v>104</v>
      </c>
      <c r="B29" s="20">
        <v>1057</v>
      </c>
      <c r="C29" s="20">
        <v>4968</v>
      </c>
      <c r="D29" s="20"/>
      <c r="E29" s="20">
        <v>144</v>
      </c>
      <c r="F29" s="20">
        <v>107053</v>
      </c>
    </row>
    <row r="30" spans="1:6">
      <c r="A30" t="s">
        <v>118</v>
      </c>
      <c r="B30" s="20">
        <v>5190</v>
      </c>
      <c r="C30" s="20">
        <v>494</v>
      </c>
      <c r="D30" s="20"/>
      <c r="E30" s="20"/>
      <c r="F30" s="20">
        <v>1030</v>
      </c>
    </row>
    <row r="31" spans="1:6">
      <c r="A31" t="s">
        <v>119</v>
      </c>
      <c r="B31" s="20">
        <v>15082</v>
      </c>
      <c r="C31" s="20"/>
      <c r="D31" s="20"/>
      <c r="E31" s="20"/>
      <c r="F31" s="20"/>
    </row>
    <row r="32" spans="1:6">
      <c r="A32" t="s">
        <v>122</v>
      </c>
      <c r="B32" s="20">
        <v>288757</v>
      </c>
      <c r="C32" s="20">
        <v>64701</v>
      </c>
      <c r="D32" s="20"/>
      <c r="E32" s="20"/>
      <c r="F32" s="20">
        <v>810468</v>
      </c>
    </row>
    <row r="33" spans="1:6">
      <c r="A33" t="s">
        <v>123</v>
      </c>
      <c r="B33" s="20">
        <v>5158</v>
      </c>
      <c r="C33" s="20"/>
      <c r="D33" s="20"/>
      <c r="E33" s="20"/>
      <c r="F33" s="20"/>
    </row>
    <row r="34" spans="1:6">
      <c r="A34" t="s">
        <v>127</v>
      </c>
      <c r="B34" s="20">
        <v>708</v>
      </c>
      <c r="C34" s="20"/>
      <c r="D34" s="20"/>
      <c r="E34" s="20"/>
      <c r="F34" s="20"/>
    </row>
    <row r="35" spans="1:6">
      <c r="A35" t="s">
        <v>358</v>
      </c>
      <c r="B35" s="20">
        <v>8440</v>
      </c>
      <c r="C35" s="20">
        <v>357</v>
      </c>
      <c r="D35" s="20"/>
      <c r="E35" s="20">
        <v>5</v>
      </c>
      <c r="F35" s="20"/>
    </row>
    <row r="36" spans="1:6">
      <c r="A36" t="s">
        <v>305</v>
      </c>
      <c r="B36" s="20">
        <v>695</v>
      </c>
      <c r="C36" s="20">
        <v>20</v>
      </c>
      <c r="D36" s="20"/>
      <c r="E36" s="20"/>
      <c r="F36" s="20"/>
    </row>
    <row r="37" spans="1:6">
      <c r="A37" t="s">
        <v>212</v>
      </c>
      <c r="B37" s="20">
        <v>67</v>
      </c>
      <c r="C37" s="20"/>
      <c r="D37" s="20"/>
      <c r="E37" s="20"/>
      <c r="F37" s="20">
        <v>394</v>
      </c>
    </row>
    <row r="38" spans="1:6">
      <c r="A38" t="s">
        <v>134</v>
      </c>
      <c r="B38" s="20">
        <v>398</v>
      </c>
      <c r="C38" s="20"/>
      <c r="D38" s="20"/>
      <c r="E38" s="20"/>
      <c r="F38" s="20"/>
    </row>
    <row r="39" spans="1:6">
      <c r="A39" t="s">
        <v>316</v>
      </c>
      <c r="B39" s="20">
        <v>23002</v>
      </c>
      <c r="C39" s="20">
        <v>212</v>
      </c>
      <c r="D39" s="20">
        <v>6890</v>
      </c>
      <c r="E39" s="20"/>
      <c r="F39" s="20">
        <v>327</v>
      </c>
    </row>
    <row r="40" spans="1:6">
      <c r="A40" t="s">
        <v>355</v>
      </c>
      <c r="B40" s="20"/>
      <c r="C40" s="20"/>
      <c r="D40" s="20">
        <v>16034</v>
      </c>
      <c r="E40" s="20"/>
      <c r="F40" s="20"/>
    </row>
    <row r="41" spans="1:6">
      <c r="A41" t="s">
        <v>146</v>
      </c>
      <c r="B41" s="20"/>
      <c r="C41" s="20"/>
      <c r="D41" s="20"/>
      <c r="E41" s="20"/>
      <c r="F41" s="20">
        <v>2027</v>
      </c>
    </row>
    <row r="42" spans="1:6">
      <c r="A42" t="s">
        <v>147</v>
      </c>
      <c r="B42" s="20">
        <v>2805</v>
      </c>
      <c r="C42" s="20">
        <v>9649</v>
      </c>
      <c r="D42" s="20"/>
      <c r="E42" s="20"/>
      <c r="F42" s="20">
        <v>16</v>
      </c>
    </row>
    <row r="43" spans="1:6">
      <c r="A43" t="s">
        <v>314</v>
      </c>
      <c r="B43" s="20">
        <v>803</v>
      </c>
      <c r="C43" s="20">
        <v>5</v>
      </c>
      <c r="D43" s="20"/>
      <c r="E43" s="20"/>
      <c r="F43" s="20"/>
    </row>
    <row r="44" spans="1:6">
      <c r="A44" t="s">
        <v>149</v>
      </c>
      <c r="B44" s="20">
        <v>33</v>
      </c>
      <c r="C44" s="20">
        <v>99</v>
      </c>
      <c r="D44" s="20"/>
      <c r="E44" s="20"/>
      <c r="F44" s="20"/>
    </row>
    <row r="45" spans="1:6">
      <c r="A45" t="s">
        <v>150</v>
      </c>
      <c r="B45" s="20"/>
      <c r="C45" s="20">
        <v>1249</v>
      </c>
      <c r="D45" s="20"/>
      <c r="E45" s="20"/>
      <c r="F45" s="20"/>
    </row>
    <row r="46" spans="1:6">
      <c r="A46" t="s">
        <v>218</v>
      </c>
      <c r="B46" s="20">
        <v>6042</v>
      </c>
      <c r="C46" s="20">
        <v>49773</v>
      </c>
      <c r="D46" s="20"/>
      <c r="E46" s="20"/>
      <c r="F46" s="20"/>
    </row>
    <row r="47" spans="1:6">
      <c r="A47" t="s">
        <v>217</v>
      </c>
      <c r="B47" s="20">
        <v>27026</v>
      </c>
      <c r="C47" s="20">
        <v>8344</v>
      </c>
      <c r="D47" s="20"/>
      <c r="E47" s="20"/>
      <c r="F47" s="20">
        <v>485</v>
      </c>
    </row>
    <row r="48" spans="1:6">
      <c r="A48" t="s">
        <v>160</v>
      </c>
      <c r="B48" s="20">
        <v>336452</v>
      </c>
      <c r="C48" s="20">
        <v>713170</v>
      </c>
      <c r="D48" s="20">
        <v>445924</v>
      </c>
      <c r="E48" s="20"/>
      <c r="F48" s="20">
        <v>102687</v>
      </c>
    </row>
    <row r="49" spans="1:6">
      <c r="A49" t="s">
        <v>328</v>
      </c>
      <c r="B49" s="20">
        <v>18</v>
      </c>
      <c r="C49" s="20"/>
      <c r="D49" s="20"/>
      <c r="E49" s="20">
        <v>90</v>
      </c>
      <c r="F49" s="20">
        <v>2985</v>
      </c>
    </row>
    <row r="51" spans="1:6">
      <c r="B51" s="20"/>
      <c r="C51" s="20"/>
      <c r="D51" s="20"/>
      <c r="E51" s="20"/>
      <c r="F51" s="20"/>
    </row>
  </sheetData>
  <sortState ref="A2:B38">
    <sortCondition ref="A2:A38"/>
  </sortState>
  <pageMargins left="0.75" right="0.75" top="1" bottom="1" header="0.5" footer="0.5"/>
  <pageSetup orientation="portrait" horizontalDpi="4294967292" verticalDpi="429496729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66"/>
  <sheetViews>
    <sheetView workbookViewId="0">
      <selection activeCell="F57" sqref="F57"/>
    </sheetView>
  </sheetViews>
  <sheetFormatPr defaultColWidth="11.42578125" defaultRowHeight="15"/>
  <cols>
    <col min="1" max="1" width="23.140625" bestFit="1" customWidth="1"/>
    <col min="91" max="91" width="10.85546875" style="13"/>
    <col min="93" max="93" width="10.85546875" style="13"/>
    <col min="95" max="95" width="10.85546875" style="33"/>
    <col min="101" max="101" width="10.85546875" style="35"/>
  </cols>
  <sheetData>
    <row r="1" spans="1:114" s="3" customFormat="1">
      <c r="A1" s="77" t="s">
        <v>44</v>
      </c>
      <c r="B1" s="69" t="s">
        <v>331</v>
      </c>
      <c r="C1" s="78" t="s">
        <v>336</v>
      </c>
      <c r="D1" s="78" t="s">
        <v>366</v>
      </c>
      <c r="E1" s="77" t="s">
        <v>337</v>
      </c>
      <c r="F1" s="38" t="s">
        <v>340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32"/>
      <c r="CR1" s="21"/>
      <c r="CS1" s="25"/>
      <c r="CT1" s="25"/>
      <c r="CU1" s="24"/>
      <c r="CV1" s="24"/>
      <c r="CW1" s="34"/>
      <c r="CX1" s="21"/>
      <c r="CY1" s="21"/>
      <c r="CZ1" s="21"/>
      <c r="DA1" s="21"/>
      <c r="DB1" s="21"/>
      <c r="DC1" s="21"/>
      <c r="DD1" s="21"/>
      <c r="DE1" s="26"/>
      <c r="DF1" s="26"/>
      <c r="DG1" s="26"/>
      <c r="DH1" s="26"/>
      <c r="DI1" s="21"/>
      <c r="DJ1" s="21"/>
    </row>
    <row r="2" spans="1:114">
      <c r="A2" s="71" t="s">
        <v>45</v>
      </c>
      <c r="B2" s="83">
        <v>2523604</v>
      </c>
      <c r="C2" s="83">
        <v>1452542</v>
      </c>
      <c r="D2" s="20">
        <v>2323699</v>
      </c>
      <c r="E2" s="83">
        <v>1912</v>
      </c>
      <c r="F2" s="20">
        <v>2003973</v>
      </c>
    </row>
    <row r="3" spans="1:114">
      <c r="A3" t="s">
        <v>47</v>
      </c>
      <c r="B3" s="83"/>
      <c r="C3" s="83">
        <v>62562</v>
      </c>
      <c r="D3" s="83">
        <v>9641</v>
      </c>
      <c r="E3" s="83"/>
      <c r="F3" s="20"/>
    </row>
    <row r="4" spans="1:114">
      <c r="A4" s="71" t="s">
        <v>357</v>
      </c>
      <c r="B4" s="83">
        <v>11416</v>
      </c>
      <c r="C4" s="83">
        <v>463</v>
      </c>
      <c r="D4" s="83"/>
      <c r="E4" s="83">
        <v>11</v>
      </c>
      <c r="F4" s="20">
        <v>23</v>
      </c>
    </row>
    <row r="5" spans="1:114">
      <c r="A5" s="71" t="s">
        <v>295</v>
      </c>
      <c r="B5" s="83">
        <v>238287</v>
      </c>
      <c r="C5" s="83">
        <v>15876</v>
      </c>
      <c r="D5" s="83">
        <v>189157</v>
      </c>
      <c r="E5" s="83"/>
      <c r="F5" s="20">
        <v>1901</v>
      </c>
    </row>
    <row r="6" spans="1:114">
      <c r="A6" s="71" t="s">
        <v>359</v>
      </c>
      <c r="B6" s="83"/>
      <c r="C6" s="83"/>
      <c r="D6" s="83"/>
      <c r="E6" s="83">
        <v>27</v>
      </c>
      <c r="F6" s="20">
        <v>2316</v>
      </c>
    </row>
    <row r="7" spans="1:114">
      <c r="A7" s="71" t="s">
        <v>175</v>
      </c>
      <c r="B7" s="83">
        <v>5210</v>
      </c>
      <c r="C7" s="83">
        <v>3168</v>
      </c>
      <c r="D7" s="83">
        <v>3474</v>
      </c>
      <c r="E7" s="83"/>
      <c r="F7" s="20">
        <v>280812</v>
      </c>
    </row>
    <row r="8" spans="1:114">
      <c r="A8" s="71" t="s">
        <v>302</v>
      </c>
      <c r="B8" s="83">
        <v>26</v>
      </c>
      <c r="C8" s="83">
        <v>22</v>
      </c>
      <c r="D8" s="83"/>
      <c r="E8" s="83"/>
      <c r="F8" s="20">
        <v>27747</v>
      </c>
    </row>
    <row r="9" spans="1:114">
      <c r="A9" s="71" t="s">
        <v>55</v>
      </c>
      <c r="B9" s="83">
        <v>1557</v>
      </c>
      <c r="C9" s="83">
        <v>642</v>
      </c>
      <c r="D9" s="83"/>
      <c r="E9" s="83"/>
      <c r="F9" s="20">
        <v>2941</v>
      </c>
    </row>
    <row r="10" spans="1:114">
      <c r="A10" s="71" t="s">
        <v>177</v>
      </c>
      <c r="B10" s="83"/>
      <c r="C10" s="83"/>
      <c r="D10" s="83"/>
      <c r="E10" s="83">
        <v>68</v>
      </c>
      <c r="F10" s="20">
        <v>464</v>
      </c>
    </row>
    <row r="11" spans="1:114">
      <c r="A11" s="71" t="s">
        <v>176</v>
      </c>
      <c r="B11" s="83"/>
      <c r="C11" s="83"/>
      <c r="D11" s="83"/>
      <c r="E11" s="83"/>
      <c r="F11" s="20">
        <v>296</v>
      </c>
    </row>
    <row r="12" spans="1:114">
      <c r="A12" s="71" t="s">
        <v>313</v>
      </c>
      <c r="B12" s="83">
        <v>5528</v>
      </c>
      <c r="C12" s="83">
        <v>10207</v>
      </c>
      <c r="D12" s="83"/>
      <c r="E12" s="83"/>
      <c r="F12" s="20">
        <v>132</v>
      </c>
    </row>
    <row r="13" spans="1:114">
      <c r="A13" s="71" t="s">
        <v>361</v>
      </c>
      <c r="B13" s="83"/>
      <c r="C13" s="83"/>
      <c r="D13" s="83"/>
      <c r="E13" s="83"/>
      <c r="F13" s="20">
        <v>17</v>
      </c>
    </row>
    <row r="14" spans="1:114">
      <c r="A14" s="71" t="s">
        <v>57</v>
      </c>
      <c r="B14" s="83">
        <v>482</v>
      </c>
      <c r="C14" s="83">
        <v>34</v>
      </c>
      <c r="D14" s="83"/>
      <c r="E14" s="83">
        <v>11</v>
      </c>
      <c r="F14" s="20">
        <v>1714</v>
      </c>
    </row>
    <row r="15" spans="1:114">
      <c r="A15" s="71" t="s">
        <v>62</v>
      </c>
      <c r="B15" s="83">
        <v>234215</v>
      </c>
      <c r="C15" s="83">
        <v>2642</v>
      </c>
      <c r="D15" s="83">
        <v>221715</v>
      </c>
      <c r="E15" s="83"/>
      <c r="F15" s="20">
        <v>4824</v>
      </c>
    </row>
    <row r="16" spans="1:114">
      <c r="A16" s="71" t="s">
        <v>63</v>
      </c>
      <c r="B16" s="83"/>
      <c r="C16" s="83">
        <v>9382</v>
      </c>
      <c r="D16" s="83"/>
      <c r="E16" s="83"/>
      <c r="F16" s="20"/>
    </row>
    <row r="17" spans="1:6">
      <c r="A17" s="71" t="s">
        <v>66</v>
      </c>
      <c r="B17" s="83"/>
      <c r="C17" s="83"/>
      <c r="D17" s="83">
        <v>38066</v>
      </c>
      <c r="E17" s="83"/>
      <c r="F17" s="20"/>
    </row>
    <row r="18" spans="1:6">
      <c r="A18" s="71" t="s">
        <v>67</v>
      </c>
      <c r="B18" s="83">
        <v>20</v>
      </c>
      <c r="C18" s="83">
        <v>2759</v>
      </c>
      <c r="D18" s="83"/>
      <c r="E18" s="83">
        <v>12</v>
      </c>
      <c r="F18" s="20">
        <v>6378</v>
      </c>
    </row>
    <row r="19" spans="1:6">
      <c r="A19" s="71" t="s">
        <v>68</v>
      </c>
      <c r="B19" s="83">
        <v>78</v>
      </c>
      <c r="C19" s="83"/>
      <c r="D19" s="83"/>
      <c r="E19" s="83"/>
      <c r="F19" s="20">
        <v>5584</v>
      </c>
    </row>
    <row r="20" spans="1:6">
      <c r="A20" s="71" t="s">
        <v>70</v>
      </c>
      <c r="B20" s="83">
        <v>33</v>
      </c>
      <c r="C20" s="83">
        <v>10</v>
      </c>
      <c r="D20" s="83"/>
      <c r="E20" s="83"/>
      <c r="F20" s="20">
        <v>240</v>
      </c>
    </row>
    <row r="21" spans="1:6">
      <c r="A21" s="71" t="s">
        <v>72</v>
      </c>
      <c r="B21" s="83">
        <v>145</v>
      </c>
      <c r="C21" s="83">
        <v>225</v>
      </c>
      <c r="D21" s="83"/>
      <c r="E21" s="83">
        <v>1550</v>
      </c>
      <c r="F21" s="20">
        <v>510</v>
      </c>
    </row>
    <row r="22" spans="1:6" s="13" customFormat="1">
      <c r="A22" s="71" t="s">
        <v>74</v>
      </c>
      <c r="B22" s="83">
        <v>18368</v>
      </c>
      <c r="C22" s="83">
        <v>8621</v>
      </c>
      <c r="D22" s="83"/>
      <c r="E22" s="84"/>
      <c r="F22" s="81">
        <v>1836</v>
      </c>
    </row>
    <row r="23" spans="1:6">
      <c r="A23" s="71" t="s">
        <v>173</v>
      </c>
      <c r="B23" s="83">
        <v>644</v>
      </c>
      <c r="C23" s="83"/>
      <c r="D23" s="83"/>
      <c r="E23" s="83"/>
      <c r="F23" s="20"/>
    </row>
    <row r="24" spans="1:6">
      <c r="A24" s="71" t="s">
        <v>174</v>
      </c>
      <c r="B24" s="83"/>
      <c r="C24" s="83"/>
      <c r="D24" s="83"/>
      <c r="E24" s="83"/>
      <c r="F24" s="20">
        <v>8</v>
      </c>
    </row>
    <row r="25" spans="1:6">
      <c r="A25" s="71" t="s">
        <v>76</v>
      </c>
      <c r="B25" s="83">
        <v>21</v>
      </c>
      <c r="C25" s="83">
        <v>48</v>
      </c>
      <c r="D25" s="83"/>
      <c r="E25" s="83"/>
      <c r="F25" s="20"/>
    </row>
    <row r="26" spans="1:6">
      <c r="A26" s="71" t="s">
        <v>78</v>
      </c>
      <c r="B26" s="83">
        <v>95</v>
      </c>
      <c r="C26" s="83"/>
      <c r="D26" s="83"/>
      <c r="E26" s="83"/>
      <c r="F26" s="20"/>
    </row>
    <row r="27" spans="1:6">
      <c r="A27" s="71" t="s">
        <v>82</v>
      </c>
      <c r="B27" s="83">
        <v>166292</v>
      </c>
      <c r="C27" s="83">
        <v>184181</v>
      </c>
      <c r="D27" s="83">
        <v>269474</v>
      </c>
      <c r="E27" s="83"/>
      <c r="F27" s="20">
        <v>338187</v>
      </c>
    </row>
    <row r="28" spans="1:6">
      <c r="A28" s="71" t="s">
        <v>87</v>
      </c>
      <c r="B28" s="83">
        <v>1081708</v>
      </c>
      <c r="C28" s="83">
        <v>189316</v>
      </c>
      <c r="D28" s="83">
        <v>1160110</v>
      </c>
      <c r="E28" s="83"/>
      <c r="F28" s="20">
        <v>163664</v>
      </c>
    </row>
    <row r="29" spans="1:6">
      <c r="A29" s="71" t="s">
        <v>226</v>
      </c>
      <c r="B29" s="83">
        <v>34</v>
      </c>
      <c r="C29" s="83">
        <v>8</v>
      </c>
      <c r="D29" s="83"/>
      <c r="E29" s="83"/>
      <c r="F29" s="20"/>
    </row>
    <row r="30" spans="1:6">
      <c r="A30" s="71" t="s">
        <v>90</v>
      </c>
      <c r="B30" s="83"/>
      <c r="C30" s="83"/>
      <c r="D30" s="83"/>
      <c r="E30" s="83"/>
      <c r="F30" s="20">
        <v>220</v>
      </c>
    </row>
    <row r="31" spans="1:6">
      <c r="A31" s="71" t="s">
        <v>91</v>
      </c>
      <c r="B31" s="83">
        <v>5354</v>
      </c>
      <c r="C31" s="83"/>
      <c r="D31" s="83"/>
      <c r="E31" s="83"/>
      <c r="F31" s="20"/>
    </row>
    <row r="32" spans="1:6">
      <c r="A32" s="71" t="s">
        <v>93</v>
      </c>
      <c r="B32" s="83"/>
      <c r="C32" s="83"/>
      <c r="D32" s="83"/>
      <c r="E32" s="83">
        <v>10</v>
      </c>
      <c r="F32" s="20">
        <v>1</v>
      </c>
    </row>
    <row r="33" spans="1:6">
      <c r="A33" s="71" t="s">
        <v>94</v>
      </c>
      <c r="B33" s="83">
        <v>1568</v>
      </c>
      <c r="C33" s="83">
        <v>2876</v>
      </c>
      <c r="D33" s="83"/>
      <c r="E33" s="83"/>
      <c r="F33" s="20">
        <v>5851</v>
      </c>
    </row>
    <row r="34" spans="1:6">
      <c r="A34" s="71" t="s">
        <v>102</v>
      </c>
      <c r="B34" s="83">
        <v>53481</v>
      </c>
      <c r="C34" s="83">
        <v>16211</v>
      </c>
      <c r="D34" s="83">
        <v>267088</v>
      </c>
      <c r="E34" s="83">
        <v>87</v>
      </c>
      <c r="F34" s="20">
        <v>1033</v>
      </c>
    </row>
    <row r="35" spans="1:6">
      <c r="A35" s="71" t="s">
        <v>104</v>
      </c>
      <c r="B35" s="83">
        <v>2633</v>
      </c>
      <c r="C35" s="83">
        <v>5775</v>
      </c>
      <c r="D35" s="83"/>
      <c r="E35" s="83">
        <v>65</v>
      </c>
      <c r="F35" s="20">
        <v>145755</v>
      </c>
    </row>
    <row r="36" spans="1:6">
      <c r="A36" s="71" t="s">
        <v>118</v>
      </c>
      <c r="B36" s="83">
        <v>7022</v>
      </c>
      <c r="C36" s="83">
        <v>166</v>
      </c>
      <c r="D36" s="83"/>
      <c r="E36" s="83"/>
      <c r="F36" s="20">
        <v>1822</v>
      </c>
    </row>
    <row r="37" spans="1:6">
      <c r="A37" s="71" t="s">
        <v>119</v>
      </c>
      <c r="B37" s="83">
        <v>13964</v>
      </c>
      <c r="C37" s="83">
        <v>1835</v>
      </c>
      <c r="D37" s="83"/>
      <c r="E37" s="83"/>
      <c r="F37" s="20"/>
    </row>
    <row r="38" spans="1:6">
      <c r="A38" s="71" t="s">
        <v>122</v>
      </c>
      <c r="B38" s="83">
        <v>353354</v>
      </c>
      <c r="C38" s="83">
        <v>97931</v>
      </c>
      <c r="D38" s="83">
        <v>4165</v>
      </c>
      <c r="E38" s="83"/>
      <c r="F38" s="20">
        <v>850665</v>
      </c>
    </row>
    <row r="39" spans="1:6">
      <c r="A39" s="71" t="s">
        <v>123</v>
      </c>
      <c r="B39" s="83">
        <v>847</v>
      </c>
      <c r="C39" s="83"/>
      <c r="D39" s="83">
        <v>11989</v>
      </c>
      <c r="E39" s="83"/>
      <c r="F39" s="20"/>
    </row>
    <row r="40" spans="1:6">
      <c r="A40" s="71" t="s">
        <v>127</v>
      </c>
      <c r="B40" s="83"/>
      <c r="C40" s="83">
        <v>25</v>
      </c>
      <c r="D40" s="83"/>
      <c r="E40" s="83"/>
      <c r="F40" s="20"/>
    </row>
    <row r="41" spans="1:6">
      <c r="A41" s="71" t="s">
        <v>358</v>
      </c>
      <c r="B41" s="83">
        <v>8996</v>
      </c>
      <c r="C41" s="83">
        <v>2800</v>
      </c>
      <c r="D41" s="83"/>
      <c r="E41" s="83"/>
      <c r="F41" s="20"/>
    </row>
    <row r="42" spans="1:6">
      <c r="A42" s="71" t="s">
        <v>364</v>
      </c>
      <c r="B42" s="83"/>
      <c r="C42" s="83">
        <v>183</v>
      </c>
      <c r="D42" s="83"/>
      <c r="E42" s="83"/>
      <c r="F42" s="20"/>
    </row>
    <row r="43" spans="1:6">
      <c r="A43" s="71" t="s">
        <v>212</v>
      </c>
      <c r="B43" s="83"/>
      <c r="C43" s="83"/>
      <c r="D43" s="83"/>
      <c r="E43" s="83"/>
      <c r="F43" s="20">
        <v>404</v>
      </c>
    </row>
    <row r="44" spans="1:6">
      <c r="A44" s="71" t="s">
        <v>316</v>
      </c>
      <c r="B44" s="83">
        <v>10851</v>
      </c>
      <c r="C44" s="83">
        <v>1476</v>
      </c>
      <c r="D44" s="83"/>
      <c r="E44" s="83"/>
      <c r="F44" s="20"/>
    </row>
    <row r="45" spans="1:6">
      <c r="A45" s="71" t="s">
        <v>363</v>
      </c>
      <c r="B45" s="83"/>
      <c r="C45" s="83">
        <v>10</v>
      </c>
      <c r="D45" s="83"/>
      <c r="E45" s="83"/>
      <c r="F45" s="20"/>
    </row>
    <row r="46" spans="1:6">
      <c r="A46" s="71" t="s">
        <v>146</v>
      </c>
      <c r="B46" s="83"/>
      <c r="C46" s="83"/>
      <c r="D46" s="83"/>
      <c r="E46" s="83"/>
      <c r="F46" s="20">
        <v>3062</v>
      </c>
    </row>
    <row r="47" spans="1:6">
      <c r="A47" s="71" t="s">
        <v>147</v>
      </c>
      <c r="B47" s="83">
        <v>1115</v>
      </c>
      <c r="C47" s="83">
        <v>9238</v>
      </c>
      <c r="D47" s="83"/>
      <c r="E47" s="83"/>
      <c r="F47" s="20"/>
    </row>
    <row r="48" spans="1:6">
      <c r="A48" s="71" t="s">
        <v>314</v>
      </c>
      <c r="B48" s="83">
        <v>1031</v>
      </c>
      <c r="C48" s="83">
        <v>966</v>
      </c>
      <c r="D48" s="83"/>
      <c r="E48" s="83"/>
      <c r="F48" s="20">
        <v>33</v>
      </c>
    </row>
    <row r="49" spans="1:6">
      <c r="A49" s="71" t="s">
        <v>149</v>
      </c>
      <c r="B49" s="83"/>
      <c r="C49" s="83"/>
      <c r="D49" s="83"/>
      <c r="E49" s="83"/>
      <c r="F49" s="20">
        <v>27</v>
      </c>
    </row>
    <row r="50" spans="1:6">
      <c r="A50" s="71" t="s">
        <v>150</v>
      </c>
      <c r="B50" s="83"/>
      <c r="C50" s="83"/>
      <c r="D50" s="83"/>
      <c r="E50" s="83"/>
      <c r="F50" s="20">
        <v>334</v>
      </c>
    </row>
    <row r="51" spans="1:6">
      <c r="A51" s="71" t="s">
        <v>218</v>
      </c>
      <c r="B51" s="83">
        <v>4880</v>
      </c>
      <c r="C51" s="83">
        <v>7469</v>
      </c>
      <c r="D51" s="83"/>
      <c r="E51" s="83"/>
      <c r="F51" s="20">
        <v>138</v>
      </c>
    </row>
    <row r="52" spans="1:6">
      <c r="A52" s="71" t="s">
        <v>217</v>
      </c>
      <c r="B52" s="83">
        <v>37268</v>
      </c>
      <c r="C52" s="83">
        <v>9859</v>
      </c>
      <c r="D52" s="83"/>
      <c r="E52" s="83"/>
      <c r="F52" s="20">
        <v>333</v>
      </c>
    </row>
    <row r="53" spans="1:6">
      <c r="A53" s="71" t="s">
        <v>160</v>
      </c>
      <c r="B53" s="83">
        <v>257069</v>
      </c>
      <c r="C53" s="83">
        <v>802109</v>
      </c>
      <c r="D53" s="83">
        <v>148820</v>
      </c>
      <c r="E53" s="83">
        <v>11</v>
      </c>
      <c r="F53" s="20">
        <v>101906</v>
      </c>
    </row>
    <row r="54" spans="1:6">
      <c r="A54" s="71" t="s">
        <v>328</v>
      </c>
      <c r="B54" s="83">
        <v>12</v>
      </c>
      <c r="C54" s="83">
        <v>3447</v>
      </c>
      <c r="D54" s="83"/>
      <c r="E54" s="20">
        <v>60</v>
      </c>
      <c r="F54" s="20">
        <v>2795</v>
      </c>
    </row>
    <row r="55" spans="1:6" s="13" customFormat="1">
      <c r="A55"/>
      <c r="B55"/>
      <c r="C55"/>
      <c r="D55"/>
    </row>
    <row r="56" spans="1:6">
      <c r="B56" s="20"/>
      <c r="C56" s="20"/>
      <c r="D56" s="20"/>
      <c r="E56" s="20"/>
      <c r="F56" s="20"/>
    </row>
    <row r="60" spans="1:6" s="13" customFormat="1">
      <c r="A60"/>
      <c r="B60"/>
      <c r="C60"/>
      <c r="D60"/>
    </row>
    <row r="69" spans="1:4" s="13" customFormat="1">
      <c r="A69"/>
      <c r="B69"/>
      <c r="C69"/>
      <c r="D69"/>
    </row>
    <row r="82" spans="1:4" s="13" customFormat="1">
      <c r="A82"/>
      <c r="B82"/>
      <c r="C82"/>
      <c r="D82"/>
    </row>
    <row r="88" spans="1:4" s="13" customFormat="1">
      <c r="A88"/>
      <c r="B88"/>
      <c r="C88"/>
      <c r="D88"/>
    </row>
    <row r="91" spans="1:4" s="13" customFormat="1">
      <c r="A91"/>
      <c r="B91"/>
      <c r="C91"/>
      <c r="D91"/>
    </row>
    <row r="108" spans="1:4" s="13" customFormat="1">
      <c r="A108"/>
      <c r="B108"/>
      <c r="C108"/>
      <c r="D108"/>
    </row>
    <row r="121" spans="1:4" s="13" customFormat="1">
      <c r="A121"/>
      <c r="B121"/>
      <c r="C121"/>
      <c r="D121"/>
    </row>
    <row r="137" spans="1:4" s="13" customFormat="1">
      <c r="A137"/>
      <c r="B137"/>
      <c r="C137"/>
      <c r="D137"/>
    </row>
    <row r="138" spans="1:4" s="13" customFormat="1">
      <c r="A138"/>
      <c r="B138"/>
      <c r="C138"/>
      <c r="D138"/>
    </row>
    <row r="147" spans="1:4" s="13" customFormat="1">
      <c r="A147"/>
      <c r="B147"/>
      <c r="C147"/>
      <c r="D147"/>
    </row>
    <row r="165" spans="1:4" s="13" customFormat="1">
      <c r="A165"/>
      <c r="B165"/>
      <c r="C165"/>
      <c r="D165"/>
    </row>
    <row r="223" spans="1:4" s="13" customFormat="1">
      <c r="A223"/>
      <c r="B223"/>
      <c r="C223"/>
      <c r="D223"/>
    </row>
    <row r="255" spans="1:4" s="13" customFormat="1">
      <c r="A255"/>
      <c r="B255"/>
      <c r="C255"/>
      <c r="D255"/>
    </row>
    <row r="259" spans="1:4" s="13" customFormat="1">
      <c r="A259"/>
      <c r="B259"/>
      <c r="C259"/>
      <c r="D259"/>
    </row>
    <row r="263" spans="1:4" s="13" customFormat="1">
      <c r="A263"/>
      <c r="B263"/>
      <c r="C263"/>
      <c r="D263"/>
    </row>
    <row r="264" spans="1:4" s="13" customFormat="1">
      <c r="A264"/>
      <c r="B264"/>
      <c r="C264"/>
      <c r="D264"/>
    </row>
    <row r="265" spans="1:4" s="13" customFormat="1">
      <c r="A265"/>
      <c r="B265"/>
      <c r="C265"/>
      <c r="D265"/>
    </row>
    <row r="266" spans="1:4" s="13" customFormat="1">
      <c r="A266"/>
      <c r="B266"/>
      <c r="C266"/>
      <c r="D266"/>
    </row>
  </sheetData>
  <sortState ref="A2:B37">
    <sortCondition ref="A2:A37"/>
  </sortState>
  <pageMargins left="0.75" right="0.75" top="1" bottom="1" header="0.5" footer="0.5"/>
  <pageSetup orientation="portrait" horizontalDpi="4294967292" verticalDpi="429496729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workbookViewId="0">
      <selection activeCell="L59" sqref="L59"/>
    </sheetView>
  </sheetViews>
  <sheetFormatPr defaultColWidth="11.42578125" defaultRowHeight="15"/>
  <cols>
    <col min="1" max="1" width="25.5703125" bestFit="1" customWidth="1"/>
    <col min="2" max="3" width="9.140625" bestFit="1" customWidth="1"/>
    <col min="4" max="4" width="9.28515625" bestFit="1" customWidth="1"/>
    <col min="5" max="8" width="11.5703125" bestFit="1" customWidth="1"/>
    <col min="9" max="11" width="11" style="13" bestFit="1" customWidth="1"/>
    <col min="12" max="12" width="11.5703125" bestFit="1" customWidth="1"/>
    <col min="13" max="13" width="11" style="13" bestFit="1" customWidth="1"/>
    <col min="14" max="14" width="11.5703125" bestFit="1" customWidth="1"/>
  </cols>
  <sheetData>
    <row r="1" spans="1:14" s="3" customFormat="1">
      <c r="A1" s="61" t="s">
        <v>44</v>
      </c>
      <c r="B1" s="61" t="s">
        <v>331</v>
      </c>
      <c r="C1" s="61" t="s">
        <v>336</v>
      </c>
      <c r="D1" s="61" t="s">
        <v>366</v>
      </c>
      <c r="E1" s="62" t="s">
        <v>424</v>
      </c>
      <c r="F1" s="61" t="s">
        <v>337</v>
      </c>
      <c r="G1" s="61" t="s">
        <v>340</v>
      </c>
      <c r="H1" s="61" t="s">
        <v>339</v>
      </c>
      <c r="I1" s="61" t="s">
        <v>341</v>
      </c>
      <c r="J1" s="61" t="s">
        <v>342</v>
      </c>
      <c r="K1" s="61" t="s">
        <v>343</v>
      </c>
      <c r="L1" s="61" t="s">
        <v>344</v>
      </c>
      <c r="M1" s="61" t="s">
        <v>345</v>
      </c>
      <c r="N1" s="61" t="s">
        <v>346</v>
      </c>
    </row>
    <row r="2" spans="1:14">
      <c r="A2" s="44" t="s">
        <v>45</v>
      </c>
      <c r="B2" s="48">
        <v>2622562</v>
      </c>
      <c r="C2" s="48">
        <v>1300828</v>
      </c>
      <c r="D2" s="83">
        <v>1202758</v>
      </c>
      <c r="E2" s="48">
        <v>6776</v>
      </c>
      <c r="F2" s="48">
        <v>39037</v>
      </c>
      <c r="G2" s="48">
        <v>87377.8</v>
      </c>
      <c r="H2" s="48">
        <v>241195</v>
      </c>
      <c r="I2" s="48">
        <v>41187</v>
      </c>
      <c r="J2" s="48">
        <v>4001</v>
      </c>
      <c r="K2" s="48">
        <v>988507</v>
      </c>
      <c r="L2" s="48">
        <v>24807</v>
      </c>
      <c r="M2" s="48">
        <v>954399</v>
      </c>
      <c r="N2" s="48">
        <v>79082</v>
      </c>
    </row>
    <row r="3" spans="1:14">
      <c r="A3" s="44" t="s">
        <v>47</v>
      </c>
      <c r="B3" s="44"/>
      <c r="C3" s="44">
        <v>28024</v>
      </c>
      <c r="D3" s="44">
        <v>8770</v>
      </c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s="13" customFormat="1">
      <c r="A4" s="71" t="s">
        <v>357</v>
      </c>
      <c r="B4" s="51">
        <v>19221</v>
      </c>
      <c r="C4" s="51">
        <v>1566</v>
      </c>
      <c r="D4" s="51"/>
      <c r="E4" s="44"/>
      <c r="F4" s="44"/>
      <c r="G4" s="44"/>
      <c r="H4" s="44"/>
      <c r="I4" s="44"/>
      <c r="J4" s="44">
        <v>16</v>
      </c>
      <c r="K4" s="44">
        <v>338</v>
      </c>
      <c r="L4" s="44"/>
      <c r="M4" s="44">
        <v>36</v>
      </c>
      <c r="N4" s="44"/>
    </row>
    <row r="5" spans="1:14" s="13" customFormat="1">
      <c r="A5" s="51" t="s">
        <v>295</v>
      </c>
      <c r="B5" s="44">
        <v>21794</v>
      </c>
      <c r="C5" s="44">
        <v>5036</v>
      </c>
      <c r="D5" s="44">
        <v>2770</v>
      </c>
      <c r="E5" s="44"/>
      <c r="F5" s="44"/>
      <c r="G5" s="44"/>
      <c r="H5" s="44"/>
      <c r="I5" s="44"/>
      <c r="J5" s="44"/>
      <c r="K5" s="44">
        <v>29</v>
      </c>
      <c r="L5" s="44"/>
      <c r="M5" s="44"/>
      <c r="N5" s="44"/>
    </row>
    <row r="6" spans="1:14" s="13" customFormat="1">
      <c r="A6" s="51" t="s">
        <v>47</v>
      </c>
      <c r="B6" s="51">
        <v>5211</v>
      </c>
      <c r="C6" s="51"/>
      <c r="D6" s="51"/>
      <c r="E6" s="44"/>
      <c r="F6" s="44"/>
      <c r="G6" s="44"/>
      <c r="H6" s="44"/>
      <c r="I6" s="44"/>
      <c r="J6" s="44"/>
      <c r="K6" s="44">
        <v>30</v>
      </c>
      <c r="L6" s="44"/>
      <c r="M6" s="44"/>
      <c r="N6" s="44"/>
    </row>
    <row r="7" spans="1:14" s="13" customFormat="1">
      <c r="A7" s="51" t="s">
        <v>304</v>
      </c>
      <c r="B7" s="51"/>
      <c r="C7" s="51"/>
      <c r="D7" s="51"/>
      <c r="E7" s="44"/>
      <c r="F7" s="44"/>
      <c r="G7" s="44"/>
      <c r="H7" s="44"/>
      <c r="I7" s="44"/>
      <c r="J7" s="44"/>
      <c r="K7" s="44"/>
      <c r="L7" s="44"/>
      <c r="M7" s="44">
        <v>2650</v>
      </c>
      <c r="N7" s="44"/>
    </row>
    <row r="8" spans="1:14" s="13" customFormat="1">
      <c r="A8" s="51" t="s">
        <v>175</v>
      </c>
      <c r="B8" s="51">
        <v>10904</v>
      </c>
      <c r="C8" s="51">
        <v>3332</v>
      </c>
      <c r="D8" s="51"/>
      <c r="E8" s="44"/>
      <c r="F8" s="44"/>
      <c r="G8" s="44"/>
      <c r="H8" s="44"/>
      <c r="I8" s="44"/>
      <c r="J8" s="44"/>
      <c r="K8" s="44">
        <v>205159</v>
      </c>
      <c r="L8" s="44"/>
      <c r="M8" s="44">
        <v>78729</v>
      </c>
      <c r="N8" s="44"/>
    </row>
    <row r="9" spans="1:14" s="13" customFormat="1">
      <c r="A9" s="51" t="s">
        <v>302</v>
      </c>
      <c r="B9" s="51"/>
      <c r="C9" s="51">
        <v>15</v>
      </c>
      <c r="D9" s="51"/>
      <c r="E9" s="44"/>
      <c r="F9" s="44"/>
      <c r="G9" s="44"/>
      <c r="H9" s="44"/>
      <c r="I9" s="44">
        <v>1208</v>
      </c>
      <c r="J9" s="44"/>
      <c r="K9" s="44">
        <v>16478</v>
      </c>
      <c r="L9" s="44"/>
      <c r="M9" s="44">
        <v>2203</v>
      </c>
      <c r="N9" s="44"/>
    </row>
    <row r="10" spans="1:14" s="13" customFormat="1">
      <c r="A10" s="51" t="s">
        <v>55</v>
      </c>
      <c r="B10" s="51">
        <v>867</v>
      </c>
      <c r="C10" s="51">
        <v>7020</v>
      </c>
      <c r="D10" s="51"/>
      <c r="E10" s="44"/>
      <c r="F10" s="44"/>
      <c r="G10" s="44"/>
      <c r="H10" s="44"/>
      <c r="I10" s="44"/>
      <c r="J10" s="44"/>
      <c r="K10" s="44">
        <v>2252</v>
      </c>
      <c r="L10" s="44"/>
      <c r="M10" s="44">
        <v>1020</v>
      </c>
      <c r="N10" s="44"/>
    </row>
    <row r="11" spans="1:14" s="13" customFormat="1">
      <c r="A11" s="51" t="s">
        <v>167</v>
      </c>
      <c r="B11" s="51">
        <v>11447</v>
      </c>
      <c r="C11" s="51"/>
      <c r="D11" s="51"/>
      <c r="E11" s="44"/>
      <c r="F11" s="44"/>
      <c r="G11" s="44"/>
      <c r="H11" s="44"/>
      <c r="I11" s="44"/>
      <c r="J11" s="44"/>
      <c r="K11" s="44">
        <v>175</v>
      </c>
      <c r="L11" s="44"/>
      <c r="M11" s="44"/>
      <c r="N11" s="44"/>
    </row>
    <row r="12" spans="1:14" s="13" customFormat="1">
      <c r="A12" s="44" t="s">
        <v>313</v>
      </c>
      <c r="B12" s="44"/>
      <c r="C12" s="44">
        <v>20</v>
      </c>
      <c r="D12" s="44"/>
      <c r="E12" s="44"/>
      <c r="F12" s="44"/>
      <c r="G12" s="44"/>
      <c r="H12" s="44"/>
      <c r="I12" s="44"/>
      <c r="J12" s="44"/>
      <c r="K12" s="44">
        <v>341</v>
      </c>
      <c r="L12" s="44"/>
      <c r="M12" s="44">
        <v>171</v>
      </c>
      <c r="N12" s="44"/>
    </row>
    <row r="13" spans="1:14" s="13" customFormat="1">
      <c r="A13" s="51" t="s">
        <v>177</v>
      </c>
      <c r="B13" s="51"/>
      <c r="C13" s="51"/>
      <c r="D13" s="51"/>
      <c r="E13" s="44"/>
      <c r="F13" s="44"/>
      <c r="G13" s="44"/>
      <c r="H13" s="44"/>
      <c r="I13" s="44"/>
      <c r="J13" s="44"/>
      <c r="K13" s="44">
        <v>79</v>
      </c>
      <c r="L13" s="44"/>
      <c r="M13" s="44"/>
      <c r="N13" s="44"/>
    </row>
    <row r="14" spans="1:14" s="13" customFormat="1">
      <c r="A14" s="51" t="s">
        <v>176</v>
      </c>
      <c r="B14" s="51"/>
      <c r="C14" s="51"/>
      <c r="D14" s="51"/>
      <c r="E14" s="44"/>
      <c r="F14" s="44"/>
      <c r="G14" s="44"/>
      <c r="H14" s="44"/>
      <c r="I14" s="44"/>
      <c r="J14" s="44"/>
      <c r="K14" s="44">
        <v>10</v>
      </c>
      <c r="L14" s="44"/>
      <c r="M14" s="44">
        <v>85</v>
      </c>
      <c r="N14" s="44"/>
    </row>
    <row r="15" spans="1:14" s="13" customFormat="1">
      <c r="A15" s="51" t="s">
        <v>57</v>
      </c>
      <c r="B15" s="51">
        <v>10</v>
      </c>
      <c r="C15" s="51">
        <v>83</v>
      </c>
      <c r="D15" s="51"/>
      <c r="E15" s="44"/>
      <c r="F15" s="44"/>
      <c r="G15" s="44"/>
      <c r="H15" s="44"/>
      <c r="I15" s="44"/>
      <c r="J15" s="44">
        <v>56</v>
      </c>
      <c r="K15" s="44">
        <v>526</v>
      </c>
      <c r="L15" s="44"/>
      <c r="M15" s="44">
        <v>93</v>
      </c>
      <c r="N15" s="44"/>
    </row>
    <row r="16" spans="1:14" s="13" customFormat="1">
      <c r="A16" s="51" t="s">
        <v>62</v>
      </c>
      <c r="B16" s="51">
        <v>105227</v>
      </c>
      <c r="C16" s="51">
        <v>1248</v>
      </c>
      <c r="D16" s="51">
        <v>190870</v>
      </c>
      <c r="E16" s="44"/>
      <c r="F16" s="44"/>
      <c r="G16" s="44"/>
      <c r="H16" s="44"/>
      <c r="I16" s="44">
        <v>3721</v>
      </c>
      <c r="J16" s="44"/>
      <c r="K16" s="44">
        <v>9412</v>
      </c>
      <c r="L16" s="44"/>
      <c r="M16" s="44">
        <v>2973</v>
      </c>
      <c r="N16" s="44"/>
    </row>
    <row r="17" spans="1:14" s="13" customFormat="1">
      <c r="A17" s="51" t="s">
        <v>63</v>
      </c>
      <c r="B17" s="51"/>
      <c r="C17" s="51">
        <v>18670</v>
      </c>
      <c r="D17" s="51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4" s="13" customFormat="1">
      <c r="A18" s="51" t="s">
        <v>66</v>
      </c>
      <c r="B18" s="51"/>
      <c r="C18" s="51"/>
      <c r="D18" s="51">
        <v>10881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</row>
    <row r="19" spans="1:14" s="13" customFormat="1">
      <c r="A19" s="51" t="s">
        <v>67</v>
      </c>
      <c r="B19" s="51">
        <v>1025</v>
      </c>
      <c r="C19" s="51">
        <v>2943</v>
      </c>
      <c r="D19" s="51"/>
      <c r="E19" s="44"/>
      <c r="F19" s="44"/>
      <c r="G19" s="44"/>
      <c r="H19" s="44"/>
      <c r="I19" s="44"/>
      <c r="J19" s="44"/>
      <c r="K19" s="44">
        <v>22</v>
      </c>
      <c r="L19" s="44"/>
      <c r="M19" s="44">
        <v>4671</v>
      </c>
      <c r="N19" s="44"/>
    </row>
    <row r="20" spans="1:14" s="13" customFormat="1">
      <c r="A20" s="51" t="s">
        <v>68</v>
      </c>
      <c r="B20" s="51"/>
      <c r="C20" s="51"/>
      <c r="D20" s="51"/>
      <c r="E20" s="44"/>
      <c r="F20" s="44"/>
      <c r="G20" s="44"/>
      <c r="H20" s="44"/>
      <c r="I20" s="44"/>
      <c r="J20" s="44"/>
      <c r="K20" s="44">
        <v>9127</v>
      </c>
      <c r="L20" s="44"/>
      <c r="M20" s="44">
        <v>680</v>
      </c>
      <c r="N20" s="44"/>
    </row>
    <row r="21" spans="1:14" s="13" customFormat="1">
      <c r="A21" s="51" t="s">
        <v>70</v>
      </c>
      <c r="B21" s="51"/>
      <c r="C21" s="51"/>
      <c r="D21" s="51"/>
      <c r="E21" s="44"/>
      <c r="F21" s="44"/>
      <c r="G21" s="44"/>
      <c r="H21" s="44"/>
      <c r="I21" s="44"/>
      <c r="J21" s="44"/>
      <c r="K21" s="44">
        <v>175</v>
      </c>
      <c r="L21" s="44"/>
      <c r="M21" s="44">
        <v>102</v>
      </c>
      <c r="N21" s="44"/>
    </row>
    <row r="22" spans="1:14" s="13" customFormat="1">
      <c r="A22" s="51" t="s">
        <v>72</v>
      </c>
      <c r="B22" s="51">
        <v>209</v>
      </c>
      <c r="C22" s="51">
        <v>188</v>
      </c>
      <c r="D22" s="51"/>
      <c r="E22" s="44"/>
      <c r="F22" s="44"/>
      <c r="G22" s="44"/>
      <c r="H22" s="44"/>
      <c r="I22" s="44">
        <v>5</v>
      </c>
      <c r="J22" s="44">
        <v>65</v>
      </c>
      <c r="K22" s="44">
        <v>151</v>
      </c>
      <c r="L22" s="44"/>
      <c r="M22" s="44">
        <v>440</v>
      </c>
      <c r="N22" s="44"/>
    </row>
    <row r="23" spans="1:14" s="13" customFormat="1">
      <c r="A23" s="51" t="s">
        <v>74</v>
      </c>
      <c r="B23" s="51">
        <v>30449</v>
      </c>
      <c r="C23" s="51">
        <v>10731</v>
      </c>
      <c r="D23" s="51"/>
      <c r="E23" s="44"/>
      <c r="F23" s="44"/>
      <c r="G23" s="44"/>
      <c r="H23" s="44"/>
      <c r="I23" s="44"/>
      <c r="J23" s="44"/>
      <c r="K23" s="44">
        <v>1393</v>
      </c>
      <c r="L23" s="44"/>
      <c r="M23" s="44">
        <v>315</v>
      </c>
      <c r="N23" s="44"/>
    </row>
    <row r="24" spans="1:14" s="13" customFormat="1">
      <c r="A24" s="51" t="s">
        <v>173</v>
      </c>
      <c r="B24" s="51"/>
      <c r="C24" s="51"/>
      <c r="D24" s="51"/>
      <c r="E24" s="44"/>
      <c r="F24" s="44"/>
      <c r="G24" s="44"/>
      <c r="H24" s="44"/>
      <c r="I24" s="44"/>
      <c r="J24" s="44"/>
      <c r="K24" s="44">
        <v>78</v>
      </c>
      <c r="L24" s="44"/>
      <c r="M24" s="44"/>
      <c r="N24" s="44"/>
    </row>
    <row r="25" spans="1:14" s="13" customFormat="1">
      <c r="A25" s="51" t="s">
        <v>76</v>
      </c>
      <c r="B25" s="51"/>
      <c r="C25" s="51"/>
      <c r="D25" s="51"/>
      <c r="E25" s="44"/>
      <c r="F25" s="44"/>
      <c r="G25" s="44"/>
      <c r="H25" s="44"/>
      <c r="I25" s="44"/>
      <c r="J25" s="44"/>
      <c r="K25" s="44">
        <v>54</v>
      </c>
      <c r="L25" s="44"/>
      <c r="M25" s="44"/>
      <c r="N25" s="44"/>
    </row>
    <row r="26" spans="1:14" s="13" customFormat="1">
      <c r="A26" s="51" t="s">
        <v>165</v>
      </c>
      <c r="B26" s="51">
        <v>263217</v>
      </c>
      <c r="C26" s="51">
        <v>762089</v>
      </c>
      <c r="D26" s="51">
        <v>31940</v>
      </c>
      <c r="E26" s="44"/>
      <c r="F26" s="44"/>
      <c r="G26" s="44"/>
      <c r="H26" s="44"/>
      <c r="I26" s="44">
        <v>22</v>
      </c>
      <c r="J26" s="44">
        <v>587</v>
      </c>
      <c r="K26" s="44">
        <v>91892</v>
      </c>
      <c r="L26" s="44"/>
      <c r="M26" s="44">
        <v>34296</v>
      </c>
      <c r="N26" s="44"/>
    </row>
    <row r="27" spans="1:14" s="13" customFormat="1">
      <c r="A27" s="51" t="s">
        <v>82</v>
      </c>
      <c r="B27" s="51">
        <v>153491</v>
      </c>
      <c r="C27" s="51">
        <v>169275</v>
      </c>
      <c r="D27" s="51">
        <v>216893</v>
      </c>
      <c r="E27" s="44"/>
      <c r="F27" s="44"/>
      <c r="G27" s="44"/>
      <c r="H27" s="44"/>
      <c r="I27" s="44">
        <v>19009</v>
      </c>
      <c r="J27" s="44"/>
      <c r="K27" s="44">
        <v>217898</v>
      </c>
      <c r="L27" s="44"/>
      <c r="M27" s="44">
        <v>129846</v>
      </c>
      <c r="N27" s="44"/>
    </row>
    <row r="28" spans="1:14" s="13" customFormat="1">
      <c r="A28" s="51" t="s">
        <v>87</v>
      </c>
      <c r="B28" s="51">
        <v>1388370</v>
      </c>
      <c r="C28" s="51">
        <v>94193</v>
      </c>
      <c r="D28" s="51">
        <v>566935</v>
      </c>
      <c r="E28" s="44"/>
      <c r="F28" s="44"/>
      <c r="G28" s="44"/>
      <c r="H28" s="44"/>
      <c r="I28" s="44">
        <v>14297</v>
      </c>
      <c r="J28" s="44">
        <v>113</v>
      </c>
      <c r="K28" s="44">
        <v>27412</v>
      </c>
      <c r="L28" s="44"/>
      <c r="M28" s="44">
        <v>103140</v>
      </c>
      <c r="N28" s="44"/>
    </row>
    <row r="29" spans="1:14" s="13" customFormat="1">
      <c r="A29" s="44" t="s">
        <v>226</v>
      </c>
      <c r="B29" s="44"/>
      <c r="C29" s="44">
        <v>73</v>
      </c>
      <c r="D29" s="44"/>
      <c r="E29" s="44"/>
      <c r="F29" s="44"/>
      <c r="G29" s="44"/>
      <c r="H29" s="44"/>
      <c r="I29" s="44"/>
      <c r="J29" s="44"/>
      <c r="K29" s="44">
        <v>147</v>
      </c>
      <c r="L29" s="44"/>
      <c r="M29" s="44">
        <v>8</v>
      </c>
      <c r="N29" s="44"/>
    </row>
    <row r="30" spans="1:14" s="13" customFormat="1">
      <c r="A30" s="51" t="s">
        <v>90</v>
      </c>
      <c r="B30" s="51"/>
      <c r="C30" s="51"/>
      <c r="D30" s="51"/>
      <c r="E30" s="44"/>
      <c r="F30" s="44"/>
      <c r="G30" s="44"/>
      <c r="H30" s="44"/>
      <c r="I30" s="44"/>
      <c r="J30" s="44"/>
      <c r="K30" s="44">
        <v>157</v>
      </c>
      <c r="L30" s="44"/>
      <c r="M30" s="44">
        <v>368</v>
      </c>
      <c r="N30" s="44"/>
    </row>
    <row r="31" spans="1:14" s="13" customFormat="1">
      <c r="A31" s="51" t="s">
        <v>91</v>
      </c>
      <c r="B31" s="51">
        <v>4340</v>
      </c>
      <c r="C31" s="51"/>
      <c r="D31" s="51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4" s="13" customFormat="1">
      <c r="A32" s="51" t="s">
        <v>93</v>
      </c>
      <c r="B32" s="51"/>
      <c r="C32" s="51"/>
      <c r="D32" s="51"/>
      <c r="E32" s="44"/>
      <c r="F32" s="44"/>
      <c r="G32" s="44"/>
      <c r="H32" s="44"/>
      <c r="I32" s="44"/>
      <c r="J32" s="44">
        <v>4</v>
      </c>
      <c r="K32" s="44"/>
      <c r="L32" s="44"/>
      <c r="M32" s="44"/>
      <c r="N32" s="44"/>
    </row>
    <row r="33" spans="1:14" s="13" customFormat="1">
      <c r="A33" s="51" t="s">
        <v>94</v>
      </c>
      <c r="B33" s="51">
        <v>4550</v>
      </c>
      <c r="C33" s="51">
        <v>2958</v>
      </c>
      <c r="D33" s="51"/>
      <c r="E33" s="44"/>
      <c r="F33" s="44"/>
      <c r="G33" s="44"/>
      <c r="H33" s="44"/>
      <c r="I33" s="44">
        <v>84</v>
      </c>
      <c r="J33" s="44"/>
      <c r="K33" s="44">
        <v>25</v>
      </c>
      <c r="L33" s="44"/>
      <c r="M33" s="44">
        <v>4692</v>
      </c>
      <c r="N33" s="44"/>
    </row>
    <row r="34" spans="1:14" s="13" customFormat="1">
      <c r="A34" s="51" t="s">
        <v>100</v>
      </c>
      <c r="B34" s="51">
        <v>11768</v>
      </c>
      <c r="C34" s="51"/>
      <c r="D34" s="51"/>
      <c r="E34" s="44"/>
      <c r="F34" s="44"/>
      <c r="G34" s="44"/>
      <c r="H34" s="44"/>
      <c r="I34" s="44"/>
      <c r="J34" s="44"/>
      <c r="K34" s="44">
        <v>12302</v>
      </c>
      <c r="L34" s="44"/>
      <c r="M34" s="44">
        <v>574</v>
      </c>
      <c r="N34" s="44"/>
    </row>
    <row r="35" spans="1:14" s="13" customFormat="1">
      <c r="A35" s="51" t="s">
        <v>102</v>
      </c>
      <c r="B35" s="51">
        <v>68527</v>
      </c>
      <c r="C35" s="51">
        <v>16320</v>
      </c>
      <c r="D35" s="51">
        <v>156752</v>
      </c>
      <c r="E35" s="44"/>
      <c r="F35" s="44"/>
      <c r="G35" s="44"/>
      <c r="H35" s="44"/>
      <c r="I35" s="44">
        <v>5</v>
      </c>
      <c r="J35" s="44">
        <v>70</v>
      </c>
      <c r="K35" s="44">
        <v>787</v>
      </c>
      <c r="L35" s="44"/>
      <c r="M35" s="44">
        <v>641</v>
      </c>
      <c r="N35" s="44"/>
    </row>
    <row r="36" spans="1:14" s="13" customFormat="1">
      <c r="A36" s="51" t="s">
        <v>104</v>
      </c>
      <c r="B36" s="51">
        <v>3338</v>
      </c>
      <c r="C36" s="51">
        <v>6312</v>
      </c>
      <c r="D36" s="51">
        <v>10</v>
      </c>
      <c r="E36" s="44"/>
      <c r="F36" s="44"/>
      <c r="G36" s="44"/>
      <c r="H36" s="44"/>
      <c r="I36" s="44"/>
      <c r="J36" s="44">
        <v>2913</v>
      </c>
      <c r="K36" s="44">
        <v>7883</v>
      </c>
      <c r="L36" s="44"/>
      <c r="M36" s="44">
        <v>115429</v>
      </c>
      <c r="N36" s="44"/>
    </row>
    <row r="37" spans="1:14" s="13" customFormat="1">
      <c r="A37" s="51" t="s">
        <v>116</v>
      </c>
      <c r="B37" s="51">
        <v>2949</v>
      </c>
      <c r="C37" s="51"/>
      <c r="D37" s="51"/>
      <c r="E37" s="44"/>
      <c r="F37" s="44"/>
      <c r="G37" s="44"/>
      <c r="H37" s="44"/>
      <c r="I37" s="44"/>
      <c r="J37" s="44"/>
      <c r="K37" s="44"/>
      <c r="L37" s="44"/>
      <c r="M37" s="44"/>
      <c r="N37" s="44"/>
    </row>
    <row r="38" spans="1:14" s="13" customFormat="1">
      <c r="A38" s="51" t="s">
        <v>118</v>
      </c>
      <c r="B38" s="51">
        <v>4817</v>
      </c>
      <c r="C38" s="51">
        <v>126</v>
      </c>
      <c r="D38" s="51"/>
      <c r="E38" s="44"/>
      <c r="F38" s="44"/>
      <c r="G38" s="44"/>
      <c r="H38" s="44"/>
      <c r="I38" s="44">
        <v>285</v>
      </c>
      <c r="J38" s="44">
        <v>146</v>
      </c>
      <c r="K38" s="44">
        <v>1372</v>
      </c>
      <c r="L38" s="44"/>
      <c r="M38" s="44">
        <v>925</v>
      </c>
      <c r="N38" s="44"/>
    </row>
    <row r="39" spans="1:14" s="13" customFormat="1">
      <c r="A39" s="51" t="s">
        <v>119</v>
      </c>
      <c r="B39" s="51">
        <v>9853</v>
      </c>
      <c r="C39" s="51"/>
      <c r="D39" s="51"/>
      <c r="E39" s="44"/>
      <c r="F39" s="44"/>
      <c r="G39" s="44"/>
      <c r="H39" s="44"/>
      <c r="I39" s="44"/>
      <c r="J39" s="44"/>
      <c r="K39" s="44"/>
      <c r="L39" s="44"/>
      <c r="M39" s="44"/>
      <c r="N39" s="44"/>
    </row>
    <row r="40" spans="1:14" s="13" customFormat="1">
      <c r="A40" s="51" t="s">
        <v>122</v>
      </c>
      <c r="B40" s="51">
        <v>360113</v>
      </c>
      <c r="C40" s="51">
        <v>116160</v>
      </c>
      <c r="D40" s="51">
        <v>5724</v>
      </c>
      <c r="E40" s="44"/>
      <c r="F40" s="44"/>
      <c r="G40" s="44"/>
      <c r="H40" s="44"/>
      <c r="I40" s="44"/>
      <c r="J40" s="44"/>
      <c r="K40" s="44">
        <v>377720</v>
      </c>
      <c r="L40" s="44"/>
      <c r="M40" s="44">
        <v>465981</v>
      </c>
      <c r="N40" s="44"/>
    </row>
    <row r="41" spans="1:14" s="13" customFormat="1">
      <c r="A41" s="51" t="s">
        <v>123</v>
      </c>
      <c r="B41" s="51">
        <v>155</v>
      </c>
      <c r="C41" s="51"/>
      <c r="D41" s="51"/>
      <c r="E41" s="44"/>
      <c r="F41" s="44"/>
      <c r="G41" s="44"/>
      <c r="H41" s="44"/>
      <c r="I41" s="44"/>
      <c r="J41" s="44"/>
      <c r="K41" s="44"/>
      <c r="L41" s="44"/>
      <c r="M41" s="44"/>
      <c r="N41" s="44"/>
    </row>
    <row r="42" spans="1:14" s="13" customFormat="1">
      <c r="A42" s="51" t="s">
        <v>124</v>
      </c>
      <c r="B42" s="51">
        <v>20</v>
      </c>
      <c r="C42" s="51"/>
      <c r="D42" s="51"/>
      <c r="E42" s="44"/>
      <c r="F42" s="44"/>
      <c r="G42" s="44"/>
      <c r="H42" s="44"/>
      <c r="I42" s="44"/>
      <c r="J42" s="44"/>
      <c r="K42" s="44"/>
      <c r="L42" s="44"/>
      <c r="M42" s="44"/>
      <c r="N42" s="44"/>
    </row>
    <row r="43" spans="1:14" s="13" customFormat="1">
      <c r="A43" s="51" t="s">
        <v>127</v>
      </c>
      <c r="B43" s="51"/>
      <c r="C43" s="51">
        <v>94</v>
      </c>
      <c r="D43" s="51"/>
      <c r="E43" s="44"/>
      <c r="F43" s="44"/>
      <c r="G43" s="44"/>
      <c r="H43" s="44"/>
      <c r="I43" s="44"/>
      <c r="J43" s="44"/>
      <c r="K43" s="44">
        <v>2</v>
      </c>
      <c r="L43" s="44"/>
      <c r="M43" s="44"/>
      <c r="N43" s="44"/>
    </row>
    <row r="44" spans="1:14" s="13" customFormat="1">
      <c r="A44" s="51" t="s">
        <v>358</v>
      </c>
      <c r="B44" s="51">
        <v>10958</v>
      </c>
      <c r="C44" s="51"/>
      <c r="D44" s="51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1:14" s="13" customFormat="1">
      <c r="A45" s="51" t="s">
        <v>305</v>
      </c>
      <c r="B45" s="51">
        <v>56</v>
      </c>
      <c r="C45" s="51"/>
      <c r="D45" s="51"/>
      <c r="E45" s="44"/>
      <c r="F45" s="44"/>
      <c r="G45" s="44"/>
      <c r="H45" s="44"/>
      <c r="I45" s="44"/>
      <c r="J45" s="44"/>
      <c r="K45" s="44"/>
      <c r="L45" s="44"/>
      <c r="M45" s="44"/>
      <c r="N45" s="44"/>
    </row>
    <row r="46" spans="1:14" s="13" customFormat="1">
      <c r="A46" s="44" t="s">
        <v>212</v>
      </c>
      <c r="B46" s="44"/>
      <c r="C46" s="44">
        <v>16</v>
      </c>
      <c r="D46" s="44"/>
      <c r="E46" s="44"/>
      <c r="F46" s="44"/>
      <c r="G46" s="44"/>
      <c r="H46" s="44"/>
      <c r="I46" s="44"/>
      <c r="J46" s="44">
        <v>31</v>
      </c>
      <c r="K46" s="44"/>
      <c r="L46" s="44"/>
      <c r="M46" s="44">
        <v>620</v>
      </c>
      <c r="N46" s="44"/>
    </row>
    <row r="47" spans="1:14" s="13" customFormat="1">
      <c r="A47" s="51" t="s">
        <v>316</v>
      </c>
      <c r="B47" s="51">
        <v>33860</v>
      </c>
      <c r="C47" s="51">
        <v>5079</v>
      </c>
      <c r="D47" s="51">
        <v>1029</v>
      </c>
      <c r="E47" s="44"/>
      <c r="F47" s="44"/>
      <c r="G47" s="44"/>
      <c r="H47" s="44"/>
      <c r="I47" s="44"/>
      <c r="J47" s="44"/>
      <c r="K47" s="44">
        <v>31</v>
      </c>
      <c r="L47" s="44"/>
      <c r="M47" s="44"/>
      <c r="N47" s="44"/>
    </row>
    <row r="48" spans="1:14" s="13" customFormat="1">
      <c r="A48" s="51" t="s">
        <v>166</v>
      </c>
      <c r="B48" s="51">
        <v>32294</v>
      </c>
      <c r="C48" s="51">
        <v>9339</v>
      </c>
      <c r="D48" s="51">
        <v>10184</v>
      </c>
      <c r="E48" s="44"/>
      <c r="F48" s="44"/>
      <c r="G48" s="44"/>
      <c r="H48" s="44"/>
      <c r="I48" s="44"/>
      <c r="J48" s="44"/>
      <c r="K48" s="44">
        <v>2205</v>
      </c>
      <c r="L48" s="44"/>
      <c r="M48" s="44">
        <v>2369</v>
      </c>
      <c r="N48" s="44"/>
    </row>
    <row r="49" spans="1:55" s="13" customFormat="1">
      <c r="A49" s="51" t="s">
        <v>146</v>
      </c>
      <c r="B49" s="51"/>
      <c r="C49" s="51"/>
      <c r="D49" s="51"/>
      <c r="E49" s="44"/>
      <c r="F49" s="44"/>
      <c r="G49" s="44"/>
      <c r="H49" s="44"/>
      <c r="I49" s="44">
        <v>2551</v>
      </c>
      <c r="J49" s="44"/>
      <c r="K49" s="44">
        <v>1474</v>
      </c>
      <c r="L49" s="44"/>
      <c r="M49" s="44"/>
      <c r="N49" s="44"/>
    </row>
    <row r="50" spans="1:55" s="13" customFormat="1">
      <c r="A50" s="51" t="s">
        <v>147</v>
      </c>
      <c r="B50" s="51">
        <v>3345</v>
      </c>
      <c r="C50" s="51">
        <v>10753</v>
      </c>
      <c r="D50" s="51"/>
      <c r="E50" s="44"/>
      <c r="F50" s="44"/>
      <c r="G50" s="44"/>
      <c r="H50" s="44"/>
      <c r="I50" s="44"/>
      <c r="J50" s="44"/>
      <c r="K50" s="44"/>
      <c r="L50" s="44"/>
      <c r="M50" s="44"/>
      <c r="N50" s="44"/>
    </row>
    <row r="51" spans="1:55" s="13" customFormat="1">
      <c r="A51" s="51" t="s">
        <v>314</v>
      </c>
      <c r="B51" s="51">
        <v>387</v>
      </c>
      <c r="C51" s="51">
        <v>99</v>
      </c>
      <c r="D51" s="51"/>
      <c r="E51" s="44"/>
      <c r="F51" s="44"/>
      <c r="G51" s="44"/>
      <c r="H51" s="44"/>
      <c r="I51" s="44"/>
      <c r="J51" s="44"/>
      <c r="K51" s="44">
        <v>131</v>
      </c>
      <c r="L51" s="44"/>
      <c r="M51" s="44">
        <v>50</v>
      </c>
      <c r="N51" s="44"/>
    </row>
    <row r="52" spans="1:55" s="13" customFormat="1">
      <c r="A52" s="51" t="s">
        <v>149</v>
      </c>
      <c r="B52" s="51"/>
      <c r="C52" s="51">
        <v>1077</v>
      </c>
      <c r="D52" s="51"/>
      <c r="E52" s="44"/>
      <c r="F52" s="44"/>
      <c r="G52" s="44"/>
      <c r="H52" s="44"/>
      <c r="I52" s="44"/>
      <c r="J52" s="44"/>
      <c r="K52" s="44"/>
      <c r="L52" s="44"/>
      <c r="M52" s="44">
        <v>20</v>
      </c>
      <c r="N52" s="44"/>
    </row>
    <row r="53" spans="1:55" s="13" customFormat="1">
      <c r="A53" s="51" t="s">
        <v>150</v>
      </c>
      <c r="B53" s="51"/>
      <c r="C53" s="51">
        <v>2</v>
      </c>
      <c r="D53" s="51"/>
      <c r="E53" s="44"/>
      <c r="F53" s="44"/>
      <c r="G53" s="44"/>
      <c r="H53" s="44"/>
      <c r="I53" s="44"/>
      <c r="J53" s="44"/>
      <c r="K53" s="44"/>
      <c r="L53" s="44"/>
      <c r="M53" s="44"/>
      <c r="N53" s="44"/>
    </row>
    <row r="54" spans="1:55" s="13" customFormat="1">
      <c r="A54" s="51" t="s">
        <v>218</v>
      </c>
      <c r="B54" s="51">
        <v>9649</v>
      </c>
      <c r="C54" s="51">
        <v>3021</v>
      </c>
      <c r="D54" s="51"/>
      <c r="E54" s="44"/>
      <c r="F54" s="44"/>
      <c r="G54" s="44"/>
      <c r="H54" s="44"/>
      <c r="I54" s="44"/>
      <c r="J54" s="44"/>
      <c r="K54" s="44"/>
      <c r="L54" s="44"/>
      <c r="M54" s="44">
        <v>8</v>
      </c>
      <c r="N54" s="44"/>
    </row>
    <row r="55" spans="1:55" s="13" customFormat="1">
      <c r="A55" s="51" t="s">
        <v>217</v>
      </c>
      <c r="B55" s="51">
        <v>50141</v>
      </c>
      <c r="C55" s="51">
        <v>22028</v>
      </c>
      <c r="D55" s="51"/>
      <c r="E55" s="44"/>
      <c r="F55" s="44"/>
      <c r="G55" s="44"/>
      <c r="H55" s="44"/>
      <c r="I55" s="44"/>
      <c r="J55" s="44"/>
      <c r="K55" s="44"/>
      <c r="L55" s="44"/>
      <c r="M55" s="44">
        <v>314</v>
      </c>
      <c r="N55" s="44"/>
    </row>
    <row r="56" spans="1:55" s="13" customFormat="1">
      <c r="A56" s="51" t="s">
        <v>249</v>
      </c>
      <c r="B56" s="51"/>
      <c r="C56" s="51">
        <v>691</v>
      </c>
      <c r="D56" s="51"/>
      <c r="E56" s="44"/>
      <c r="F56" s="44"/>
      <c r="G56" s="44"/>
      <c r="H56" s="44"/>
      <c r="I56" s="44"/>
      <c r="J56" s="44"/>
      <c r="K56" s="44"/>
      <c r="L56" s="44"/>
      <c r="M56" s="44"/>
      <c r="N56" s="44"/>
    </row>
    <row r="57" spans="1:55" s="13" customFormat="1">
      <c r="A57" s="51" t="s">
        <v>161</v>
      </c>
      <c r="B57" s="51"/>
      <c r="C57" s="51">
        <v>2247</v>
      </c>
      <c r="D57" s="51"/>
      <c r="E57" s="44"/>
      <c r="F57" s="44"/>
      <c r="G57" s="44"/>
      <c r="H57" s="44"/>
      <c r="I57" s="44"/>
      <c r="J57" s="44"/>
      <c r="K57" s="44">
        <v>1240</v>
      </c>
      <c r="L57" s="44"/>
      <c r="M57" s="44">
        <v>950</v>
      </c>
      <c r="N57" s="44"/>
    </row>
    <row r="59" spans="1:55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</row>
  </sheetData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pane ySplit="1" topLeftCell="A2" activePane="bottomLeft" state="frozen"/>
      <selection pane="bottomLeft" activeCell="B2" sqref="B2"/>
    </sheetView>
  </sheetViews>
  <sheetFormatPr defaultColWidth="11.42578125" defaultRowHeight="15"/>
  <cols>
    <col min="1" max="1" width="38.7109375" style="40" bestFit="1" customWidth="1"/>
    <col min="2" max="2" width="7.5703125" style="40" bestFit="1" customWidth="1"/>
    <col min="3" max="16384" width="11.42578125" style="40"/>
  </cols>
  <sheetData>
    <row r="1" spans="1:3" s="11" customFormat="1">
      <c r="A1" s="11" t="s">
        <v>44</v>
      </c>
      <c r="B1" s="37" t="s">
        <v>324</v>
      </c>
    </row>
    <row r="2" spans="1:3" s="39" customFormat="1">
      <c r="A2" s="11" t="s">
        <v>45</v>
      </c>
      <c r="B2" s="43">
        <f>SUM(B3:B35)</f>
        <v>371264</v>
      </c>
      <c r="C2" s="43"/>
    </row>
    <row r="3" spans="1:3" s="39" customFormat="1">
      <c r="A3" s="39" t="s">
        <v>215</v>
      </c>
      <c r="B3" s="43">
        <v>20354</v>
      </c>
    </row>
    <row r="4" spans="1:3" s="39" customFormat="1">
      <c r="A4" s="39" t="s">
        <v>175</v>
      </c>
      <c r="B4" s="43">
        <v>2961</v>
      </c>
    </row>
    <row r="5" spans="1:3" s="39" customFormat="1">
      <c r="A5" s="39" t="s">
        <v>56</v>
      </c>
      <c r="B5" s="43">
        <v>11289</v>
      </c>
    </row>
    <row r="6" spans="1:3" s="39" customFormat="1">
      <c r="A6" s="39" t="s">
        <v>167</v>
      </c>
      <c r="B6" s="43">
        <v>2204</v>
      </c>
    </row>
    <row r="7" spans="1:3" s="39" customFormat="1">
      <c r="A7" s="39" t="s">
        <v>57</v>
      </c>
      <c r="B7" s="43">
        <v>19</v>
      </c>
    </row>
    <row r="8" spans="1:3" s="39" customFormat="1">
      <c r="A8" s="39" t="s">
        <v>62</v>
      </c>
      <c r="B8" s="43">
        <v>40088</v>
      </c>
    </row>
    <row r="9" spans="1:3" s="39" customFormat="1">
      <c r="A9" s="39" t="s">
        <v>220</v>
      </c>
      <c r="B9" s="43">
        <v>2</v>
      </c>
    </row>
    <row r="10" spans="1:3" s="39" customFormat="1">
      <c r="A10" s="39" t="s">
        <v>197</v>
      </c>
      <c r="B10" s="43">
        <v>378</v>
      </c>
    </row>
    <row r="11" spans="1:3" s="39" customFormat="1">
      <c r="A11" s="39" t="s">
        <v>67</v>
      </c>
      <c r="B11" s="43">
        <v>28</v>
      </c>
    </row>
    <row r="12" spans="1:3" s="39" customFormat="1">
      <c r="A12" s="39" t="s">
        <v>72</v>
      </c>
      <c r="B12" s="43">
        <v>2216</v>
      </c>
    </row>
    <row r="13" spans="1:3" s="39" customFormat="1">
      <c r="A13" s="39" t="s">
        <v>165</v>
      </c>
      <c r="B13" s="43">
        <v>127929</v>
      </c>
    </row>
    <row r="14" spans="1:3" s="39" customFormat="1">
      <c r="A14" s="39" t="s">
        <v>168</v>
      </c>
      <c r="B14" s="43">
        <v>83765</v>
      </c>
    </row>
    <row r="15" spans="1:3" s="39" customFormat="1">
      <c r="A15" s="39" t="s">
        <v>169</v>
      </c>
      <c r="B15" s="43">
        <v>292</v>
      </c>
    </row>
    <row r="16" spans="1:3" s="39" customFormat="1">
      <c r="A16" s="39" t="s">
        <v>378</v>
      </c>
      <c r="B16" s="43">
        <v>1454</v>
      </c>
    </row>
    <row r="17" spans="1:2" s="39" customFormat="1">
      <c r="A17" s="39" t="s">
        <v>92</v>
      </c>
      <c r="B17" s="43">
        <v>27712</v>
      </c>
    </row>
    <row r="18" spans="1:2" s="39" customFormat="1">
      <c r="A18" s="39" t="s">
        <v>192</v>
      </c>
      <c r="B18" s="43">
        <v>28</v>
      </c>
    </row>
    <row r="19" spans="1:2" s="39" customFormat="1">
      <c r="A19" s="39" t="s">
        <v>164</v>
      </c>
      <c r="B19" s="43">
        <v>24707</v>
      </c>
    </row>
    <row r="20" spans="1:2" s="39" customFormat="1">
      <c r="A20" s="39" t="s">
        <v>104</v>
      </c>
      <c r="B20" s="43">
        <v>5</v>
      </c>
    </row>
    <row r="21" spans="1:2" s="39" customFormat="1">
      <c r="A21" s="39" t="s">
        <v>116</v>
      </c>
      <c r="B21" s="43">
        <v>752</v>
      </c>
    </row>
    <row r="22" spans="1:2" s="39" customFormat="1">
      <c r="A22" s="39" t="s">
        <v>118</v>
      </c>
      <c r="B22" s="43">
        <v>286</v>
      </c>
    </row>
    <row r="23" spans="1:2" s="39" customFormat="1">
      <c r="A23" s="39" t="s">
        <v>194</v>
      </c>
      <c r="B23" s="43">
        <v>1504</v>
      </c>
    </row>
    <row r="24" spans="1:2" s="39" customFormat="1">
      <c r="A24" s="39" t="s">
        <v>207</v>
      </c>
      <c r="B24" s="43">
        <v>247</v>
      </c>
    </row>
    <row r="25" spans="1:2" s="39" customFormat="1">
      <c r="A25" s="39" t="s">
        <v>134</v>
      </c>
      <c r="B25" s="43">
        <v>2576</v>
      </c>
    </row>
    <row r="26" spans="1:2">
      <c r="A26" s="39" t="s">
        <v>139</v>
      </c>
      <c r="B26" s="43">
        <v>816</v>
      </c>
    </row>
    <row r="27" spans="1:2">
      <c r="A27" s="39" t="s">
        <v>188</v>
      </c>
      <c r="B27" s="43">
        <v>252</v>
      </c>
    </row>
    <row r="28" spans="1:2">
      <c r="A28" s="39" t="s">
        <v>166</v>
      </c>
      <c r="B28" s="43">
        <v>3944</v>
      </c>
    </row>
    <row r="29" spans="1:2">
      <c r="A29" s="39" t="s">
        <v>182</v>
      </c>
      <c r="B29" s="43">
        <v>871</v>
      </c>
    </row>
    <row r="30" spans="1:2">
      <c r="A30" s="39" t="s">
        <v>183</v>
      </c>
      <c r="B30" s="43">
        <v>3531</v>
      </c>
    </row>
    <row r="31" spans="1:2">
      <c r="A31" s="39" t="s">
        <v>218</v>
      </c>
      <c r="B31" s="43">
        <v>934</v>
      </c>
    </row>
    <row r="32" spans="1:2">
      <c r="A32" s="39" t="s">
        <v>189</v>
      </c>
      <c r="B32" s="43">
        <v>519</v>
      </c>
    </row>
    <row r="33" spans="1:2">
      <c r="A33" s="39" t="s">
        <v>214</v>
      </c>
      <c r="B33" s="43">
        <v>9588</v>
      </c>
    </row>
    <row r="34" spans="1:2">
      <c r="A34" s="39" t="s">
        <v>161</v>
      </c>
      <c r="B34" s="43">
        <v>8</v>
      </c>
    </row>
    <row r="35" spans="1:2">
      <c r="A35" s="39" t="s">
        <v>224</v>
      </c>
      <c r="B35" s="43">
        <v>5</v>
      </c>
    </row>
  </sheetData>
  <sortState ref="A3:B247">
    <sortCondition ref="A3"/>
  </sortState>
  <pageMargins left="0.75" right="0.75" top="1" bottom="1" header="0.5" footer="0.5"/>
  <pageSetup orientation="portrait" horizontalDpi="4294967292" verticalDpi="429496729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opLeftCell="A25" workbookViewId="0">
      <selection activeCell="K62" sqref="K62"/>
    </sheetView>
  </sheetViews>
  <sheetFormatPr defaultColWidth="11.42578125" defaultRowHeight="15"/>
  <cols>
    <col min="1" max="1" width="27.7109375" bestFit="1" customWidth="1"/>
    <col min="2" max="2" width="8.28515625" bestFit="1" customWidth="1"/>
    <col min="3" max="5" width="8.28515625" customWidth="1"/>
    <col min="6" max="6" width="6" bestFit="1" customWidth="1"/>
    <col min="7" max="8" width="10" bestFit="1" customWidth="1"/>
    <col min="15" max="17" width="10.85546875" style="13"/>
    <col min="19" max="19" width="10.85546875" style="13"/>
  </cols>
  <sheetData>
    <row r="1" spans="1:23" s="3" customFormat="1" ht="30">
      <c r="A1" s="61" t="s">
        <v>44</v>
      </c>
      <c r="B1" s="61" t="s">
        <v>331</v>
      </c>
      <c r="C1" s="61" t="s">
        <v>336</v>
      </c>
      <c r="D1" s="61" t="s">
        <v>366</v>
      </c>
      <c r="E1" s="61" t="s">
        <v>403</v>
      </c>
      <c r="F1" s="62" t="s">
        <v>424</v>
      </c>
      <c r="G1" s="61" t="s">
        <v>337</v>
      </c>
      <c r="H1" s="61" t="s">
        <v>340</v>
      </c>
      <c r="I1" s="61" t="s">
        <v>339</v>
      </c>
      <c r="J1" s="61" t="s">
        <v>341</v>
      </c>
      <c r="K1" s="61" t="s">
        <v>342</v>
      </c>
      <c r="L1" s="61" t="s">
        <v>343</v>
      </c>
      <c r="M1" s="61" t="s">
        <v>344</v>
      </c>
      <c r="N1" s="62" t="s">
        <v>336</v>
      </c>
      <c r="O1" s="62" t="s">
        <v>345</v>
      </c>
      <c r="P1" s="62" t="s">
        <v>346</v>
      </c>
      <c r="Q1" s="62" t="s">
        <v>347</v>
      </c>
      <c r="R1" s="62" t="s">
        <v>348</v>
      </c>
      <c r="S1" s="62" t="s">
        <v>349</v>
      </c>
      <c r="T1" s="62" t="s">
        <v>350</v>
      </c>
      <c r="U1" s="62" t="s">
        <v>351</v>
      </c>
      <c r="V1" s="62" t="s">
        <v>352</v>
      </c>
      <c r="W1" s="62" t="s">
        <v>353</v>
      </c>
    </row>
    <row r="2" spans="1:23">
      <c r="A2" s="44" t="s">
        <v>45</v>
      </c>
      <c r="B2" s="44">
        <v>2422606</v>
      </c>
      <c r="C2" s="44">
        <v>750377</v>
      </c>
      <c r="D2" s="44">
        <v>1472588</v>
      </c>
      <c r="E2" s="44">
        <v>668312</v>
      </c>
      <c r="F2" s="44">
        <v>18088</v>
      </c>
      <c r="G2" s="44">
        <v>58</v>
      </c>
      <c r="H2" s="44">
        <v>647359</v>
      </c>
      <c r="I2" s="44">
        <v>64809</v>
      </c>
      <c r="J2" s="44">
        <v>57659</v>
      </c>
      <c r="K2" s="44">
        <v>102595</v>
      </c>
      <c r="L2" s="44">
        <v>747092</v>
      </c>
      <c r="M2" s="44">
        <v>74990</v>
      </c>
      <c r="N2" s="44">
        <v>226481</v>
      </c>
      <c r="O2" s="44">
        <v>43818</v>
      </c>
      <c r="P2" s="44">
        <v>11914</v>
      </c>
      <c r="Q2" s="44">
        <v>1105635</v>
      </c>
      <c r="R2" s="44">
        <v>133084</v>
      </c>
      <c r="S2" s="44">
        <v>1242444</v>
      </c>
      <c r="T2" s="44">
        <v>222785</v>
      </c>
      <c r="U2" s="44">
        <v>133705</v>
      </c>
      <c r="V2" s="44">
        <v>22823</v>
      </c>
      <c r="W2" s="44">
        <v>82097</v>
      </c>
    </row>
    <row r="3" spans="1:23">
      <c r="A3" s="44" t="s">
        <v>47</v>
      </c>
      <c r="B3" s="44">
        <v>57785</v>
      </c>
      <c r="C3" s="44">
        <v>3640</v>
      </c>
      <c r="D3" s="44">
        <v>4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</row>
    <row r="4" spans="1:23" s="13" customFormat="1">
      <c r="A4" s="71" t="s">
        <v>357</v>
      </c>
      <c r="B4" s="51">
        <v>32406</v>
      </c>
      <c r="C4" s="51">
        <v>1254</v>
      </c>
      <c r="D4" s="51"/>
      <c r="E4" s="51"/>
      <c r="F4" s="44"/>
      <c r="G4" s="44"/>
      <c r="H4" s="44"/>
      <c r="I4" s="44"/>
      <c r="J4" s="44"/>
      <c r="K4" s="44"/>
      <c r="L4" s="44"/>
      <c r="M4" s="44"/>
      <c r="N4" s="44"/>
      <c r="O4" s="44"/>
      <c r="P4" s="44">
        <v>38</v>
      </c>
      <c r="Q4" s="44">
        <v>314</v>
      </c>
      <c r="R4" s="44"/>
      <c r="S4" s="44">
        <v>9</v>
      </c>
      <c r="T4" s="44"/>
      <c r="U4" s="44"/>
      <c r="V4" s="44"/>
      <c r="W4" s="44"/>
    </row>
    <row r="5" spans="1:23" s="13" customFormat="1">
      <c r="A5" s="51" t="s">
        <v>295</v>
      </c>
      <c r="B5" s="44">
        <v>45752</v>
      </c>
      <c r="C5" s="44">
        <v>4147</v>
      </c>
      <c r="D5" s="44">
        <v>77959</v>
      </c>
      <c r="E5" s="44">
        <v>29124</v>
      </c>
      <c r="F5" s="44"/>
      <c r="G5" s="44"/>
      <c r="H5" s="44"/>
      <c r="I5" s="44"/>
      <c r="J5" s="44"/>
      <c r="K5" s="44"/>
      <c r="L5" s="44"/>
      <c r="M5" s="44"/>
      <c r="N5" s="44"/>
      <c r="O5" s="44">
        <v>1</v>
      </c>
      <c r="P5" s="44"/>
      <c r="Q5" s="44">
        <v>69</v>
      </c>
      <c r="R5" s="44"/>
      <c r="S5" s="44">
        <v>40</v>
      </c>
      <c r="T5" s="44"/>
      <c r="U5" s="44"/>
      <c r="V5" s="44"/>
      <c r="W5" s="44"/>
    </row>
    <row r="6" spans="1:23" s="13" customFormat="1">
      <c r="A6" s="51" t="s">
        <v>304</v>
      </c>
      <c r="B6" s="51"/>
      <c r="C6" s="51"/>
      <c r="D6" s="51"/>
      <c r="E6" s="51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>
        <v>557</v>
      </c>
      <c r="T6" s="44"/>
      <c r="U6" s="44"/>
      <c r="V6" s="44"/>
      <c r="W6" s="44"/>
    </row>
    <row r="7" spans="1:23" s="13" customFormat="1">
      <c r="A7" s="51" t="s">
        <v>175</v>
      </c>
      <c r="B7" s="51">
        <v>7320</v>
      </c>
      <c r="C7" s="51">
        <v>637</v>
      </c>
      <c r="D7" s="51">
        <v>1917</v>
      </c>
      <c r="E7" s="51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>
        <v>275505</v>
      </c>
      <c r="R7" s="44"/>
      <c r="S7" s="44">
        <v>78551</v>
      </c>
      <c r="T7" s="44"/>
      <c r="U7" s="44"/>
      <c r="V7" s="44"/>
      <c r="W7" s="44"/>
    </row>
    <row r="8" spans="1:23" s="13" customFormat="1">
      <c r="A8" s="51" t="s">
        <v>302</v>
      </c>
      <c r="B8" s="51"/>
      <c r="C8" s="51">
        <v>41</v>
      </c>
      <c r="D8" s="51"/>
      <c r="E8" s="51"/>
      <c r="F8" s="44"/>
      <c r="G8" s="44"/>
      <c r="H8" s="44"/>
      <c r="I8" s="44"/>
      <c r="J8" s="44"/>
      <c r="K8" s="44"/>
      <c r="L8" s="44"/>
      <c r="M8" s="44"/>
      <c r="N8" s="44"/>
      <c r="O8" s="44">
        <v>744</v>
      </c>
      <c r="P8" s="44"/>
      <c r="Q8" s="44">
        <v>220</v>
      </c>
      <c r="R8" s="44"/>
      <c r="S8" s="44">
        <v>24772</v>
      </c>
      <c r="T8" s="44"/>
      <c r="U8" s="44"/>
      <c r="V8" s="44"/>
      <c r="W8" s="44"/>
    </row>
    <row r="9" spans="1:23" s="13" customFormat="1">
      <c r="A9" s="51" t="s">
        <v>55</v>
      </c>
      <c r="B9" s="51">
        <v>454</v>
      </c>
      <c r="C9" s="51">
        <v>21836</v>
      </c>
      <c r="D9" s="51"/>
      <c r="E9" s="51"/>
      <c r="F9" s="44"/>
      <c r="G9" s="44"/>
      <c r="H9" s="44"/>
      <c r="I9" s="44"/>
      <c r="J9" s="44"/>
      <c r="K9" s="44"/>
      <c r="L9" s="44"/>
      <c r="M9" s="44"/>
      <c r="N9" s="44"/>
      <c r="O9" s="44"/>
      <c r="P9" s="44">
        <v>10</v>
      </c>
      <c r="Q9" s="44">
        <v>4787</v>
      </c>
      <c r="R9" s="44"/>
      <c r="S9" s="44">
        <v>3293</v>
      </c>
      <c r="T9" s="44"/>
      <c r="U9" s="44"/>
      <c r="V9" s="44"/>
      <c r="W9" s="44"/>
    </row>
    <row r="10" spans="1:23" s="13" customFormat="1">
      <c r="A10" s="51" t="s">
        <v>177</v>
      </c>
      <c r="B10" s="51"/>
      <c r="C10" s="51"/>
      <c r="D10" s="51"/>
      <c r="E10" s="51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>
        <v>81</v>
      </c>
      <c r="R10" s="44"/>
      <c r="S10" s="44">
        <v>4</v>
      </c>
      <c r="T10" s="44"/>
      <c r="U10" s="44"/>
      <c r="V10" s="44"/>
      <c r="W10" s="44"/>
    </row>
    <row r="11" spans="1:23" s="13" customFormat="1">
      <c r="A11" s="51" t="s">
        <v>176</v>
      </c>
      <c r="B11" s="51"/>
      <c r="C11" s="51"/>
      <c r="D11" s="51"/>
      <c r="E11" s="51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>
        <v>4</v>
      </c>
      <c r="Q11" s="44">
        <v>24</v>
      </c>
      <c r="R11" s="44"/>
      <c r="S11" s="44">
        <v>361</v>
      </c>
      <c r="T11" s="44"/>
      <c r="U11" s="44"/>
      <c r="V11" s="44"/>
      <c r="W11" s="44"/>
    </row>
    <row r="12" spans="1:23" s="13" customFormat="1">
      <c r="A12" s="51" t="s">
        <v>313</v>
      </c>
      <c r="B12" s="51">
        <v>12375</v>
      </c>
      <c r="C12" s="51"/>
      <c r="D12" s="51"/>
      <c r="E12" s="51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>
        <v>373</v>
      </c>
      <c r="R12" s="44"/>
      <c r="S12" s="44"/>
      <c r="T12" s="44"/>
      <c r="U12" s="44"/>
      <c r="V12" s="44"/>
      <c r="W12" s="44"/>
    </row>
    <row r="13" spans="1:23" s="13" customFormat="1">
      <c r="A13" s="51" t="s">
        <v>57</v>
      </c>
      <c r="B13" s="51">
        <v>39</v>
      </c>
      <c r="C13" s="51">
        <v>148</v>
      </c>
      <c r="D13" s="51"/>
      <c r="E13" s="51"/>
      <c r="F13" s="44"/>
      <c r="G13" s="44"/>
      <c r="H13" s="44"/>
      <c r="I13" s="44"/>
      <c r="J13" s="44"/>
      <c r="K13" s="44"/>
      <c r="L13" s="44"/>
      <c r="M13" s="44"/>
      <c r="N13" s="44"/>
      <c r="O13" s="44">
        <v>830</v>
      </c>
      <c r="P13" s="44">
        <v>98</v>
      </c>
      <c r="Q13" s="44">
        <v>2888</v>
      </c>
      <c r="R13" s="44"/>
      <c r="S13" s="44">
        <v>31</v>
      </c>
      <c r="T13" s="44"/>
      <c r="U13" s="44"/>
      <c r="V13" s="44"/>
      <c r="W13" s="44"/>
    </row>
    <row r="14" spans="1:23" s="13" customFormat="1">
      <c r="A14" s="51" t="s">
        <v>62</v>
      </c>
      <c r="B14" s="51">
        <v>169536</v>
      </c>
      <c r="C14" s="51">
        <v>2789</v>
      </c>
      <c r="D14" s="51">
        <v>420618</v>
      </c>
      <c r="E14" s="51">
        <v>102</v>
      </c>
      <c r="F14" s="44"/>
      <c r="G14" s="44"/>
      <c r="H14" s="44"/>
      <c r="I14" s="44"/>
      <c r="J14" s="44"/>
      <c r="K14" s="44"/>
      <c r="L14" s="44"/>
      <c r="M14" s="44"/>
      <c r="N14" s="44"/>
      <c r="O14" s="44">
        <v>4808</v>
      </c>
      <c r="P14" s="44">
        <v>84</v>
      </c>
      <c r="Q14" s="44">
        <v>13830</v>
      </c>
      <c r="R14" s="44"/>
      <c r="S14" s="44">
        <v>1000</v>
      </c>
      <c r="T14" s="44"/>
      <c r="U14" s="44"/>
      <c r="V14" s="44"/>
      <c r="W14" s="44"/>
    </row>
    <row r="15" spans="1:23" s="13" customFormat="1">
      <c r="A15" s="51" t="s">
        <v>63</v>
      </c>
      <c r="B15" s="51"/>
      <c r="C15" s="51">
        <v>43280</v>
      </c>
      <c r="D15" s="51"/>
      <c r="E15" s="51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</row>
    <row r="16" spans="1:23" s="13" customFormat="1">
      <c r="A16" s="51" t="s">
        <v>67</v>
      </c>
      <c r="B16" s="51">
        <v>2687</v>
      </c>
      <c r="C16" s="51">
        <v>1738</v>
      </c>
      <c r="D16" s="51"/>
      <c r="E16" s="51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>
        <v>11582</v>
      </c>
      <c r="T16" s="44"/>
      <c r="U16" s="44"/>
      <c r="V16" s="44"/>
      <c r="W16" s="44"/>
    </row>
    <row r="17" spans="1:23" s="13" customFormat="1">
      <c r="A17" s="51" t="s">
        <v>315</v>
      </c>
      <c r="B17" s="51"/>
      <c r="C17" s="51"/>
      <c r="D17" s="51"/>
      <c r="E17" s="51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>
        <v>252</v>
      </c>
      <c r="T17" s="44"/>
      <c r="U17" s="44"/>
      <c r="V17" s="44"/>
      <c r="W17" s="44"/>
    </row>
    <row r="18" spans="1:23" s="13" customFormat="1">
      <c r="A18" s="51" t="s">
        <v>68</v>
      </c>
      <c r="B18" s="51">
        <v>16</v>
      </c>
      <c r="C18" s="51"/>
      <c r="D18" s="51"/>
      <c r="E18" s="51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>
        <v>16253</v>
      </c>
      <c r="R18" s="44"/>
      <c r="S18" s="44">
        <v>22</v>
      </c>
      <c r="T18" s="44"/>
      <c r="U18" s="44"/>
      <c r="V18" s="44"/>
      <c r="W18" s="44"/>
    </row>
    <row r="19" spans="1:23" s="13" customFormat="1">
      <c r="A19" s="51" t="s">
        <v>70</v>
      </c>
      <c r="B19" s="51"/>
      <c r="C19" s="51">
        <v>3</v>
      </c>
      <c r="D19" s="51"/>
      <c r="E19" s="51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>
        <v>57</v>
      </c>
      <c r="R19" s="44"/>
      <c r="S19" s="44">
        <v>45</v>
      </c>
      <c r="T19" s="44"/>
      <c r="U19" s="44"/>
      <c r="V19" s="44"/>
      <c r="W19" s="44"/>
    </row>
    <row r="20" spans="1:23" s="13" customFormat="1">
      <c r="A20" s="51" t="s">
        <v>72</v>
      </c>
      <c r="B20" s="51">
        <v>1371</v>
      </c>
      <c r="C20" s="51">
        <v>7320</v>
      </c>
      <c r="D20" s="51">
        <v>23</v>
      </c>
      <c r="E20" s="51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>
        <v>1</v>
      </c>
      <c r="Q20" s="44">
        <v>88</v>
      </c>
      <c r="R20" s="44"/>
      <c r="S20" s="44">
        <v>20</v>
      </c>
      <c r="T20" s="44"/>
      <c r="U20" s="44"/>
      <c r="V20" s="44"/>
      <c r="W20" s="44"/>
    </row>
    <row r="21" spans="1:23" s="13" customFormat="1">
      <c r="A21" s="51" t="s">
        <v>74</v>
      </c>
      <c r="B21" s="51">
        <v>31024</v>
      </c>
      <c r="C21" s="51">
        <v>11508</v>
      </c>
      <c r="D21" s="51"/>
      <c r="E21" s="51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>
        <v>576</v>
      </c>
      <c r="R21" s="44"/>
      <c r="S21" s="44">
        <v>5128</v>
      </c>
      <c r="T21" s="44"/>
      <c r="U21" s="44"/>
      <c r="V21" s="44"/>
      <c r="W21" s="44"/>
    </row>
    <row r="22" spans="1:23" s="13" customFormat="1">
      <c r="A22" s="51" t="s">
        <v>173</v>
      </c>
      <c r="B22" s="51"/>
      <c r="C22" s="51"/>
      <c r="D22" s="51"/>
      <c r="E22" s="51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>
        <v>2</v>
      </c>
      <c r="Q22" s="44">
        <v>352</v>
      </c>
      <c r="R22" s="44"/>
      <c r="S22" s="44"/>
      <c r="T22" s="44"/>
      <c r="U22" s="44"/>
      <c r="V22" s="44"/>
      <c r="W22" s="44"/>
    </row>
    <row r="23" spans="1:23" s="13" customFormat="1">
      <c r="A23" s="51" t="s">
        <v>76</v>
      </c>
      <c r="B23" s="51"/>
      <c r="C23" s="51">
        <v>244</v>
      </c>
      <c r="D23" s="51"/>
      <c r="E23" s="51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</row>
    <row r="24" spans="1:23" s="13" customFormat="1">
      <c r="A24" s="51" t="s">
        <v>165</v>
      </c>
      <c r="B24" s="51">
        <v>305525</v>
      </c>
      <c r="C24" s="51">
        <v>176055</v>
      </c>
      <c r="D24" s="51">
        <v>53259</v>
      </c>
      <c r="E24" s="51">
        <v>1419</v>
      </c>
      <c r="F24" s="44"/>
      <c r="G24" s="44"/>
      <c r="H24" s="44"/>
      <c r="I24" s="44"/>
      <c r="J24" s="44"/>
      <c r="K24" s="44"/>
      <c r="L24" s="44"/>
      <c r="M24" s="44"/>
      <c r="N24" s="44"/>
      <c r="O24" s="44">
        <v>1717</v>
      </c>
      <c r="P24" s="44">
        <v>8769</v>
      </c>
      <c r="Q24" s="44">
        <v>84987</v>
      </c>
      <c r="R24" s="44"/>
      <c r="S24" s="44">
        <v>35524</v>
      </c>
      <c r="T24" s="44"/>
      <c r="U24" s="44"/>
      <c r="V24" s="44"/>
      <c r="W24" s="44"/>
    </row>
    <row r="25" spans="1:23" s="13" customFormat="1">
      <c r="A25" s="51" t="s">
        <v>82</v>
      </c>
      <c r="B25" s="51">
        <v>148537</v>
      </c>
      <c r="C25" s="51">
        <v>203679</v>
      </c>
      <c r="D25" s="51">
        <v>201112</v>
      </c>
      <c r="E25" s="51">
        <v>1839</v>
      </c>
      <c r="F25" s="44"/>
      <c r="G25" s="44"/>
      <c r="H25" s="44"/>
      <c r="I25" s="44"/>
      <c r="J25" s="44"/>
      <c r="K25" s="44"/>
      <c r="L25" s="44"/>
      <c r="M25" s="44"/>
      <c r="N25" s="44"/>
      <c r="O25" s="44">
        <v>15900</v>
      </c>
      <c r="P25" s="44">
        <v>63</v>
      </c>
      <c r="Q25" s="44">
        <v>227799</v>
      </c>
      <c r="R25" s="44"/>
      <c r="S25" s="44">
        <v>166970</v>
      </c>
      <c r="T25" s="44"/>
      <c r="U25" s="44"/>
      <c r="V25" s="44"/>
      <c r="W25" s="44"/>
    </row>
    <row r="26" spans="1:23" s="13" customFormat="1">
      <c r="A26" s="51" t="s">
        <v>317</v>
      </c>
      <c r="B26" s="51">
        <v>613</v>
      </c>
      <c r="C26" s="51"/>
      <c r="D26" s="51"/>
      <c r="E26" s="51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>
        <v>32</v>
      </c>
      <c r="R26" s="44"/>
      <c r="S26" s="44"/>
      <c r="T26" s="44"/>
      <c r="U26" s="44"/>
      <c r="V26" s="44"/>
      <c r="W26" s="44"/>
    </row>
    <row r="27" spans="1:23" s="13" customFormat="1">
      <c r="A27" s="51" t="s">
        <v>87</v>
      </c>
      <c r="B27" s="51">
        <v>1016210</v>
      </c>
      <c r="C27" s="51">
        <v>116289</v>
      </c>
      <c r="D27" s="51">
        <v>661715</v>
      </c>
      <c r="E27" s="51">
        <v>627914</v>
      </c>
      <c r="F27" s="44"/>
      <c r="G27" s="44"/>
      <c r="H27" s="44"/>
      <c r="I27" s="44"/>
      <c r="J27" s="44"/>
      <c r="K27" s="44"/>
      <c r="L27" s="44"/>
      <c r="M27" s="44"/>
      <c r="N27" s="44"/>
      <c r="O27" s="44">
        <v>9581</v>
      </c>
      <c r="P27" s="44">
        <v>1737</v>
      </c>
      <c r="Q27" s="44">
        <v>30293</v>
      </c>
      <c r="R27" s="44"/>
      <c r="S27" s="44">
        <v>143555</v>
      </c>
      <c r="T27" s="44"/>
      <c r="U27" s="44"/>
      <c r="V27" s="44"/>
      <c r="W27" s="44"/>
    </row>
    <row r="28" spans="1:23" s="13" customFormat="1">
      <c r="A28" s="44" t="s">
        <v>226</v>
      </c>
      <c r="B28" s="44">
        <v>11</v>
      </c>
      <c r="C28" s="44">
        <v>97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>
        <v>50</v>
      </c>
      <c r="R28" s="44"/>
      <c r="S28" s="44">
        <v>170</v>
      </c>
      <c r="T28" s="44"/>
      <c r="U28" s="44"/>
      <c r="V28" s="44"/>
      <c r="W28" s="44"/>
    </row>
    <row r="29" spans="1:23" s="13" customFormat="1">
      <c r="A29" s="51" t="s">
        <v>90</v>
      </c>
      <c r="B29" s="51">
        <v>184</v>
      </c>
      <c r="C29" s="51"/>
      <c r="D29" s="51"/>
      <c r="E29" s="51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>
        <v>50</v>
      </c>
      <c r="R29" s="44"/>
      <c r="S29" s="44">
        <v>781</v>
      </c>
      <c r="T29" s="44"/>
      <c r="U29" s="44"/>
      <c r="V29" s="44"/>
      <c r="W29" s="44"/>
    </row>
    <row r="30" spans="1:23" s="13" customFormat="1">
      <c r="A30" s="51" t="s">
        <v>91</v>
      </c>
      <c r="B30" s="51">
        <v>3117</v>
      </c>
      <c r="C30" s="51"/>
      <c r="D30" s="51"/>
      <c r="E30" s="51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</row>
    <row r="31" spans="1:23" s="13" customFormat="1">
      <c r="A31" s="51" t="s">
        <v>93</v>
      </c>
      <c r="B31" s="51"/>
      <c r="C31" s="51"/>
      <c r="D31" s="51"/>
      <c r="E31" s="51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>
        <v>29</v>
      </c>
      <c r="Q31" s="44">
        <v>8</v>
      </c>
      <c r="R31" s="44"/>
      <c r="S31" s="44"/>
      <c r="T31" s="44"/>
      <c r="U31" s="44"/>
      <c r="V31" s="44"/>
      <c r="W31" s="44"/>
    </row>
    <row r="32" spans="1:23" s="13" customFormat="1">
      <c r="A32" s="51" t="s">
        <v>94</v>
      </c>
      <c r="B32" s="51">
        <v>2245</v>
      </c>
      <c r="C32" s="51">
        <v>2924</v>
      </c>
      <c r="D32" s="51"/>
      <c r="E32" s="51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>
        <v>13</v>
      </c>
      <c r="Q32" s="44">
        <v>398</v>
      </c>
      <c r="R32" s="44"/>
      <c r="S32" s="44">
        <v>5438</v>
      </c>
      <c r="T32" s="44"/>
      <c r="U32" s="44"/>
      <c r="V32" s="44"/>
      <c r="W32" s="44"/>
    </row>
    <row r="33" spans="1:23" s="13" customFormat="1">
      <c r="A33" s="51" t="s">
        <v>100</v>
      </c>
      <c r="B33" s="51">
        <v>11373</v>
      </c>
      <c r="C33" s="51">
        <v>4</v>
      </c>
      <c r="D33" s="51">
        <v>164</v>
      </c>
      <c r="E33" s="51"/>
      <c r="F33" s="44"/>
      <c r="G33" s="44"/>
      <c r="H33" s="44"/>
      <c r="I33" s="44"/>
      <c r="J33" s="44"/>
      <c r="K33" s="44"/>
      <c r="L33" s="44"/>
      <c r="M33" s="44"/>
      <c r="N33" s="44"/>
      <c r="O33" s="44">
        <v>10</v>
      </c>
      <c r="P33" s="44"/>
      <c r="Q33" s="44">
        <v>13753</v>
      </c>
      <c r="R33" s="44"/>
      <c r="S33" s="44">
        <v>3542</v>
      </c>
      <c r="T33" s="44"/>
      <c r="U33" s="44"/>
      <c r="V33" s="44"/>
      <c r="W33" s="44"/>
    </row>
    <row r="34" spans="1:23" s="13" customFormat="1">
      <c r="A34" s="51" t="s">
        <v>102</v>
      </c>
      <c r="B34" s="51">
        <v>38632</v>
      </c>
      <c r="C34" s="51">
        <v>15108</v>
      </c>
      <c r="D34" s="51">
        <v>37265</v>
      </c>
      <c r="E34" s="51"/>
      <c r="F34" s="44"/>
      <c r="G34" s="44"/>
      <c r="H34" s="44"/>
      <c r="I34" s="44"/>
      <c r="J34" s="44"/>
      <c r="K34" s="44"/>
      <c r="L34" s="44"/>
      <c r="M34" s="44"/>
      <c r="N34" s="44"/>
      <c r="O34" s="44">
        <v>1598</v>
      </c>
      <c r="P34" s="44">
        <v>352</v>
      </c>
      <c r="Q34" s="44">
        <v>836</v>
      </c>
      <c r="R34" s="44"/>
      <c r="S34" s="44">
        <v>934</v>
      </c>
      <c r="T34" s="44"/>
      <c r="U34" s="44"/>
      <c r="V34" s="44"/>
      <c r="W34" s="44"/>
    </row>
    <row r="35" spans="1:23" s="13" customFormat="1">
      <c r="A35" s="51" t="s">
        <v>104</v>
      </c>
      <c r="B35" s="51">
        <v>15951</v>
      </c>
      <c r="C35" s="51">
        <v>11889</v>
      </c>
      <c r="D35" s="51"/>
      <c r="E35" s="51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>
        <v>402</v>
      </c>
      <c r="Q35" s="44">
        <v>14926</v>
      </c>
      <c r="R35" s="44"/>
      <c r="S35" s="44">
        <v>129008</v>
      </c>
      <c r="T35" s="44"/>
      <c r="U35" s="44"/>
      <c r="V35" s="44"/>
      <c r="W35" s="44"/>
    </row>
    <row r="36" spans="1:23" s="13" customFormat="1">
      <c r="A36" s="51" t="s">
        <v>116</v>
      </c>
      <c r="B36" s="51">
        <v>4850</v>
      </c>
      <c r="C36" s="51"/>
      <c r="D36" s="51"/>
      <c r="E36" s="51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</row>
    <row r="37" spans="1:23" s="13" customFormat="1">
      <c r="A37" s="51" t="s">
        <v>118</v>
      </c>
      <c r="B37" s="51">
        <v>3750</v>
      </c>
      <c r="C37" s="51">
        <v>131</v>
      </c>
      <c r="D37" s="51"/>
      <c r="E37" s="51"/>
      <c r="F37" s="44"/>
      <c r="G37" s="44"/>
      <c r="H37" s="44"/>
      <c r="I37" s="44"/>
      <c r="J37" s="44"/>
      <c r="K37" s="44"/>
      <c r="L37" s="44"/>
      <c r="M37" s="44"/>
      <c r="N37" s="44"/>
      <c r="O37" s="44">
        <v>119</v>
      </c>
      <c r="P37" s="44">
        <v>55</v>
      </c>
      <c r="Q37" s="44">
        <v>3528</v>
      </c>
      <c r="R37" s="44"/>
      <c r="S37" s="44">
        <v>177</v>
      </c>
      <c r="T37" s="44"/>
      <c r="U37" s="44"/>
      <c r="V37" s="44"/>
      <c r="W37" s="44"/>
    </row>
    <row r="38" spans="1:23" s="13" customFormat="1">
      <c r="A38" s="51" t="s">
        <v>119</v>
      </c>
      <c r="B38" s="51">
        <v>15695</v>
      </c>
      <c r="C38" s="51"/>
      <c r="D38" s="51"/>
      <c r="E38" s="51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</row>
    <row r="39" spans="1:23" s="13" customFormat="1">
      <c r="A39" s="51" t="s">
        <v>122</v>
      </c>
      <c r="B39" s="51">
        <v>336950</v>
      </c>
      <c r="C39" s="51">
        <v>91386</v>
      </c>
      <c r="D39" s="51">
        <v>1859</v>
      </c>
      <c r="E39" s="51">
        <v>1473</v>
      </c>
      <c r="F39" s="44"/>
      <c r="G39" s="44"/>
      <c r="H39" s="44"/>
      <c r="I39" s="44"/>
      <c r="J39" s="44"/>
      <c r="K39" s="44"/>
      <c r="L39" s="44"/>
      <c r="M39" s="44"/>
      <c r="N39" s="44"/>
      <c r="O39" s="44">
        <v>20</v>
      </c>
      <c r="P39" s="44">
        <v>94</v>
      </c>
      <c r="Q39" s="44">
        <v>392753</v>
      </c>
      <c r="R39" s="44"/>
      <c r="S39" s="44">
        <v>630021</v>
      </c>
      <c r="T39" s="44"/>
      <c r="U39" s="44"/>
      <c r="V39" s="44"/>
      <c r="W39" s="44"/>
    </row>
    <row r="40" spans="1:23" s="13" customFormat="1">
      <c r="A40" s="51" t="s">
        <v>123</v>
      </c>
      <c r="B40" s="51">
        <v>20692</v>
      </c>
      <c r="C40" s="51"/>
      <c r="D40" s="51"/>
      <c r="E40" s="51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</row>
    <row r="41" spans="1:23" s="13" customFormat="1">
      <c r="A41" s="51" t="s">
        <v>127</v>
      </c>
      <c r="B41" s="51"/>
      <c r="C41" s="51">
        <v>60</v>
      </c>
      <c r="D41" s="51"/>
      <c r="E41" s="51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>
        <v>101</v>
      </c>
      <c r="R41" s="44"/>
      <c r="S41" s="44"/>
      <c r="T41" s="44"/>
      <c r="U41" s="44"/>
      <c r="V41" s="44"/>
      <c r="W41" s="44"/>
    </row>
    <row r="42" spans="1:23" s="13" customFormat="1">
      <c r="A42" s="51" t="s">
        <v>358</v>
      </c>
      <c r="B42" s="51">
        <v>20991</v>
      </c>
      <c r="C42" s="51">
        <v>97</v>
      </c>
      <c r="D42" s="51"/>
      <c r="E42" s="51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</row>
    <row r="43" spans="1:23" s="13" customFormat="1">
      <c r="A43" s="51" t="s">
        <v>305</v>
      </c>
      <c r="B43" s="51">
        <v>34</v>
      </c>
      <c r="C43" s="51"/>
      <c r="D43" s="51"/>
      <c r="E43" s="51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>
        <v>163</v>
      </c>
      <c r="Q43" s="44">
        <v>5</v>
      </c>
      <c r="R43" s="44"/>
      <c r="S43" s="44">
        <v>25</v>
      </c>
      <c r="T43" s="44"/>
      <c r="U43" s="44"/>
      <c r="V43" s="44"/>
      <c r="W43" s="44"/>
    </row>
    <row r="44" spans="1:23" s="13" customFormat="1">
      <c r="A44" s="44" t="s">
        <v>212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>
        <v>24</v>
      </c>
      <c r="T44" s="44"/>
      <c r="U44" s="44"/>
      <c r="V44" s="44"/>
      <c r="W44" s="44"/>
    </row>
    <row r="45" spans="1:23" s="13" customFormat="1">
      <c r="A45" s="44" t="s">
        <v>136</v>
      </c>
      <c r="B45" s="44">
        <v>1898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</row>
    <row r="46" spans="1:23" s="13" customFormat="1">
      <c r="A46" s="44" t="s">
        <v>316</v>
      </c>
      <c r="B46" s="44">
        <v>24366</v>
      </c>
      <c r="C46" s="44">
        <v>4011</v>
      </c>
      <c r="D46" s="44"/>
      <c r="E46" s="44">
        <v>6441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</row>
    <row r="47" spans="1:23" s="13" customFormat="1">
      <c r="A47" s="44" t="s">
        <v>355</v>
      </c>
      <c r="B47" s="44"/>
      <c r="C47" s="44"/>
      <c r="D47" s="44">
        <v>11073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</row>
    <row r="48" spans="1:23" s="13" customFormat="1">
      <c r="A48" s="51" t="s">
        <v>166</v>
      </c>
      <c r="B48" s="51">
        <v>22609</v>
      </c>
      <c r="C48" s="51">
        <v>719</v>
      </c>
      <c r="D48" s="51">
        <v>4817</v>
      </c>
      <c r="E48" s="51"/>
      <c r="F48" s="44"/>
      <c r="G48" s="44"/>
      <c r="H48" s="44"/>
      <c r="I48" s="44"/>
      <c r="J48" s="44"/>
      <c r="K48" s="44"/>
      <c r="L48" s="44"/>
      <c r="M48" s="44"/>
      <c r="N48" s="44"/>
      <c r="O48" s="44">
        <v>89</v>
      </c>
      <c r="P48" s="44"/>
      <c r="Q48" s="44">
        <v>6919</v>
      </c>
      <c r="R48" s="44"/>
      <c r="S48" s="44">
        <v>157</v>
      </c>
      <c r="T48" s="44"/>
      <c r="U48" s="44"/>
      <c r="V48" s="44"/>
      <c r="W48" s="44"/>
    </row>
    <row r="49" spans="1:23" s="13" customFormat="1">
      <c r="A49" s="51" t="s">
        <v>146</v>
      </c>
      <c r="B49" s="51">
        <v>71</v>
      </c>
      <c r="C49" s="51"/>
      <c r="D49" s="51"/>
      <c r="E49" s="51"/>
      <c r="F49" s="44"/>
      <c r="G49" s="44"/>
      <c r="H49" s="44"/>
      <c r="I49" s="44"/>
      <c r="J49" s="44"/>
      <c r="K49" s="44"/>
      <c r="L49" s="44"/>
      <c r="M49" s="44"/>
      <c r="N49" s="44"/>
      <c r="O49" s="44">
        <v>8403</v>
      </c>
      <c r="P49" s="44"/>
      <c r="Q49" s="44"/>
      <c r="R49" s="44"/>
      <c r="S49" s="44"/>
      <c r="T49" s="44"/>
      <c r="U49" s="44"/>
      <c r="V49" s="44"/>
      <c r="W49" s="44"/>
    </row>
    <row r="50" spans="1:23" s="13" customFormat="1">
      <c r="A50" s="51" t="s">
        <v>147</v>
      </c>
      <c r="B50" s="51">
        <v>8694</v>
      </c>
      <c r="C50" s="51">
        <v>13916</v>
      </c>
      <c r="D50" s="51"/>
      <c r="E50" s="51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>
        <v>7</v>
      </c>
      <c r="R50" s="44"/>
      <c r="S50" s="44"/>
      <c r="T50" s="44"/>
      <c r="U50" s="44"/>
      <c r="V50" s="44"/>
      <c r="W50" s="44"/>
    </row>
    <row r="51" spans="1:23" s="13" customFormat="1">
      <c r="A51" s="51" t="s">
        <v>314</v>
      </c>
      <c r="B51" s="51">
        <v>4</v>
      </c>
      <c r="C51" s="51"/>
      <c r="D51" s="51"/>
      <c r="E51" s="51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>
        <v>4</v>
      </c>
      <c r="R51" s="44"/>
      <c r="S51" s="44"/>
      <c r="T51" s="44"/>
      <c r="U51" s="44"/>
      <c r="V51" s="44"/>
      <c r="W51" s="44"/>
    </row>
    <row r="52" spans="1:23" s="13" customFormat="1">
      <c r="A52" s="51" t="s">
        <v>149</v>
      </c>
      <c r="B52" s="51">
        <v>16</v>
      </c>
      <c r="C52" s="51">
        <v>165</v>
      </c>
      <c r="D52" s="51"/>
      <c r="E52" s="51"/>
      <c r="F52" s="44"/>
      <c r="G52" s="44"/>
      <c r="H52" s="44"/>
      <c r="I52" s="44"/>
      <c r="J52" s="44"/>
      <c r="K52" s="44"/>
      <c r="L52" s="44"/>
      <c r="M52" s="44"/>
      <c r="N52" s="44"/>
      <c r="O52" s="44">
        <v>498</v>
      </c>
      <c r="P52" s="44"/>
      <c r="Q52" s="44">
        <v>30</v>
      </c>
      <c r="R52" s="44"/>
      <c r="S52" s="44"/>
      <c r="T52" s="44"/>
      <c r="U52" s="44"/>
      <c r="V52" s="44"/>
      <c r="W52" s="44"/>
    </row>
    <row r="53" spans="1:23" s="13" customFormat="1">
      <c r="A53" s="51" t="s">
        <v>150</v>
      </c>
      <c r="B53" s="51"/>
      <c r="C53" s="51"/>
      <c r="D53" s="51"/>
      <c r="E53" s="51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>
        <v>9290</v>
      </c>
      <c r="R53" s="44"/>
      <c r="S53" s="44">
        <v>130</v>
      </c>
      <c r="T53" s="44"/>
      <c r="U53" s="44"/>
      <c r="V53" s="44"/>
      <c r="W53" s="44"/>
    </row>
    <row r="54" spans="1:23" s="13" customFormat="1">
      <c r="A54" s="51" t="s">
        <v>218</v>
      </c>
      <c r="B54" s="51">
        <v>25432</v>
      </c>
      <c r="C54" s="51">
        <v>5617</v>
      </c>
      <c r="D54" s="51">
        <v>803</v>
      </c>
      <c r="E54" s="51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>
        <v>37</v>
      </c>
      <c r="T54" s="44"/>
      <c r="U54" s="44"/>
      <c r="V54" s="44"/>
      <c r="W54" s="44"/>
    </row>
    <row r="55" spans="1:23" s="13" customFormat="1">
      <c r="A55" s="51" t="s">
        <v>217</v>
      </c>
      <c r="B55" s="51">
        <v>33374</v>
      </c>
      <c r="C55" s="51">
        <v>9365</v>
      </c>
      <c r="D55" s="51"/>
      <c r="E55" s="51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>
        <v>284</v>
      </c>
      <c r="T55" s="44"/>
      <c r="U55" s="44"/>
      <c r="V55" s="44"/>
      <c r="W55" s="44"/>
    </row>
    <row r="56" spans="1:23" s="13" customFormat="1">
      <c r="A56" s="51" t="s">
        <v>161</v>
      </c>
      <c r="B56" s="51">
        <v>17</v>
      </c>
      <c r="C56" s="51">
        <v>280</v>
      </c>
      <c r="D56" s="51"/>
      <c r="E56" s="51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>
        <v>4449</v>
      </c>
      <c r="R56" s="44"/>
      <c r="S56" s="44"/>
      <c r="T56" s="44"/>
      <c r="U56" s="44"/>
      <c r="V56" s="44"/>
      <c r="W56" s="44"/>
    </row>
    <row r="58" spans="1:23">
      <c r="O58"/>
      <c r="P58"/>
      <c r="Q58"/>
      <c r="S58"/>
    </row>
  </sheetData>
  <pageMargins left="0.75" right="0.75" top="1" bottom="1" header="0.5" footer="0.5"/>
  <pageSetup orientation="portrait" horizontalDpi="4294967292" verticalDpi="429496729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A66" sqref="A66"/>
    </sheetView>
  </sheetViews>
  <sheetFormatPr defaultColWidth="11.42578125" defaultRowHeight="15"/>
  <cols>
    <col min="1" max="1" width="38.7109375" style="44" bestFit="1" customWidth="1"/>
    <col min="2" max="3" width="8.28515625" style="44" bestFit="1" customWidth="1"/>
    <col min="4" max="5" width="8.28515625" style="44" customWidth="1"/>
    <col min="6" max="9" width="10.85546875" style="44"/>
    <col min="10" max="16384" width="11.42578125" style="44"/>
  </cols>
  <sheetData>
    <row r="1" spans="1:9" s="49" customFormat="1">
      <c r="A1" s="49" t="s">
        <v>44</v>
      </c>
      <c r="B1" s="49" t="s">
        <v>331</v>
      </c>
      <c r="C1" s="49" t="s">
        <v>336</v>
      </c>
      <c r="D1" s="49" t="s">
        <v>366</v>
      </c>
      <c r="E1" s="49" t="s">
        <v>403</v>
      </c>
      <c r="F1" s="50" t="s">
        <v>337</v>
      </c>
      <c r="G1" s="50" t="s">
        <v>340</v>
      </c>
      <c r="H1" s="50" t="s">
        <v>339</v>
      </c>
      <c r="I1" s="50" t="s">
        <v>341</v>
      </c>
    </row>
    <row r="2" spans="1:9">
      <c r="A2" s="44" t="s">
        <v>45</v>
      </c>
      <c r="B2" s="44">
        <v>2784558</v>
      </c>
      <c r="C2" s="44">
        <v>875567</v>
      </c>
      <c r="D2" s="44">
        <v>3046276</v>
      </c>
      <c r="E2" s="44">
        <v>724592</v>
      </c>
      <c r="F2" s="44">
        <v>45058</v>
      </c>
      <c r="G2" s="44">
        <v>18962</v>
      </c>
      <c r="H2" s="44">
        <v>1093327</v>
      </c>
      <c r="I2" s="44">
        <v>1636113</v>
      </c>
    </row>
    <row r="3" spans="1:9">
      <c r="A3" s="44" t="s">
        <v>266</v>
      </c>
      <c r="G3" s="44">
        <v>1</v>
      </c>
    </row>
    <row r="4" spans="1:9">
      <c r="A4" s="44" t="s">
        <v>47</v>
      </c>
      <c r="B4" s="44">
        <v>21897</v>
      </c>
    </row>
    <row r="5" spans="1:9">
      <c r="A5" s="51" t="s">
        <v>303</v>
      </c>
      <c r="B5" s="51">
        <v>6436</v>
      </c>
      <c r="C5" s="51">
        <v>1174</v>
      </c>
      <c r="D5" s="51">
        <v>837</v>
      </c>
      <c r="E5" s="51"/>
      <c r="G5" s="44">
        <v>48</v>
      </c>
      <c r="H5" s="44">
        <v>424</v>
      </c>
      <c r="I5" s="44">
        <v>2</v>
      </c>
    </row>
    <row r="6" spans="1:9">
      <c r="A6" s="51" t="s">
        <v>295</v>
      </c>
      <c r="B6" s="51">
        <v>37743</v>
      </c>
      <c r="C6" s="51">
        <v>1057</v>
      </c>
      <c r="D6" s="51">
        <v>61068</v>
      </c>
      <c r="E6" s="51">
        <v>14888</v>
      </c>
      <c r="F6" s="44">
        <v>1</v>
      </c>
      <c r="H6" s="44">
        <v>518</v>
      </c>
      <c r="I6" s="44">
        <v>113</v>
      </c>
    </row>
    <row r="7" spans="1:9">
      <c r="A7" s="51" t="s">
        <v>304</v>
      </c>
      <c r="B7" s="51"/>
      <c r="C7" s="51"/>
      <c r="D7" s="51"/>
      <c r="E7" s="51"/>
      <c r="I7" s="44">
        <v>417</v>
      </c>
    </row>
    <row r="8" spans="1:9">
      <c r="A8" s="51" t="s">
        <v>175</v>
      </c>
      <c r="B8" s="51">
        <v>5392</v>
      </c>
      <c r="C8" s="51">
        <v>200</v>
      </c>
      <c r="D8" s="51"/>
      <c r="E8" s="51"/>
      <c r="G8" s="44">
        <v>346</v>
      </c>
      <c r="H8" s="44">
        <v>286124</v>
      </c>
      <c r="I8" s="44">
        <v>100477</v>
      </c>
    </row>
    <row r="9" spans="1:9">
      <c r="A9" s="51" t="s">
        <v>302</v>
      </c>
      <c r="B9" s="51"/>
      <c r="C9" s="51">
        <v>38</v>
      </c>
      <c r="D9" s="51"/>
      <c r="E9" s="51"/>
      <c r="F9" s="44">
        <v>1145</v>
      </c>
      <c r="H9" s="44">
        <v>1599</v>
      </c>
      <c r="I9" s="44">
        <v>21083</v>
      </c>
    </row>
    <row r="10" spans="1:9">
      <c r="A10" s="51" t="s">
        <v>55</v>
      </c>
      <c r="B10" s="51">
        <v>62</v>
      </c>
      <c r="C10" s="51"/>
      <c r="D10" s="51"/>
      <c r="E10" s="51"/>
      <c r="H10" s="44">
        <v>128</v>
      </c>
      <c r="I10" s="44">
        <v>7689</v>
      </c>
    </row>
    <row r="11" spans="1:9">
      <c r="A11" s="51" t="s">
        <v>167</v>
      </c>
      <c r="B11" s="51">
        <v>15477</v>
      </c>
      <c r="C11" s="51">
        <v>12</v>
      </c>
      <c r="D11" s="51"/>
      <c r="E11" s="51"/>
      <c r="I11" s="44">
        <v>8</v>
      </c>
    </row>
    <row r="12" spans="1:9">
      <c r="A12" s="51" t="s">
        <v>177</v>
      </c>
      <c r="B12" s="51"/>
      <c r="C12" s="51"/>
      <c r="D12" s="51"/>
      <c r="E12" s="51"/>
      <c r="I12" s="44">
        <v>94</v>
      </c>
    </row>
    <row r="13" spans="1:9">
      <c r="A13" s="51" t="s">
        <v>176</v>
      </c>
      <c r="B13" s="51"/>
      <c r="C13" s="51"/>
      <c r="D13" s="51"/>
      <c r="E13" s="51"/>
      <c r="I13" s="44">
        <v>72</v>
      </c>
    </row>
    <row r="14" spans="1:9" ht="12.95" customHeight="1">
      <c r="A14" s="51" t="s">
        <v>313</v>
      </c>
      <c r="B14" s="51">
        <v>11402</v>
      </c>
      <c r="C14" s="51"/>
      <c r="D14" s="51"/>
      <c r="E14" s="51"/>
      <c r="H14" s="44">
        <v>449</v>
      </c>
      <c r="I14" s="44">
        <v>171</v>
      </c>
    </row>
    <row r="15" spans="1:9">
      <c r="A15" s="51" t="s">
        <v>57</v>
      </c>
      <c r="B15" s="51">
        <v>63</v>
      </c>
      <c r="C15" s="51">
        <v>95</v>
      </c>
      <c r="D15" s="51"/>
      <c r="E15" s="51"/>
      <c r="G15" s="44">
        <v>14</v>
      </c>
      <c r="H15" s="44">
        <v>19</v>
      </c>
    </row>
    <row r="16" spans="1:9">
      <c r="A16" s="51" t="s">
        <v>62</v>
      </c>
      <c r="B16" s="51">
        <v>301399</v>
      </c>
      <c r="C16" s="51">
        <v>1071</v>
      </c>
      <c r="D16" s="51">
        <v>1188603</v>
      </c>
      <c r="E16" s="51">
        <v>1736</v>
      </c>
      <c r="F16" s="44">
        <v>4723</v>
      </c>
      <c r="H16" s="44">
        <v>8618</v>
      </c>
      <c r="I16" s="44">
        <v>280</v>
      </c>
    </row>
    <row r="17" spans="1:9">
      <c r="A17" s="51" t="s">
        <v>63</v>
      </c>
      <c r="B17" s="51"/>
      <c r="C17" s="51">
        <v>27940</v>
      </c>
      <c r="D17" s="51"/>
      <c r="E17" s="51"/>
      <c r="I17" s="44">
        <v>48</v>
      </c>
    </row>
    <row r="18" spans="1:9">
      <c r="A18" s="51" t="s">
        <v>66</v>
      </c>
      <c r="B18" s="51"/>
      <c r="C18" s="51"/>
      <c r="D18" s="51"/>
      <c r="E18" s="51"/>
      <c r="H18" s="44">
        <v>50</v>
      </c>
    </row>
    <row r="19" spans="1:9">
      <c r="A19" s="51" t="s">
        <v>67</v>
      </c>
      <c r="B19" s="51">
        <v>1081</v>
      </c>
      <c r="C19" s="51">
        <v>13513</v>
      </c>
      <c r="D19" s="51">
        <v>35</v>
      </c>
      <c r="E19" s="51"/>
      <c r="H19" s="44">
        <v>78</v>
      </c>
      <c r="I19" s="44">
        <v>10104</v>
      </c>
    </row>
    <row r="20" spans="1:9">
      <c r="A20" s="51" t="s">
        <v>68</v>
      </c>
      <c r="B20" s="51"/>
      <c r="C20" s="51"/>
      <c r="D20" s="51"/>
      <c r="E20" s="51"/>
      <c r="H20" s="44">
        <v>2603</v>
      </c>
      <c r="I20" s="44">
        <v>12686</v>
      </c>
    </row>
    <row r="21" spans="1:9">
      <c r="A21" s="51" t="s">
        <v>70</v>
      </c>
      <c r="B21" s="51"/>
      <c r="C21" s="51"/>
      <c r="D21" s="51"/>
      <c r="E21" s="51"/>
      <c r="G21" s="44">
        <v>5</v>
      </c>
      <c r="H21" s="44">
        <v>138</v>
      </c>
      <c r="I21" s="44">
        <v>806</v>
      </c>
    </row>
    <row r="22" spans="1:9">
      <c r="A22" s="51" t="s">
        <v>72</v>
      </c>
      <c r="B22" s="51">
        <v>428</v>
      </c>
      <c r="C22" s="51">
        <v>378</v>
      </c>
      <c r="D22" s="51"/>
      <c r="E22" s="51"/>
      <c r="G22" s="44">
        <v>10</v>
      </c>
      <c r="H22" s="44">
        <v>266</v>
      </c>
      <c r="I22" s="44">
        <v>53</v>
      </c>
    </row>
    <row r="23" spans="1:9">
      <c r="A23" s="51" t="s">
        <v>172</v>
      </c>
      <c r="B23" s="51">
        <v>10</v>
      </c>
      <c r="C23" s="51"/>
      <c r="D23" s="51"/>
      <c r="E23" s="51"/>
    </row>
    <row r="24" spans="1:9">
      <c r="A24" s="51" t="s">
        <v>74</v>
      </c>
      <c r="B24" s="51">
        <v>45578</v>
      </c>
      <c r="C24" s="51">
        <v>18429</v>
      </c>
      <c r="D24" s="51">
        <v>5613</v>
      </c>
      <c r="E24" s="51">
        <v>610</v>
      </c>
      <c r="H24" s="44">
        <v>1074</v>
      </c>
      <c r="I24" s="44">
        <v>4228</v>
      </c>
    </row>
    <row r="25" spans="1:9">
      <c r="A25" s="51" t="s">
        <v>173</v>
      </c>
      <c r="B25" s="51"/>
      <c r="C25" s="51"/>
      <c r="D25" s="51"/>
      <c r="E25" s="51"/>
      <c r="I25" s="44">
        <v>125</v>
      </c>
    </row>
    <row r="26" spans="1:9">
      <c r="A26" s="51" t="s">
        <v>174</v>
      </c>
      <c r="B26" s="51"/>
      <c r="C26" s="51"/>
      <c r="D26" s="51"/>
      <c r="E26" s="51"/>
      <c r="I26" s="44">
        <v>6</v>
      </c>
    </row>
    <row r="27" spans="1:9">
      <c r="A27" s="51" t="s">
        <v>76</v>
      </c>
      <c r="B27" s="51">
        <v>1197</v>
      </c>
      <c r="C27" s="51">
        <v>344</v>
      </c>
      <c r="D27" s="51"/>
      <c r="E27" s="51"/>
      <c r="I27" s="44">
        <v>622</v>
      </c>
    </row>
    <row r="28" spans="1:9">
      <c r="A28" s="51" t="s">
        <v>78</v>
      </c>
      <c r="B28" s="51">
        <v>380</v>
      </c>
      <c r="C28" s="51"/>
      <c r="D28" s="51"/>
      <c r="E28" s="51"/>
    </row>
    <row r="29" spans="1:9">
      <c r="A29" s="51" t="s">
        <v>165</v>
      </c>
      <c r="B29" s="51">
        <v>453196</v>
      </c>
      <c r="C29" s="51">
        <v>254497</v>
      </c>
      <c r="D29" s="51">
        <v>102918</v>
      </c>
      <c r="E29" s="51">
        <v>4205</v>
      </c>
      <c r="H29" s="44">
        <v>135612</v>
      </c>
      <c r="I29" s="44">
        <v>17084</v>
      </c>
    </row>
    <row r="30" spans="1:9">
      <c r="A30" s="51" t="s">
        <v>82</v>
      </c>
      <c r="B30" s="51">
        <v>172254</v>
      </c>
      <c r="C30" s="51">
        <v>214050</v>
      </c>
      <c r="D30" s="51">
        <v>632626</v>
      </c>
      <c r="E30" s="51">
        <v>3271</v>
      </c>
      <c r="F30" s="44">
        <v>24966</v>
      </c>
      <c r="G30" s="44">
        <v>325</v>
      </c>
      <c r="H30" s="44">
        <v>209159</v>
      </c>
      <c r="I30" s="44">
        <v>209152</v>
      </c>
    </row>
    <row r="31" spans="1:9">
      <c r="A31" s="51" t="s">
        <v>318</v>
      </c>
      <c r="B31" s="51"/>
      <c r="C31" s="51"/>
      <c r="D31" s="51"/>
      <c r="E31" s="51"/>
      <c r="H31" s="44">
        <v>1011</v>
      </c>
    </row>
    <row r="32" spans="1:9">
      <c r="A32" s="51" t="s">
        <v>87</v>
      </c>
      <c r="B32" s="44">
        <v>1005763</v>
      </c>
      <c r="C32" s="51">
        <v>118910</v>
      </c>
      <c r="D32" s="51">
        <v>648966</v>
      </c>
      <c r="E32" s="51">
        <v>687038</v>
      </c>
      <c r="F32" s="44">
        <v>13232</v>
      </c>
      <c r="G32" s="44">
        <v>251</v>
      </c>
      <c r="H32" s="44">
        <v>26484</v>
      </c>
      <c r="I32" s="44">
        <v>203246</v>
      </c>
    </row>
    <row r="33" spans="1:9">
      <c r="A33" s="44" t="s">
        <v>226</v>
      </c>
      <c r="B33" s="44">
        <v>3160</v>
      </c>
      <c r="C33" s="44">
        <v>98</v>
      </c>
      <c r="H33" s="44">
        <v>7</v>
      </c>
    </row>
    <row r="34" spans="1:9">
      <c r="A34" s="51" t="s">
        <v>90</v>
      </c>
      <c r="B34" s="51"/>
      <c r="C34" s="51"/>
      <c r="D34" s="51"/>
      <c r="E34" s="51"/>
      <c r="H34" s="44">
        <v>164</v>
      </c>
      <c r="I34" s="44">
        <v>992</v>
      </c>
    </row>
    <row r="35" spans="1:9">
      <c r="A35" s="51" t="s">
        <v>91</v>
      </c>
      <c r="B35" s="51">
        <v>10692</v>
      </c>
      <c r="C35" s="51"/>
      <c r="D35" s="51"/>
      <c r="E35" s="51"/>
    </row>
    <row r="36" spans="1:9">
      <c r="A36" s="51" t="s">
        <v>93</v>
      </c>
      <c r="B36" s="51"/>
      <c r="C36" s="51"/>
      <c r="D36" s="51"/>
      <c r="E36" s="51"/>
      <c r="I36" s="44">
        <v>25</v>
      </c>
    </row>
    <row r="37" spans="1:9">
      <c r="A37" s="51" t="s">
        <v>94</v>
      </c>
      <c r="B37" s="51">
        <v>737</v>
      </c>
      <c r="C37" s="51">
        <v>2079</v>
      </c>
      <c r="D37" s="51"/>
      <c r="E37" s="51"/>
      <c r="H37" s="44">
        <v>174</v>
      </c>
      <c r="I37" s="44">
        <v>4625</v>
      </c>
    </row>
    <row r="38" spans="1:9">
      <c r="A38" s="51" t="s">
        <v>100</v>
      </c>
      <c r="B38" s="51">
        <v>35173</v>
      </c>
      <c r="C38" s="51">
        <v>5</v>
      </c>
      <c r="D38" s="51"/>
      <c r="E38" s="51"/>
      <c r="H38" s="44">
        <v>19251</v>
      </c>
      <c r="I38" s="44">
        <v>487</v>
      </c>
    </row>
    <row r="39" spans="1:9">
      <c r="A39" s="51" t="s">
        <v>102</v>
      </c>
      <c r="B39" s="51">
        <v>78552</v>
      </c>
      <c r="C39" s="51">
        <v>18061</v>
      </c>
      <c r="D39" s="51">
        <v>320520</v>
      </c>
      <c r="E39" s="51"/>
      <c r="F39" s="44">
        <v>69</v>
      </c>
      <c r="H39" s="44">
        <v>726</v>
      </c>
      <c r="I39" s="44">
        <v>263</v>
      </c>
    </row>
    <row r="40" spans="1:9">
      <c r="A40" s="51" t="s">
        <v>103</v>
      </c>
      <c r="B40" s="51"/>
      <c r="C40" s="51"/>
      <c r="D40" s="51"/>
      <c r="E40" s="51"/>
      <c r="G40" s="44">
        <v>5</v>
      </c>
      <c r="H40" s="44">
        <v>44</v>
      </c>
      <c r="I40" s="44">
        <v>334</v>
      </c>
    </row>
    <row r="41" spans="1:9">
      <c r="A41" s="51" t="s">
        <v>104</v>
      </c>
      <c r="B41" s="51">
        <f>1091+14314</f>
        <v>15405</v>
      </c>
      <c r="C41" s="51">
        <v>9922</v>
      </c>
      <c r="D41" s="51"/>
      <c r="E41" s="51"/>
      <c r="G41" s="44">
        <v>17849</v>
      </c>
      <c r="H41" s="44">
        <v>20691</v>
      </c>
      <c r="I41" s="44">
        <v>227290</v>
      </c>
    </row>
    <row r="42" spans="1:9">
      <c r="A42" s="51" t="s">
        <v>354</v>
      </c>
      <c r="B42" s="51"/>
      <c r="C42" s="51">
        <v>9</v>
      </c>
      <c r="D42" s="51"/>
      <c r="E42" s="51"/>
    </row>
    <row r="43" spans="1:9">
      <c r="A43" s="51" t="s">
        <v>116</v>
      </c>
      <c r="B43" s="51">
        <v>1582</v>
      </c>
      <c r="C43" s="51"/>
      <c r="D43" s="51"/>
      <c r="E43" s="51"/>
    </row>
    <row r="44" spans="1:9">
      <c r="A44" s="51" t="s">
        <v>118</v>
      </c>
      <c r="B44" s="51">
        <v>2756</v>
      </c>
      <c r="C44" s="51">
        <v>1488</v>
      </c>
      <c r="D44" s="51"/>
      <c r="E44" s="51"/>
      <c r="F44" s="44">
        <v>175</v>
      </c>
      <c r="H44" s="44">
        <v>2243</v>
      </c>
      <c r="I44" s="44">
        <v>496</v>
      </c>
    </row>
    <row r="45" spans="1:9">
      <c r="A45" s="51" t="s">
        <v>119</v>
      </c>
      <c r="B45" s="51">
        <v>4348</v>
      </c>
      <c r="C45" s="51"/>
      <c r="D45" s="51"/>
      <c r="E45" s="51"/>
    </row>
    <row r="46" spans="1:9">
      <c r="A46" s="51" t="s">
        <v>122</v>
      </c>
      <c r="B46" s="51">
        <v>310817</v>
      </c>
      <c r="C46" s="51">
        <v>139949</v>
      </c>
      <c r="D46" s="51">
        <v>6011</v>
      </c>
      <c r="E46" s="51">
        <v>142</v>
      </c>
      <c r="H46" s="44">
        <v>365877</v>
      </c>
      <c r="I46" s="44">
        <v>804788</v>
      </c>
    </row>
    <row r="47" spans="1:9">
      <c r="A47" s="51" t="s">
        <v>123</v>
      </c>
      <c r="B47" s="51">
        <v>22509</v>
      </c>
      <c r="C47" s="51">
        <v>41</v>
      </c>
      <c r="D47" s="51">
        <v>2125</v>
      </c>
      <c r="E47" s="51"/>
    </row>
    <row r="48" spans="1:9">
      <c r="A48" s="51" t="s">
        <v>127</v>
      </c>
      <c r="B48" s="51"/>
      <c r="C48" s="51">
        <v>86</v>
      </c>
      <c r="D48" s="51"/>
      <c r="E48" s="51"/>
    </row>
    <row r="49" spans="1:9">
      <c r="A49" s="44" t="s">
        <v>207</v>
      </c>
      <c r="F49" s="44">
        <v>2</v>
      </c>
    </row>
    <row r="50" spans="1:9">
      <c r="A50" s="51" t="s">
        <v>305</v>
      </c>
      <c r="B50" s="51"/>
      <c r="C50" s="51"/>
      <c r="D50" s="51"/>
      <c r="E50" s="51"/>
      <c r="H50" s="44">
        <v>60</v>
      </c>
      <c r="I50" s="44">
        <v>400</v>
      </c>
    </row>
    <row r="51" spans="1:9">
      <c r="A51" s="51" t="s">
        <v>130</v>
      </c>
      <c r="B51" s="51">
        <v>197</v>
      </c>
      <c r="C51" s="51"/>
      <c r="D51" s="51"/>
      <c r="E51" s="51"/>
    </row>
    <row r="52" spans="1:9">
      <c r="A52" s="44" t="s">
        <v>212</v>
      </c>
      <c r="G52" s="44">
        <v>92</v>
      </c>
      <c r="I52" s="44">
        <v>4</v>
      </c>
    </row>
    <row r="53" spans="1:9">
      <c r="A53" s="44" t="s">
        <v>136</v>
      </c>
      <c r="B53" s="44">
        <v>8649</v>
      </c>
    </row>
    <row r="54" spans="1:9">
      <c r="A54" s="51" t="s">
        <v>316</v>
      </c>
      <c r="B54" s="51">
        <v>46102</v>
      </c>
      <c r="C54" s="51">
        <v>3615</v>
      </c>
      <c r="D54" s="51">
        <v>31550</v>
      </c>
      <c r="E54" s="51">
        <v>12702</v>
      </c>
      <c r="H54" s="44">
        <v>73</v>
      </c>
    </row>
    <row r="55" spans="1:9">
      <c r="A55" s="51" t="s">
        <v>368</v>
      </c>
      <c r="B55" s="51"/>
      <c r="C55" s="51"/>
      <c r="D55" s="51">
        <v>37847</v>
      </c>
      <c r="E55" s="51"/>
    </row>
    <row r="56" spans="1:9">
      <c r="A56" s="51" t="s">
        <v>363</v>
      </c>
      <c r="B56" s="51">
        <v>312</v>
      </c>
      <c r="C56" s="51"/>
      <c r="D56" s="51"/>
      <c r="E56" s="51"/>
    </row>
    <row r="57" spans="1:9">
      <c r="A57" s="51" t="s">
        <v>166</v>
      </c>
      <c r="B57" s="51">
        <v>39546</v>
      </c>
      <c r="C57" s="51">
        <v>408</v>
      </c>
      <c r="D57" s="51">
        <v>7557</v>
      </c>
      <c r="E57" s="51"/>
      <c r="H57" s="44">
        <v>9284</v>
      </c>
      <c r="I57" s="44">
        <v>747</v>
      </c>
    </row>
    <row r="58" spans="1:9">
      <c r="A58" s="51" t="s">
        <v>146</v>
      </c>
      <c r="B58" s="51"/>
      <c r="C58" s="51"/>
      <c r="D58" s="51"/>
      <c r="E58" s="51"/>
      <c r="F58" s="44">
        <v>583</v>
      </c>
    </row>
    <row r="59" spans="1:9">
      <c r="A59" s="51" t="s">
        <v>147</v>
      </c>
      <c r="B59" s="51">
        <v>12274</v>
      </c>
      <c r="C59" s="51">
        <v>5324</v>
      </c>
      <c r="D59" s="51"/>
      <c r="E59" s="51"/>
      <c r="H59" s="44">
        <v>10</v>
      </c>
    </row>
    <row r="60" spans="1:9">
      <c r="A60" s="51" t="s">
        <v>314</v>
      </c>
      <c r="B60" s="51"/>
      <c r="C60" s="51"/>
      <c r="D60" s="51"/>
      <c r="E60" s="51"/>
      <c r="H60" s="44">
        <v>33</v>
      </c>
    </row>
    <row r="61" spans="1:9">
      <c r="A61" s="51" t="s">
        <v>150</v>
      </c>
      <c r="B61" s="51">
        <v>16</v>
      </c>
      <c r="C61" s="51">
        <v>6</v>
      </c>
      <c r="D61" s="51"/>
      <c r="E61" s="51"/>
      <c r="H61" s="44">
        <v>153</v>
      </c>
      <c r="I61" s="44">
        <v>32</v>
      </c>
    </row>
    <row r="62" spans="1:9">
      <c r="A62" s="51" t="s">
        <v>155</v>
      </c>
      <c r="B62" s="51"/>
      <c r="C62" s="51">
        <v>72</v>
      </c>
      <c r="D62" s="51"/>
      <c r="E62" s="51"/>
      <c r="H62" s="44">
        <v>51</v>
      </c>
      <c r="I62" s="44">
        <v>172</v>
      </c>
    </row>
    <row r="63" spans="1:9">
      <c r="A63" s="51" t="s">
        <v>218</v>
      </c>
      <c r="B63" s="51">
        <v>13725</v>
      </c>
      <c r="C63" s="51">
        <v>42265</v>
      </c>
      <c r="D63" s="51"/>
      <c r="E63" s="51"/>
      <c r="G63" s="44">
        <v>16</v>
      </c>
      <c r="I63" s="44">
        <v>13</v>
      </c>
    </row>
    <row r="64" spans="1:9">
      <c r="A64" s="51" t="s">
        <v>217</v>
      </c>
      <c r="B64" s="51">
        <v>98238</v>
      </c>
      <c r="C64" s="51">
        <v>431</v>
      </c>
      <c r="D64" s="51"/>
      <c r="E64" s="51"/>
      <c r="I64" s="44">
        <v>329</v>
      </c>
    </row>
    <row r="65" spans="1:9">
      <c r="A65" s="51" t="s">
        <v>160</v>
      </c>
      <c r="B65" s="51"/>
      <c r="C65" s="51"/>
      <c r="D65" s="51"/>
      <c r="E65" s="51"/>
      <c r="F65" s="44">
        <v>162</v>
      </c>
    </row>
    <row r="66" spans="1:9">
      <c r="A66" s="51" t="s">
        <v>161</v>
      </c>
      <c r="B66" s="51">
        <v>10</v>
      </c>
      <c r="C66" s="51"/>
      <c r="D66" s="51"/>
      <c r="E66" s="51"/>
      <c r="H66" s="44">
        <v>132</v>
      </c>
      <c r="I66" s="44">
        <v>6550</v>
      </c>
    </row>
  </sheetData>
  <sortState ref="A2:G53">
    <sortCondition ref="A2:A53"/>
  </sortState>
  <pageMargins left="0.75" right="0.75" top="1" bottom="1" header="0.5" footer="0.5"/>
  <pageSetup orientation="portrait" horizontalDpi="4294967292" verticalDpi="429496729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28" workbookViewId="0">
      <selection activeCell="G50" sqref="G50"/>
    </sheetView>
  </sheetViews>
  <sheetFormatPr defaultColWidth="11.42578125" defaultRowHeight="15"/>
  <cols>
    <col min="1" max="1" width="38.7109375" style="44" bestFit="1" customWidth="1"/>
    <col min="2" max="3" width="8.28515625" style="44" bestFit="1" customWidth="1"/>
    <col min="4" max="6" width="8.28515625" style="44" customWidth="1"/>
    <col min="7" max="10" width="10.85546875" style="44"/>
    <col min="11" max="16384" width="11.42578125" style="44"/>
  </cols>
  <sheetData>
    <row r="1" spans="1:10" s="49" customFormat="1">
      <c r="A1" s="49" t="s">
        <v>44</v>
      </c>
      <c r="B1" s="49" t="s">
        <v>331</v>
      </c>
      <c r="C1" s="49" t="s">
        <v>336</v>
      </c>
      <c r="D1" s="49" t="s">
        <v>366</v>
      </c>
      <c r="E1" s="49" t="s">
        <v>403</v>
      </c>
      <c r="F1" s="49" t="s">
        <v>404</v>
      </c>
      <c r="G1" s="50" t="s">
        <v>337</v>
      </c>
      <c r="H1" s="50" t="s">
        <v>340</v>
      </c>
      <c r="I1" s="50" t="s">
        <v>339</v>
      </c>
      <c r="J1" s="50" t="s">
        <v>341</v>
      </c>
    </row>
    <row r="2" spans="1:10">
      <c r="A2" s="44" t="s">
        <v>45</v>
      </c>
      <c r="B2" s="44">
        <v>1875763</v>
      </c>
      <c r="C2" s="44">
        <v>1087054</v>
      </c>
      <c r="D2" s="44">
        <v>6099136</v>
      </c>
      <c r="E2" s="44">
        <v>1103357</v>
      </c>
      <c r="F2" s="44">
        <v>1400077</v>
      </c>
      <c r="G2" s="44">
        <v>15018</v>
      </c>
      <c r="H2" s="44">
        <v>24825</v>
      </c>
      <c r="I2" s="44">
        <v>1251365</v>
      </c>
      <c r="J2" s="44">
        <v>1718839</v>
      </c>
    </row>
    <row r="3" spans="1:10">
      <c r="A3" s="44" t="s">
        <v>47</v>
      </c>
      <c r="B3" s="44">
        <v>8375</v>
      </c>
    </row>
    <row r="4" spans="1:10">
      <c r="A4" s="51" t="s">
        <v>303</v>
      </c>
      <c r="B4" s="51">
        <v>6023</v>
      </c>
      <c r="C4" s="51">
        <v>254</v>
      </c>
      <c r="D4" s="51"/>
      <c r="E4" s="51"/>
      <c r="F4" s="51">
        <v>20615</v>
      </c>
      <c r="H4" s="44">
        <v>58</v>
      </c>
      <c r="I4" s="44">
        <v>673</v>
      </c>
    </row>
    <row r="5" spans="1:10">
      <c r="A5" s="51" t="s">
        <v>295</v>
      </c>
      <c r="B5" s="51">
        <v>34386</v>
      </c>
      <c r="C5" s="51">
        <v>311</v>
      </c>
      <c r="D5" s="51">
        <v>563424</v>
      </c>
      <c r="E5" s="51">
        <v>87997</v>
      </c>
      <c r="F5" s="51">
        <v>16874</v>
      </c>
      <c r="H5" s="44">
        <v>97</v>
      </c>
      <c r="I5" s="44">
        <v>293</v>
      </c>
    </row>
    <row r="6" spans="1:10">
      <c r="A6" s="51" t="s">
        <v>304</v>
      </c>
      <c r="B6" s="51"/>
      <c r="C6" s="51"/>
      <c r="D6" s="51"/>
      <c r="E6" s="51"/>
      <c r="F6" s="51"/>
      <c r="I6" s="44">
        <v>6</v>
      </c>
      <c r="J6" s="44">
        <v>63</v>
      </c>
    </row>
    <row r="7" spans="1:10">
      <c r="A7" s="51" t="s">
        <v>175</v>
      </c>
      <c r="B7" s="51">
        <v>38618</v>
      </c>
      <c r="C7" s="51">
        <v>3929</v>
      </c>
      <c r="D7" s="51"/>
      <c r="E7" s="51"/>
      <c r="F7" s="51">
        <v>6481</v>
      </c>
      <c r="H7" s="44">
        <v>7</v>
      </c>
      <c r="I7" s="44">
        <v>364902</v>
      </c>
      <c r="J7" s="44">
        <v>9819</v>
      </c>
    </row>
    <row r="8" spans="1:10">
      <c r="A8" s="51" t="s">
        <v>302</v>
      </c>
      <c r="B8" s="51">
        <v>134</v>
      </c>
      <c r="C8" s="51">
        <v>179</v>
      </c>
      <c r="D8" s="51"/>
      <c r="E8" s="51"/>
      <c r="F8" s="51"/>
      <c r="G8" s="44">
        <v>2236</v>
      </c>
      <c r="H8" s="44">
        <v>20</v>
      </c>
      <c r="I8" s="44">
        <v>147</v>
      </c>
      <c r="J8" s="44">
        <v>18286</v>
      </c>
    </row>
    <row r="9" spans="1:10">
      <c r="A9" s="51" t="s">
        <v>55</v>
      </c>
      <c r="B9" s="51">
        <v>1420</v>
      </c>
      <c r="C9" s="51"/>
      <c r="D9" s="51"/>
      <c r="E9" s="51"/>
      <c r="F9" s="51"/>
      <c r="I9" s="44">
        <v>6418</v>
      </c>
    </row>
    <row r="10" spans="1:10">
      <c r="A10" s="51" t="s">
        <v>167</v>
      </c>
      <c r="B10" s="51">
        <v>22798</v>
      </c>
      <c r="C10" s="51">
        <v>96</v>
      </c>
      <c r="D10" s="51"/>
      <c r="E10" s="51"/>
      <c r="F10" s="51"/>
    </row>
    <row r="11" spans="1:10">
      <c r="A11" s="51" t="s">
        <v>313</v>
      </c>
      <c r="B11" s="51">
        <v>18400</v>
      </c>
      <c r="C11" s="51"/>
      <c r="D11" s="51"/>
      <c r="E11" s="51"/>
      <c r="F11" s="51">
        <v>1550</v>
      </c>
      <c r="I11" s="44">
        <v>219</v>
      </c>
    </row>
    <row r="12" spans="1:10">
      <c r="A12" s="51" t="s">
        <v>57</v>
      </c>
      <c r="B12" s="51"/>
      <c r="C12" s="51">
        <v>268</v>
      </c>
      <c r="D12" s="51"/>
      <c r="E12" s="51"/>
      <c r="F12" s="51"/>
      <c r="I12" s="44">
        <v>63</v>
      </c>
    </row>
    <row r="13" spans="1:10">
      <c r="A13" s="51" t="s">
        <v>62</v>
      </c>
      <c r="B13" s="51">
        <v>6001</v>
      </c>
      <c r="C13" s="51">
        <v>3065</v>
      </c>
      <c r="D13" s="51">
        <v>563960</v>
      </c>
      <c r="E13" s="51">
        <v>151</v>
      </c>
      <c r="F13" s="51">
        <v>224936</v>
      </c>
      <c r="G13" s="44">
        <v>4340</v>
      </c>
      <c r="H13" s="44">
        <v>90</v>
      </c>
      <c r="I13" s="44">
        <v>5004</v>
      </c>
      <c r="J13" s="44">
        <v>482</v>
      </c>
    </row>
    <row r="14" spans="1:10">
      <c r="A14" s="51" t="s">
        <v>63</v>
      </c>
      <c r="B14" s="51"/>
      <c r="C14" s="51">
        <v>31864</v>
      </c>
      <c r="D14" s="51"/>
      <c r="E14" s="51"/>
      <c r="F14" s="51"/>
    </row>
    <row r="15" spans="1:10">
      <c r="A15" s="51" t="s">
        <v>67</v>
      </c>
      <c r="B15" s="51">
        <f>3812+5308</f>
        <v>9120</v>
      </c>
      <c r="C15" s="51">
        <v>3171</v>
      </c>
      <c r="D15" s="51"/>
      <c r="E15" s="51"/>
      <c r="F15" s="51">
        <v>162</v>
      </c>
      <c r="I15" s="44">
        <v>479</v>
      </c>
      <c r="J15" s="44">
        <v>12753</v>
      </c>
    </row>
    <row r="16" spans="1:10">
      <c r="A16" s="51" t="s">
        <v>68</v>
      </c>
      <c r="B16" s="51"/>
      <c r="C16" s="51"/>
      <c r="D16" s="51"/>
      <c r="E16" s="51"/>
      <c r="F16" s="51"/>
      <c r="I16" s="44">
        <v>10763</v>
      </c>
    </row>
    <row r="17" spans="1:10">
      <c r="A17" s="51" t="s">
        <v>70</v>
      </c>
      <c r="B17" s="51"/>
      <c r="C17" s="51"/>
      <c r="D17" s="51"/>
      <c r="E17" s="51"/>
      <c r="F17" s="51"/>
      <c r="H17" s="44">
        <v>3</v>
      </c>
      <c r="I17" s="44">
        <v>405</v>
      </c>
    </row>
    <row r="18" spans="1:10">
      <c r="A18" s="51" t="s">
        <v>72</v>
      </c>
      <c r="B18" s="51">
        <v>209</v>
      </c>
      <c r="C18" s="51">
        <v>40</v>
      </c>
      <c r="D18" s="51"/>
      <c r="E18" s="51"/>
      <c r="F18" s="51">
        <v>403</v>
      </c>
      <c r="H18" s="44">
        <v>258</v>
      </c>
      <c r="I18" s="44">
        <v>49</v>
      </c>
    </row>
    <row r="19" spans="1:10">
      <c r="A19" s="51" t="s">
        <v>172</v>
      </c>
      <c r="B19" s="51">
        <v>121</v>
      </c>
      <c r="C19" s="51"/>
      <c r="D19" s="51"/>
      <c r="E19" s="51"/>
      <c r="F19" s="51"/>
    </row>
    <row r="20" spans="1:10">
      <c r="A20" s="51" t="s">
        <v>74</v>
      </c>
      <c r="B20" s="51">
        <v>34346</v>
      </c>
      <c r="C20" s="51">
        <v>70741</v>
      </c>
      <c r="D20" s="51">
        <v>31528</v>
      </c>
      <c r="E20" s="51">
        <v>20</v>
      </c>
      <c r="F20" s="51">
        <v>6699</v>
      </c>
      <c r="I20" s="44">
        <v>2906</v>
      </c>
      <c r="J20" s="44">
        <v>1700</v>
      </c>
    </row>
    <row r="21" spans="1:10">
      <c r="A21" s="51" t="s">
        <v>174</v>
      </c>
      <c r="B21" s="51"/>
      <c r="C21" s="51"/>
      <c r="D21" s="51"/>
      <c r="E21" s="51"/>
      <c r="F21" s="51"/>
    </row>
    <row r="22" spans="1:10">
      <c r="A22" s="51" t="s">
        <v>76</v>
      </c>
      <c r="B22" s="51">
        <v>16</v>
      </c>
      <c r="C22" s="51"/>
      <c r="D22" s="51"/>
      <c r="E22" s="51"/>
      <c r="F22" s="51"/>
      <c r="I22" s="44">
        <v>76</v>
      </c>
      <c r="J22" s="44">
        <v>133</v>
      </c>
    </row>
    <row r="23" spans="1:10">
      <c r="A23" s="51" t="s">
        <v>165</v>
      </c>
      <c r="B23" s="51">
        <v>262233</v>
      </c>
      <c r="C23" s="51">
        <v>281706</v>
      </c>
      <c r="D23" s="51">
        <v>696489</v>
      </c>
      <c r="E23" s="51">
        <v>1344</v>
      </c>
      <c r="F23" s="51">
        <v>80159</v>
      </c>
      <c r="G23" s="44">
        <v>288</v>
      </c>
      <c r="I23" s="44">
        <v>104850</v>
      </c>
      <c r="J23" s="44">
        <v>15573</v>
      </c>
    </row>
    <row r="24" spans="1:10">
      <c r="A24" s="51" t="s">
        <v>82</v>
      </c>
      <c r="B24" s="51">
        <v>141996</v>
      </c>
      <c r="C24" s="51">
        <v>279118</v>
      </c>
      <c r="D24" s="51">
        <v>1111041</v>
      </c>
      <c r="E24" s="51">
        <v>619</v>
      </c>
      <c r="F24" s="51">
        <v>25040</v>
      </c>
      <c r="G24" s="44">
        <v>4848</v>
      </c>
      <c r="H24" s="44">
        <v>750</v>
      </c>
      <c r="I24" s="44">
        <v>174643</v>
      </c>
      <c r="J24" s="44">
        <v>267287</v>
      </c>
    </row>
    <row r="25" spans="1:10">
      <c r="A25" s="51" t="s">
        <v>318</v>
      </c>
      <c r="B25" s="51"/>
      <c r="C25" s="51">
        <v>90</v>
      </c>
      <c r="D25" s="51"/>
      <c r="E25" s="51"/>
      <c r="F25" s="51"/>
      <c r="I25" s="44">
        <v>741</v>
      </c>
    </row>
    <row r="26" spans="1:10">
      <c r="A26" s="51" t="s">
        <v>317</v>
      </c>
      <c r="B26" s="51"/>
      <c r="C26" s="51"/>
      <c r="D26" s="51"/>
      <c r="E26" s="51"/>
      <c r="F26" s="51"/>
      <c r="I26" s="44">
        <v>38</v>
      </c>
    </row>
    <row r="27" spans="1:10">
      <c r="A27" s="44" t="s">
        <v>261</v>
      </c>
      <c r="H27" s="44">
        <v>2123</v>
      </c>
    </row>
    <row r="28" spans="1:10">
      <c r="A28" s="51" t="s">
        <v>87</v>
      </c>
      <c r="B28" s="51">
        <v>633831</v>
      </c>
      <c r="C28" s="51">
        <v>129427</v>
      </c>
      <c r="D28" s="51">
        <v>2153078</v>
      </c>
      <c r="E28" s="51">
        <v>910144</v>
      </c>
      <c r="F28" s="51">
        <v>708096</v>
      </c>
      <c r="G28" s="44">
        <v>2962</v>
      </c>
      <c r="H28" s="44">
        <v>48</v>
      </c>
      <c r="I28" s="44">
        <v>29323</v>
      </c>
      <c r="J28" s="44">
        <v>254580</v>
      </c>
    </row>
    <row r="29" spans="1:10">
      <c r="A29" s="51" t="s">
        <v>226</v>
      </c>
      <c r="B29" s="51">
        <v>634</v>
      </c>
      <c r="C29" s="51">
        <v>297</v>
      </c>
      <c r="D29" s="51"/>
      <c r="E29" s="51"/>
      <c r="F29" s="51"/>
    </row>
    <row r="30" spans="1:10">
      <c r="A30" s="51" t="s">
        <v>90</v>
      </c>
      <c r="B30" s="51"/>
      <c r="C30" s="51"/>
      <c r="D30" s="51"/>
      <c r="E30" s="51"/>
      <c r="F30" s="51"/>
      <c r="G30" s="44">
        <v>18</v>
      </c>
      <c r="I30" s="44">
        <v>932</v>
      </c>
    </row>
    <row r="31" spans="1:10">
      <c r="A31" s="51" t="s">
        <v>91</v>
      </c>
      <c r="B31" s="51">
        <v>9347</v>
      </c>
      <c r="C31" s="51"/>
      <c r="D31" s="51"/>
      <c r="E31" s="51"/>
      <c r="F31" s="51"/>
    </row>
    <row r="32" spans="1:10">
      <c r="A32" s="51" t="s">
        <v>93</v>
      </c>
      <c r="B32" s="51"/>
      <c r="C32" s="51"/>
      <c r="D32" s="51"/>
      <c r="E32" s="51"/>
      <c r="F32" s="51"/>
    </row>
    <row r="33" spans="1:10">
      <c r="A33" s="51" t="s">
        <v>94</v>
      </c>
      <c r="B33" s="51">
        <v>8396</v>
      </c>
      <c r="C33" s="51">
        <v>2859</v>
      </c>
      <c r="D33" s="51"/>
      <c r="E33" s="51"/>
      <c r="F33" s="51">
        <v>4</v>
      </c>
      <c r="I33" s="44">
        <v>326</v>
      </c>
      <c r="J33" s="44">
        <v>6643</v>
      </c>
    </row>
    <row r="34" spans="1:10">
      <c r="A34" s="51" t="s">
        <v>100</v>
      </c>
      <c r="B34" s="51">
        <v>169</v>
      </c>
      <c r="C34" s="51"/>
      <c r="D34" s="51">
        <v>274</v>
      </c>
      <c r="E34" s="51"/>
      <c r="F34" s="51">
        <v>61512</v>
      </c>
      <c r="I34" s="44">
        <v>24590</v>
      </c>
      <c r="J34" s="44">
        <v>279</v>
      </c>
    </row>
    <row r="35" spans="1:10">
      <c r="A35" s="51" t="s">
        <v>102</v>
      </c>
      <c r="B35" s="51">
        <v>51225</v>
      </c>
      <c r="C35" s="51">
        <v>17368</v>
      </c>
      <c r="D35" s="51">
        <v>906651</v>
      </c>
      <c r="E35" s="51"/>
      <c r="F35" s="51">
        <v>121735</v>
      </c>
      <c r="G35" s="44">
        <v>11</v>
      </c>
      <c r="I35" s="44">
        <v>584</v>
      </c>
      <c r="J35" s="44">
        <v>384</v>
      </c>
    </row>
    <row r="36" spans="1:10">
      <c r="A36" s="51" t="s">
        <v>103</v>
      </c>
      <c r="B36" s="51">
        <v>2</v>
      </c>
      <c r="C36" s="51"/>
      <c r="D36" s="51"/>
      <c r="E36" s="51"/>
      <c r="F36" s="51">
        <v>4</v>
      </c>
      <c r="I36" s="44">
        <v>25</v>
      </c>
    </row>
    <row r="37" spans="1:10">
      <c r="A37" s="51" t="s">
        <v>104</v>
      </c>
      <c r="B37" s="51">
        <v>33538</v>
      </c>
      <c r="C37" s="51">
        <v>8260</v>
      </c>
      <c r="D37" s="51"/>
      <c r="E37" s="51"/>
      <c r="F37" s="51">
        <v>17297</v>
      </c>
      <c r="H37" s="44">
        <v>20749</v>
      </c>
      <c r="I37" s="44">
        <v>17526</v>
      </c>
      <c r="J37" s="44">
        <v>199744</v>
      </c>
    </row>
    <row r="38" spans="1:10">
      <c r="A38" s="51" t="s">
        <v>354</v>
      </c>
      <c r="B38" s="51"/>
      <c r="C38" s="51">
        <v>6</v>
      </c>
      <c r="D38" s="51"/>
      <c r="E38" s="51"/>
      <c r="F38" s="51"/>
    </row>
    <row r="39" spans="1:10">
      <c r="A39" s="51" t="s">
        <v>116</v>
      </c>
      <c r="B39" s="51">
        <v>1033</v>
      </c>
      <c r="C39" s="51"/>
      <c r="D39" s="51"/>
      <c r="E39" s="51"/>
      <c r="F39" s="51"/>
    </row>
    <row r="40" spans="1:10">
      <c r="A40" s="51" t="s">
        <v>118</v>
      </c>
      <c r="B40" s="51">
        <v>12898</v>
      </c>
      <c r="C40" s="51">
        <v>2140</v>
      </c>
      <c r="D40" s="51"/>
      <c r="E40" s="51"/>
      <c r="F40" s="51">
        <v>2914</v>
      </c>
      <c r="G40" s="44">
        <v>315</v>
      </c>
      <c r="H40" s="44">
        <v>65</v>
      </c>
      <c r="I40" s="44">
        <v>949</v>
      </c>
      <c r="J40" s="44">
        <v>154</v>
      </c>
    </row>
    <row r="41" spans="1:10">
      <c r="A41" s="51" t="s">
        <v>119</v>
      </c>
      <c r="B41" s="51">
        <v>42163</v>
      </c>
      <c r="C41" s="51"/>
      <c r="D41" s="51"/>
      <c r="E41" s="51"/>
      <c r="F41" s="51"/>
    </row>
    <row r="42" spans="1:10">
      <c r="A42" s="51" t="s">
        <v>122</v>
      </c>
      <c r="B42" s="51">
        <v>370103</v>
      </c>
      <c r="C42" s="51">
        <v>191240</v>
      </c>
      <c r="D42" s="51">
        <v>1777</v>
      </c>
      <c r="E42" s="51">
        <v>6340</v>
      </c>
      <c r="F42" s="51">
        <v>26389</v>
      </c>
      <c r="H42" s="44">
        <v>541</v>
      </c>
      <c r="I42" s="44">
        <v>495282</v>
      </c>
      <c r="J42" s="44">
        <v>930192</v>
      </c>
    </row>
    <row r="43" spans="1:10">
      <c r="A43" s="51" t="s">
        <v>127</v>
      </c>
      <c r="B43" s="51">
        <v>2</v>
      </c>
      <c r="C43" s="51"/>
      <c r="D43" s="51"/>
      <c r="E43" s="51">
        <v>6575</v>
      </c>
      <c r="F43" s="51"/>
    </row>
    <row r="44" spans="1:10">
      <c r="A44" s="51" t="s">
        <v>123</v>
      </c>
      <c r="B44" s="51"/>
      <c r="C44" s="51"/>
      <c r="D44" s="51"/>
      <c r="E44" s="51"/>
      <c r="F44" s="51">
        <v>10179</v>
      </c>
      <c r="I44" s="44">
        <v>50</v>
      </c>
    </row>
    <row r="45" spans="1:10">
      <c r="A45" s="44" t="s">
        <v>207</v>
      </c>
      <c r="H45" s="44">
        <v>16</v>
      </c>
    </row>
    <row r="46" spans="1:10">
      <c r="A46" s="51" t="s">
        <v>305</v>
      </c>
      <c r="B46" s="51"/>
      <c r="C46" s="51"/>
      <c r="D46" s="51"/>
      <c r="E46" s="51"/>
      <c r="F46" s="51"/>
      <c r="I46" s="44">
        <v>22</v>
      </c>
    </row>
    <row r="47" spans="1:10">
      <c r="A47" s="44" t="s">
        <v>212</v>
      </c>
      <c r="I47" s="44">
        <v>20</v>
      </c>
    </row>
    <row r="48" spans="1:10">
      <c r="A48" s="44" t="s">
        <v>136</v>
      </c>
      <c r="B48" s="44">
        <v>1915</v>
      </c>
      <c r="F48" s="44">
        <v>867</v>
      </c>
    </row>
    <row r="49" spans="1:10">
      <c r="A49" s="44" t="s">
        <v>316</v>
      </c>
      <c r="B49" s="44">
        <v>30507</v>
      </c>
      <c r="C49" s="44">
        <v>557</v>
      </c>
      <c r="D49" s="44">
        <v>16057</v>
      </c>
      <c r="E49" s="44">
        <v>90167</v>
      </c>
      <c r="F49" s="44">
        <v>20890</v>
      </c>
    </row>
    <row r="50" spans="1:10">
      <c r="A50" s="51" t="s">
        <v>166</v>
      </c>
      <c r="B50" s="51">
        <v>3857</v>
      </c>
      <c r="C50" s="51">
        <v>1508</v>
      </c>
      <c r="D50" s="51">
        <v>54768</v>
      </c>
      <c r="E50" s="51"/>
      <c r="F50" s="51">
        <v>27060</v>
      </c>
      <c r="I50" s="44">
        <v>4824</v>
      </c>
      <c r="J50" s="44">
        <v>455</v>
      </c>
    </row>
    <row r="51" spans="1:10">
      <c r="A51" s="51" t="s">
        <v>147</v>
      </c>
      <c r="B51" s="51">
        <v>18171</v>
      </c>
      <c r="C51" s="51">
        <v>67</v>
      </c>
      <c r="D51" s="51"/>
      <c r="E51" s="51"/>
      <c r="F51" s="51"/>
      <c r="I51" s="44">
        <v>22</v>
      </c>
    </row>
    <row r="52" spans="1:10">
      <c r="A52" s="51" t="s">
        <v>149</v>
      </c>
      <c r="B52" s="51">
        <v>39</v>
      </c>
      <c r="C52" s="51"/>
      <c r="D52" s="51"/>
      <c r="E52" s="51"/>
      <c r="F52" s="51">
        <v>1151</v>
      </c>
    </row>
    <row r="53" spans="1:10">
      <c r="A53" s="51" t="s">
        <v>150</v>
      </c>
      <c r="B53" s="51"/>
      <c r="C53" s="51">
        <v>10</v>
      </c>
      <c r="D53" s="51"/>
      <c r="E53" s="51"/>
      <c r="F53" s="51"/>
      <c r="I53" s="44">
        <v>12</v>
      </c>
    </row>
    <row r="54" spans="1:10">
      <c r="A54" s="51" t="s">
        <v>155</v>
      </c>
      <c r="B54" s="51"/>
      <c r="C54" s="51"/>
      <c r="D54" s="51"/>
      <c r="E54" s="51"/>
      <c r="F54" s="51"/>
      <c r="I54" s="44">
        <v>273</v>
      </c>
    </row>
    <row r="55" spans="1:10">
      <c r="A55" s="51" t="s">
        <v>217</v>
      </c>
      <c r="B55" s="51">
        <v>69285</v>
      </c>
      <c r="C55" s="51">
        <v>833</v>
      </c>
      <c r="D55" s="51"/>
      <c r="E55" s="51"/>
      <c r="F55" s="51">
        <v>10393</v>
      </c>
      <c r="J55" s="44">
        <v>312</v>
      </c>
    </row>
    <row r="56" spans="1:10">
      <c r="A56" s="44" t="s">
        <v>218</v>
      </c>
      <c r="B56" s="44">
        <v>4452</v>
      </c>
      <c r="C56" s="44">
        <v>57650</v>
      </c>
      <c r="D56" s="44">
        <v>89</v>
      </c>
      <c r="F56" s="44">
        <v>8667</v>
      </c>
    </row>
    <row r="57" spans="1:10">
      <c r="A57" s="51" t="s">
        <v>161</v>
      </c>
      <c r="I57" s="44">
        <v>3930</v>
      </c>
    </row>
  </sheetData>
  <sortState ref="A2:G42">
    <sortCondition ref="A2:A42"/>
  </sortState>
  <pageMargins left="0.75" right="0.75" top="1" bottom="1" header="0.5" footer="0.5"/>
  <pageSetup orientation="portrait" horizontalDpi="4294967292" verticalDpi="429496729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pane xSplit="1" topLeftCell="B1" activePane="topRight" state="frozen"/>
      <selection activeCell="A27" sqref="A27"/>
      <selection pane="topRight" activeCell="V68" sqref="V68"/>
    </sheetView>
  </sheetViews>
  <sheetFormatPr defaultColWidth="11.42578125" defaultRowHeight="15"/>
  <cols>
    <col min="1" max="1" width="38.7109375" style="44" bestFit="1" customWidth="1"/>
    <col min="2" max="3" width="9.140625" style="44" bestFit="1" customWidth="1"/>
    <col min="4" max="7" width="11.140625" style="44" customWidth="1"/>
    <col min="8" max="20" width="11.5703125" style="44" bestFit="1" customWidth="1"/>
    <col min="21" max="23" width="11" style="44" bestFit="1" customWidth="1"/>
    <col min="24" max="24" width="11.5703125" style="44" bestFit="1" customWidth="1"/>
    <col min="25" max="25" width="11" style="44" bestFit="1" customWidth="1"/>
    <col min="26" max="26" width="11.5703125" style="44" bestFit="1" customWidth="1"/>
    <col min="27" max="16384" width="11.42578125" style="44"/>
  </cols>
  <sheetData>
    <row r="1" spans="1:26" s="49" customFormat="1" ht="22.5" customHeight="1">
      <c r="A1" s="49" t="s">
        <v>44</v>
      </c>
      <c r="B1" s="49" t="s">
        <v>331</v>
      </c>
      <c r="C1" s="49" t="s">
        <v>336</v>
      </c>
      <c r="D1" s="49" t="s">
        <v>405</v>
      </c>
      <c r="E1" s="49" t="s">
        <v>406</v>
      </c>
      <c r="F1" s="49" t="s">
        <v>403</v>
      </c>
      <c r="G1" s="49" t="s">
        <v>404</v>
      </c>
      <c r="H1" s="50" t="s">
        <v>424</v>
      </c>
      <c r="I1" s="49" t="s">
        <v>337</v>
      </c>
      <c r="J1" s="49" t="s">
        <v>340</v>
      </c>
      <c r="K1" s="49" t="s">
        <v>339</v>
      </c>
      <c r="L1" s="49" t="s">
        <v>341</v>
      </c>
      <c r="M1" s="49" t="s">
        <v>342</v>
      </c>
      <c r="N1" s="49" t="s">
        <v>343</v>
      </c>
      <c r="O1" s="49" t="s">
        <v>344</v>
      </c>
      <c r="P1" s="49" t="s">
        <v>345</v>
      </c>
      <c r="Q1" s="49" t="s">
        <v>346</v>
      </c>
      <c r="R1" s="49" t="s">
        <v>347</v>
      </c>
      <c r="S1" s="50" t="s">
        <v>366</v>
      </c>
      <c r="T1" s="50" t="s">
        <v>348</v>
      </c>
      <c r="U1" s="50" t="s">
        <v>349</v>
      </c>
      <c r="V1" s="50" t="s">
        <v>350</v>
      </c>
      <c r="W1" s="50" t="s">
        <v>351</v>
      </c>
      <c r="X1" s="50" t="s">
        <v>352</v>
      </c>
      <c r="Y1" s="50" t="s">
        <v>353</v>
      </c>
      <c r="Z1" s="50" t="s">
        <v>365</v>
      </c>
    </row>
    <row r="2" spans="1:26">
      <c r="A2" s="44" t="s">
        <v>45</v>
      </c>
      <c r="B2" s="48">
        <v>1972390</v>
      </c>
      <c r="C2" s="48">
        <v>1142422</v>
      </c>
      <c r="D2" s="48">
        <v>987702</v>
      </c>
      <c r="E2" s="48">
        <v>1508011</v>
      </c>
      <c r="F2" s="48">
        <v>1064392</v>
      </c>
      <c r="G2" s="48">
        <v>1637244</v>
      </c>
      <c r="H2" s="48">
        <v>26068</v>
      </c>
      <c r="I2" s="48">
        <v>3</v>
      </c>
      <c r="J2" s="48">
        <v>30935</v>
      </c>
      <c r="K2" s="48">
        <v>30590</v>
      </c>
      <c r="L2" s="48">
        <v>992957</v>
      </c>
      <c r="M2" s="48">
        <v>260381</v>
      </c>
      <c r="N2" s="48">
        <v>479344</v>
      </c>
      <c r="O2" s="48">
        <v>5270</v>
      </c>
      <c r="P2" s="48">
        <v>109135</v>
      </c>
      <c r="Q2" s="48">
        <v>161882</v>
      </c>
      <c r="R2" s="48">
        <v>156281</v>
      </c>
      <c r="S2" s="48">
        <v>284864</v>
      </c>
      <c r="T2" s="48">
        <v>13639</v>
      </c>
      <c r="U2" s="48">
        <v>13376</v>
      </c>
      <c r="V2" s="88">
        <v>5847</v>
      </c>
      <c r="W2" s="48">
        <v>1377430</v>
      </c>
      <c r="X2" s="48">
        <v>803088</v>
      </c>
      <c r="Y2" s="48">
        <v>1823307</v>
      </c>
      <c r="Z2" s="48">
        <v>81801</v>
      </c>
    </row>
    <row r="3" spans="1:26">
      <c r="A3" s="51" t="s">
        <v>47</v>
      </c>
      <c r="B3" s="56">
        <v>87240</v>
      </c>
      <c r="C3" s="56"/>
      <c r="D3" s="56"/>
      <c r="E3" s="56"/>
      <c r="F3" s="48"/>
      <c r="G3" s="56">
        <v>5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>
        <v>12</v>
      </c>
      <c r="X3" s="48"/>
      <c r="Y3" s="48"/>
      <c r="Z3" s="48"/>
    </row>
    <row r="4" spans="1:26">
      <c r="A4" s="51" t="s">
        <v>303</v>
      </c>
      <c r="B4" s="56">
        <v>3425</v>
      </c>
      <c r="C4" s="56">
        <v>212</v>
      </c>
      <c r="D4" s="56"/>
      <c r="E4" s="56">
        <v>2483</v>
      </c>
      <c r="F4" s="48"/>
      <c r="G4" s="56">
        <v>21809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>
        <v>295</v>
      </c>
      <c r="X4" s="48"/>
      <c r="Y4" s="48">
        <v>55</v>
      </c>
      <c r="Z4" s="48"/>
    </row>
    <row r="5" spans="1:26">
      <c r="A5" s="51" t="s">
        <v>295</v>
      </c>
      <c r="B5" s="56">
        <v>33888</v>
      </c>
      <c r="C5" s="56">
        <v>3446</v>
      </c>
      <c r="D5" s="56">
        <v>46972</v>
      </c>
      <c r="E5" s="56">
        <v>166111</v>
      </c>
      <c r="F5" s="48">
        <v>132498</v>
      </c>
      <c r="G5" s="56">
        <v>4096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>
        <v>360</v>
      </c>
      <c r="V5" s="48"/>
      <c r="W5" s="48">
        <v>4554</v>
      </c>
      <c r="X5" s="48"/>
      <c r="Y5" s="48"/>
      <c r="Z5" s="48"/>
    </row>
    <row r="6" spans="1:26">
      <c r="A6" s="51" t="s">
        <v>304</v>
      </c>
      <c r="B6" s="56"/>
      <c r="C6" s="56"/>
      <c r="D6" s="56"/>
      <c r="E6" s="56"/>
      <c r="F6" s="48"/>
      <c r="G6" s="56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51" t="s">
        <v>367</v>
      </c>
      <c r="B7" s="56">
        <v>3</v>
      </c>
      <c r="C7" s="56"/>
      <c r="D7" s="56"/>
      <c r="E7" s="56"/>
      <c r="F7" s="48"/>
      <c r="G7" s="56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4.25" customHeight="1">
      <c r="A8" s="51" t="s">
        <v>175</v>
      </c>
      <c r="B8" s="56">
        <v>4480</v>
      </c>
      <c r="C8" s="56">
        <v>844</v>
      </c>
      <c r="D8" s="56"/>
      <c r="E8" s="56">
        <v>10226</v>
      </c>
      <c r="F8" s="48"/>
      <c r="G8" s="56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>
        <v>57</v>
      </c>
      <c r="V8" s="48">
        <v>15</v>
      </c>
      <c r="W8" s="48">
        <v>388011</v>
      </c>
      <c r="X8" s="48"/>
      <c r="Y8" s="48">
        <v>9707</v>
      </c>
      <c r="Z8" s="48"/>
    </row>
    <row r="9" spans="1:26">
      <c r="A9" s="51" t="s">
        <v>302</v>
      </c>
      <c r="B9" s="56">
        <v>3</v>
      </c>
      <c r="C9" s="56"/>
      <c r="D9" s="56"/>
      <c r="E9" s="56"/>
      <c r="F9" s="48"/>
      <c r="G9" s="56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>
        <v>206</v>
      </c>
      <c r="V9" s="48"/>
      <c r="W9" s="48">
        <v>1172</v>
      </c>
      <c r="X9" s="48"/>
      <c r="Y9" s="48">
        <v>16484</v>
      </c>
      <c r="Z9" s="48"/>
    </row>
    <row r="10" spans="1:26">
      <c r="A10" s="51" t="s">
        <v>55</v>
      </c>
      <c r="B10" s="56">
        <v>18</v>
      </c>
      <c r="C10" s="56"/>
      <c r="D10" s="56"/>
      <c r="E10" s="56"/>
      <c r="F10" s="48"/>
      <c r="G10" s="56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>
        <v>8144</v>
      </c>
      <c r="X10" s="48"/>
      <c r="Y10" s="48">
        <v>49</v>
      </c>
      <c r="Z10" s="48"/>
    </row>
    <row r="11" spans="1:26">
      <c r="A11" s="51" t="s">
        <v>369</v>
      </c>
      <c r="B11" s="56"/>
      <c r="C11" s="56">
        <v>7</v>
      </c>
      <c r="D11" s="56"/>
      <c r="E11" s="56"/>
      <c r="F11" s="48"/>
      <c r="G11" s="56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51" t="s">
        <v>167</v>
      </c>
      <c r="B12" s="56">
        <v>59629</v>
      </c>
      <c r="C12" s="56"/>
      <c r="D12" s="56"/>
      <c r="E12" s="56"/>
      <c r="F12" s="48"/>
      <c r="G12" s="56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>
        <v>141</v>
      </c>
      <c r="X12" s="48"/>
      <c r="Y12" s="48"/>
      <c r="Z12" s="48"/>
    </row>
    <row r="13" spans="1:26">
      <c r="A13" s="51" t="s">
        <v>177</v>
      </c>
      <c r="B13" s="56"/>
      <c r="C13" s="56"/>
      <c r="D13" s="56"/>
      <c r="E13" s="56"/>
      <c r="F13" s="48"/>
      <c r="G13" s="56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>
        <v>100</v>
      </c>
      <c r="X13" s="48"/>
      <c r="Y13" s="48"/>
      <c r="Z13" s="48"/>
    </row>
    <row r="14" spans="1:26">
      <c r="A14" s="51" t="s">
        <v>313</v>
      </c>
      <c r="B14" s="56">
        <v>22765</v>
      </c>
      <c r="C14" s="56">
        <v>18056</v>
      </c>
      <c r="D14" s="56"/>
      <c r="E14" s="56"/>
      <c r="F14" s="48"/>
      <c r="G14" s="56">
        <v>1285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>
        <v>628</v>
      </c>
      <c r="X14" s="48"/>
      <c r="Y14" s="48"/>
      <c r="Z14" s="48"/>
    </row>
    <row r="15" spans="1:26">
      <c r="A15" s="51" t="s">
        <v>57</v>
      </c>
      <c r="B15" s="56">
        <v>10</v>
      </c>
      <c r="C15" s="56">
        <v>73</v>
      </c>
      <c r="D15" s="56"/>
      <c r="E15" s="56"/>
      <c r="F15" s="48"/>
      <c r="G15" s="56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51" t="s">
        <v>59</v>
      </c>
      <c r="B16" s="56"/>
      <c r="C16" s="56"/>
      <c r="D16" s="56"/>
      <c r="E16" s="56"/>
      <c r="F16" s="48">
        <v>6562</v>
      </c>
      <c r="G16" s="56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51" t="s">
        <v>62</v>
      </c>
      <c r="B17" s="56">
        <v>43159</v>
      </c>
      <c r="C17" s="56">
        <v>25817</v>
      </c>
      <c r="D17" s="56">
        <v>31372</v>
      </c>
      <c r="E17" s="56">
        <v>320556</v>
      </c>
      <c r="F17" s="48">
        <v>875</v>
      </c>
      <c r="G17" s="56">
        <v>43844</v>
      </c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>
        <v>6133</v>
      </c>
      <c r="V17" s="48">
        <v>51</v>
      </c>
      <c r="W17" s="48">
        <v>4127</v>
      </c>
      <c r="X17" s="48"/>
      <c r="Y17" s="48">
        <v>991</v>
      </c>
      <c r="Z17" s="48"/>
    </row>
    <row r="18" spans="1:26">
      <c r="A18" s="51" t="s">
        <v>63</v>
      </c>
      <c r="B18" s="56"/>
      <c r="C18" s="56">
        <v>74607</v>
      </c>
      <c r="D18" s="56"/>
      <c r="E18" s="56"/>
      <c r="F18" s="48"/>
      <c r="G18" s="56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51" t="s">
        <v>66</v>
      </c>
      <c r="B19" s="56"/>
      <c r="C19" s="56"/>
      <c r="D19" s="56"/>
      <c r="E19" s="56"/>
      <c r="F19" s="48"/>
      <c r="G19" s="56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>
        <v>438</v>
      </c>
      <c r="X19" s="48"/>
      <c r="Y19" s="48"/>
      <c r="Z19" s="48"/>
    </row>
    <row r="20" spans="1:26">
      <c r="A20" s="51" t="s">
        <v>67</v>
      </c>
      <c r="B20" s="56">
        <f>10573+11220</f>
        <v>21793</v>
      </c>
      <c r="C20" s="56">
        <v>3231</v>
      </c>
      <c r="D20" s="56"/>
      <c r="E20" s="56"/>
      <c r="F20" s="48"/>
      <c r="G20" s="56">
        <v>287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>
        <v>207</v>
      </c>
      <c r="X20" s="48"/>
      <c r="Y20" s="48">
        <v>10487</v>
      </c>
      <c r="Z20" s="48"/>
    </row>
    <row r="21" spans="1:26">
      <c r="A21" s="51" t="s">
        <v>68</v>
      </c>
      <c r="B21" s="56"/>
      <c r="C21" s="56">
        <v>644</v>
      </c>
      <c r="D21" s="56"/>
      <c r="E21" s="56"/>
      <c r="F21" s="48"/>
      <c r="G21" s="56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>
        <v>17197</v>
      </c>
      <c r="X21" s="48"/>
      <c r="Y21" s="48"/>
      <c r="Z21" s="48"/>
    </row>
    <row r="22" spans="1:26">
      <c r="A22" s="51" t="s">
        <v>70</v>
      </c>
      <c r="B22" s="56"/>
      <c r="C22" s="56"/>
      <c r="D22" s="56"/>
      <c r="E22" s="56"/>
      <c r="F22" s="48"/>
      <c r="G22" s="56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>
        <v>417</v>
      </c>
      <c r="X22" s="48"/>
      <c r="Y22" s="48"/>
      <c r="Z22" s="48"/>
    </row>
    <row r="23" spans="1:26">
      <c r="A23" s="51" t="s">
        <v>72</v>
      </c>
      <c r="B23" s="56">
        <v>659</v>
      </c>
      <c r="C23" s="56">
        <v>2399</v>
      </c>
      <c r="D23" s="56"/>
      <c r="E23" s="56"/>
      <c r="F23" s="48"/>
      <c r="G23" s="56">
        <v>52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>
        <v>18</v>
      </c>
      <c r="W23" s="48">
        <v>1303</v>
      </c>
      <c r="X23" s="48"/>
      <c r="Y23" s="48">
        <v>16</v>
      </c>
      <c r="Z23" s="48"/>
    </row>
    <row r="24" spans="1:26">
      <c r="A24" s="51" t="s">
        <v>74</v>
      </c>
      <c r="B24" s="56">
        <v>48091</v>
      </c>
      <c r="C24" s="56">
        <v>49738</v>
      </c>
      <c r="D24" s="56"/>
      <c r="E24" s="56"/>
      <c r="F24" s="48">
        <v>691</v>
      </c>
      <c r="G24" s="56">
        <v>2832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>
        <v>3365</v>
      </c>
      <c r="X24" s="48"/>
      <c r="Y24" s="48">
        <v>4875</v>
      </c>
      <c r="Z24" s="48"/>
    </row>
    <row r="25" spans="1:26">
      <c r="A25" s="51" t="s">
        <v>173</v>
      </c>
      <c r="B25" s="56">
        <v>2111</v>
      </c>
      <c r="C25" s="56"/>
      <c r="D25" s="56"/>
      <c r="E25" s="56"/>
      <c r="F25" s="48"/>
      <c r="G25" s="56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>
        <v>10</v>
      </c>
      <c r="X25" s="48"/>
      <c r="Y25" s="48"/>
      <c r="Z25" s="48"/>
    </row>
    <row r="26" spans="1:26">
      <c r="A26" s="51" t="s">
        <v>174</v>
      </c>
      <c r="B26" s="56">
        <v>30</v>
      </c>
      <c r="C26" s="56">
        <v>6</v>
      </c>
      <c r="D26" s="56"/>
      <c r="E26" s="56"/>
      <c r="F26" s="48"/>
      <c r="G26" s="56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>
      <c r="A27" s="51" t="s">
        <v>76</v>
      </c>
      <c r="B27" s="56"/>
      <c r="C27" s="56">
        <v>30</v>
      </c>
      <c r="D27" s="56"/>
      <c r="E27" s="56"/>
      <c r="F27" s="48"/>
      <c r="G27" s="56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>
      <c r="A28" s="51" t="s">
        <v>78</v>
      </c>
      <c r="B28" s="56">
        <v>10</v>
      </c>
      <c r="C28" s="56"/>
      <c r="D28" s="56"/>
      <c r="E28" s="56"/>
      <c r="F28" s="48"/>
      <c r="G28" s="56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>
      <c r="A29" s="51" t="s">
        <v>165</v>
      </c>
      <c r="B29" s="56">
        <v>274182</v>
      </c>
      <c r="C29" s="56">
        <v>234569</v>
      </c>
      <c r="D29" s="56">
        <v>15928</v>
      </c>
      <c r="E29" s="56">
        <v>85947</v>
      </c>
      <c r="F29" s="48">
        <v>25069</v>
      </c>
      <c r="G29" s="56">
        <v>44119</v>
      </c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>
        <v>1259</v>
      </c>
      <c r="V29" s="48"/>
      <c r="W29" s="48">
        <v>100367</v>
      </c>
      <c r="X29" s="48"/>
      <c r="Y29" s="48">
        <v>27753</v>
      </c>
      <c r="Z29" s="48"/>
    </row>
    <row r="30" spans="1:26">
      <c r="A30" s="51" t="s">
        <v>82</v>
      </c>
      <c r="B30" s="56">
        <v>155113</v>
      </c>
      <c r="C30" s="56">
        <v>254763</v>
      </c>
      <c r="D30" s="56">
        <v>40101</v>
      </c>
      <c r="E30" s="56">
        <v>399165</v>
      </c>
      <c r="F30" s="48">
        <v>9025</v>
      </c>
      <c r="G30" s="56">
        <v>16620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>
        <v>2648</v>
      </c>
      <c r="V30" s="48">
        <v>352</v>
      </c>
      <c r="W30" s="48">
        <v>228471</v>
      </c>
      <c r="X30" s="48"/>
      <c r="Y30" s="48">
        <v>223702</v>
      </c>
      <c r="Z30" s="48"/>
    </row>
    <row r="31" spans="1:26">
      <c r="A31" s="51" t="s">
        <v>318</v>
      </c>
      <c r="B31" s="56">
        <v>1624</v>
      </c>
      <c r="C31" s="56">
        <v>77</v>
      </c>
      <c r="D31" s="56"/>
      <c r="E31" s="56"/>
      <c r="F31" s="48"/>
      <c r="G31" s="56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>
      <c r="A32" s="51" t="s">
        <v>87</v>
      </c>
      <c r="B32" s="56">
        <v>611142</v>
      </c>
      <c r="C32" s="56">
        <v>132577</v>
      </c>
      <c r="D32" s="56">
        <v>446256</v>
      </c>
      <c r="E32" s="56">
        <v>469253</v>
      </c>
      <c r="F32" s="48">
        <v>830815</v>
      </c>
      <c r="G32" s="56">
        <v>1302288</v>
      </c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>
        <v>2147</v>
      </c>
      <c r="V32" s="48">
        <v>36</v>
      </c>
      <c r="W32" s="48">
        <v>31969</v>
      </c>
      <c r="X32" s="48"/>
      <c r="Y32" s="48">
        <v>225310</v>
      </c>
      <c r="Z32" s="48"/>
    </row>
    <row r="33" spans="1:26">
      <c r="A33" s="51" t="s">
        <v>226</v>
      </c>
      <c r="B33" s="56">
        <v>159</v>
      </c>
      <c r="C33" s="56">
        <v>102</v>
      </c>
      <c r="D33" s="56"/>
      <c r="E33" s="56"/>
      <c r="F33" s="48"/>
      <c r="G33" s="56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>
      <c r="A34" s="51" t="s">
        <v>90</v>
      </c>
      <c r="B34" s="56"/>
      <c r="C34" s="56"/>
      <c r="D34" s="56"/>
      <c r="E34" s="56"/>
      <c r="F34" s="48"/>
      <c r="G34" s="56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>
        <v>712</v>
      </c>
      <c r="X34" s="48"/>
      <c r="Y34" s="48"/>
      <c r="Z34" s="48"/>
    </row>
    <row r="35" spans="1:26">
      <c r="A35" s="51" t="s">
        <v>91</v>
      </c>
      <c r="B35" s="56">
        <v>9512</v>
      </c>
      <c r="C35" s="56"/>
      <c r="D35" s="56"/>
      <c r="E35" s="56"/>
      <c r="F35" s="48"/>
      <c r="G35" s="56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>
      <c r="A36" s="51" t="s">
        <v>93</v>
      </c>
      <c r="B36" s="56"/>
      <c r="C36" s="56"/>
      <c r="D36" s="56"/>
      <c r="E36" s="56"/>
      <c r="F36" s="48"/>
      <c r="G36" s="56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>
        <v>24</v>
      </c>
      <c r="W36" s="48"/>
      <c r="X36" s="48"/>
      <c r="Y36" s="48"/>
      <c r="Z36" s="48"/>
    </row>
    <row r="37" spans="1:26">
      <c r="A37" s="51" t="s">
        <v>94</v>
      </c>
      <c r="B37" s="56">
        <v>709</v>
      </c>
      <c r="C37" s="56">
        <v>1912</v>
      </c>
      <c r="D37" s="56"/>
      <c r="E37" s="56"/>
      <c r="F37" s="48"/>
      <c r="G37" s="56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>
        <v>211</v>
      </c>
      <c r="V37" s="48"/>
      <c r="W37" s="48">
        <v>430</v>
      </c>
      <c r="X37" s="48"/>
      <c r="Y37" s="48">
        <v>6283</v>
      </c>
      <c r="Z37" s="48"/>
    </row>
    <row r="38" spans="1:26">
      <c r="A38" s="51" t="s">
        <v>100</v>
      </c>
      <c r="B38" s="56">
        <v>2625</v>
      </c>
      <c r="C38" s="56">
        <v>249</v>
      </c>
      <c r="D38" s="56"/>
      <c r="E38" s="56">
        <v>1298</v>
      </c>
      <c r="F38" s="48"/>
      <c r="G38" s="56">
        <v>26586</v>
      </c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>
        <v>26528</v>
      </c>
      <c r="X38" s="48"/>
      <c r="Y38" s="48">
        <v>2210</v>
      </c>
      <c r="Z38" s="48"/>
    </row>
    <row r="39" spans="1:26">
      <c r="A39" s="51" t="s">
        <v>102</v>
      </c>
      <c r="B39" s="56">
        <v>46325</v>
      </c>
      <c r="C39" s="56">
        <v>19405</v>
      </c>
      <c r="D39" s="56">
        <v>406727</v>
      </c>
      <c r="E39" s="56">
        <v>42491</v>
      </c>
      <c r="F39" s="48"/>
      <c r="G39" s="56">
        <v>63181</v>
      </c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>
        <v>68</v>
      </c>
      <c r="V39" s="48">
        <v>25</v>
      </c>
      <c r="W39" s="48">
        <v>615</v>
      </c>
      <c r="X39" s="48"/>
      <c r="Y39" s="48">
        <v>232</v>
      </c>
      <c r="Z39" s="48"/>
    </row>
    <row r="40" spans="1:26">
      <c r="A40" s="51" t="s">
        <v>103</v>
      </c>
      <c r="B40" s="56"/>
      <c r="C40" s="56"/>
      <c r="D40" s="56"/>
      <c r="E40" s="56"/>
      <c r="F40" s="48"/>
      <c r="G40" s="56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>
        <v>30</v>
      </c>
      <c r="X40" s="48"/>
      <c r="Y40" s="48"/>
      <c r="Z40" s="48"/>
    </row>
    <row r="41" spans="1:26">
      <c r="A41" s="51" t="s">
        <v>104</v>
      </c>
      <c r="B41" s="56">
        <v>12767</v>
      </c>
      <c r="C41" s="56">
        <v>13104</v>
      </c>
      <c r="D41" s="56"/>
      <c r="E41" s="56"/>
      <c r="F41" s="48"/>
      <c r="G41" s="56">
        <v>5646</v>
      </c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>
        <v>1</v>
      </c>
      <c r="V41" s="48">
        <v>2498</v>
      </c>
      <c r="W41" s="48">
        <v>16956</v>
      </c>
      <c r="X41" s="48"/>
      <c r="Y41" s="48">
        <v>233808</v>
      </c>
      <c r="Z41" s="48"/>
    </row>
    <row r="42" spans="1:26">
      <c r="A42" s="51" t="s">
        <v>354</v>
      </c>
      <c r="B42" s="56"/>
      <c r="C42" s="56">
        <v>2</v>
      </c>
      <c r="D42" s="56"/>
      <c r="E42" s="56"/>
      <c r="F42" s="48"/>
      <c r="G42" s="56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>
      <c r="A43" s="51" t="s">
        <v>116</v>
      </c>
      <c r="B43" s="56">
        <v>18</v>
      </c>
      <c r="C43" s="56"/>
      <c r="D43" s="56"/>
      <c r="E43" s="56"/>
      <c r="F43" s="48"/>
      <c r="G43" s="56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>
      <c r="A44" s="51" t="s">
        <v>118</v>
      </c>
      <c r="B44" s="56">
        <v>7438</v>
      </c>
      <c r="C44" s="56">
        <v>3891</v>
      </c>
      <c r="D44" s="56"/>
      <c r="E44" s="56"/>
      <c r="F44" s="48"/>
      <c r="G44" s="56">
        <v>502</v>
      </c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>
        <v>261</v>
      </c>
      <c r="V44" s="48">
        <v>449</v>
      </c>
      <c r="W44" s="48">
        <v>316</v>
      </c>
      <c r="X44" s="48"/>
      <c r="Y44" s="48">
        <v>130</v>
      </c>
      <c r="Z44" s="48"/>
    </row>
    <row r="45" spans="1:26">
      <c r="A45" s="51" t="s">
        <v>119</v>
      </c>
      <c r="B45" s="56">
        <v>16559</v>
      </c>
      <c r="C45" s="56"/>
      <c r="D45" s="56"/>
      <c r="E45" s="56"/>
      <c r="F45" s="48"/>
      <c r="G45" s="56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>
      <c r="A46" s="51" t="s">
        <v>122</v>
      </c>
      <c r="B46" s="56">
        <v>372437</v>
      </c>
      <c r="C46" s="56">
        <v>281431</v>
      </c>
      <c r="D46" s="56"/>
      <c r="E46" s="56">
        <v>5279</v>
      </c>
      <c r="F46" s="48">
        <v>17763</v>
      </c>
      <c r="G46" s="56">
        <v>27157</v>
      </c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>
        <v>24</v>
      </c>
      <c r="V46" s="48">
        <v>237</v>
      </c>
      <c r="W46" s="48">
        <v>525818</v>
      </c>
      <c r="X46" s="48"/>
      <c r="Y46" s="48">
        <v>1056560</v>
      </c>
      <c r="Z46" s="48"/>
    </row>
    <row r="47" spans="1:26">
      <c r="A47" s="51" t="s">
        <v>123</v>
      </c>
      <c r="B47" s="56">
        <v>4543</v>
      </c>
      <c r="C47" s="56">
        <v>51</v>
      </c>
      <c r="D47" s="56"/>
      <c r="E47" s="56">
        <v>2784</v>
      </c>
      <c r="F47" s="48"/>
      <c r="G47" s="56">
        <v>3425</v>
      </c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>
      <c r="A48" s="51" t="s">
        <v>127</v>
      </c>
      <c r="B48" s="56">
        <v>14</v>
      </c>
      <c r="C48" s="56">
        <v>1</v>
      </c>
      <c r="D48" s="56"/>
      <c r="E48" s="56"/>
      <c r="F48" s="48"/>
      <c r="G48" s="56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>
        <v>3767</v>
      </c>
      <c r="Z48" s="48"/>
    </row>
    <row r="49" spans="1:26">
      <c r="A49" s="44" t="s">
        <v>207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>
        <v>5</v>
      </c>
      <c r="W49" s="48"/>
      <c r="X49" s="48"/>
      <c r="Y49" s="48"/>
      <c r="Z49" s="48"/>
    </row>
    <row r="50" spans="1:26">
      <c r="A50" s="51" t="s">
        <v>305</v>
      </c>
      <c r="B50" s="56"/>
      <c r="C50" s="56"/>
      <c r="D50" s="56"/>
      <c r="E50" s="56"/>
      <c r="F50" s="48"/>
      <c r="G50" s="56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>
        <v>134</v>
      </c>
      <c r="X50" s="48"/>
      <c r="Y50" s="48"/>
      <c r="Z50" s="48"/>
    </row>
    <row r="51" spans="1:26">
      <c r="A51" s="44" t="s">
        <v>212</v>
      </c>
      <c r="B51" s="48">
        <v>70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>
        <v>10</v>
      </c>
      <c r="X51" s="48"/>
      <c r="Y51" s="48"/>
      <c r="Z51" s="48"/>
    </row>
    <row r="52" spans="1:26">
      <c r="A52" s="44" t="s">
        <v>134</v>
      </c>
      <c r="B52" s="48">
        <v>122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>
      <c r="A53" s="44" t="s">
        <v>136</v>
      </c>
      <c r="B53" s="48">
        <v>28382</v>
      </c>
      <c r="C53" s="48">
        <v>191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>
      <c r="A54" s="44" t="s">
        <v>368</v>
      </c>
      <c r="B54" s="48">
        <v>13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>
      <c r="A55" s="51" t="s">
        <v>316</v>
      </c>
      <c r="B55" s="56">
        <v>15107</v>
      </c>
      <c r="C55" s="56">
        <v>2164</v>
      </c>
      <c r="D55" s="56"/>
      <c r="E55" s="56"/>
      <c r="F55" s="48">
        <v>39434</v>
      </c>
      <c r="G55" s="56">
        <v>42481</v>
      </c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>
        <v>25</v>
      </c>
      <c r="X55" s="48"/>
      <c r="Y55" s="48"/>
      <c r="Z55" s="48"/>
    </row>
    <row r="56" spans="1:26">
      <c r="A56" s="51" t="s">
        <v>363</v>
      </c>
      <c r="B56" s="56"/>
      <c r="C56" s="56">
        <v>112</v>
      </c>
      <c r="D56" s="56"/>
      <c r="E56" s="56"/>
      <c r="F56" s="48"/>
      <c r="G56" s="56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>
      <c r="A57" s="51" t="s">
        <v>166</v>
      </c>
      <c r="B57" s="56">
        <v>1360</v>
      </c>
      <c r="C57" s="56">
        <v>1434</v>
      </c>
      <c r="D57" s="56">
        <v>198</v>
      </c>
      <c r="E57" s="56">
        <v>2354</v>
      </c>
      <c r="F57" s="48">
        <v>1660</v>
      </c>
      <c r="G57" s="56">
        <v>21534</v>
      </c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>
        <v>1</v>
      </c>
      <c r="V57" s="48"/>
      <c r="W57" s="48">
        <v>6604</v>
      </c>
      <c r="X57" s="48"/>
      <c r="Y57" s="48">
        <v>526</v>
      </c>
      <c r="Z57" s="48"/>
    </row>
    <row r="58" spans="1:26">
      <c r="A58" s="51" t="s">
        <v>146</v>
      </c>
      <c r="B58" s="56">
        <v>1775</v>
      </c>
      <c r="C58" s="56"/>
      <c r="D58" s="56"/>
      <c r="E58" s="56"/>
      <c r="F58" s="48"/>
      <c r="G58" s="56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>
      <c r="A59" s="51" t="s">
        <v>147</v>
      </c>
      <c r="B59" s="56">
        <v>15359</v>
      </c>
      <c r="C59" s="56">
        <v>171</v>
      </c>
      <c r="D59" s="56"/>
      <c r="E59" s="56"/>
      <c r="F59" s="48"/>
      <c r="G59" s="56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>
      <c r="A60" s="51" t="s">
        <v>149</v>
      </c>
      <c r="B60" s="56">
        <v>79</v>
      </c>
      <c r="C60" s="56">
        <v>2</v>
      </c>
      <c r="D60" s="56">
        <v>148</v>
      </c>
      <c r="E60" s="56">
        <v>64</v>
      </c>
      <c r="F60" s="48"/>
      <c r="G60" s="56">
        <v>2663</v>
      </c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>
        <v>37</v>
      </c>
      <c r="X60" s="48"/>
      <c r="Y60" s="48"/>
      <c r="Z60" s="48"/>
    </row>
    <row r="61" spans="1:26">
      <c r="A61" s="51" t="s">
        <v>150</v>
      </c>
      <c r="B61" s="56"/>
      <c r="C61" s="56"/>
      <c r="D61" s="56"/>
      <c r="E61" s="56"/>
      <c r="F61" s="48"/>
      <c r="G61" s="56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>
        <v>100</v>
      </c>
      <c r="X61" s="48"/>
      <c r="Y61" s="48"/>
      <c r="Z61" s="48"/>
    </row>
    <row r="62" spans="1:26">
      <c r="A62" s="51" t="s">
        <v>155</v>
      </c>
      <c r="B62" s="56"/>
      <c r="C62" s="56"/>
      <c r="D62" s="56"/>
      <c r="E62" s="56"/>
      <c r="F62" s="48"/>
      <c r="G62" s="56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>
        <v>2310</v>
      </c>
      <c r="X62" s="48"/>
      <c r="Y62" s="48"/>
      <c r="Z62" s="48"/>
    </row>
    <row r="63" spans="1:26">
      <c r="A63" s="51" t="s">
        <v>218</v>
      </c>
      <c r="B63" s="56">
        <v>3572</v>
      </c>
      <c r="C63" s="56">
        <v>17104</v>
      </c>
      <c r="D63" s="56"/>
      <c r="E63" s="56"/>
      <c r="F63" s="48"/>
      <c r="G63" s="56">
        <v>2495</v>
      </c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>
        <v>2137</v>
      </c>
      <c r="W63" s="48"/>
      <c r="X63" s="48"/>
      <c r="Y63" s="48">
        <v>6</v>
      </c>
      <c r="Z63" s="48"/>
    </row>
    <row r="64" spans="1:26">
      <c r="A64" s="51" t="s">
        <v>217</v>
      </c>
      <c r="B64" s="56">
        <v>64070</v>
      </c>
      <c r="C64" s="56"/>
      <c r="D64" s="56"/>
      <c r="E64" s="56"/>
      <c r="F64" s="48"/>
      <c r="G64" s="56">
        <v>4337</v>
      </c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>
        <v>27</v>
      </c>
      <c r="X64" s="48"/>
      <c r="Y64" s="48">
        <v>356</v>
      </c>
      <c r="Z64" s="48"/>
    </row>
    <row r="65" spans="1:26">
      <c r="A65" s="51" t="s">
        <v>161</v>
      </c>
      <c r="B65" s="56"/>
      <c r="C65" s="56"/>
      <c r="D65" s="56"/>
      <c r="E65" s="56"/>
      <c r="F65" s="48"/>
      <c r="G65" s="56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>
        <v>5850</v>
      </c>
      <c r="X65" s="48"/>
      <c r="Y65" s="48"/>
      <c r="Z65" s="48"/>
    </row>
    <row r="67" spans="1:26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</row>
  </sheetData>
  <sortState ref="A2:V44">
    <sortCondition ref="A2:A44"/>
  </sortState>
  <pageMargins left="0.75" right="0.75" top="1" bottom="1" header="0.5" footer="0.5"/>
  <pageSetup orientation="portrait" horizontalDpi="4294967292" verticalDpi="429496729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A37" zoomScaleNormal="100" workbookViewId="0">
      <selection activeCell="W59" sqref="W59"/>
    </sheetView>
  </sheetViews>
  <sheetFormatPr defaultColWidth="11.42578125" defaultRowHeight="15"/>
  <cols>
    <col min="1" max="1" width="25.5703125" bestFit="1" customWidth="1"/>
    <col min="2" max="3" width="8.7109375" bestFit="1" customWidth="1"/>
    <col min="4" max="4" width="11" customWidth="1"/>
    <col min="5" max="5" width="12.85546875" customWidth="1"/>
    <col min="6" max="6" width="11.85546875" customWidth="1"/>
    <col min="7" max="7" width="8.28515625" customWidth="1"/>
  </cols>
  <sheetData>
    <row r="1" spans="1:27" s="3" customFormat="1">
      <c r="A1" s="49" t="s">
        <v>44</v>
      </c>
      <c r="B1" s="49" t="s">
        <v>331</v>
      </c>
      <c r="C1" s="49" t="s">
        <v>336</v>
      </c>
      <c r="D1" s="49" t="s">
        <v>405</v>
      </c>
      <c r="E1" s="49" t="s">
        <v>406</v>
      </c>
      <c r="F1" s="49" t="s">
        <v>403</v>
      </c>
      <c r="G1" s="49" t="s">
        <v>404</v>
      </c>
      <c r="H1" s="50" t="s">
        <v>424</v>
      </c>
      <c r="I1" s="49" t="s">
        <v>337</v>
      </c>
      <c r="J1" s="49" t="s">
        <v>340</v>
      </c>
      <c r="K1" s="49" t="s">
        <v>339</v>
      </c>
      <c r="L1" s="49" t="s">
        <v>341</v>
      </c>
      <c r="M1" s="49" t="s">
        <v>342</v>
      </c>
      <c r="N1" s="49" t="s">
        <v>343</v>
      </c>
      <c r="O1" s="49" t="s">
        <v>344</v>
      </c>
      <c r="P1" s="49" t="s">
        <v>345</v>
      </c>
      <c r="Q1" s="49" t="s">
        <v>346</v>
      </c>
      <c r="R1" s="49" t="s">
        <v>347</v>
      </c>
      <c r="S1" s="50" t="s">
        <v>366</v>
      </c>
      <c r="T1" s="50" t="s">
        <v>348</v>
      </c>
      <c r="U1" s="50" t="s">
        <v>349</v>
      </c>
      <c r="V1" s="50" t="s">
        <v>350</v>
      </c>
      <c r="W1" s="50" t="s">
        <v>351</v>
      </c>
      <c r="X1" s="50" t="s">
        <v>352</v>
      </c>
      <c r="Y1" s="50" t="s">
        <v>353</v>
      </c>
      <c r="Z1" s="50" t="s">
        <v>365</v>
      </c>
      <c r="AA1" s="50" t="s">
        <v>370</v>
      </c>
    </row>
    <row r="2" spans="1:27">
      <c r="A2" s="44" t="s">
        <v>45</v>
      </c>
      <c r="B2" s="44">
        <v>1879070</v>
      </c>
      <c r="C2">
        <v>1176609</v>
      </c>
      <c r="D2" s="44">
        <v>835691</v>
      </c>
      <c r="E2" s="44">
        <v>2047941</v>
      </c>
      <c r="F2" s="44">
        <v>799525</v>
      </c>
      <c r="G2" s="44">
        <v>1634627</v>
      </c>
      <c r="H2" s="44">
        <v>37090</v>
      </c>
      <c r="I2" s="44">
        <v>42873</v>
      </c>
      <c r="J2" s="44">
        <v>1178435</v>
      </c>
      <c r="K2" s="44">
        <v>275696</v>
      </c>
      <c r="L2" s="44">
        <v>558482</v>
      </c>
      <c r="M2" s="44">
        <v>15909</v>
      </c>
      <c r="N2" s="44">
        <v>24605</v>
      </c>
      <c r="O2" s="44">
        <v>157863</v>
      </c>
      <c r="P2" s="44">
        <v>800376</v>
      </c>
      <c r="Q2" s="44">
        <v>342947</v>
      </c>
      <c r="R2" s="44">
        <v>37376</v>
      </c>
      <c r="S2" s="44">
        <v>363499</v>
      </c>
      <c r="T2" s="44">
        <v>324</v>
      </c>
      <c r="U2" s="44">
        <v>24681</v>
      </c>
      <c r="V2" s="44">
        <v>24540</v>
      </c>
      <c r="W2" s="44">
        <v>16966</v>
      </c>
      <c r="X2" s="44">
        <v>1487903</v>
      </c>
      <c r="Y2" s="44">
        <v>70296</v>
      </c>
      <c r="Z2" s="44">
        <v>2092139</v>
      </c>
      <c r="AA2" s="44">
        <v>67856</v>
      </c>
    </row>
    <row r="3" spans="1:27">
      <c r="A3" s="44" t="s">
        <v>47</v>
      </c>
      <c r="B3" s="44">
        <v>11481</v>
      </c>
      <c r="C3" s="44">
        <v>31445</v>
      </c>
      <c r="D3" s="44"/>
      <c r="E3" s="44"/>
      <c r="F3" s="44"/>
      <c r="G3" s="44">
        <v>8125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spans="1:27">
      <c r="A4" s="51" t="s">
        <v>303</v>
      </c>
      <c r="B4" s="51">
        <v>1976</v>
      </c>
      <c r="C4" s="51">
        <v>849</v>
      </c>
      <c r="D4" s="51"/>
      <c r="E4" s="51"/>
      <c r="F4" s="51"/>
      <c r="G4" s="51">
        <v>13101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212</v>
      </c>
      <c r="X4" s="44">
        <v>294</v>
      </c>
      <c r="Y4" s="44"/>
      <c r="Z4" s="44"/>
      <c r="AA4" s="44"/>
    </row>
    <row r="5" spans="1:27">
      <c r="A5" s="51" t="s">
        <v>295</v>
      </c>
      <c r="B5" s="51">
        <v>20314</v>
      </c>
      <c r="C5" s="51">
        <v>3189</v>
      </c>
      <c r="D5" s="51">
        <v>14551</v>
      </c>
      <c r="E5" s="51">
        <v>65732</v>
      </c>
      <c r="F5" s="51">
        <v>46363</v>
      </c>
      <c r="G5" s="51">
        <v>9523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>
        <v>22</v>
      </c>
      <c r="W5" s="44">
        <v>58</v>
      </c>
      <c r="X5" s="44">
        <v>186</v>
      </c>
      <c r="Y5" s="44"/>
      <c r="Z5" s="44">
        <v>59</v>
      </c>
      <c r="AA5" s="44"/>
    </row>
    <row r="6" spans="1:27">
      <c r="A6" s="51" t="s">
        <v>304</v>
      </c>
      <c r="B6" s="51"/>
      <c r="C6" s="51">
        <v>8</v>
      </c>
      <c r="D6" s="51"/>
      <c r="E6" s="51"/>
      <c r="F6" s="51"/>
      <c r="G6" s="51"/>
      <c r="H6" s="44"/>
      <c r="I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>
        <v>1</v>
      </c>
      <c r="Y6" s="44"/>
      <c r="Z6" s="44">
        <v>393</v>
      </c>
      <c r="AA6" s="44"/>
    </row>
    <row r="7" spans="1:27">
      <c r="A7" s="51" t="s">
        <v>367</v>
      </c>
      <c r="B7" s="51">
        <v>15</v>
      </c>
      <c r="C7" s="51"/>
      <c r="D7" s="51"/>
      <c r="E7" s="51"/>
      <c r="F7" s="51"/>
      <c r="G7" s="51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 spans="1:27">
      <c r="A8" s="51" t="s">
        <v>175</v>
      </c>
      <c r="B8" s="51">
        <v>13338</v>
      </c>
      <c r="C8" s="51">
        <v>2498</v>
      </c>
      <c r="D8" s="51"/>
      <c r="E8" s="51"/>
      <c r="F8" s="51"/>
      <c r="G8" s="51">
        <v>3435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>
        <v>11</v>
      </c>
      <c r="X8" s="44">
        <v>456936</v>
      </c>
      <c r="Y8" s="44"/>
      <c r="Z8" s="44">
        <v>10108</v>
      </c>
      <c r="AA8" s="44"/>
    </row>
    <row r="9" spans="1:27">
      <c r="A9" s="51" t="s">
        <v>302</v>
      </c>
      <c r="B9" s="51"/>
      <c r="C9" s="51">
        <v>13</v>
      </c>
      <c r="D9" s="51"/>
      <c r="E9" s="51"/>
      <c r="F9" s="51"/>
      <c r="G9" s="51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>
        <v>1148</v>
      </c>
      <c r="W9" s="44"/>
      <c r="X9" s="44">
        <v>425</v>
      </c>
      <c r="Y9" s="44"/>
      <c r="Z9" s="44">
        <v>11835</v>
      </c>
      <c r="AA9" s="44"/>
    </row>
    <row r="10" spans="1:27">
      <c r="A10" s="51" t="s">
        <v>55</v>
      </c>
      <c r="C10" s="51"/>
      <c r="D10" s="51"/>
      <c r="E10" s="51"/>
      <c r="F10" s="51"/>
      <c r="G10" s="51">
        <v>16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>
        <v>3667</v>
      </c>
      <c r="Y10" s="44"/>
      <c r="Z10" s="44">
        <v>220</v>
      </c>
      <c r="AA10" s="44"/>
    </row>
    <row r="11" spans="1:27">
      <c r="A11" s="51" t="s">
        <v>167</v>
      </c>
      <c r="B11" s="51">
        <v>43338</v>
      </c>
      <c r="C11" s="51">
        <v>3</v>
      </c>
      <c r="D11" s="51"/>
      <c r="E11" s="51"/>
      <c r="F11" s="51"/>
      <c r="G11" s="51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>
        <v>1</v>
      </c>
      <c r="Y11" s="44"/>
      <c r="Z11" s="44"/>
      <c r="AA11" s="44"/>
    </row>
    <row r="12" spans="1:27">
      <c r="A12" s="51" t="s">
        <v>313</v>
      </c>
      <c r="B12" s="51">
        <v>38432</v>
      </c>
      <c r="C12" s="51">
        <v>2</v>
      </c>
      <c r="D12" s="51"/>
      <c r="E12" s="51"/>
      <c r="F12" s="51"/>
      <c r="G12" s="51">
        <v>12105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1:27">
      <c r="A13" s="51" t="s">
        <v>57</v>
      </c>
      <c r="B13" s="51"/>
      <c r="C13" s="51">
        <v>39</v>
      </c>
      <c r="D13" s="51"/>
      <c r="E13" s="51"/>
      <c r="F13" s="51"/>
      <c r="G13" s="51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>
        <v>22</v>
      </c>
      <c r="W13" s="44">
        <v>105</v>
      </c>
      <c r="X13" s="44">
        <v>10</v>
      </c>
      <c r="Y13" s="44"/>
      <c r="Z13" s="44"/>
      <c r="AA13" s="44"/>
    </row>
    <row r="14" spans="1:27">
      <c r="A14" s="51" t="s">
        <v>62</v>
      </c>
      <c r="B14" s="51">
        <v>8910</v>
      </c>
      <c r="C14" s="51">
        <v>63981</v>
      </c>
      <c r="D14" s="51">
        <v>17712</v>
      </c>
      <c r="E14" s="51">
        <v>802749</v>
      </c>
      <c r="F14" s="51">
        <v>3449</v>
      </c>
      <c r="G14" s="51">
        <v>60596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>
        <v>16400</v>
      </c>
      <c r="W14" s="44"/>
      <c r="X14" s="44">
        <v>4586</v>
      </c>
      <c r="Y14" s="44"/>
      <c r="Z14" s="44">
        <v>390</v>
      </c>
      <c r="AA14" s="44"/>
    </row>
    <row r="15" spans="1:27">
      <c r="A15" s="51" t="s">
        <v>63</v>
      </c>
      <c r="B15" s="51"/>
      <c r="C15" s="51">
        <v>75634</v>
      </c>
      <c r="D15" s="51"/>
      <c r="E15" s="51"/>
      <c r="F15" s="51"/>
      <c r="G15" s="51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spans="1:27">
      <c r="A16" s="51" t="s">
        <v>67</v>
      </c>
      <c r="B16" s="51">
        <f>11072+549</f>
        <v>11621</v>
      </c>
      <c r="C16" s="51">
        <v>6421</v>
      </c>
      <c r="D16" s="51"/>
      <c r="E16" s="51"/>
      <c r="F16" s="51"/>
      <c r="G16" s="51">
        <v>360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>
        <v>5</v>
      </c>
      <c r="W16" s="44"/>
      <c r="X16" s="44">
        <v>19</v>
      </c>
      <c r="Y16" s="44"/>
      <c r="Z16" s="44">
        <v>12052</v>
      </c>
      <c r="AA16" s="44"/>
    </row>
    <row r="17" spans="1:27">
      <c r="A17" s="51" t="s">
        <v>68</v>
      </c>
      <c r="B17" s="51"/>
      <c r="C17" s="51">
        <v>20</v>
      </c>
      <c r="D17" s="51"/>
      <c r="E17" s="51"/>
      <c r="F17" s="51"/>
      <c r="G17" s="51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>
        <v>23576</v>
      </c>
      <c r="Y17" s="44"/>
      <c r="Z17" s="44"/>
      <c r="AA17" s="44"/>
    </row>
    <row r="18" spans="1:27">
      <c r="A18" s="51" t="s">
        <v>70</v>
      </c>
      <c r="B18" s="51"/>
      <c r="C18" s="51"/>
      <c r="D18" s="51"/>
      <c r="E18" s="51"/>
      <c r="F18" s="51"/>
      <c r="G18" s="51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>
        <v>122</v>
      </c>
      <c r="Y18" s="44"/>
      <c r="Z18" s="44"/>
      <c r="AA18" s="44"/>
    </row>
    <row r="19" spans="1:27">
      <c r="A19" s="51" t="s">
        <v>72</v>
      </c>
      <c r="B19" s="51">
        <v>112</v>
      </c>
      <c r="C19" s="51">
        <v>1663</v>
      </c>
      <c r="D19" s="51"/>
      <c r="E19" s="51"/>
      <c r="F19" s="51"/>
      <c r="G19" s="51">
        <v>10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>
        <v>1169</v>
      </c>
      <c r="X19" s="44">
        <v>330</v>
      </c>
      <c r="Y19" s="44"/>
      <c r="Z19" s="44"/>
      <c r="AA19" s="44"/>
    </row>
    <row r="20" spans="1:27">
      <c r="A20" s="51" t="s">
        <v>172</v>
      </c>
      <c r="B20" s="51">
        <v>10</v>
      </c>
      <c r="C20" s="51"/>
      <c r="D20" s="51"/>
      <c r="E20" s="51"/>
      <c r="F20" s="51"/>
      <c r="G20" s="51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 spans="1:27">
      <c r="A21" s="51" t="s">
        <v>74</v>
      </c>
      <c r="B21" s="51">
        <v>50366</v>
      </c>
      <c r="C21" s="51">
        <v>53034</v>
      </c>
      <c r="D21" s="51"/>
      <c r="E21" s="51">
        <v>18286</v>
      </c>
      <c r="F21" s="51">
        <v>992</v>
      </c>
      <c r="G21" s="51">
        <v>36158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>
        <v>3021</v>
      </c>
      <c r="Y21" s="44"/>
      <c r="Z21" s="44">
        <v>8057</v>
      </c>
      <c r="AA21" s="44"/>
    </row>
    <row r="22" spans="1:27">
      <c r="A22" s="51" t="s">
        <v>173</v>
      </c>
      <c r="B22" s="51">
        <v>2992</v>
      </c>
      <c r="C22" s="51"/>
      <c r="D22" s="51"/>
      <c r="E22" s="51"/>
      <c r="F22" s="51"/>
      <c r="G22" s="51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 spans="1:27">
      <c r="A23" s="51" t="s">
        <v>165</v>
      </c>
      <c r="B23" s="51">
        <v>303796</v>
      </c>
      <c r="C23" s="51">
        <v>255698</v>
      </c>
      <c r="D23" s="51">
        <v>64203</v>
      </c>
      <c r="E23" s="51">
        <v>149402</v>
      </c>
      <c r="F23" s="51">
        <v>5324</v>
      </c>
      <c r="G23" s="51">
        <v>132726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>
        <v>1476</v>
      </c>
      <c r="W23" s="44">
        <v>228</v>
      </c>
      <c r="X23" s="44">
        <v>110280</v>
      </c>
      <c r="Y23" s="44"/>
      <c r="Z23" s="44">
        <v>22233</v>
      </c>
      <c r="AA23" s="44"/>
    </row>
    <row r="24" spans="1:27">
      <c r="A24" s="51" t="s">
        <v>82</v>
      </c>
      <c r="B24" s="51">
        <v>186921</v>
      </c>
      <c r="C24" s="51">
        <v>204840</v>
      </c>
      <c r="D24" s="51">
        <v>653173</v>
      </c>
      <c r="E24" s="51">
        <v>633614</v>
      </c>
      <c r="F24" s="51">
        <v>2210</v>
      </c>
      <c r="G24" s="51">
        <v>14469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1925</v>
      </c>
      <c r="W24" s="44">
        <v>189</v>
      </c>
      <c r="X24" s="44">
        <v>265836</v>
      </c>
      <c r="Y24" s="44"/>
      <c r="Z24" s="44">
        <v>262754</v>
      </c>
      <c r="AA24" s="44"/>
    </row>
    <row r="25" spans="1:27">
      <c r="A25" s="51" t="s">
        <v>318</v>
      </c>
      <c r="B25" s="51">
        <v>329</v>
      </c>
      <c r="C25" s="51"/>
      <c r="D25" s="51"/>
      <c r="F25" s="51"/>
      <c r="G25" s="51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>
        <v>13464</v>
      </c>
      <c r="X25" s="44"/>
      <c r="Y25" s="44"/>
      <c r="Z25" s="44"/>
      <c r="AA25" s="44"/>
    </row>
    <row r="26" spans="1:27">
      <c r="A26" s="51" t="s">
        <v>87</v>
      </c>
      <c r="B26" s="51">
        <v>700217</v>
      </c>
      <c r="C26" s="51">
        <v>111396</v>
      </c>
      <c r="D26" s="51">
        <v>75324</v>
      </c>
      <c r="E26" s="51">
        <v>313949</v>
      </c>
      <c r="F26" s="51">
        <v>689249</v>
      </c>
      <c r="G26" s="51">
        <v>1105715</v>
      </c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>
        <v>2400</v>
      </c>
      <c r="W26" s="44"/>
      <c r="X26" s="44">
        <v>25890</v>
      </c>
      <c r="Y26" s="44"/>
      <c r="Z26" s="44">
        <v>299355</v>
      </c>
      <c r="AA26" s="44"/>
    </row>
    <row r="27" spans="1:27">
      <c r="A27" s="51" t="s">
        <v>226</v>
      </c>
      <c r="B27" s="51">
        <v>1221</v>
      </c>
      <c r="C27" s="51">
        <v>21</v>
      </c>
      <c r="D27" s="51"/>
      <c r="E27" s="51"/>
      <c r="F27" s="51"/>
      <c r="G27" s="51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 spans="1:27">
      <c r="A28" s="51" t="s">
        <v>90</v>
      </c>
      <c r="B28" s="51">
        <v>77</v>
      </c>
      <c r="C28" s="51"/>
      <c r="D28" s="51"/>
      <c r="E28" s="51"/>
      <c r="F28" s="51"/>
      <c r="G28" s="51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>
        <v>809</v>
      </c>
      <c r="W28" s="44"/>
      <c r="X28" s="44">
        <v>475</v>
      </c>
      <c r="Y28" s="44"/>
      <c r="Z28" s="44"/>
      <c r="AA28" s="44"/>
    </row>
    <row r="29" spans="1:27">
      <c r="A29" s="51" t="s">
        <v>94</v>
      </c>
      <c r="B29" s="51">
        <v>5</v>
      </c>
      <c r="C29" s="51">
        <v>4417</v>
      </c>
      <c r="D29" s="51"/>
      <c r="E29" s="51"/>
      <c r="F29" s="51"/>
      <c r="G29" s="51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>
        <v>37</v>
      </c>
      <c r="Y29" s="44"/>
      <c r="Z29" s="44">
        <v>4545</v>
      </c>
      <c r="AA29" s="44"/>
    </row>
    <row r="30" spans="1:27">
      <c r="A30" s="51" t="s">
        <v>100</v>
      </c>
      <c r="B30" s="51">
        <v>406</v>
      </c>
      <c r="C30" s="44">
        <v>238</v>
      </c>
      <c r="D30" s="44"/>
      <c r="E30" s="44">
        <v>13658</v>
      </c>
      <c r="F30" s="44"/>
      <c r="G30" s="44">
        <v>28672</v>
      </c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>
        <v>19160</v>
      </c>
      <c r="Y30" s="44"/>
      <c r="Z30" s="44">
        <v>224</v>
      </c>
      <c r="AA30" s="44"/>
    </row>
    <row r="31" spans="1:27">
      <c r="A31" s="51" t="s">
        <v>102</v>
      </c>
      <c r="B31" s="51">
        <v>46464</v>
      </c>
      <c r="C31" s="51">
        <v>25067</v>
      </c>
      <c r="D31" s="51">
        <v>6561</v>
      </c>
      <c r="E31" s="51"/>
      <c r="F31" s="51"/>
      <c r="G31" s="51">
        <v>513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>
        <v>327</v>
      </c>
      <c r="W31" s="44">
        <v>811</v>
      </c>
      <c r="X31" s="44">
        <v>633</v>
      </c>
      <c r="Y31" s="44"/>
      <c r="Z31" s="44">
        <v>465</v>
      </c>
      <c r="AA31" s="44"/>
    </row>
    <row r="32" spans="1:27">
      <c r="A32" s="51" t="s">
        <v>103</v>
      </c>
      <c r="B32" s="51">
        <v>4</v>
      </c>
      <c r="C32" s="51"/>
      <c r="D32" s="51"/>
      <c r="E32" s="51"/>
      <c r="F32" s="51"/>
      <c r="G32" s="51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>
        <v>1</v>
      </c>
      <c r="W32" s="44">
        <v>2</v>
      </c>
      <c r="X32" s="44">
        <v>66</v>
      </c>
      <c r="Y32" s="44"/>
      <c r="Z32" s="44"/>
      <c r="AA32" s="44"/>
    </row>
    <row r="33" spans="1:27">
      <c r="A33" s="51" t="s">
        <v>104</v>
      </c>
      <c r="B33" s="51">
        <v>68018</v>
      </c>
      <c r="C33" s="51">
        <v>9413</v>
      </c>
      <c r="D33" s="51"/>
      <c r="E33" s="51">
        <v>927</v>
      </c>
      <c r="F33" s="51"/>
      <c r="G33" s="51">
        <v>9065</v>
      </c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>
        <v>288</v>
      </c>
      <c r="X33" s="44">
        <v>18604</v>
      </c>
      <c r="Y33" s="44"/>
      <c r="Z33" s="44">
        <v>249681</v>
      </c>
      <c r="AA33" s="44"/>
    </row>
    <row r="34" spans="1:27">
      <c r="A34" s="51" t="s">
        <v>354</v>
      </c>
      <c r="B34" s="51"/>
      <c r="C34" s="51">
        <v>15</v>
      </c>
      <c r="D34" s="51"/>
      <c r="E34" s="51"/>
      <c r="F34" s="51"/>
      <c r="G34" s="51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spans="1:27">
      <c r="A35" s="51" t="s">
        <v>118</v>
      </c>
      <c r="B35" s="51">
        <v>62448</v>
      </c>
      <c r="C35" s="51">
        <v>853</v>
      </c>
      <c r="D35" s="51"/>
      <c r="E35" s="51"/>
      <c r="F35" s="51"/>
      <c r="G35" s="51">
        <v>4620</v>
      </c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>
        <v>5</v>
      </c>
      <c r="W35" s="44"/>
      <c r="X35" s="44">
        <v>1046</v>
      </c>
      <c r="Y35" s="44"/>
      <c r="Z35" s="44">
        <v>355</v>
      </c>
      <c r="AA35" s="44"/>
    </row>
    <row r="36" spans="1:27">
      <c r="A36" s="51" t="s">
        <v>119</v>
      </c>
      <c r="B36" s="51">
        <v>9863</v>
      </c>
      <c r="C36" s="51"/>
      <c r="D36" s="51"/>
      <c r="E36" s="51"/>
      <c r="F36" s="51"/>
      <c r="G36" s="51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 spans="1:27">
      <c r="A37" s="51" t="s">
        <v>122</v>
      </c>
      <c r="B37" s="51">
        <v>215126</v>
      </c>
      <c r="C37" s="51">
        <v>247794</v>
      </c>
      <c r="D37" s="51">
        <v>4167</v>
      </c>
      <c r="E37" s="51">
        <v>1771</v>
      </c>
      <c r="F37" s="51">
        <v>15745</v>
      </c>
      <c r="G37" s="51">
        <v>33966</v>
      </c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>
        <v>429</v>
      </c>
      <c r="X37" s="44">
        <v>537525</v>
      </c>
      <c r="Y37" s="44"/>
      <c r="Z37" s="44">
        <v>1208415</v>
      </c>
      <c r="AA37" s="44"/>
    </row>
    <row r="38" spans="1:27">
      <c r="A38" s="51" t="s">
        <v>123</v>
      </c>
      <c r="B38" s="51">
        <v>199</v>
      </c>
      <c r="C38" s="51">
        <v>75</v>
      </c>
      <c r="D38" s="51"/>
      <c r="E38" s="51">
        <v>3685</v>
      </c>
      <c r="F38" s="51"/>
      <c r="G38" s="51">
        <v>11795</v>
      </c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>
        <v>361</v>
      </c>
      <c r="Y38" s="44"/>
      <c r="Z38" s="44"/>
      <c r="AA38" s="44"/>
    </row>
    <row r="39" spans="1:27">
      <c r="A39" s="51" t="s">
        <v>371</v>
      </c>
      <c r="B39" s="51">
        <v>600</v>
      </c>
      <c r="C39" s="51"/>
      <c r="D39" s="51"/>
      <c r="E39" s="51"/>
      <c r="F39" s="51"/>
      <c r="G39" s="51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spans="1:27">
      <c r="A40" s="51" t="s">
        <v>127</v>
      </c>
      <c r="B40" s="51"/>
      <c r="C40" s="51">
        <v>537</v>
      </c>
      <c r="D40" s="51"/>
      <c r="E40" s="51"/>
      <c r="F40" s="51"/>
      <c r="G40" s="51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>
        <v>66</v>
      </c>
      <c r="Y40" s="44"/>
      <c r="Z40" s="44"/>
      <c r="AA40" s="44"/>
    </row>
    <row r="41" spans="1:27">
      <c r="A41" s="51" t="s">
        <v>305</v>
      </c>
      <c r="B41" s="51">
        <v>85</v>
      </c>
      <c r="C41" s="51"/>
      <c r="D41" s="51"/>
      <c r="E41" s="51"/>
      <c r="F41" s="51"/>
      <c r="G41" s="51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>
        <v>545</v>
      </c>
      <c r="Y41" s="44"/>
      <c r="Z41" s="44">
        <v>3</v>
      </c>
      <c r="AA41" s="44"/>
    </row>
    <row r="42" spans="1:27">
      <c r="A42" s="44" t="s">
        <v>212</v>
      </c>
      <c r="B42" s="44">
        <v>82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>
        <v>2</v>
      </c>
      <c r="Y42" s="44"/>
      <c r="Z42" s="44"/>
      <c r="AA42" s="44"/>
    </row>
    <row r="43" spans="1:27">
      <c r="A43" s="44" t="s">
        <v>316</v>
      </c>
      <c r="B43" s="44">
        <v>16547</v>
      </c>
      <c r="C43" s="44">
        <v>2798</v>
      </c>
      <c r="D43" s="44"/>
      <c r="E43" s="44">
        <v>16068</v>
      </c>
      <c r="F43" s="44">
        <v>28770</v>
      </c>
      <c r="G43" s="44">
        <v>96142</v>
      </c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spans="1:27">
      <c r="A44" s="44" t="s">
        <v>368</v>
      </c>
      <c r="B44" s="44">
        <v>580</v>
      </c>
      <c r="C44" s="44"/>
      <c r="D44" s="44"/>
      <c r="E44" s="44"/>
      <c r="F44" s="44">
        <v>7423</v>
      </c>
      <c r="G44" s="44">
        <v>2381</v>
      </c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 spans="1:27">
      <c r="A45" s="44" t="s">
        <v>363</v>
      </c>
      <c r="B45" s="44">
        <v>15</v>
      </c>
      <c r="C45" s="44">
        <v>5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27">
      <c r="A46" s="51" t="s">
        <v>166</v>
      </c>
      <c r="B46" s="51">
        <v>2182</v>
      </c>
      <c r="C46" s="51">
        <v>928</v>
      </c>
      <c r="D46" s="51"/>
      <c r="E46" s="51">
        <v>28100</v>
      </c>
      <c r="F46" s="51"/>
      <c r="G46" s="51">
        <v>43682</v>
      </c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>
        <v>6408</v>
      </c>
      <c r="Y46" s="44"/>
      <c r="Z46" s="44">
        <v>579</v>
      </c>
      <c r="AA46" s="44"/>
    </row>
    <row r="47" spans="1:27">
      <c r="A47" s="51" t="s">
        <v>146</v>
      </c>
      <c r="B47" s="51">
        <v>3964</v>
      </c>
      <c r="C47" s="51"/>
      <c r="D47" s="51"/>
      <c r="E47" s="51"/>
      <c r="F47" s="51"/>
      <c r="G47" s="51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 spans="1:27">
      <c r="A48" s="51" t="s">
        <v>147</v>
      </c>
      <c r="B48" s="51">
        <v>13554</v>
      </c>
      <c r="C48" s="51">
        <v>5573</v>
      </c>
      <c r="D48" s="51"/>
      <c r="E48" s="51"/>
      <c r="F48" s="51"/>
      <c r="G48" s="51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>
        <v>12</v>
      </c>
      <c r="Y48" s="44"/>
      <c r="Z48" s="44"/>
      <c r="AA48" s="44"/>
    </row>
    <row r="49" spans="1:27">
      <c r="A49" s="51" t="s">
        <v>314</v>
      </c>
      <c r="B49" s="51"/>
      <c r="C49" s="51">
        <v>20</v>
      </c>
      <c r="D49" s="51"/>
      <c r="E49" s="51"/>
      <c r="F49" s="51"/>
      <c r="G49" s="51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>
        <v>11</v>
      </c>
      <c r="Y49" s="44"/>
      <c r="Z49" s="44"/>
      <c r="AA49" s="44"/>
    </row>
    <row r="50" spans="1:27">
      <c r="A50" s="51" t="s">
        <v>149</v>
      </c>
      <c r="B50" s="51"/>
      <c r="C50" s="51">
        <v>10</v>
      </c>
      <c r="D50" s="51"/>
      <c r="E50" s="51"/>
      <c r="F50" s="51"/>
      <c r="G50" s="51">
        <v>1183</v>
      </c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spans="1:27">
      <c r="A51" s="51" t="s">
        <v>150</v>
      </c>
      <c r="B51" s="51"/>
      <c r="C51" s="51"/>
      <c r="D51" s="51"/>
      <c r="E51" s="51"/>
      <c r="F51" s="51"/>
      <c r="G51" s="51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39</v>
      </c>
      <c r="Y51" s="44"/>
      <c r="Z51" s="44"/>
      <c r="AA51" s="44"/>
    </row>
    <row r="52" spans="1:27">
      <c r="A52" s="51" t="s">
        <v>155</v>
      </c>
      <c r="B52" s="51">
        <v>2</v>
      </c>
      <c r="C52" s="51"/>
      <c r="D52" s="51"/>
      <c r="E52" s="51"/>
      <c r="F52" s="51"/>
      <c r="G52" s="51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>
        <v>2100</v>
      </c>
      <c r="Y52" s="44"/>
      <c r="Z52" s="44"/>
      <c r="AA52" s="44"/>
    </row>
    <row r="53" spans="1:27">
      <c r="A53" s="51" t="s">
        <v>218</v>
      </c>
      <c r="B53" s="51">
        <v>1836</v>
      </c>
      <c r="C53" s="51">
        <v>23276</v>
      </c>
      <c r="D53" s="51"/>
      <c r="E53" s="51"/>
      <c r="F53" s="51"/>
      <c r="G53" s="51">
        <v>1883</v>
      </c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>
        <v>98</v>
      </c>
      <c r="AA53" s="44"/>
    </row>
    <row r="54" spans="1:27">
      <c r="A54" s="51" t="s">
        <v>217</v>
      </c>
      <c r="B54" s="51">
        <v>41624</v>
      </c>
      <c r="C54" s="51">
        <v>44836</v>
      </c>
      <c r="D54" s="51"/>
      <c r="E54" s="51"/>
      <c r="F54" s="51"/>
      <c r="G54" s="51">
        <v>4386</v>
      </c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>
        <v>318</v>
      </c>
      <c r="AA54" s="44"/>
    </row>
    <row r="55" spans="1:27">
      <c r="A55" s="51" t="s">
        <v>161</v>
      </c>
      <c r="B55" s="51"/>
      <c r="C55" s="51"/>
      <c r="D55" s="51"/>
      <c r="E55" s="51"/>
      <c r="F55" s="51"/>
      <c r="G55" s="51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>
        <v>5633</v>
      </c>
      <c r="Y55" s="44"/>
      <c r="Z55" s="44"/>
      <c r="AA55" s="44"/>
    </row>
  </sheetData>
  <sortState ref="A2:W41">
    <sortCondition ref="A2:A41"/>
  </sortState>
  <pageMargins left="0.75" right="0.75" top="1" bottom="1" header="0.5" footer="0.5"/>
  <pageSetup orientation="portrait" horizontalDpi="4294967292" verticalDpi="429496729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B34" sqref="B34"/>
    </sheetView>
  </sheetViews>
  <sheetFormatPr defaultColWidth="11.42578125" defaultRowHeight="15"/>
  <cols>
    <col min="1" max="1" width="25.5703125" style="44" bestFit="1" customWidth="1"/>
    <col min="2" max="3" width="8.28515625" style="44" bestFit="1" customWidth="1"/>
    <col min="4" max="7" width="11.28515625" style="44" customWidth="1"/>
    <col min="8" max="16384" width="11.42578125" style="44"/>
  </cols>
  <sheetData>
    <row r="1" spans="1:25" s="49" customFormat="1">
      <c r="A1" s="49" t="s">
        <v>44</v>
      </c>
      <c r="B1" s="49" t="s">
        <v>331</v>
      </c>
      <c r="C1" s="49" t="s">
        <v>336</v>
      </c>
      <c r="D1" s="49" t="s">
        <v>405</v>
      </c>
      <c r="E1" s="49" t="s">
        <v>406</v>
      </c>
      <c r="F1" s="49" t="s">
        <v>403</v>
      </c>
      <c r="G1" s="49" t="s">
        <v>404</v>
      </c>
      <c r="H1" s="50" t="s">
        <v>424</v>
      </c>
      <c r="I1" s="49" t="s">
        <v>337</v>
      </c>
      <c r="J1" s="49" t="s">
        <v>340</v>
      </c>
      <c r="K1" s="49" t="s">
        <v>339</v>
      </c>
      <c r="L1" s="49" t="s">
        <v>341</v>
      </c>
      <c r="M1" s="49" t="s">
        <v>342</v>
      </c>
      <c r="N1" s="49" t="s">
        <v>343</v>
      </c>
      <c r="O1" s="49" t="s">
        <v>344</v>
      </c>
      <c r="P1" s="49" t="s">
        <v>345</v>
      </c>
      <c r="Q1" s="49" t="s">
        <v>346</v>
      </c>
      <c r="R1" s="49" t="s">
        <v>347</v>
      </c>
      <c r="S1" s="50" t="s">
        <v>348</v>
      </c>
      <c r="T1" s="50" t="s">
        <v>349</v>
      </c>
      <c r="U1" s="50" t="s">
        <v>350</v>
      </c>
      <c r="V1" s="50" t="s">
        <v>351</v>
      </c>
      <c r="W1" s="50" t="s">
        <v>352</v>
      </c>
      <c r="X1" s="50" t="s">
        <v>353</v>
      </c>
      <c r="Y1" s="50" t="s">
        <v>365</v>
      </c>
    </row>
    <row r="2" spans="1:25">
      <c r="A2" s="44" t="s">
        <v>45</v>
      </c>
      <c r="B2" s="44">
        <v>2210246</v>
      </c>
      <c r="C2" s="44">
        <v>1446838</v>
      </c>
      <c r="D2" s="44">
        <v>1072468</v>
      </c>
      <c r="E2" s="44">
        <v>1162810</v>
      </c>
      <c r="F2" s="44">
        <v>1409973</v>
      </c>
      <c r="G2" s="44">
        <v>1384372</v>
      </c>
      <c r="H2" s="44">
        <v>47643</v>
      </c>
      <c r="I2" s="44">
        <v>44403</v>
      </c>
      <c r="J2" s="44">
        <v>470917</v>
      </c>
      <c r="K2" s="44">
        <v>1262612</v>
      </c>
      <c r="L2" s="44">
        <v>328274</v>
      </c>
      <c r="M2" s="45">
        <v>283796</v>
      </c>
      <c r="N2" s="45">
        <v>6876</v>
      </c>
      <c r="O2" s="64">
        <v>71784</v>
      </c>
      <c r="P2" s="64">
        <v>165641</v>
      </c>
      <c r="Q2" s="65">
        <v>664232</v>
      </c>
      <c r="R2" s="65">
        <v>349963</v>
      </c>
      <c r="S2" s="44">
        <v>8988</v>
      </c>
      <c r="T2" s="66">
        <v>26589</v>
      </c>
      <c r="U2" s="44">
        <v>16750</v>
      </c>
      <c r="V2" s="66">
        <v>1356600</v>
      </c>
      <c r="W2" s="44">
        <v>664232</v>
      </c>
      <c r="X2" s="48">
        <v>2375316</v>
      </c>
      <c r="Y2" s="64">
        <v>100245</v>
      </c>
    </row>
    <row r="3" spans="1:25">
      <c r="A3" s="44" t="s">
        <v>375</v>
      </c>
      <c r="B3" s="44">
        <v>35</v>
      </c>
      <c r="C3" s="44">
        <v>609</v>
      </c>
      <c r="M3" s="45"/>
      <c r="N3" s="45"/>
      <c r="O3" s="64"/>
      <c r="P3" s="64"/>
      <c r="Q3" s="65"/>
      <c r="R3" s="65"/>
      <c r="T3" s="66"/>
      <c r="V3" s="66"/>
      <c r="X3" s="48"/>
      <c r="Y3" s="64"/>
    </row>
    <row r="4" spans="1:25">
      <c r="A4" s="44" t="s">
        <v>47</v>
      </c>
      <c r="B4" s="44">
        <v>10178</v>
      </c>
      <c r="C4" s="44">
        <v>83306</v>
      </c>
      <c r="G4" s="44">
        <v>54924</v>
      </c>
      <c r="M4" s="45"/>
      <c r="N4" s="45"/>
      <c r="O4" s="64"/>
      <c r="P4" s="64"/>
      <c r="Q4" s="65"/>
      <c r="R4" s="65"/>
      <c r="T4" s="66"/>
      <c r="V4" s="66"/>
      <c r="X4" s="48"/>
      <c r="Y4" s="64"/>
    </row>
    <row r="5" spans="1:25">
      <c r="A5" s="51" t="s">
        <v>48</v>
      </c>
      <c r="B5" s="51">
        <v>2331</v>
      </c>
      <c r="C5" s="51">
        <v>952</v>
      </c>
      <c r="D5" s="51"/>
      <c r="E5" s="51">
        <v>1090</v>
      </c>
      <c r="F5" s="51"/>
      <c r="G5" s="51">
        <v>7474</v>
      </c>
      <c r="U5" s="44">
        <v>1175</v>
      </c>
      <c r="V5" s="44">
        <v>744</v>
      </c>
    </row>
    <row r="6" spans="1:25">
      <c r="A6" s="51" t="s">
        <v>295</v>
      </c>
      <c r="B6" s="44">
        <v>903</v>
      </c>
      <c r="C6" s="51">
        <v>1155</v>
      </c>
      <c r="D6" s="51"/>
      <c r="E6" s="51">
        <v>95459</v>
      </c>
      <c r="F6" s="51">
        <v>63823</v>
      </c>
      <c r="G6" s="51"/>
      <c r="V6" s="44">
        <v>6</v>
      </c>
      <c r="X6" s="44">
        <v>7</v>
      </c>
    </row>
    <row r="7" spans="1:25">
      <c r="A7" s="51" t="s">
        <v>304</v>
      </c>
      <c r="B7" s="51"/>
      <c r="C7" s="51">
        <v>2</v>
      </c>
      <c r="D7" s="51"/>
      <c r="E7" s="51"/>
      <c r="F7" s="51"/>
      <c r="G7" s="51"/>
      <c r="X7" s="44">
        <v>455</v>
      </c>
    </row>
    <row r="8" spans="1:25">
      <c r="A8" s="51" t="s">
        <v>175</v>
      </c>
      <c r="B8" s="51">
        <v>64</v>
      </c>
      <c r="C8" s="51">
        <v>382</v>
      </c>
      <c r="D8" s="51"/>
      <c r="E8" s="51">
        <v>10854</v>
      </c>
      <c r="F8" s="51"/>
      <c r="G8" s="51"/>
      <c r="V8" s="44">
        <v>335624</v>
      </c>
      <c r="X8" s="44">
        <v>15590</v>
      </c>
    </row>
    <row r="9" spans="1:25">
      <c r="A9" s="51" t="s">
        <v>302</v>
      </c>
      <c r="B9" s="51"/>
      <c r="C9" s="51"/>
      <c r="D9" s="51"/>
      <c r="E9" s="51"/>
      <c r="F9" s="51"/>
      <c r="G9" s="51"/>
      <c r="V9" s="44">
        <v>816</v>
      </c>
      <c r="X9" s="44">
        <v>10152</v>
      </c>
    </row>
    <row r="10" spans="1:25">
      <c r="A10" s="51" t="s">
        <v>55</v>
      </c>
      <c r="B10" s="51"/>
      <c r="C10" s="51">
        <v>91</v>
      </c>
      <c r="D10" s="51"/>
      <c r="E10" s="51"/>
      <c r="F10" s="51"/>
      <c r="G10" s="51"/>
      <c r="V10" s="44">
        <v>2151</v>
      </c>
      <c r="X10" s="44">
        <v>126</v>
      </c>
    </row>
    <row r="11" spans="1:25">
      <c r="A11" s="51" t="s">
        <v>167</v>
      </c>
      <c r="B11" s="51">
        <v>44394</v>
      </c>
      <c r="C11" s="51">
        <v>257</v>
      </c>
      <c r="D11" s="51"/>
      <c r="E11" s="51"/>
      <c r="F11" s="51"/>
      <c r="G11" s="51"/>
    </row>
    <row r="12" spans="1:25">
      <c r="A12" s="51" t="s">
        <v>176</v>
      </c>
      <c r="B12" s="51"/>
      <c r="C12" s="51"/>
      <c r="D12" s="51"/>
      <c r="E12" s="51"/>
      <c r="F12" s="51"/>
      <c r="G12" s="51"/>
      <c r="V12" s="44">
        <v>6</v>
      </c>
    </row>
    <row r="13" spans="1:25">
      <c r="A13" s="51" t="s">
        <v>313</v>
      </c>
      <c r="B13" s="51">
        <v>47548</v>
      </c>
      <c r="C13" s="51">
        <v>50</v>
      </c>
      <c r="D13" s="51"/>
      <c r="E13" s="51"/>
      <c r="F13" s="51"/>
      <c r="G13" s="51">
        <v>42385</v>
      </c>
    </row>
    <row r="14" spans="1:25">
      <c r="A14" s="51" t="s">
        <v>57</v>
      </c>
      <c r="B14" s="51"/>
      <c r="C14" s="51">
        <v>11</v>
      </c>
      <c r="D14" s="51"/>
      <c r="E14" s="51"/>
      <c r="F14" s="51"/>
      <c r="G14" s="51"/>
      <c r="V14" s="44">
        <v>334</v>
      </c>
      <c r="X14" s="44">
        <v>61</v>
      </c>
    </row>
    <row r="15" spans="1:25">
      <c r="A15" s="51" t="s">
        <v>62</v>
      </c>
      <c r="B15" s="51">
        <v>25670</v>
      </c>
      <c r="C15" s="51">
        <v>95793</v>
      </c>
      <c r="D15" s="51">
        <v>11128</v>
      </c>
      <c r="E15" s="51">
        <v>146754</v>
      </c>
      <c r="F15" s="51">
        <v>460</v>
      </c>
      <c r="G15" s="51">
        <v>37190</v>
      </c>
      <c r="V15" s="44">
        <v>2125</v>
      </c>
      <c r="X15" s="44">
        <v>963</v>
      </c>
    </row>
    <row r="16" spans="1:25">
      <c r="A16" s="51" t="s">
        <v>63</v>
      </c>
      <c r="B16" s="51"/>
      <c r="C16" s="51">
        <v>37147</v>
      </c>
      <c r="D16" s="51"/>
      <c r="E16" s="51"/>
      <c r="F16" s="51"/>
      <c r="G16" s="51"/>
    </row>
    <row r="17" spans="1:24">
      <c r="A17" s="51" t="s">
        <v>66</v>
      </c>
      <c r="B17" s="51">
        <v>13588</v>
      </c>
      <c r="C17" s="51"/>
      <c r="D17" s="51">
        <v>27018</v>
      </c>
      <c r="E17" s="51"/>
      <c r="F17" s="51"/>
      <c r="G17" s="51"/>
    </row>
    <row r="18" spans="1:24">
      <c r="A18" s="51" t="s">
        <v>67</v>
      </c>
      <c r="B18" s="51">
        <f>24020+1918</f>
        <v>25938</v>
      </c>
      <c r="C18" s="51">
        <v>14203</v>
      </c>
      <c r="D18" s="51"/>
      <c r="E18" s="51"/>
      <c r="F18" s="51"/>
      <c r="G18" s="51">
        <v>1062</v>
      </c>
      <c r="U18" s="44">
        <v>75</v>
      </c>
      <c r="X18" s="44">
        <v>10549</v>
      </c>
    </row>
    <row r="19" spans="1:24">
      <c r="A19" s="51" t="s">
        <v>68</v>
      </c>
      <c r="B19" s="51"/>
      <c r="C19" s="51"/>
      <c r="D19" s="51"/>
      <c r="E19" s="51"/>
      <c r="F19" s="51"/>
      <c r="G19" s="51"/>
      <c r="V19" s="44">
        <v>6647</v>
      </c>
    </row>
    <row r="20" spans="1:24">
      <c r="A20" s="51" t="s">
        <v>72</v>
      </c>
      <c r="B20" s="51">
        <v>68</v>
      </c>
      <c r="C20" s="51">
        <v>1591</v>
      </c>
      <c r="D20" s="51"/>
      <c r="E20" s="51"/>
      <c r="F20" s="51"/>
      <c r="G20" s="51"/>
      <c r="U20" s="44">
        <v>2861</v>
      </c>
      <c r="V20" s="44">
        <v>1094</v>
      </c>
      <c r="X20" s="44">
        <v>2</v>
      </c>
    </row>
    <row r="21" spans="1:24">
      <c r="A21" s="51" t="s">
        <v>172</v>
      </c>
      <c r="B21" s="51">
        <v>60</v>
      </c>
      <c r="C21" s="51"/>
      <c r="D21" s="51"/>
      <c r="E21" s="51"/>
      <c r="F21" s="51"/>
      <c r="G21" s="51"/>
    </row>
    <row r="22" spans="1:24">
      <c r="A22" s="51" t="s">
        <v>74</v>
      </c>
      <c r="B22" s="51">
        <v>47209</v>
      </c>
      <c r="C22" s="51">
        <v>96665</v>
      </c>
      <c r="D22" s="51"/>
      <c r="E22" s="51">
        <v>43443</v>
      </c>
      <c r="F22" s="51">
        <v>7270</v>
      </c>
      <c r="G22" s="51">
        <v>43030</v>
      </c>
      <c r="V22" s="44">
        <v>2709</v>
      </c>
      <c r="X22" s="44">
        <v>36568</v>
      </c>
    </row>
    <row r="23" spans="1:24">
      <c r="A23" s="51" t="s">
        <v>75</v>
      </c>
      <c r="B23" s="51">
        <v>120</v>
      </c>
      <c r="C23" s="51"/>
      <c r="D23" s="51"/>
      <c r="E23" s="51"/>
      <c r="F23" s="51"/>
      <c r="G23" s="51"/>
    </row>
    <row r="24" spans="1:24">
      <c r="A24" s="51" t="s">
        <v>76</v>
      </c>
      <c r="B24" s="51"/>
      <c r="C24" s="51"/>
      <c r="D24" s="51"/>
      <c r="E24" s="51"/>
      <c r="F24" s="51"/>
      <c r="G24" s="51"/>
      <c r="V24" s="44">
        <v>15</v>
      </c>
    </row>
    <row r="25" spans="1:24">
      <c r="A25" s="51" t="s">
        <v>165</v>
      </c>
      <c r="B25" s="51">
        <v>464624</v>
      </c>
      <c r="C25" s="51">
        <v>277541</v>
      </c>
      <c r="D25" s="51">
        <v>2435</v>
      </c>
      <c r="E25" s="51">
        <v>92126</v>
      </c>
      <c r="F25" s="51">
        <v>1794</v>
      </c>
      <c r="G25" s="51">
        <v>131176</v>
      </c>
      <c r="U25" s="44">
        <v>37</v>
      </c>
      <c r="V25" s="44">
        <v>97144</v>
      </c>
      <c r="X25" s="44">
        <v>20887</v>
      </c>
    </row>
    <row r="26" spans="1:24">
      <c r="A26" s="51" t="s">
        <v>82</v>
      </c>
      <c r="B26" s="51">
        <v>406944</v>
      </c>
      <c r="C26" s="51">
        <v>182010</v>
      </c>
      <c r="D26" s="51">
        <v>997219</v>
      </c>
      <c r="E26" s="44">
        <v>719756</v>
      </c>
      <c r="F26" s="51">
        <v>1406</v>
      </c>
      <c r="G26" s="51">
        <v>125857</v>
      </c>
      <c r="U26" s="44">
        <v>304</v>
      </c>
      <c r="V26" s="44">
        <v>246600</v>
      </c>
      <c r="X26" s="44">
        <v>274484</v>
      </c>
    </row>
    <row r="27" spans="1:24">
      <c r="A27" s="51" t="s">
        <v>318</v>
      </c>
      <c r="B27" s="51">
        <v>2768</v>
      </c>
      <c r="C27" s="51"/>
      <c r="D27" s="51"/>
      <c r="F27" s="51"/>
      <c r="G27" s="51"/>
    </row>
    <row r="28" spans="1:24">
      <c r="A28" s="51" t="s">
        <v>87</v>
      </c>
      <c r="B28" s="51">
        <v>134593</v>
      </c>
      <c r="C28" s="51">
        <v>26260</v>
      </c>
      <c r="D28" s="51">
        <v>857</v>
      </c>
      <c r="E28" s="51">
        <v>30455</v>
      </c>
      <c r="F28" s="51">
        <v>870311</v>
      </c>
      <c r="G28" s="51">
        <v>391979</v>
      </c>
      <c r="V28" s="44">
        <v>12608</v>
      </c>
      <c r="X28" s="44">
        <v>158238</v>
      </c>
    </row>
    <row r="29" spans="1:24">
      <c r="A29" s="51" t="s">
        <v>226</v>
      </c>
      <c r="B29" s="51">
        <v>706</v>
      </c>
      <c r="C29" s="51">
        <v>2466</v>
      </c>
      <c r="D29" s="51"/>
      <c r="E29" s="51"/>
      <c r="F29" s="51"/>
      <c r="G29" s="51">
        <v>278</v>
      </c>
    </row>
    <row r="30" spans="1:24">
      <c r="A30" s="51" t="s">
        <v>90</v>
      </c>
      <c r="B30" s="51">
        <v>60</v>
      </c>
      <c r="C30" s="51">
        <v>170</v>
      </c>
      <c r="D30" s="51"/>
      <c r="E30" s="51"/>
      <c r="F30" s="51"/>
      <c r="G30" s="51"/>
      <c r="U30" s="44">
        <v>50</v>
      </c>
      <c r="V30" s="44">
        <v>869</v>
      </c>
    </row>
    <row r="31" spans="1:24">
      <c r="A31" s="51" t="s">
        <v>91</v>
      </c>
      <c r="B31" s="51">
        <v>1344</v>
      </c>
      <c r="C31" s="51"/>
      <c r="D31" s="51"/>
      <c r="E31" s="51"/>
      <c r="F31" s="51"/>
      <c r="G31" s="51"/>
    </row>
    <row r="32" spans="1:24">
      <c r="A32" s="51" t="s">
        <v>93</v>
      </c>
      <c r="B32" s="51"/>
      <c r="C32" s="51"/>
      <c r="D32" s="51"/>
      <c r="E32" s="51"/>
      <c r="F32" s="51"/>
      <c r="G32" s="51"/>
      <c r="U32" s="44">
        <v>4</v>
      </c>
    </row>
    <row r="33" spans="1:24">
      <c r="A33" s="51" t="s">
        <v>94</v>
      </c>
      <c r="B33" s="51">
        <v>77</v>
      </c>
      <c r="C33" s="51">
        <v>3788</v>
      </c>
      <c r="D33" s="51"/>
      <c r="E33" s="51"/>
      <c r="F33" s="51"/>
      <c r="G33" s="51"/>
      <c r="V33" s="44">
        <v>64</v>
      </c>
      <c r="X33" s="44">
        <v>4397</v>
      </c>
    </row>
    <row r="34" spans="1:24">
      <c r="A34" s="51" t="s">
        <v>100</v>
      </c>
      <c r="B34" s="51">
        <v>298</v>
      </c>
      <c r="C34" s="51"/>
      <c r="D34" s="51"/>
      <c r="E34" s="51">
        <v>158</v>
      </c>
      <c r="F34" s="51"/>
      <c r="G34" s="51">
        <v>45528</v>
      </c>
      <c r="V34" s="44">
        <v>19434</v>
      </c>
      <c r="X34" s="44">
        <v>12</v>
      </c>
    </row>
    <row r="35" spans="1:24">
      <c r="A35" s="51" t="s">
        <v>102</v>
      </c>
      <c r="B35" s="51">
        <v>134332</v>
      </c>
      <c r="C35" s="51">
        <v>19716</v>
      </c>
      <c r="D35" s="51">
        <v>33811</v>
      </c>
      <c r="E35" s="51">
        <v>7413</v>
      </c>
      <c r="F35" s="51">
        <v>724</v>
      </c>
      <c r="G35" s="51">
        <v>2988</v>
      </c>
      <c r="V35" s="44">
        <v>2477</v>
      </c>
      <c r="X35" s="44">
        <v>1012</v>
      </c>
    </row>
    <row r="36" spans="1:24">
      <c r="A36" s="51" t="s">
        <v>103</v>
      </c>
      <c r="B36" s="51"/>
      <c r="C36" s="51">
        <v>114</v>
      </c>
      <c r="D36" s="51"/>
      <c r="E36" s="51"/>
      <c r="F36" s="51"/>
      <c r="G36" s="51"/>
      <c r="U36" s="44">
        <v>25</v>
      </c>
    </row>
    <row r="37" spans="1:24">
      <c r="A37" s="51" t="s">
        <v>104</v>
      </c>
      <c r="B37" s="51">
        <v>478844</v>
      </c>
      <c r="C37" s="51">
        <v>11738</v>
      </c>
      <c r="D37" s="51"/>
      <c r="E37" s="51">
        <v>2832</v>
      </c>
      <c r="F37" s="51"/>
      <c r="G37" s="51">
        <v>218418</v>
      </c>
      <c r="U37" s="44">
        <v>141</v>
      </c>
      <c r="V37" s="44">
        <v>17493</v>
      </c>
      <c r="X37" s="44">
        <v>299035</v>
      </c>
    </row>
    <row r="38" spans="1:24">
      <c r="A38" s="51" t="s">
        <v>118</v>
      </c>
      <c r="B38" s="51">
        <v>116666</v>
      </c>
      <c r="C38" s="51">
        <v>36157</v>
      </c>
      <c r="D38" s="51"/>
      <c r="E38" s="51"/>
      <c r="F38" s="51"/>
      <c r="G38" s="51"/>
      <c r="U38" s="44">
        <v>10</v>
      </c>
      <c r="V38" s="44">
        <v>25</v>
      </c>
      <c r="X38" s="44">
        <v>208</v>
      </c>
    </row>
    <row r="39" spans="1:24">
      <c r="A39" s="51" t="s">
        <v>119</v>
      </c>
      <c r="B39" s="51">
        <v>25683</v>
      </c>
      <c r="C39" s="51"/>
      <c r="D39" s="51"/>
      <c r="E39" s="51"/>
      <c r="F39" s="51"/>
      <c r="G39" s="51"/>
    </row>
    <row r="40" spans="1:24">
      <c r="A40" s="51" t="s">
        <v>122</v>
      </c>
      <c r="B40" s="51">
        <v>217520</v>
      </c>
      <c r="C40" s="51">
        <v>463050</v>
      </c>
      <c r="D40" s="51"/>
      <c r="E40" s="51">
        <v>7944</v>
      </c>
      <c r="F40" s="51">
        <v>461504</v>
      </c>
      <c r="G40" s="51">
        <v>220563</v>
      </c>
      <c r="U40" s="44">
        <v>12053</v>
      </c>
      <c r="V40" s="44">
        <v>593278</v>
      </c>
      <c r="X40" s="44">
        <v>1517978</v>
      </c>
    </row>
    <row r="41" spans="1:24">
      <c r="A41" s="51" t="s">
        <v>123</v>
      </c>
      <c r="B41" s="51">
        <v>1014</v>
      </c>
      <c r="C41" s="51">
        <v>44</v>
      </c>
      <c r="D41" s="51"/>
      <c r="E41" s="51">
        <v>492</v>
      </c>
      <c r="F41" s="51"/>
      <c r="G41" s="51">
        <v>11217</v>
      </c>
      <c r="V41" s="44">
        <v>148</v>
      </c>
    </row>
    <row r="42" spans="1:24">
      <c r="A42" s="51" t="s">
        <v>124</v>
      </c>
      <c r="B42" s="51"/>
      <c r="C42" s="51"/>
      <c r="D42" s="51"/>
      <c r="E42" s="51"/>
      <c r="F42" s="51"/>
      <c r="G42" s="51"/>
      <c r="U42" s="44">
        <v>15</v>
      </c>
    </row>
    <row r="43" spans="1:24">
      <c r="A43" s="51" t="s">
        <v>127</v>
      </c>
      <c r="B43" s="51">
        <v>12</v>
      </c>
      <c r="C43" s="51">
        <v>9</v>
      </c>
      <c r="D43" s="51"/>
      <c r="E43" s="51"/>
      <c r="F43" s="51"/>
      <c r="G43" s="51"/>
      <c r="X43" s="44">
        <v>23146</v>
      </c>
    </row>
    <row r="44" spans="1:24">
      <c r="A44" s="51" t="s">
        <v>305</v>
      </c>
      <c r="B44" s="51"/>
      <c r="C44" s="51"/>
      <c r="D44" s="51"/>
      <c r="E44" s="51"/>
      <c r="F44" s="51"/>
      <c r="G44" s="51"/>
      <c r="V44" s="44">
        <v>91</v>
      </c>
    </row>
    <row r="45" spans="1:24">
      <c r="A45" s="51" t="s">
        <v>130</v>
      </c>
      <c r="B45" s="51"/>
      <c r="C45" s="51"/>
      <c r="D45" s="51"/>
      <c r="E45" s="51"/>
      <c r="F45" s="51"/>
      <c r="G45" s="51"/>
      <c r="V45" s="44">
        <v>52</v>
      </c>
    </row>
    <row r="46" spans="1:24">
      <c r="A46" s="51" t="s">
        <v>212</v>
      </c>
      <c r="B46" s="51">
        <v>457</v>
      </c>
      <c r="C46" s="51"/>
      <c r="D46" s="51"/>
      <c r="E46" s="51"/>
      <c r="F46" s="51"/>
      <c r="G46" s="51"/>
    </row>
    <row r="47" spans="1:24">
      <c r="A47" s="51" t="s">
        <v>136</v>
      </c>
      <c r="B47" s="51">
        <v>368</v>
      </c>
      <c r="C47" s="51"/>
      <c r="D47" s="51"/>
      <c r="E47" s="51"/>
      <c r="F47" s="51"/>
      <c r="G47" s="51"/>
    </row>
    <row r="48" spans="1:24">
      <c r="A48" s="51" t="s">
        <v>316</v>
      </c>
      <c r="B48" s="51"/>
      <c r="C48" s="51">
        <v>1899</v>
      </c>
      <c r="D48" s="51"/>
      <c r="E48" s="51">
        <v>2775</v>
      </c>
      <c r="F48" s="51">
        <v>8</v>
      </c>
      <c r="G48" s="51">
        <v>6531</v>
      </c>
    </row>
    <row r="49" spans="1:24">
      <c r="A49" s="51" t="s">
        <v>166</v>
      </c>
      <c r="B49" s="51">
        <v>4416</v>
      </c>
      <c r="C49" s="51">
        <v>1948</v>
      </c>
      <c r="D49" s="51"/>
      <c r="E49" s="51">
        <v>1259</v>
      </c>
      <c r="F49" s="51"/>
      <c r="G49" s="51">
        <v>29536</v>
      </c>
      <c r="V49" s="44">
        <v>7798</v>
      </c>
      <c r="X49" s="44">
        <v>802</v>
      </c>
    </row>
    <row r="50" spans="1:24">
      <c r="A50" s="51" t="s">
        <v>146</v>
      </c>
      <c r="B50" s="51"/>
      <c r="C50" s="51">
        <v>382</v>
      </c>
      <c r="D50" s="51"/>
      <c r="E50" s="51"/>
      <c r="F50" s="51"/>
      <c r="G50" s="51"/>
    </row>
    <row r="51" spans="1:24">
      <c r="A51" s="51" t="s">
        <v>147</v>
      </c>
      <c r="B51" s="51">
        <v>23</v>
      </c>
      <c r="C51" s="51">
        <v>51507</v>
      </c>
      <c r="D51" s="51"/>
      <c r="E51" s="51"/>
      <c r="F51" s="51"/>
      <c r="G51" s="51">
        <v>5108</v>
      </c>
      <c r="V51" s="44">
        <v>33</v>
      </c>
      <c r="X51" s="44">
        <v>25</v>
      </c>
    </row>
    <row r="52" spans="1:24">
      <c r="A52" s="51" t="s">
        <v>149</v>
      </c>
      <c r="B52" s="51"/>
      <c r="C52" s="51"/>
      <c r="D52" s="51"/>
      <c r="E52" s="51"/>
      <c r="F52" s="51">
        <v>2673</v>
      </c>
      <c r="G52" s="51">
        <v>8525</v>
      </c>
      <c r="V52" s="44">
        <v>35</v>
      </c>
    </row>
    <row r="53" spans="1:24">
      <c r="A53" s="51" t="s">
        <v>155</v>
      </c>
      <c r="B53" s="51">
        <v>2</v>
      </c>
      <c r="C53" s="51"/>
      <c r="D53" s="51"/>
      <c r="E53" s="51"/>
      <c r="F53" s="51"/>
      <c r="G53" s="51"/>
      <c r="V53" s="44">
        <v>2225</v>
      </c>
    </row>
    <row r="54" spans="1:24">
      <c r="A54" s="51" t="s">
        <v>218</v>
      </c>
      <c r="B54" s="51">
        <v>353</v>
      </c>
      <c r="C54" s="51">
        <v>24494</v>
      </c>
      <c r="D54" s="51"/>
      <c r="E54" s="51"/>
      <c r="F54" s="51"/>
      <c r="G54" s="51"/>
      <c r="X54" s="44">
        <v>54</v>
      </c>
    </row>
    <row r="55" spans="1:24">
      <c r="A55" s="51" t="s">
        <v>217</v>
      </c>
      <c r="B55" s="51">
        <v>1036</v>
      </c>
      <c r="C55" s="51">
        <v>11331</v>
      </c>
      <c r="D55" s="51"/>
      <c r="E55" s="51"/>
      <c r="F55" s="51"/>
      <c r="G55" s="51">
        <v>603</v>
      </c>
      <c r="X55" s="44">
        <v>565</v>
      </c>
    </row>
    <row r="56" spans="1:24">
      <c r="A56" s="51" t="s">
        <v>161</v>
      </c>
      <c r="B56" s="51"/>
      <c r="C56" s="51"/>
      <c r="D56" s="51"/>
      <c r="E56" s="51"/>
      <c r="F56" s="51"/>
      <c r="G56" s="51"/>
      <c r="V56" s="44">
        <v>3955</v>
      </c>
    </row>
  </sheetData>
  <sortState ref="A2:V40">
    <sortCondition ref="A2:A40"/>
  </sortState>
  <pageMargins left="0.75" right="0.75" top="1" bottom="1" header="0.5" footer="0.5"/>
  <pageSetup orientation="portrait" horizontalDpi="4294967292" verticalDpi="429496729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topLeftCell="N37" workbookViewId="0">
      <selection activeCell="W64" sqref="W64"/>
    </sheetView>
  </sheetViews>
  <sheetFormatPr defaultColWidth="11.42578125" defaultRowHeight="15"/>
  <cols>
    <col min="1" max="1" width="25.5703125" style="44" bestFit="1" customWidth="1"/>
    <col min="2" max="3" width="9.140625" style="44" bestFit="1" customWidth="1"/>
    <col min="4" max="5" width="13.5703125" style="44" customWidth="1"/>
    <col min="6" max="6" width="9.140625" style="44" bestFit="1" customWidth="1"/>
    <col min="7" max="7" width="13.5703125" style="44" customWidth="1"/>
    <col min="8" max="24" width="11.5703125" style="44" bestFit="1" customWidth="1"/>
    <col min="25" max="16384" width="11.42578125" style="44"/>
  </cols>
  <sheetData>
    <row r="1" spans="1:42" s="49" customFormat="1">
      <c r="A1" s="49" t="s">
        <v>44</v>
      </c>
      <c r="B1" s="49" t="s">
        <v>331</v>
      </c>
      <c r="C1" s="49" t="s">
        <v>336</v>
      </c>
      <c r="D1" s="49" t="s">
        <v>405</v>
      </c>
      <c r="E1" s="49" t="s">
        <v>406</v>
      </c>
      <c r="F1" s="49" t="s">
        <v>403</v>
      </c>
      <c r="G1" s="49" t="s">
        <v>404</v>
      </c>
      <c r="H1" s="50" t="s">
        <v>424</v>
      </c>
      <c r="I1" s="49" t="s">
        <v>337</v>
      </c>
      <c r="J1" s="49" t="s">
        <v>340</v>
      </c>
      <c r="K1" s="49" t="s">
        <v>339</v>
      </c>
      <c r="L1" s="49" t="s">
        <v>341</v>
      </c>
      <c r="M1" s="49" t="s">
        <v>342</v>
      </c>
      <c r="N1" s="49" t="s">
        <v>343</v>
      </c>
      <c r="O1" s="49" t="s">
        <v>344</v>
      </c>
      <c r="P1" s="49" t="s">
        <v>345</v>
      </c>
      <c r="Q1" s="49" t="s">
        <v>346</v>
      </c>
      <c r="R1" s="50" t="s">
        <v>323</v>
      </c>
      <c r="S1" s="50" t="s">
        <v>347</v>
      </c>
      <c r="T1" s="50" t="s">
        <v>348</v>
      </c>
      <c r="U1" s="50" t="s">
        <v>349</v>
      </c>
      <c r="V1" s="50" t="s">
        <v>350</v>
      </c>
      <c r="W1" s="50" t="s">
        <v>351</v>
      </c>
      <c r="X1" s="50" t="s">
        <v>352</v>
      </c>
    </row>
    <row r="2" spans="1:42">
      <c r="A2" s="44" t="s">
        <v>45</v>
      </c>
      <c r="B2" s="48">
        <v>2872395</v>
      </c>
      <c r="C2" s="48">
        <v>1452384</v>
      </c>
      <c r="D2" s="48">
        <v>4918171</v>
      </c>
      <c r="E2" s="48">
        <v>822572</v>
      </c>
      <c r="F2" s="48">
        <v>1030788</v>
      </c>
      <c r="G2" s="48">
        <v>698630</v>
      </c>
      <c r="H2" s="48">
        <v>13570</v>
      </c>
      <c r="I2" s="48">
        <v>67891</v>
      </c>
      <c r="J2" s="48">
        <v>430167</v>
      </c>
      <c r="K2" s="48">
        <v>1201435</v>
      </c>
      <c r="L2" s="48">
        <v>237655</v>
      </c>
      <c r="M2" s="45">
        <v>1320</v>
      </c>
      <c r="N2" s="64">
        <v>78365</v>
      </c>
      <c r="O2" s="64">
        <v>184395</v>
      </c>
      <c r="P2" s="65">
        <v>805586</v>
      </c>
      <c r="Q2" s="65">
        <v>381104</v>
      </c>
      <c r="R2" s="48">
        <v>253411</v>
      </c>
      <c r="S2" s="48">
        <v>12952</v>
      </c>
      <c r="T2" s="48">
        <v>43254</v>
      </c>
      <c r="U2" s="48">
        <v>1462618</v>
      </c>
      <c r="V2" s="48">
        <v>2180687</v>
      </c>
      <c r="W2" s="48">
        <v>255655</v>
      </c>
      <c r="X2" s="64">
        <v>41314</v>
      </c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</row>
    <row r="3" spans="1:42">
      <c r="A3" s="44" t="s">
        <v>47</v>
      </c>
      <c r="B3" s="48">
        <v>10819</v>
      </c>
      <c r="C3" s="48">
        <v>156677</v>
      </c>
      <c r="D3" s="48"/>
      <c r="E3" s="48"/>
      <c r="F3" s="48"/>
      <c r="G3" s="48">
        <v>12746</v>
      </c>
      <c r="H3" s="48"/>
      <c r="I3" s="48"/>
      <c r="J3" s="48"/>
      <c r="K3" s="48"/>
      <c r="L3" s="48"/>
      <c r="M3" s="45"/>
      <c r="N3" s="64"/>
      <c r="O3" s="64"/>
      <c r="P3" s="65"/>
      <c r="Q3" s="65"/>
      <c r="R3" s="48"/>
      <c r="S3" s="48"/>
      <c r="T3" s="48"/>
      <c r="U3" s="48"/>
      <c r="V3" s="48"/>
      <c r="W3" s="48"/>
      <c r="X3" s="64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</row>
    <row r="4" spans="1:42">
      <c r="A4" s="44" t="s">
        <v>48</v>
      </c>
      <c r="B4" s="48">
        <v>2315</v>
      </c>
      <c r="C4" s="48">
        <v>40</v>
      </c>
      <c r="D4" s="48"/>
      <c r="E4" s="48">
        <v>973</v>
      </c>
      <c r="F4" s="48"/>
      <c r="G4" s="48">
        <v>4945</v>
      </c>
      <c r="H4" s="48"/>
      <c r="I4" s="48"/>
      <c r="J4" s="48"/>
      <c r="K4" s="48"/>
      <c r="L4" s="48"/>
      <c r="M4" s="45"/>
      <c r="N4" s="64"/>
      <c r="O4" s="64"/>
      <c r="P4" s="65"/>
      <c r="Q4" s="65"/>
      <c r="R4" s="48"/>
      <c r="S4" s="48"/>
      <c r="T4" s="48"/>
      <c r="U4" s="48"/>
      <c r="V4" s="48"/>
      <c r="W4" s="48"/>
      <c r="X4" s="64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</row>
    <row r="5" spans="1:42">
      <c r="A5" s="51" t="s">
        <v>304</v>
      </c>
      <c r="B5" s="56"/>
      <c r="C5" s="56">
        <v>139</v>
      </c>
      <c r="D5" s="56"/>
      <c r="E5" s="56"/>
      <c r="F5" s="56"/>
      <c r="G5" s="56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>
        <v>16</v>
      </c>
      <c r="V5" s="48">
        <v>314</v>
      </c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</row>
    <row r="6" spans="1:42">
      <c r="A6" s="51" t="s">
        <v>175</v>
      </c>
      <c r="B6" s="56">
        <v>137</v>
      </c>
      <c r="C6" s="56"/>
      <c r="D6" s="56"/>
      <c r="E6" s="56"/>
      <c r="F6" s="56"/>
      <c r="G6" s="56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>
        <v>317432</v>
      </c>
      <c r="V6" s="48">
        <v>2889</v>
      </c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</row>
    <row r="7" spans="1:42">
      <c r="A7" s="51" t="s">
        <v>302</v>
      </c>
      <c r="B7" s="56"/>
      <c r="C7" s="56">
        <v>2</v>
      </c>
      <c r="D7" s="56"/>
      <c r="E7" s="56"/>
      <c r="F7" s="56"/>
      <c r="G7" s="56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>
        <v>1670</v>
      </c>
      <c r="V7" s="48">
        <v>5730</v>
      </c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</row>
    <row r="8" spans="1:42">
      <c r="A8" s="51" t="s">
        <v>55</v>
      </c>
      <c r="B8" s="56">
        <v>604</v>
      </c>
      <c r="C8" s="56">
        <v>65</v>
      </c>
      <c r="D8" s="56"/>
      <c r="E8" s="56"/>
      <c r="F8" s="56"/>
      <c r="G8" s="56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>
        <v>4644</v>
      </c>
      <c r="U8" s="48">
        <v>1511</v>
      </c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</row>
    <row r="9" spans="1:42">
      <c r="A9" s="44" t="s">
        <v>210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>
        <v>1740</v>
      </c>
      <c r="U9" s="48">
        <v>224</v>
      </c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</row>
    <row r="10" spans="1:42">
      <c r="A10" s="44" t="s">
        <v>167</v>
      </c>
      <c r="B10" s="48">
        <v>58218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</row>
    <row r="11" spans="1:42">
      <c r="A11" s="51" t="s">
        <v>313</v>
      </c>
      <c r="B11" s="56">
        <v>102724</v>
      </c>
      <c r="C11" s="56"/>
      <c r="D11" s="56"/>
      <c r="E11" s="56"/>
      <c r="F11" s="56"/>
      <c r="G11" s="56">
        <v>2691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>
        <v>162</v>
      </c>
      <c r="U11" s="48">
        <v>189</v>
      </c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</row>
    <row r="12" spans="1:42">
      <c r="A12" s="51" t="s">
        <v>57</v>
      </c>
      <c r="B12" s="56"/>
      <c r="C12" s="56"/>
      <c r="D12" s="56"/>
      <c r="E12" s="56"/>
      <c r="F12" s="56"/>
      <c r="G12" s="56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>
        <v>25</v>
      </c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</row>
    <row r="13" spans="1:42">
      <c r="A13" s="51" t="s">
        <v>62</v>
      </c>
      <c r="B13" s="56">
        <v>8245</v>
      </c>
      <c r="C13" s="56">
        <v>47430</v>
      </c>
      <c r="D13" s="56">
        <v>10444</v>
      </c>
      <c r="E13" s="56">
        <v>197352</v>
      </c>
      <c r="F13" s="56">
        <v>774</v>
      </c>
      <c r="G13" s="56">
        <v>46666</v>
      </c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>
        <v>2024</v>
      </c>
      <c r="U13" s="48">
        <v>1718</v>
      </c>
      <c r="V13" s="48">
        <v>6788</v>
      </c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</row>
    <row r="14" spans="1:42">
      <c r="A14" s="51" t="s">
        <v>63</v>
      </c>
      <c r="B14" s="56"/>
      <c r="C14" s="56">
        <v>30284</v>
      </c>
      <c r="D14" s="56"/>
      <c r="E14" s="56"/>
      <c r="F14" s="56"/>
      <c r="G14" s="56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</row>
    <row r="15" spans="1:42">
      <c r="A15" s="51" t="s">
        <v>66</v>
      </c>
      <c r="B15" s="56">
        <v>26429</v>
      </c>
      <c r="C15" s="56"/>
      <c r="D15" s="56"/>
      <c r="E15" s="56"/>
      <c r="F15" s="56"/>
      <c r="G15" s="56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</row>
    <row r="16" spans="1:42">
      <c r="A16" s="51" t="s">
        <v>67</v>
      </c>
      <c r="B16" s="56">
        <v>110723</v>
      </c>
      <c r="C16" s="56">
        <v>6134</v>
      </c>
      <c r="D16" s="56"/>
      <c r="E16" s="56"/>
      <c r="F16" s="56"/>
      <c r="G16" s="56">
        <v>552</v>
      </c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>
        <v>3</v>
      </c>
      <c r="V16" s="48">
        <v>6811</v>
      </c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</row>
    <row r="17" spans="1:42">
      <c r="A17" s="51" t="s">
        <v>68</v>
      </c>
      <c r="B17" s="56">
        <v>32</v>
      </c>
      <c r="C17" s="56"/>
      <c r="D17" s="56"/>
      <c r="E17" s="56"/>
      <c r="F17" s="56"/>
      <c r="G17" s="56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>
        <v>6321</v>
      </c>
      <c r="U17" s="48">
        <v>1281</v>
      </c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</row>
    <row r="18" spans="1:42">
      <c r="A18" s="51" t="s">
        <v>70</v>
      </c>
      <c r="B18" s="56"/>
      <c r="C18" s="56"/>
      <c r="D18" s="56"/>
      <c r="E18" s="56"/>
      <c r="F18" s="56"/>
      <c r="G18" s="56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>
        <v>35</v>
      </c>
      <c r="U18" s="48">
        <v>58</v>
      </c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</row>
    <row r="19" spans="1:42">
      <c r="A19" s="51" t="s">
        <v>72</v>
      </c>
      <c r="B19" s="56">
        <v>31</v>
      </c>
      <c r="C19" s="56">
        <v>6323</v>
      </c>
      <c r="D19" s="56"/>
      <c r="E19" s="56"/>
      <c r="F19" s="56"/>
      <c r="G19" s="56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>
        <v>747</v>
      </c>
      <c r="U19" s="48">
        <v>5482</v>
      </c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</row>
    <row r="20" spans="1:42">
      <c r="A20" s="51" t="s">
        <v>172</v>
      </c>
      <c r="B20" s="56">
        <v>10</v>
      </c>
      <c r="C20" s="56"/>
      <c r="D20" s="56"/>
      <c r="E20" s="56"/>
      <c r="F20" s="56"/>
      <c r="G20" s="56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</row>
    <row r="21" spans="1:42">
      <c r="A21" s="51" t="s">
        <v>74</v>
      </c>
      <c r="B21" s="56">
        <v>59514</v>
      </c>
      <c r="C21" s="56">
        <v>93474</v>
      </c>
      <c r="D21" s="56">
        <v>3215</v>
      </c>
      <c r="E21" s="56"/>
      <c r="F21" s="56">
        <v>226</v>
      </c>
      <c r="G21" s="56">
        <v>63773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>
        <v>4787</v>
      </c>
      <c r="V21" s="48">
        <v>76869</v>
      </c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</row>
    <row r="22" spans="1:42">
      <c r="A22" s="51" t="s">
        <v>75</v>
      </c>
      <c r="B22" s="56"/>
      <c r="C22" s="56"/>
      <c r="D22" s="56"/>
      <c r="E22" s="56">
        <v>83</v>
      </c>
      <c r="F22" s="56"/>
      <c r="G22" s="56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</row>
    <row r="23" spans="1:42">
      <c r="A23" s="51" t="s">
        <v>173</v>
      </c>
      <c r="B23" s="56"/>
      <c r="C23" s="56">
        <v>5</v>
      </c>
      <c r="D23" s="56"/>
      <c r="E23" s="56">
        <v>25</v>
      </c>
      <c r="F23" s="56"/>
      <c r="G23" s="56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</row>
    <row r="24" spans="1:42">
      <c r="A24" s="51" t="s">
        <v>174</v>
      </c>
      <c r="B24" s="56"/>
      <c r="C24" s="56">
        <v>13</v>
      </c>
      <c r="D24" s="56"/>
      <c r="E24" s="56"/>
      <c r="F24" s="56"/>
      <c r="G24" s="56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</row>
    <row r="25" spans="1:42">
      <c r="A25" s="51" t="s">
        <v>76</v>
      </c>
      <c r="B25" s="56"/>
      <c r="C25" s="56"/>
      <c r="D25" s="56"/>
      <c r="E25" s="56"/>
      <c r="F25" s="56"/>
      <c r="G25" s="56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>
        <v>49</v>
      </c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</row>
    <row r="26" spans="1:42">
      <c r="A26" s="51" t="s">
        <v>77</v>
      </c>
      <c r="B26" s="56"/>
      <c r="C26" s="56"/>
      <c r="D26" s="56"/>
      <c r="E26" s="56"/>
      <c r="F26" s="56"/>
      <c r="G26" s="56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>
        <v>450</v>
      </c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</row>
    <row r="27" spans="1:42">
      <c r="A27" s="51" t="s">
        <v>79</v>
      </c>
      <c r="B27" s="56"/>
      <c r="C27" s="56"/>
      <c r="D27" s="56"/>
      <c r="E27" s="56"/>
      <c r="F27" s="56"/>
      <c r="G27" s="56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>
        <v>53</v>
      </c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</row>
    <row r="28" spans="1:42">
      <c r="A28" s="51" t="s">
        <v>165</v>
      </c>
      <c r="B28" s="56">
        <v>876040</v>
      </c>
      <c r="C28" s="56">
        <v>255169</v>
      </c>
      <c r="D28" s="56">
        <v>109644</v>
      </c>
      <c r="E28" s="56">
        <v>42039</v>
      </c>
      <c r="F28" s="56">
        <v>3183</v>
      </c>
      <c r="G28" s="56">
        <v>106660</v>
      </c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>
        <v>2903</v>
      </c>
      <c r="U28" s="48">
        <v>122149</v>
      </c>
      <c r="V28" s="48">
        <v>29335</v>
      </c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</row>
    <row r="29" spans="1:42">
      <c r="A29" s="51" t="s">
        <v>82</v>
      </c>
      <c r="B29" s="56">
        <v>377235</v>
      </c>
      <c r="C29" s="56">
        <v>174411</v>
      </c>
      <c r="D29" s="56">
        <v>3168809</v>
      </c>
      <c r="E29" s="56">
        <v>441051</v>
      </c>
      <c r="F29" s="56">
        <v>15866</v>
      </c>
      <c r="G29" s="56">
        <v>69703</v>
      </c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>
        <v>3128</v>
      </c>
      <c r="U29" s="48">
        <v>184878</v>
      </c>
      <c r="V29" s="48">
        <v>268259</v>
      </c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</row>
    <row r="30" spans="1:42">
      <c r="A30" s="51" t="s">
        <v>318</v>
      </c>
      <c r="B30" s="56">
        <v>10577</v>
      </c>
      <c r="C30" s="56"/>
      <c r="D30" s="56"/>
      <c r="E30" s="56"/>
      <c r="F30" s="56"/>
      <c r="G30" s="56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</row>
    <row r="31" spans="1:42">
      <c r="A31" s="51" t="s">
        <v>84</v>
      </c>
      <c r="B31" s="56"/>
      <c r="C31" s="56"/>
      <c r="D31" s="56"/>
      <c r="E31" s="56"/>
      <c r="F31" s="56"/>
      <c r="G31" s="56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>
        <v>79</v>
      </c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</row>
    <row r="32" spans="1:42">
      <c r="A32" s="51" t="s">
        <v>87</v>
      </c>
      <c r="B32" s="56">
        <v>13023</v>
      </c>
      <c r="C32" s="56">
        <v>1852</v>
      </c>
      <c r="D32" s="56">
        <v>4000</v>
      </c>
      <c r="E32" s="56"/>
      <c r="F32" s="56">
        <v>76908</v>
      </c>
      <c r="G32" s="56">
        <v>13973</v>
      </c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>
        <v>1659</v>
      </c>
      <c r="V32" s="48">
        <v>20963</v>
      </c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</row>
    <row r="33" spans="1:42">
      <c r="A33" s="51" t="s">
        <v>226</v>
      </c>
      <c r="B33" s="56">
        <v>2962</v>
      </c>
      <c r="C33" s="56">
        <v>784</v>
      </c>
      <c r="D33" s="56"/>
      <c r="E33" s="56"/>
      <c r="F33" s="56"/>
      <c r="G33" s="56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</row>
    <row r="34" spans="1:42">
      <c r="A34" s="51" t="s">
        <v>90</v>
      </c>
      <c r="B34" s="56">
        <v>1724</v>
      </c>
      <c r="C34" s="56">
        <v>621</v>
      </c>
      <c r="D34" s="56"/>
      <c r="E34" s="56"/>
      <c r="F34" s="56"/>
      <c r="G34" s="56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>
        <v>1297</v>
      </c>
      <c r="U34" s="48">
        <v>1092</v>
      </c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</row>
    <row r="35" spans="1:42">
      <c r="A35" s="51" t="s">
        <v>91</v>
      </c>
      <c r="B35" s="56"/>
      <c r="C35" s="56">
        <v>4</v>
      </c>
      <c r="D35" s="56"/>
      <c r="E35" s="56"/>
      <c r="F35" s="56"/>
      <c r="G35" s="56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</row>
    <row r="36" spans="1:42">
      <c r="A36" s="51" t="s">
        <v>94</v>
      </c>
      <c r="B36" s="56">
        <v>785</v>
      </c>
      <c r="C36" s="56">
        <v>12250</v>
      </c>
      <c r="D36" s="56"/>
      <c r="E36" s="56"/>
      <c r="F36" s="56"/>
      <c r="G36" s="56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>
        <v>300</v>
      </c>
      <c r="U36" s="48">
        <v>4</v>
      </c>
      <c r="V36" s="48">
        <v>9294</v>
      </c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</row>
    <row r="37" spans="1:42">
      <c r="A37" s="51" t="s">
        <v>100</v>
      </c>
      <c r="B37" s="56">
        <v>1819</v>
      </c>
      <c r="C37" s="56">
        <v>80</v>
      </c>
      <c r="D37" s="56"/>
      <c r="E37" s="56">
        <v>1944</v>
      </c>
      <c r="F37" s="56"/>
      <c r="G37" s="56">
        <v>62052</v>
      </c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>
        <v>22772</v>
      </c>
      <c r="V37" s="48">
        <v>63</v>
      </c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</row>
    <row r="38" spans="1:42">
      <c r="A38" s="51" t="s">
        <v>102</v>
      </c>
      <c r="B38" s="56">
        <v>155091</v>
      </c>
      <c r="C38" s="56">
        <v>11648</v>
      </c>
      <c r="D38" s="56">
        <v>1593166</v>
      </c>
      <c r="E38" s="56">
        <v>8028</v>
      </c>
      <c r="F38" s="56">
        <v>23</v>
      </c>
      <c r="G38" s="56">
        <v>185</v>
      </c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>
        <v>55</v>
      </c>
      <c r="U38" s="48">
        <v>793</v>
      </c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</row>
    <row r="39" spans="1:42">
      <c r="A39" s="51" t="s">
        <v>103</v>
      </c>
      <c r="B39" s="56"/>
      <c r="C39" s="56">
        <v>370</v>
      </c>
      <c r="D39" s="56"/>
      <c r="E39" s="56"/>
      <c r="F39" s="56"/>
      <c r="G39" s="56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>
        <v>10</v>
      </c>
      <c r="U39" s="48">
        <v>31</v>
      </c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</row>
    <row r="40" spans="1:42">
      <c r="A40" s="51" t="s">
        <v>104</v>
      </c>
      <c r="B40" s="56">
        <v>534677</v>
      </c>
      <c r="C40" s="56">
        <v>10419</v>
      </c>
      <c r="D40" s="56"/>
      <c r="E40" s="56">
        <v>734</v>
      </c>
      <c r="F40" s="56"/>
      <c r="G40" s="56">
        <v>26080</v>
      </c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>
        <v>141</v>
      </c>
      <c r="U40" s="48">
        <v>20807</v>
      </c>
      <c r="V40" s="48">
        <v>225744</v>
      </c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</row>
    <row r="41" spans="1:42">
      <c r="A41" s="51" t="s">
        <v>116</v>
      </c>
      <c r="B41" s="56">
        <v>17809</v>
      </c>
      <c r="C41" s="56"/>
      <c r="D41" s="56"/>
      <c r="E41" s="56"/>
      <c r="F41" s="56"/>
      <c r="G41" s="56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</row>
    <row r="42" spans="1:42">
      <c r="A42" s="51" t="s">
        <v>118</v>
      </c>
      <c r="B42" s="56">
        <v>253298</v>
      </c>
      <c r="C42" s="56">
        <v>32704</v>
      </c>
      <c r="D42" s="56"/>
      <c r="E42" s="56"/>
      <c r="F42" s="56"/>
      <c r="G42" s="56">
        <v>232</v>
      </c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>
        <v>91</v>
      </c>
      <c r="U42" s="48">
        <v>500</v>
      </c>
      <c r="V42" s="48">
        <v>103</v>
      </c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</row>
    <row r="43" spans="1:42">
      <c r="A43" s="51" t="s">
        <v>119</v>
      </c>
      <c r="B43" s="56">
        <v>110951</v>
      </c>
      <c r="C43" s="56"/>
      <c r="D43" s="56"/>
      <c r="E43" s="56"/>
      <c r="F43" s="56"/>
      <c r="G43" s="56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</row>
    <row r="44" spans="1:42">
      <c r="A44" s="51" t="s">
        <v>122</v>
      </c>
      <c r="B44" s="56">
        <v>116349</v>
      </c>
      <c r="C44" s="56">
        <v>536358</v>
      </c>
      <c r="D44" s="56">
        <v>15475</v>
      </c>
      <c r="E44" s="56">
        <v>35470</v>
      </c>
      <c r="F44" s="56">
        <v>231906</v>
      </c>
      <c r="G44" s="56">
        <v>18235</v>
      </c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>
        <v>17151</v>
      </c>
      <c r="U44" s="48">
        <v>755566</v>
      </c>
      <c r="V44" s="48">
        <v>1519133</v>
      </c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</row>
    <row r="45" spans="1:42">
      <c r="A45" s="51" t="s">
        <v>123</v>
      </c>
      <c r="B45" s="56">
        <v>1801</v>
      </c>
      <c r="C45" s="56">
        <v>143</v>
      </c>
      <c r="D45" s="56"/>
      <c r="E45" s="56">
        <v>7403</v>
      </c>
      <c r="F45" s="56"/>
      <c r="G45" s="56">
        <v>2636</v>
      </c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>
        <v>125</v>
      </c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</row>
    <row r="46" spans="1:42">
      <c r="A46" s="51" t="s">
        <v>124</v>
      </c>
      <c r="B46" s="56"/>
      <c r="C46" s="56"/>
      <c r="D46" s="56"/>
      <c r="E46" s="56"/>
      <c r="F46" s="56"/>
      <c r="G46" s="56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>
        <v>16</v>
      </c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</row>
    <row r="47" spans="1:42">
      <c r="A47" s="51" t="s">
        <v>127</v>
      </c>
      <c r="B47" s="56"/>
      <c r="C47" s="56">
        <v>3</v>
      </c>
      <c r="D47" s="56"/>
      <c r="E47" s="56">
        <v>7911</v>
      </c>
      <c r="F47" s="56"/>
      <c r="G47" s="56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>
        <v>30</v>
      </c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</row>
    <row r="48" spans="1:42">
      <c r="A48" s="51" t="s">
        <v>305</v>
      </c>
      <c r="B48" s="56"/>
      <c r="C48" s="56"/>
      <c r="D48" s="56"/>
      <c r="E48" s="56"/>
      <c r="F48" s="56"/>
      <c r="G48" s="56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>
        <v>25</v>
      </c>
      <c r="U48" s="48">
        <v>16</v>
      </c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</row>
    <row r="49" spans="1:42">
      <c r="A49" s="51" t="s">
        <v>130</v>
      </c>
      <c r="B49" s="56"/>
      <c r="C49" s="56">
        <v>615</v>
      </c>
      <c r="D49" s="56"/>
      <c r="E49" s="56"/>
      <c r="F49" s="56"/>
      <c r="G49" s="56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</row>
    <row r="50" spans="1:42">
      <c r="A50" s="51" t="s">
        <v>134</v>
      </c>
      <c r="B50" s="56">
        <v>68</v>
      </c>
      <c r="C50" s="56"/>
      <c r="D50" s="56"/>
      <c r="E50" s="56"/>
      <c r="F50" s="56"/>
      <c r="G50" s="56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</row>
    <row r="51" spans="1:42">
      <c r="A51" s="51" t="s">
        <v>368</v>
      </c>
      <c r="B51" s="56"/>
      <c r="C51" s="56"/>
      <c r="D51" s="56"/>
      <c r="E51" s="56">
        <v>64375</v>
      </c>
      <c r="F51" s="56">
        <v>496118</v>
      </c>
      <c r="G51" s="56">
        <v>115114</v>
      </c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</row>
    <row r="52" spans="1:42">
      <c r="A52" s="51" t="s">
        <v>316</v>
      </c>
      <c r="B52" s="56"/>
      <c r="C52" s="56"/>
      <c r="D52" s="56"/>
      <c r="E52" s="56"/>
      <c r="F52" s="56">
        <v>204950</v>
      </c>
      <c r="G52" s="56">
        <v>641</v>
      </c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</row>
    <row r="53" spans="1:42">
      <c r="A53" s="51" t="s">
        <v>166</v>
      </c>
      <c r="B53" s="56">
        <v>13256</v>
      </c>
      <c r="C53" s="56">
        <v>2174</v>
      </c>
      <c r="D53" s="56">
        <v>9847</v>
      </c>
      <c r="E53" s="56">
        <v>15184</v>
      </c>
      <c r="F53" s="56"/>
      <c r="G53" s="56">
        <v>54931</v>
      </c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>
        <v>15147</v>
      </c>
      <c r="V53" s="48">
        <v>819</v>
      </c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</row>
    <row r="54" spans="1:42">
      <c r="A54" s="51" t="s">
        <v>146</v>
      </c>
      <c r="B54" s="56"/>
      <c r="C54" s="56">
        <v>15</v>
      </c>
      <c r="D54" s="56"/>
      <c r="E54" s="56"/>
      <c r="F54" s="56"/>
      <c r="G54" s="56">
        <v>36</v>
      </c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</row>
    <row r="55" spans="1:42">
      <c r="A55" s="51" t="s">
        <v>147</v>
      </c>
      <c r="B55" s="56">
        <v>732</v>
      </c>
      <c r="C55" s="56">
        <v>67432</v>
      </c>
      <c r="D55" s="56">
        <v>3571</v>
      </c>
      <c r="E55" s="56"/>
      <c r="F55" s="56"/>
      <c r="G55" s="56">
        <v>64555</v>
      </c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>
        <v>20</v>
      </c>
      <c r="U55" s="48">
        <v>6</v>
      </c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</row>
    <row r="56" spans="1:42">
      <c r="A56" s="51" t="s">
        <v>362</v>
      </c>
      <c r="B56" s="56">
        <v>2455</v>
      </c>
      <c r="C56" s="56"/>
      <c r="D56" s="56"/>
      <c r="E56" s="56"/>
      <c r="F56" s="56"/>
      <c r="G56" s="56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</row>
    <row r="57" spans="1:42">
      <c r="A57" s="51" t="s">
        <v>314</v>
      </c>
      <c r="B57" s="56"/>
      <c r="C57" s="56"/>
      <c r="D57" s="56"/>
      <c r="E57" s="56"/>
      <c r="F57" s="56"/>
      <c r="G57" s="56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>
        <v>70</v>
      </c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</row>
    <row r="58" spans="1:42">
      <c r="A58" s="51" t="s">
        <v>149</v>
      </c>
      <c r="B58" s="56">
        <v>1308</v>
      </c>
      <c r="C58" s="56">
        <v>81</v>
      </c>
      <c r="D58" s="56"/>
      <c r="E58" s="56"/>
      <c r="F58" s="56">
        <v>834</v>
      </c>
      <c r="G58" s="56">
        <v>32224</v>
      </c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>
        <v>15</v>
      </c>
      <c r="U58" s="48">
        <v>8</v>
      </c>
      <c r="V58" s="48">
        <v>7600</v>
      </c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</row>
    <row r="59" spans="1:42">
      <c r="A59" s="51" t="s">
        <v>150</v>
      </c>
      <c r="B59" s="56">
        <v>432</v>
      </c>
      <c r="C59" s="56"/>
      <c r="D59" s="56"/>
      <c r="E59" s="56"/>
      <c r="F59" s="56"/>
      <c r="G59" s="56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</row>
    <row r="60" spans="1:42">
      <c r="A60" s="51" t="s">
        <v>155</v>
      </c>
      <c r="B60" s="56">
        <v>202</v>
      </c>
      <c r="C60" s="56">
        <v>17</v>
      </c>
      <c r="D60" s="56"/>
      <c r="E60" s="56"/>
      <c r="F60" s="56"/>
      <c r="G60" s="56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>
        <v>148</v>
      </c>
      <c r="U60" s="48">
        <v>1854</v>
      </c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2">
      <c r="A61" s="51" t="s">
        <v>218</v>
      </c>
      <c r="B61" s="56"/>
      <c r="C61" s="56">
        <v>4648</v>
      </c>
      <c r="D61" s="56"/>
      <c r="E61" s="56"/>
      <c r="F61" s="56"/>
      <c r="G61" s="56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</row>
    <row r="62" spans="1:42">
      <c r="A62" s="51" t="s">
        <v>161</v>
      </c>
      <c r="B62" s="56"/>
      <c r="C62" s="56"/>
      <c r="D62" s="56"/>
      <c r="E62" s="56"/>
      <c r="F62" s="56"/>
      <c r="G62" s="56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>
        <v>2133</v>
      </c>
      <c r="U62" s="48">
        <v>232</v>
      </c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</row>
    <row r="64" spans="1:42">
      <c r="B64" s="48"/>
      <c r="C64" s="48"/>
      <c r="D64" s="48"/>
      <c r="E64" s="48"/>
      <c r="F64" s="48"/>
      <c r="G64" s="48"/>
      <c r="T64" s="48"/>
      <c r="U64" s="48"/>
      <c r="V64" s="48"/>
    </row>
  </sheetData>
  <sortState ref="A2:T40">
    <sortCondition ref="A2:A40"/>
  </sortState>
  <pageMargins left="0.75" right="0.75" top="1" bottom="1" header="0.5" footer="0.5"/>
  <pageSetup orientation="portrait" horizontalDpi="4294967292" verticalDpi="429496729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R22" zoomScaleNormal="100" workbookViewId="0">
      <selection activeCell="Z58" sqref="Z58"/>
    </sheetView>
  </sheetViews>
  <sheetFormatPr defaultColWidth="11.42578125" defaultRowHeight="15"/>
  <cols>
    <col min="1" max="1" width="26" style="44" bestFit="1" customWidth="1"/>
    <col min="2" max="3" width="9.140625" style="44" bestFit="1" customWidth="1"/>
    <col min="4" max="4" width="9.42578125" style="44" bestFit="1" customWidth="1"/>
    <col min="5" max="5" width="9.28515625" style="44" bestFit="1" customWidth="1"/>
    <col min="6" max="6" width="9.140625" style="44" bestFit="1" customWidth="1"/>
    <col min="7" max="7" width="8.28515625" style="44" bestFit="1" customWidth="1"/>
    <col min="8" max="16384" width="11.42578125" style="44"/>
  </cols>
  <sheetData>
    <row r="1" spans="1:30" s="49" customFormat="1">
      <c r="A1" s="49" t="s">
        <v>44</v>
      </c>
      <c r="B1" s="49" t="s">
        <v>331</v>
      </c>
      <c r="C1" s="49" t="s">
        <v>336</v>
      </c>
      <c r="D1" s="49" t="s">
        <v>405</v>
      </c>
      <c r="E1" s="49" t="s">
        <v>406</v>
      </c>
      <c r="F1" s="49" t="s">
        <v>403</v>
      </c>
      <c r="G1" s="49" t="s">
        <v>404</v>
      </c>
      <c r="H1" s="50" t="s">
        <v>424</v>
      </c>
      <c r="I1" s="49" t="s">
        <v>337</v>
      </c>
      <c r="J1" s="49" t="s">
        <v>340</v>
      </c>
      <c r="K1" s="49" t="s">
        <v>339</v>
      </c>
      <c r="L1" s="49" t="s">
        <v>341</v>
      </c>
      <c r="M1" s="49" t="s">
        <v>342</v>
      </c>
      <c r="N1" s="49" t="s">
        <v>343</v>
      </c>
      <c r="O1" s="49" t="s">
        <v>344</v>
      </c>
      <c r="P1" s="49" t="s">
        <v>345</v>
      </c>
      <c r="Q1" s="49" t="s">
        <v>346</v>
      </c>
      <c r="R1" s="49" t="s">
        <v>347</v>
      </c>
      <c r="S1" s="49" t="s">
        <v>348</v>
      </c>
      <c r="T1" s="49" t="s">
        <v>349</v>
      </c>
      <c r="U1" s="50" t="s">
        <v>366</v>
      </c>
      <c r="V1" s="50" t="s">
        <v>350</v>
      </c>
      <c r="W1" s="50" t="s">
        <v>351</v>
      </c>
      <c r="X1" s="50" t="s">
        <v>352</v>
      </c>
      <c r="Y1" s="50" t="s">
        <v>353</v>
      </c>
      <c r="Z1" s="50" t="s">
        <v>365</v>
      </c>
      <c r="AA1" s="50" t="s">
        <v>370</v>
      </c>
      <c r="AB1" s="50" t="s">
        <v>372</v>
      </c>
      <c r="AC1" s="50" t="s">
        <v>373</v>
      </c>
      <c r="AD1" s="50" t="s">
        <v>374</v>
      </c>
    </row>
    <row r="2" spans="1:30">
      <c r="A2" s="44" t="s">
        <v>45</v>
      </c>
      <c r="B2" s="48">
        <v>3423382</v>
      </c>
      <c r="C2" s="48">
        <v>1081258</v>
      </c>
      <c r="D2" s="88">
        <v>936092</v>
      </c>
      <c r="E2" s="48">
        <v>1569782</v>
      </c>
      <c r="F2" s="48">
        <v>1684867</v>
      </c>
      <c r="G2" s="48">
        <v>849630</v>
      </c>
      <c r="H2" s="44">
        <v>6274</v>
      </c>
      <c r="I2" s="44">
        <v>68879</v>
      </c>
      <c r="J2" s="67">
        <v>1551503</v>
      </c>
      <c r="K2" s="44">
        <v>585211</v>
      </c>
      <c r="L2" s="44">
        <v>1551503</v>
      </c>
      <c r="M2" s="44">
        <v>419542</v>
      </c>
      <c r="N2" s="45">
        <v>275160</v>
      </c>
      <c r="O2" s="45">
        <v>3149</v>
      </c>
      <c r="P2" s="64">
        <v>72225</v>
      </c>
      <c r="Q2" s="64">
        <v>129964</v>
      </c>
      <c r="R2" s="65">
        <v>418910</v>
      </c>
      <c r="S2" s="65">
        <v>386455</v>
      </c>
      <c r="T2" s="65">
        <v>6274</v>
      </c>
      <c r="U2" s="45">
        <v>396256</v>
      </c>
      <c r="V2" s="48">
        <v>101654</v>
      </c>
      <c r="W2" s="88">
        <v>29242</v>
      </c>
      <c r="X2" s="48">
        <v>1040278</v>
      </c>
      <c r="Y2" s="44">
        <v>418910</v>
      </c>
      <c r="Z2" s="88">
        <v>2886189</v>
      </c>
      <c r="AA2" s="45">
        <v>585211</v>
      </c>
      <c r="AB2" s="45">
        <v>419542</v>
      </c>
      <c r="AC2" s="45">
        <v>68879</v>
      </c>
      <c r="AD2" s="64">
        <v>40340</v>
      </c>
    </row>
    <row r="3" spans="1:30">
      <c r="A3" s="44" t="s">
        <v>47</v>
      </c>
      <c r="B3" s="48">
        <v>8462</v>
      </c>
      <c r="C3" s="48">
        <v>111699</v>
      </c>
      <c r="D3" s="48"/>
      <c r="E3" s="48"/>
      <c r="F3" s="48"/>
      <c r="G3" s="48"/>
      <c r="J3" s="67"/>
      <c r="N3" s="45"/>
      <c r="O3" s="45"/>
      <c r="P3" s="64"/>
      <c r="Q3" s="64"/>
      <c r="R3" s="65"/>
      <c r="S3" s="65"/>
      <c r="T3" s="65"/>
      <c r="U3" s="45"/>
      <c r="V3" s="48"/>
      <c r="W3" s="48"/>
      <c r="X3" s="48"/>
      <c r="Z3" s="48"/>
      <c r="AA3" s="45"/>
      <c r="AB3" s="45"/>
      <c r="AC3" s="45"/>
      <c r="AD3" s="64"/>
    </row>
    <row r="4" spans="1:30">
      <c r="A4" s="51" t="s">
        <v>48</v>
      </c>
      <c r="B4" s="56">
        <v>4575</v>
      </c>
      <c r="C4" s="56">
        <v>557</v>
      </c>
      <c r="D4" s="56"/>
      <c r="E4" s="56">
        <v>10836</v>
      </c>
      <c r="F4" s="56"/>
      <c r="G4" s="56">
        <v>28673</v>
      </c>
      <c r="W4" s="44">
        <v>661</v>
      </c>
      <c r="X4" s="44">
        <v>410</v>
      </c>
    </row>
    <row r="5" spans="1:30">
      <c r="A5" s="51" t="s">
        <v>304</v>
      </c>
      <c r="B5" s="56"/>
      <c r="C5" s="56">
        <v>4</v>
      </c>
      <c r="D5" s="56"/>
      <c r="E5" s="56"/>
      <c r="F5" s="56"/>
      <c r="G5" s="56"/>
      <c r="X5" s="44">
        <v>55</v>
      </c>
      <c r="Z5" s="44">
        <v>430</v>
      </c>
    </row>
    <row r="6" spans="1:30">
      <c r="A6" s="51" t="s">
        <v>175</v>
      </c>
      <c r="B6" s="56">
        <v>10</v>
      </c>
      <c r="C6" s="56"/>
      <c r="D6" s="56"/>
      <c r="E6" s="56"/>
      <c r="F6" s="56"/>
      <c r="G6" s="56"/>
      <c r="X6" s="44">
        <v>284004</v>
      </c>
      <c r="Z6" s="44">
        <v>7981</v>
      </c>
    </row>
    <row r="7" spans="1:30">
      <c r="A7" s="51" t="s">
        <v>302</v>
      </c>
      <c r="B7" s="56">
        <v>118</v>
      </c>
      <c r="C7" s="56">
        <v>80</v>
      </c>
      <c r="D7" s="56"/>
      <c r="E7" s="56"/>
      <c r="F7" s="56"/>
      <c r="G7" s="56"/>
      <c r="X7" s="44">
        <v>1826</v>
      </c>
      <c r="Z7" s="44">
        <v>7855</v>
      </c>
    </row>
    <row r="8" spans="1:30">
      <c r="A8" s="51" t="s">
        <v>55</v>
      </c>
      <c r="B8" s="56"/>
      <c r="C8" s="56">
        <v>315</v>
      </c>
      <c r="D8" s="56"/>
      <c r="E8" s="56"/>
      <c r="F8" s="56"/>
      <c r="G8" s="56">
        <v>33</v>
      </c>
      <c r="W8" s="44">
        <v>1948</v>
      </c>
      <c r="X8" s="44">
        <v>6206</v>
      </c>
      <c r="Z8" s="44">
        <v>137</v>
      </c>
    </row>
    <row r="9" spans="1:30">
      <c r="A9" s="44" t="s">
        <v>210</v>
      </c>
      <c r="B9" s="48"/>
      <c r="C9" s="48"/>
      <c r="D9" s="48"/>
      <c r="E9" s="48"/>
      <c r="F9" s="48"/>
      <c r="G9" s="48"/>
      <c r="Z9" s="44">
        <v>9</v>
      </c>
    </row>
    <row r="10" spans="1:30">
      <c r="A10" s="44" t="s">
        <v>167</v>
      </c>
      <c r="B10" s="48">
        <v>27928</v>
      </c>
      <c r="C10" s="48"/>
      <c r="D10" s="48"/>
      <c r="E10" s="48"/>
      <c r="F10" s="48"/>
      <c r="G10" s="48"/>
    </row>
    <row r="11" spans="1:30">
      <c r="A11" s="51" t="s">
        <v>313</v>
      </c>
      <c r="B11" s="56">
        <v>40615</v>
      </c>
      <c r="C11" s="56"/>
      <c r="D11" s="56"/>
      <c r="E11" s="56"/>
      <c r="F11" s="56"/>
      <c r="G11" s="56"/>
      <c r="X11" s="44">
        <v>63</v>
      </c>
    </row>
    <row r="12" spans="1:30">
      <c r="A12" s="51" t="s">
        <v>376</v>
      </c>
      <c r="B12" s="56"/>
      <c r="C12" s="56">
        <v>46</v>
      </c>
      <c r="D12" s="56"/>
      <c r="E12" s="56"/>
      <c r="F12" s="56"/>
      <c r="G12" s="56"/>
    </row>
    <row r="13" spans="1:30">
      <c r="A13" s="51" t="s">
        <v>57</v>
      </c>
      <c r="B13" s="56">
        <v>67</v>
      </c>
      <c r="C13" s="56"/>
      <c r="D13" s="56"/>
      <c r="E13" s="56"/>
      <c r="F13" s="56"/>
      <c r="G13" s="56"/>
      <c r="X13" s="44">
        <v>76</v>
      </c>
    </row>
    <row r="14" spans="1:30">
      <c r="A14" s="51" t="s">
        <v>62</v>
      </c>
      <c r="B14" s="56">
        <v>2845</v>
      </c>
      <c r="C14" s="56">
        <v>40105</v>
      </c>
      <c r="D14" s="56">
        <v>96834</v>
      </c>
      <c r="E14" s="56">
        <v>750992</v>
      </c>
      <c r="F14" s="56">
        <v>1107</v>
      </c>
      <c r="G14" s="56">
        <v>113542</v>
      </c>
      <c r="W14" s="44">
        <v>33</v>
      </c>
      <c r="X14" s="44">
        <v>4097</v>
      </c>
      <c r="Z14" s="44">
        <v>8737</v>
      </c>
    </row>
    <row r="15" spans="1:30">
      <c r="A15" s="51" t="s">
        <v>63</v>
      </c>
      <c r="B15" s="56"/>
      <c r="C15" s="56">
        <v>79534</v>
      </c>
      <c r="D15" s="56"/>
      <c r="E15" s="56"/>
      <c r="F15" s="56"/>
      <c r="G15" s="56"/>
    </row>
    <row r="16" spans="1:30">
      <c r="A16" s="51" t="s">
        <v>66</v>
      </c>
      <c r="B16" s="56"/>
      <c r="C16" s="56"/>
      <c r="D16" s="56">
        <v>18943</v>
      </c>
      <c r="E16" s="56"/>
      <c r="F16" s="56"/>
      <c r="G16" s="56"/>
    </row>
    <row r="17" spans="1:26">
      <c r="A17" s="51" t="s">
        <v>67</v>
      </c>
      <c r="B17" s="56">
        <f>108932+14400</f>
        <v>123332</v>
      </c>
      <c r="C17" s="56">
        <v>8390</v>
      </c>
      <c r="D17" s="56"/>
      <c r="E17" s="56"/>
      <c r="F17" s="56">
        <v>383</v>
      </c>
      <c r="G17" s="56">
        <v>1656</v>
      </c>
      <c r="X17" s="44">
        <v>109</v>
      </c>
      <c r="Z17" s="44">
        <v>20963</v>
      </c>
    </row>
    <row r="18" spans="1:26">
      <c r="A18" s="51" t="s">
        <v>68</v>
      </c>
      <c r="B18" s="56"/>
      <c r="C18" s="56"/>
      <c r="D18" s="56"/>
      <c r="E18" s="56"/>
      <c r="F18" s="56"/>
      <c r="G18" s="56"/>
      <c r="W18" s="44">
        <v>3136</v>
      </c>
      <c r="X18" s="44">
        <v>21725</v>
      </c>
    </row>
    <row r="19" spans="1:26">
      <c r="A19" s="51" t="s">
        <v>70</v>
      </c>
      <c r="B19" s="56">
        <v>20</v>
      </c>
      <c r="C19" s="56"/>
      <c r="D19" s="56"/>
      <c r="E19" s="56"/>
      <c r="F19" s="56"/>
      <c r="G19" s="56"/>
      <c r="W19" s="44">
        <v>273</v>
      </c>
      <c r="X19" s="44">
        <v>958</v>
      </c>
    </row>
    <row r="20" spans="1:26">
      <c r="A20" s="51" t="s">
        <v>72</v>
      </c>
      <c r="B20" s="56">
        <v>115</v>
      </c>
      <c r="C20" s="56">
        <v>3111</v>
      </c>
      <c r="D20" s="56"/>
      <c r="E20" s="56"/>
      <c r="F20" s="56"/>
      <c r="G20" s="56"/>
      <c r="W20" s="44">
        <v>169</v>
      </c>
      <c r="X20" s="44">
        <v>1739</v>
      </c>
      <c r="Z20" s="44">
        <v>194</v>
      </c>
    </row>
    <row r="21" spans="1:26">
      <c r="A21" s="51" t="s">
        <v>172</v>
      </c>
      <c r="B21" s="56"/>
      <c r="C21" s="56">
        <v>22</v>
      </c>
      <c r="D21" s="56"/>
      <c r="E21" s="56"/>
      <c r="F21" s="56"/>
      <c r="G21" s="56"/>
    </row>
    <row r="22" spans="1:26">
      <c r="A22" s="51" t="s">
        <v>74</v>
      </c>
      <c r="B22" s="56">
        <v>55046</v>
      </c>
      <c r="C22" s="56">
        <v>33430</v>
      </c>
      <c r="D22" s="56"/>
      <c r="E22" s="56"/>
      <c r="F22" s="56">
        <v>1100</v>
      </c>
      <c r="G22" s="56">
        <v>175384</v>
      </c>
      <c r="X22" s="44">
        <v>678</v>
      </c>
      <c r="Z22" s="44">
        <v>1419</v>
      </c>
    </row>
    <row r="23" spans="1:26">
      <c r="A23" s="51" t="s">
        <v>173</v>
      </c>
      <c r="B23" s="56"/>
      <c r="C23" s="56">
        <v>6708</v>
      </c>
      <c r="D23" s="56"/>
      <c r="E23" s="56"/>
      <c r="F23" s="56"/>
      <c r="G23" s="56"/>
    </row>
    <row r="24" spans="1:26">
      <c r="A24" s="51" t="s">
        <v>76</v>
      </c>
      <c r="B24" s="56">
        <v>30</v>
      </c>
      <c r="C24" s="56"/>
      <c r="D24" s="56"/>
      <c r="E24" s="56"/>
      <c r="F24" s="56"/>
      <c r="G24" s="56"/>
      <c r="X24" s="44">
        <v>3</v>
      </c>
    </row>
    <row r="25" spans="1:26">
      <c r="A25" s="51" t="s">
        <v>77</v>
      </c>
      <c r="B25" s="56"/>
      <c r="C25" s="56"/>
      <c r="D25" s="56"/>
      <c r="E25" s="56"/>
      <c r="F25" s="56"/>
      <c r="G25" s="56"/>
      <c r="W25" s="44">
        <v>25</v>
      </c>
    </row>
    <row r="26" spans="1:26">
      <c r="A26" s="51" t="s">
        <v>165</v>
      </c>
      <c r="B26" s="56">
        <v>900487</v>
      </c>
      <c r="C26" s="56">
        <v>235639</v>
      </c>
      <c r="D26" s="56">
        <v>130</v>
      </c>
      <c r="E26" s="56">
        <v>97637</v>
      </c>
      <c r="F26" s="56">
        <v>5586</v>
      </c>
      <c r="G26" s="56">
        <v>93799</v>
      </c>
      <c r="W26" s="44">
        <v>6752</v>
      </c>
      <c r="X26" s="44">
        <v>131809</v>
      </c>
      <c r="Z26" s="44">
        <v>35061</v>
      </c>
    </row>
    <row r="27" spans="1:26">
      <c r="A27" s="51" t="s">
        <v>82</v>
      </c>
      <c r="B27" s="56">
        <v>433023</v>
      </c>
      <c r="C27" s="56">
        <v>192573</v>
      </c>
      <c r="D27" s="56">
        <v>742544</v>
      </c>
      <c r="E27" s="56">
        <v>601522</v>
      </c>
      <c r="F27" s="56">
        <v>2752</v>
      </c>
      <c r="G27" s="56">
        <v>9693</v>
      </c>
      <c r="W27">
        <v>848</v>
      </c>
      <c r="X27" s="44">
        <v>165192</v>
      </c>
      <c r="Z27" s="44">
        <v>353108</v>
      </c>
    </row>
    <row r="28" spans="1:26">
      <c r="A28" s="51" t="s">
        <v>87</v>
      </c>
      <c r="B28" s="56">
        <v>257</v>
      </c>
      <c r="C28" s="56"/>
      <c r="D28" s="56"/>
      <c r="E28" s="56"/>
      <c r="F28" s="56"/>
      <c r="G28" s="56"/>
    </row>
    <row r="29" spans="1:26">
      <c r="A29" s="51" t="s">
        <v>378</v>
      </c>
      <c r="B29" s="56"/>
      <c r="C29" s="56"/>
      <c r="D29" s="56"/>
      <c r="E29" s="56"/>
      <c r="F29" s="56"/>
      <c r="G29" s="56"/>
      <c r="W29" s="44">
        <v>25</v>
      </c>
    </row>
    <row r="30" spans="1:26">
      <c r="A30" s="51" t="s">
        <v>90</v>
      </c>
      <c r="B30" s="56"/>
      <c r="C30" s="56">
        <v>300</v>
      </c>
      <c r="D30" s="56"/>
      <c r="E30" s="56"/>
      <c r="F30" s="56"/>
      <c r="G30" s="56">
        <v>403</v>
      </c>
      <c r="W30" s="44">
        <v>50</v>
      </c>
      <c r="X30" s="44">
        <v>2003</v>
      </c>
    </row>
    <row r="31" spans="1:26">
      <c r="A31" s="51" t="s">
        <v>91</v>
      </c>
      <c r="B31" s="56"/>
      <c r="C31" s="56">
        <v>393</v>
      </c>
      <c r="D31" s="56"/>
      <c r="E31" s="56"/>
      <c r="F31" s="56"/>
      <c r="G31" s="56"/>
    </row>
    <row r="32" spans="1:26">
      <c r="A32" s="51" t="s">
        <v>94</v>
      </c>
      <c r="B32" s="56">
        <v>980</v>
      </c>
      <c r="C32" s="56">
        <v>5926</v>
      </c>
      <c r="D32" s="56"/>
      <c r="E32" s="56"/>
      <c r="F32" s="56"/>
      <c r="G32" s="56">
        <v>3686</v>
      </c>
      <c r="W32" s="44">
        <v>25</v>
      </c>
      <c r="X32" s="44">
        <v>30</v>
      </c>
      <c r="Z32" s="44">
        <v>11968</v>
      </c>
    </row>
    <row r="33" spans="1:26">
      <c r="A33" s="51" t="s">
        <v>100</v>
      </c>
      <c r="B33" s="56">
        <v>2228</v>
      </c>
      <c r="C33" s="56">
        <v>282</v>
      </c>
      <c r="D33" s="56">
        <v>8040</v>
      </c>
      <c r="E33" s="56">
        <v>15231</v>
      </c>
      <c r="F33" s="56"/>
      <c r="G33" s="56">
        <v>79499</v>
      </c>
      <c r="W33" s="44">
        <v>145</v>
      </c>
      <c r="X33" s="44">
        <v>18551</v>
      </c>
      <c r="Z33" s="44">
        <v>73</v>
      </c>
    </row>
    <row r="34" spans="1:26">
      <c r="A34" s="51" t="s">
        <v>102</v>
      </c>
      <c r="B34" s="56">
        <v>26289</v>
      </c>
      <c r="C34" s="56">
        <v>7714</v>
      </c>
      <c r="D34" s="56">
        <v>95</v>
      </c>
      <c r="E34" s="56"/>
      <c r="F34" s="56"/>
      <c r="G34" s="56"/>
      <c r="X34" s="44">
        <v>1283</v>
      </c>
      <c r="Z34" s="44">
        <v>15</v>
      </c>
    </row>
    <row r="35" spans="1:26">
      <c r="A35" s="51" t="s">
        <v>103</v>
      </c>
      <c r="B35" s="56">
        <v>8373</v>
      </c>
      <c r="C35" s="56">
        <v>140</v>
      </c>
      <c r="D35" s="56"/>
      <c r="E35" s="56"/>
      <c r="F35" s="56"/>
      <c r="G35" s="56">
        <v>158</v>
      </c>
      <c r="X35" s="44">
        <v>6</v>
      </c>
    </row>
    <row r="36" spans="1:26">
      <c r="A36" s="51" t="s">
        <v>104</v>
      </c>
      <c r="B36" s="56">
        <v>701324</v>
      </c>
      <c r="C36" s="56">
        <v>26029</v>
      </c>
      <c r="D36" s="56">
        <v>4</v>
      </c>
      <c r="E36" s="56">
        <v>1323</v>
      </c>
      <c r="F36" s="56"/>
      <c r="G36" s="56">
        <v>22044</v>
      </c>
      <c r="W36" s="44">
        <v>184</v>
      </c>
      <c r="X36" s="44">
        <v>26309</v>
      </c>
      <c r="Z36" s="44">
        <v>383868</v>
      </c>
    </row>
    <row r="37" spans="1:26">
      <c r="A37" s="51" t="s">
        <v>354</v>
      </c>
      <c r="B37" s="56">
        <v>689</v>
      </c>
      <c r="C37" s="56"/>
      <c r="D37" s="56"/>
      <c r="E37" s="56"/>
      <c r="F37" s="56"/>
      <c r="G37" s="56"/>
    </row>
    <row r="38" spans="1:26">
      <c r="A38" s="51" t="s">
        <v>116</v>
      </c>
      <c r="B38" s="56">
        <v>20049</v>
      </c>
      <c r="C38" s="56"/>
      <c r="D38" s="56"/>
      <c r="E38" s="56"/>
      <c r="F38" s="56"/>
      <c r="G38" s="56"/>
    </row>
    <row r="39" spans="1:26">
      <c r="A39" s="51" t="s">
        <v>118</v>
      </c>
      <c r="B39" s="56">
        <v>932664</v>
      </c>
      <c r="C39" s="56">
        <v>42435</v>
      </c>
      <c r="D39" s="56"/>
      <c r="E39" s="56"/>
      <c r="F39" s="56"/>
      <c r="G39" s="56">
        <v>105</v>
      </c>
      <c r="W39" s="44">
        <v>47</v>
      </c>
      <c r="X39" s="44">
        <v>270</v>
      </c>
      <c r="Z39" s="44">
        <v>257</v>
      </c>
    </row>
    <row r="40" spans="1:26">
      <c r="A40" s="51" t="s">
        <v>119</v>
      </c>
      <c r="B40" s="56">
        <v>39276</v>
      </c>
      <c r="C40" s="56"/>
      <c r="D40" s="56"/>
      <c r="E40" s="56"/>
      <c r="F40" s="56"/>
      <c r="G40" s="56"/>
    </row>
    <row r="41" spans="1:26">
      <c r="A41" s="51" t="s">
        <v>122</v>
      </c>
      <c r="B41" s="56">
        <v>52305</v>
      </c>
      <c r="C41" s="56">
        <v>62505</v>
      </c>
      <c r="D41" s="56"/>
      <c r="E41" s="56">
        <v>4500</v>
      </c>
      <c r="F41" s="56"/>
      <c r="G41" s="56">
        <v>2330</v>
      </c>
      <c r="W41" s="44">
        <v>10065</v>
      </c>
      <c r="X41" s="44">
        <v>347282</v>
      </c>
      <c r="Z41" s="44">
        <v>2050191</v>
      </c>
    </row>
    <row r="42" spans="1:26">
      <c r="A42" s="51" t="s">
        <v>123</v>
      </c>
      <c r="B42" s="56">
        <v>820</v>
      </c>
      <c r="C42" s="56">
        <v>420</v>
      </c>
      <c r="D42" s="56"/>
      <c r="E42" s="56">
        <v>8652</v>
      </c>
      <c r="F42" s="56"/>
      <c r="G42" s="56">
        <v>15752</v>
      </c>
      <c r="X42" s="44">
        <v>79</v>
      </c>
    </row>
    <row r="43" spans="1:26">
      <c r="A43" s="51" t="s">
        <v>127</v>
      </c>
      <c r="B43" s="56">
        <v>58</v>
      </c>
      <c r="C43" s="56"/>
      <c r="D43" s="56"/>
      <c r="E43" s="56"/>
      <c r="F43" s="56"/>
      <c r="G43" s="56"/>
      <c r="Z43" s="44">
        <v>2625</v>
      </c>
    </row>
    <row r="44" spans="1:26">
      <c r="A44" s="51" t="s">
        <v>305</v>
      </c>
      <c r="B44" s="56"/>
      <c r="C44" s="56">
        <v>38</v>
      </c>
      <c r="D44" s="56"/>
      <c r="E44" s="56"/>
      <c r="F44" s="56"/>
      <c r="G44" s="56"/>
      <c r="X44" s="44">
        <v>164</v>
      </c>
    </row>
    <row r="45" spans="1:26">
      <c r="A45" s="51" t="s">
        <v>130</v>
      </c>
      <c r="B45" s="56"/>
      <c r="C45" s="56">
        <v>37</v>
      </c>
      <c r="D45" s="56">
        <v>6186</v>
      </c>
      <c r="E45" s="56"/>
      <c r="F45" s="56"/>
      <c r="G45" s="56"/>
    </row>
    <row r="46" spans="1:26">
      <c r="A46" s="44" t="s">
        <v>212</v>
      </c>
      <c r="B46" s="48">
        <v>11</v>
      </c>
      <c r="C46" s="48"/>
      <c r="D46" s="48"/>
      <c r="E46" s="48"/>
      <c r="F46" s="48"/>
      <c r="G46" s="48"/>
      <c r="W46" s="44">
        <v>25</v>
      </c>
    </row>
    <row r="47" spans="1:26">
      <c r="A47" s="51" t="s">
        <v>134</v>
      </c>
      <c r="B47" s="56">
        <v>22688</v>
      </c>
      <c r="C47" s="56"/>
      <c r="D47" s="56"/>
      <c r="E47" s="56"/>
      <c r="F47" s="56"/>
      <c r="G47" s="56"/>
      <c r="X47" s="44">
        <v>26</v>
      </c>
    </row>
    <row r="48" spans="1:26">
      <c r="A48" s="51" t="s">
        <v>377</v>
      </c>
      <c r="B48" s="56"/>
      <c r="C48" s="56">
        <v>3</v>
      </c>
      <c r="D48" s="56"/>
      <c r="E48" s="56"/>
      <c r="F48" s="56"/>
      <c r="G48" s="56"/>
    </row>
    <row r="49" spans="1:26">
      <c r="A49" s="51" t="s">
        <v>368</v>
      </c>
      <c r="B49" s="56"/>
      <c r="C49" s="56"/>
      <c r="D49" s="56">
        <v>22881</v>
      </c>
      <c r="E49" s="56">
        <v>65333</v>
      </c>
      <c r="F49" s="56">
        <v>843143</v>
      </c>
      <c r="G49" s="56">
        <v>203966</v>
      </c>
    </row>
    <row r="50" spans="1:26">
      <c r="A50" s="51" t="s">
        <v>316</v>
      </c>
      <c r="B50" s="56"/>
      <c r="C50" s="56">
        <v>9301</v>
      </c>
      <c r="D50" s="56">
        <v>40435</v>
      </c>
      <c r="E50" s="56">
        <v>9583</v>
      </c>
      <c r="F50" s="56">
        <v>830796</v>
      </c>
      <c r="G50" s="56">
        <v>43121</v>
      </c>
    </row>
    <row r="51" spans="1:26">
      <c r="A51" s="51" t="s">
        <v>166</v>
      </c>
      <c r="B51" s="56">
        <v>8985</v>
      </c>
      <c r="C51" s="56">
        <v>266</v>
      </c>
      <c r="D51" s="56"/>
      <c r="E51" s="56">
        <v>4173</v>
      </c>
      <c r="F51" s="56"/>
      <c r="G51" s="56">
        <v>43851</v>
      </c>
      <c r="X51" s="44">
        <v>14507</v>
      </c>
      <c r="Z51" s="44">
        <v>1298</v>
      </c>
    </row>
    <row r="52" spans="1:26">
      <c r="A52" s="51" t="s">
        <v>147</v>
      </c>
      <c r="B52" s="56">
        <v>8919</v>
      </c>
      <c r="C52" s="56">
        <v>134649</v>
      </c>
      <c r="D52" s="56"/>
      <c r="E52" s="56"/>
      <c r="F52" s="56"/>
      <c r="G52" s="56">
        <v>4925</v>
      </c>
      <c r="X52" s="44">
        <v>310</v>
      </c>
    </row>
    <row r="53" spans="1:26">
      <c r="A53" s="51" t="s">
        <v>314</v>
      </c>
      <c r="B53" s="56"/>
      <c r="C53" s="56">
        <v>78498</v>
      </c>
      <c r="D53" s="56"/>
      <c r="E53" s="56"/>
      <c r="F53" s="56"/>
      <c r="G53" s="56"/>
      <c r="W53" s="44">
        <v>10</v>
      </c>
    </row>
    <row r="54" spans="1:26">
      <c r="A54" s="51" t="s">
        <v>149</v>
      </c>
      <c r="B54" s="56"/>
      <c r="C54" s="56"/>
      <c r="D54" s="56"/>
      <c r="E54" s="56"/>
      <c r="F54" s="56"/>
      <c r="G54" s="56">
        <v>7010</v>
      </c>
    </row>
    <row r="55" spans="1:26">
      <c r="A55" s="51" t="s">
        <v>155</v>
      </c>
      <c r="B55" s="56">
        <v>25</v>
      </c>
      <c r="C55" s="56">
        <v>109</v>
      </c>
      <c r="D55" s="56"/>
      <c r="E55" s="56"/>
      <c r="F55" s="56"/>
      <c r="G55" s="56"/>
      <c r="X55" s="44">
        <v>1975</v>
      </c>
    </row>
    <row r="56" spans="1:26">
      <c r="A56" s="51" t="s">
        <v>161</v>
      </c>
      <c r="B56" s="56">
        <v>772</v>
      </c>
      <c r="C56" s="56"/>
      <c r="D56" s="56"/>
      <c r="E56" s="56"/>
      <c r="F56" s="56"/>
      <c r="G56" s="56"/>
      <c r="W56" s="44">
        <v>4820</v>
      </c>
      <c r="X56" s="44">
        <v>8533</v>
      </c>
    </row>
    <row r="58" spans="1:26">
      <c r="B58" s="48"/>
      <c r="C58" s="48"/>
      <c r="D58" s="48"/>
      <c r="E58" s="48"/>
      <c r="F58" s="48"/>
      <c r="G58" s="48"/>
      <c r="W58" s="48"/>
      <c r="X58" s="48"/>
      <c r="Y58" s="48"/>
      <c r="Z58" s="48"/>
    </row>
  </sheetData>
  <sortState ref="A2:Z39">
    <sortCondition ref="A2:A39"/>
  </sortState>
  <pageMargins left="0.75" right="0.75" top="1" bottom="1" header="0.5" footer="0.5"/>
  <pageSetup orientation="portrait" horizontalDpi="4294967292" verticalDpi="429496729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opLeftCell="K19" zoomScaleNormal="100" workbookViewId="0">
      <selection activeCell="W51" sqref="W51"/>
    </sheetView>
  </sheetViews>
  <sheetFormatPr defaultColWidth="11.42578125" defaultRowHeight="15"/>
  <cols>
    <col min="1" max="1" width="29.28515625" bestFit="1" customWidth="1"/>
    <col min="2" max="3" width="9.140625" bestFit="1" customWidth="1"/>
    <col min="4" max="4" width="9.42578125" bestFit="1" customWidth="1"/>
    <col min="5" max="5" width="9.28515625" bestFit="1" customWidth="1"/>
    <col min="6" max="6" width="9.140625" bestFit="1" customWidth="1"/>
    <col min="7" max="7" width="8.28515625" bestFit="1" customWidth="1"/>
  </cols>
  <sheetData>
    <row r="1" spans="1:27">
      <c r="A1" t="s">
        <v>44</v>
      </c>
      <c r="B1" t="s">
        <v>331</v>
      </c>
      <c r="C1" t="s">
        <v>336</v>
      </c>
      <c r="D1" t="s">
        <v>405</v>
      </c>
      <c r="E1" t="s">
        <v>406</v>
      </c>
      <c r="F1" t="s">
        <v>403</v>
      </c>
      <c r="G1" t="s">
        <v>404</v>
      </c>
      <c r="H1" t="s">
        <v>337</v>
      </c>
      <c r="I1" t="s">
        <v>340</v>
      </c>
      <c r="J1" t="s">
        <v>339</v>
      </c>
      <c r="K1" t="s">
        <v>341</v>
      </c>
      <c r="L1" t="s">
        <v>342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366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365</v>
      </c>
      <c r="Z1" t="s">
        <v>370</v>
      </c>
      <c r="AA1" t="s">
        <v>372</v>
      </c>
    </row>
    <row r="2" spans="1:27">
      <c r="A2" t="s">
        <v>45</v>
      </c>
      <c r="B2">
        <v>4320256</v>
      </c>
      <c r="C2">
        <v>3500500</v>
      </c>
      <c r="D2">
        <v>162418</v>
      </c>
      <c r="E2">
        <v>1322027</v>
      </c>
      <c r="F2">
        <v>4541226</v>
      </c>
      <c r="G2">
        <v>504240</v>
      </c>
      <c r="H2">
        <v>90</v>
      </c>
      <c r="I2">
        <v>61382</v>
      </c>
      <c r="J2">
        <v>1531158</v>
      </c>
      <c r="K2">
        <v>510003</v>
      </c>
      <c r="L2">
        <v>317738</v>
      </c>
      <c r="M2">
        <v>993</v>
      </c>
      <c r="N2">
        <v>82967</v>
      </c>
      <c r="O2">
        <v>79411</v>
      </c>
      <c r="P2">
        <v>225333</v>
      </c>
      <c r="Q2">
        <v>69800</v>
      </c>
      <c r="R2">
        <v>1401</v>
      </c>
      <c r="S2">
        <v>247826</v>
      </c>
      <c r="T2">
        <v>33574</v>
      </c>
      <c r="U2">
        <v>42431</v>
      </c>
      <c r="V2">
        <v>481209</v>
      </c>
      <c r="W2">
        <v>2804057</v>
      </c>
      <c r="X2">
        <v>510003</v>
      </c>
      <c r="Y2">
        <v>418747</v>
      </c>
      <c r="Z2">
        <v>61382</v>
      </c>
      <c r="AA2">
        <v>27543</v>
      </c>
    </row>
    <row r="3" spans="1:27">
      <c r="A3" t="s">
        <v>47</v>
      </c>
      <c r="B3">
        <v>36978</v>
      </c>
      <c r="C3">
        <v>654061</v>
      </c>
    </row>
    <row r="4" spans="1:27">
      <c r="A4" t="s">
        <v>48</v>
      </c>
      <c r="B4">
        <v>6549</v>
      </c>
      <c r="C4">
        <v>3535</v>
      </c>
      <c r="E4">
        <v>14801</v>
      </c>
      <c r="G4">
        <v>37140</v>
      </c>
      <c r="V4">
        <v>24</v>
      </c>
    </row>
    <row r="5" spans="1:27">
      <c r="A5" t="s">
        <v>304</v>
      </c>
      <c r="W5">
        <v>383</v>
      </c>
    </row>
    <row r="6" spans="1:27">
      <c r="A6" t="s">
        <v>302</v>
      </c>
      <c r="B6">
        <v>130</v>
      </c>
      <c r="V6">
        <v>1043</v>
      </c>
      <c r="W6">
        <v>7780</v>
      </c>
    </row>
    <row r="7" spans="1:27">
      <c r="A7" t="s">
        <v>55</v>
      </c>
      <c r="B7">
        <v>830</v>
      </c>
      <c r="C7">
        <v>196387</v>
      </c>
      <c r="U7">
        <v>4804</v>
      </c>
      <c r="V7">
        <v>1684</v>
      </c>
    </row>
    <row r="8" spans="1:27">
      <c r="A8" t="s">
        <v>167</v>
      </c>
      <c r="B8">
        <v>63424</v>
      </c>
      <c r="C8">
        <v>6</v>
      </c>
    </row>
    <row r="9" spans="1:27">
      <c r="A9" t="s">
        <v>313</v>
      </c>
      <c r="B9">
        <v>77708</v>
      </c>
      <c r="C9">
        <v>214184</v>
      </c>
      <c r="U9">
        <v>1460</v>
      </c>
      <c r="V9">
        <v>12</v>
      </c>
    </row>
    <row r="10" spans="1:27">
      <c r="A10" t="s">
        <v>62</v>
      </c>
      <c r="B10">
        <v>8520</v>
      </c>
      <c r="C10">
        <v>340822</v>
      </c>
      <c r="D10">
        <v>9766</v>
      </c>
      <c r="E10">
        <v>860512</v>
      </c>
      <c r="F10">
        <v>918936</v>
      </c>
      <c r="G10">
        <v>106922</v>
      </c>
      <c r="V10">
        <v>1971</v>
      </c>
      <c r="W10">
        <v>1871</v>
      </c>
    </row>
    <row r="11" spans="1:27">
      <c r="A11" t="s">
        <v>63</v>
      </c>
      <c r="C11">
        <v>94145</v>
      </c>
    </row>
    <row r="12" spans="1:27">
      <c r="A12" t="s">
        <v>66</v>
      </c>
      <c r="D12">
        <v>4947</v>
      </c>
      <c r="U12">
        <v>60</v>
      </c>
    </row>
    <row r="13" spans="1:27">
      <c r="A13" t="s">
        <v>67</v>
      </c>
      <c r="B13">
        <f>29022+94296</f>
        <v>123318</v>
      </c>
      <c r="C13">
        <f>90696+35000</f>
        <v>125696</v>
      </c>
      <c r="V13">
        <v>181</v>
      </c>
      <c r="W13">
        <v>20616</v>
      </c>
    </row>
    <row r="14" spans="1:27">
      <c r="A14" t="s">
        <v>68</v>
      </c>
      <c r="B14">
        <v>6014</v>
      </c>
      <c r="C14">
        <v>137</v>
      </c>
      <c r="U14">
        <v>10529</v>
      </c>
      <c r="V14">
        <v>130</v>
      </c>
    </row>
    <row r="15" spans="1:27">
      <c r="A15" t="s">
        <v>70</v>
      </c>
      <c r="U15">
        <v>232</v>
      </c>
      <c r="V15">
        <v>47</v>
      </c>
    </row>
    <row r="16" spans="1:27">
      <c r="A16" t="s">
        <v>72</v>
      </c>
      <c r="B16">
        <v>79</v>
      </c>
      <c r="C16">
        <v>4665</v>
      </c>
      <c r="V16">
        <v>1250</v>
      </c>
    </row>
    <row r="17" spans="1:23">
      <c r="A17" t="s">
        <v>172</v>
      </c>
      <c r="B17">
        <v>55</v>
      </c>
    </row>
    <row r="18" spans="1:23">
      <c r="A18" t="s">
        <v>74</v>
      </c>
      <c r="B18">
        <v>32861</v>
      </c>
      <c r="C18">
        <v>18056</v>
      </c>
      <c r="G18">
        <v>9137</v>
      </c>
    </row>
    <row r="19" spans="1:23">
      <c r="A19" t="s">
        <v>75</v>
      </c>
      <c r="B19">
        <v>1125</v>
      </c>
      <c r="C19">
        <v>7</v>
      </c>
    </row>
    <row r="20" spans="1:23">
      <c r="A20" t="s">
        <v>173</v>
      </c>
      <c r="B20">
        <v>1222</v>
      </c>
      <c r="C20">
        <v>1050</v>
      </c>
    </row>
    <row r="21" spans="1:23">
      <c r="A21" t="s">
        <v>165</v>
      </c>
      <c r="B21">
        <v>362119</v>
      </c>
      <c r="C21">
        <v>672215</v>
      </c>
      <c r="E21">
        <v>57156</v>
      </c>
      <c r="F21">
        <v>15394</v>
      </c>
      <c r="G21">
        <v>28854</v>
      </c>
      <c r="U21">
        <v>1859</v>
      </c>
      <c r="V21">
        <v>121671</v>
      </c>
      <c r="W21">
        <v>48393</v>
      </c>
    </row>
    <row r="22" spans="1:23">
      <c r="A22" t="s">
        <v>82</v>
      </c>
      <c r="B22">
        <v>528728</v>
      </c>
      <c r="C22">
        <v>672926</v>
      </c>
      <c r="D22">
        <v>35159</v>
      </c>
      <c r="E22">
        <v>179347</v>
      </c>
      <c r="F22">
        <v>1122</v>
      </c>
      <c r="G22">
        <v>1207</v>
      </c>
      <c r="U22">
        <v>738</v>
      </c>
      <c r="V22">
        <v>143451</v>
      </c>
      <c r="W22">
        <v>535102</v>
      </c>
    </row>
    <row r="23" spans="1:23">
      <c r="A23" t="s">
        <v>318</v>
      </c>
      <c r="C23">
        <v>8598</v>
      </c>
    </row>
    <row r="24" spans="1:23">
      <c r="A24" t="s">
        <v>90</v>
      </c>
      <c r="B24">
        <v>175</v>
      </c>
      <c r="U24">
        <v>926</v>
      </c>
      <c r="W24">
        <v>97</v>
      </c>
    </row>
    <row r="25" spans="1:23">
      <c r="A25" t="s">
        <v>91</v>
      </c>
      <c r="B25">
        <v>23</v>
      </c>
      <c r="C25">
        <v>289</v>
      </c>
    </row>
    <row r="26" spans="1:23">
      <c r="A26" t="s">
        <v>93</v>
      </c>
      <c r="U26">
        <v>14</v>
      </c>
    </row>
    <row r="27" spans="1:23">
      <c r="A27" t="s">
        <v>94</v>
      </c>
      <c r="B27">
        <v>3298</v>
      </c>
      <c r="C27">
        <v>39897</v>
      </c>
      <c r="V27">
        <v>22</v>
      </c>
      <c r="W27">
        <v>11567</v>
      </c>
    </row>
    <row r="28" spans="1:23">
      <c r="A28" t="s">
        <v>100</v>
      </c>
      <c r="B28">
        <v>4542</v>
      </c>
      <c r="E28">
        <v>6330</v>
      </c>
      <c r="G28">
        <v>108708</v>
      </c>
      <c r="V28">
        <v>11622</v>
      </c>
      <c r="W28">
        <v>84</v>
      </c>
    </row>
    <row r="29" spans="1:23">
      <c r="A29" t="s">
        <v>102</v>
      </c>
      <c r="B29">
        <v>14677</v>
      </c>
      <c r="C29">
        <v>17580</v>
      </c>
      <c r="D29">
        <v>112546</v>
      </c>
      <c r="E29">
        <v>194304</v>
      </c>
      <c r="G29">
        <v>20613</v>
      </c>
      <c r="U29">
        <v>70</v>
      </c>
    </row>
    <row r="30" spans="1:23">
      <c r="A30" t="s">
        <v>103</v>
      </c>
      <c r="B30">
        <v>1079</v>
      </c>
      <c r="C30">
        <v>116</v>
      </c>
    </row>
    <row r="31" spans="1:23">
      <c r="A31" t="s">
        <v>104</v>
      </c>
      <c r="B31">
        <v>1811364</v>
      </c>
      <c r="C31">
        <v>36534</v>
      </c>
      <c r="E31">
        <v>1766</v>
      </c>
      <c r="F31">
        <v>251978</v>
      </c>
      <c r="G31">
        <v>13081</v>
      </c>
      <c r="U31">
        <v>534</v>
      </c>
      <c r="V31">
        <v>8886</v>
      </c>
      <c r="W31">
        <v>391259</v>
      </c>
    </row>
    <row r="32" spans="1:23">
      <c r="A32" t="s">
        <v>320</v>
      </c>
      <c r="V32">
        <v>10</v>
      </c>
    </row>
    <row r="33" spans="1:23">
      <c r="A33" t="s">
        <v>118</v>
      </c>
      <c r="B33">
        <v>1049397</v>
      </c>
      <c r="C33">
        <v>7956</v>
      </c>
      <c r="E33">
        <v>359</v>
      </c>
      <c r="G33">
        <v>2552</v>
      </c>
      <c r="U33">
        <v>15</v>
      </c>
      <c r="W33">
        <v>219</v>
      </c>
    </row>
    <row r="34" spans="1:23">
      <c r="A34" t="s">
        <v>119</v>
      </c>
      <c r="B34">
        <v>122511</v>
      </c>
    </row>
    <row r="35" spans="1:23">
      <c r="A35" t="s">
        <v>122</v>
      </c>
      <c r="B35">
        <v>35697</v>
      </c>
      <c r="C35">
        <v>165335</v>
      </c>
      <c r="E35">
        <v>3326</v>
      </c>
      <c r="F35">
        <v>363870</v>
      </c>
      <c r="U35">
        <v>17726</v>
      </c>
      <c r="V35">
        <v>176272</v>
      </c>
      <c r="W35">
        <v>1780836</v>
      </c>
    </row>
    <row r="36" spans="1:23">
      <c r="A36" t="s">
        <v>123</v>
      </c>
      <c r="B36">
        <v>10312</v>
      </c>
      <c r="G36">
        <v>59862</v>
      </c>
      <c r="U36">
        <v>13</v>
      </c>
    </row>
    <row r="37" spans="1:23">
      <c r="A37" t="s">
        <v>321</v>
      </c>
    </row>
    <row r="38" spans="1:23">
      <c r="A38" t="s">
        <v>305</v>
      </c>
      <c r="V38">
        <v>20</v>
      </c>
    </row>
    <row r="39" spans="1:23">
      <c r="A39" t="s">
        <v>212</v>
      </c>
      <c r="B39">
        <v>18</v>
      </c>
      <c r="C39">
        <v>4</v>
      </c>
      <c r="U39">
        <v>5</v>
      </c>
    </row>
    <row r="40" spans="1:23">
      <c r="A40" t="s">
        <v>134</v>
      </c>
      <c r="B40">
        <v>2353</v>
      </c>
    </row>
    <row r="41" spans="1:23">
      <c r="A41" t="s">
        <v>368</v>
      </c>
      <c r="F41">
        <v>458</v>
      </c>
      <c r="G41">
        <v>52420</v>
      </c>
      <c r="W41">
        <v>5278</v>
      </c>
    </row>
    <row r="42" spans="1:23">
      <c r="A42" t="s">
        <v>316</v>
      </c>
      <c r="C42">
        <v>31411</v>
      </c>
      <c r="F42">
        <v>2989468</v>
      </c>
      <c r="G42">
        <v>24732</v>
      </c>
    </row>
    <row r="43" spans="1:23">
      <c r="A43" t="s">
        <v>166</v>
      </c>
      <c r="B43">
        <v>638</v>
      </c>
      <c r="E43">
        <v>4126</v>
      </c>
      <c r="G43">
        <v>38454</v>
      </c>
      <c r="V43">
        <v>9052</v>
      </c>
      <c r="W43">
        <v>468</v>
      </c>
    </row>
    <row r="44" spans="1:23">
      <c r="A44" t="s">
        <v>319</v>
      </c>
      <c r="V44">
        <v>524</v>
      </c>
      <c r="W44">
        <v>5</v>
      </c>
    </row>
    <row r="45" spans="1:23">
      <c r="A45" t="s">
        <v>146</v>
      </c>
      <c r="G45">
        <v>558</v>
      </c>
    </row>
    <row r="46" spans="1:23">
      <c r="A46" t="s">
        <v>147</v>
      </c>
      <c r="B46">
        <v>14504</v>
      </c>
      <c r="C46">
        <v>193582</v>
      </c>
    </row>
    <row r="47" spans="1:23">
      <c r="A47" t="s">
        <v>150</v>
      </c>
      <c r="C47">
        <v>1261</v>
      </c>
      <c r="W47">
        <v>99</v>
      </c>
    </row>
    <row r="48" spans="1:23">
      <c r="A48" t="s">
        <v>155</v>
      </c>
      <c r="B48">
        <v>8</v>
      </c>
      <c r="C48">
        <v>45</v>
      </c>
      <c r="V48">
        <v>3337</v>
      </c>
    </row>
    <row r="49" spans="1:21">
      <c r="A49" t="s">
        <v>161</v>
      </c>
      <c r="U49">
        <v>3446</v>
      </c>
    </row>
  </sheetData>
  <sortState ref="A2:W34">
    <sortCondition ref="A2:A34"/>
  </sortState>
  <pageMargins left="0.75" right="0.75" top="1" bottom="1" header="0.5" footer="0.5"/>
  <pageSetup orientation="portrait" horizontalDpi="4294967292" verticalDpi="429496729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I16" zoomScale="90" zoomScaleNormal="90" workbookViewId="0">
      <selection activeCell="O54" sqref="O54"/>
    </sheetView>
  </sheetViews>
  <sheetFormatPr defaultColWidth="11.42578125" defaultRowHeight="15"/>
  <cols>
    <col min="1" max="1" width="28.7109375" style="44" bestFit="1" customWidth="1"/>
    <col min="2" max="2" width="11.42578125" style="44" bestFit="1" customWidth="1"/>
    <col min="3" max="3" width="11.7109375" style="44" bestFit="1" customWidth="1"/>
    <col min="4" max="7" width="11.7109375" style="44" customWidth="1"/>
    <col min="8" max="8" width="11.42578125" style="44"/>
    <col min="9" max="9" width="12.85546875" style="44" bestFit="1" customWidth="1"/>
    <col min="10" max="17" width="13.140625" style="44" bestFit="1" customWidth="1"/>
    <col min="18" max="18" width="14.28515625" style="44" bestFit="1" customWidth="1"/>
    <col min="19" max="19" width="13.85546875" style="44" bestFit="1" customWidth="1"/>
    <col min="20" max="23" width="14.28515625" style="44" bestFit="1" customWidth="1"/>
    <col min="24" max="16384" width="11.42578125" style="44"/>
  </cols>
  <sheetData>
    <row r="1" spans="1:23" s="49" customFormat="1">
      <c r="A1" s="49" t="s">
        <v>44</v>
      </c>
      <c r="B1" s="49" t="s">
        <v>331</v>
      </c>
      <c r="C1" s="49" t="s">
        <v>336</v>
      </c>
      <c r="D1" s="49" t="s">
        <v>405</v>
      </c>
      <c r="E1" s="49" t="s">
        <v>406</v>
      </c>
      <c r="F1" s="49" t="s">
        <v>403</v>
      </c>
      <c r="G1" s="49" t="s">
        <v>404</v>
      </c>
      <c r="H1" s="50" t="s">
        <v>424</v>
      </c>
      <c r="I1" s="49" t="s">
        <v>337</v>
      </c>
      <c r="J1" s="49" t="s">
        <v>340</v>
      </c>
      <c r="K1" s="49" t="s">
        <v>339</v>
      </c>
      <c r="L1" s="49" t="s">
        <v>341</v>
      </c>
      <c r="M1" s="49" t="s">
        <v>342</v>
      </c>
      <c r="N1" s="49" t="s">
        <v>343</v>
      </c>
      <c r="O1" s="49" t="s">
        <v>344</v>
      </c>
      <c r="P1" s="49" t="s">
        <v>345</v>
      </c>
      <c r="Q1" s="49" t="s">
        <v>346</v>
      </c>
      <c r="R1" s="49" t="s">
        <v>347</v>
      </c>
      <c r="S1" s="49" t="s">
        <v>348</v>
      </c>
      <c r="T1" s="49" t="s">
        <v>349</v>
      </c>
      <c r="U1" s="49" t="s">
        <v>350</v>
      </c>
      <c r="V1" s="49" t="s">
        <v>351</v>
      </c>
      <c r="W1" s="49" t="s">
        <v>352</v>
      </c>
    </row>
    <row r="2" spans="1:23">
      <c r="A2" s="44" t="s">
        <v>45</v>
      </c>
      <c r="B2" s="48">
        <v>2704397</v>
      </c>
      <c r="C2" s="48">
        <v>3463387</v>
      </c>
      <c r="D2" s="48">
        <v>176111</v>
      </c>
      <c r="E2">
        <v>1908173</v>
      </c>
      <c r="F2">
        <v>1341068</v>
      </c>
      <c r="G2" s="89">
        <v>568632</v>
      </c>
      <c r="H2" s="48">
        <v>5781</v>
      </c>
      <c r="I2" s="48">
        <v>36380</v>
      </c>
      <c r="J2" s="48">
        <v>425316</v>
      </c>
      <c r="K2" s="48">
        <v>658874</v>
      </c>
      <c r="L2" s="48">
        <v>399352</v>
      </c>
      <c r="M2" s="48">
        <v>723</v>
      </c>
      <c r="N2" s="48">
        <v>12574</v>
      </c>
      <c r="O2" s="44">
        <v>82118</v>
      </c>
      <c r="P2" s="44">
        <v>69091</v>
      </c>
      <c r="Q2" s="44">
        <v>1572522</v>
      </c>
      <c r="R2" s="44">
        <v>22753</v>
      </c>
      <c r="S2" s="44">
        <v>399236</v>
      </c>
      <c r="T2" s="44">
        <v>211575</v>
      </c>
      <c r="U2" s="44">
        <v>25381</v>
      </c>
      <c r="V2" s="44">
        <v>76439</v>
      </c>
      <c r="W2" s="44">
        <v>27305</v>
      </c>
    </row>
    <row r="3" spans="1:23">
      <c r="A3" s="44" t="s">
        <v>47</v>
      </c>
      <c r="B3" s="48"/>
      <c r="C3" s="48">
        <v>901432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23">
      <c r="A4" s="44" t="s">
        <v>48</v>
      </c>
      <c r="B4" s="48">
        <v>792</v>
      </c>
      <c r="C4" s="48">
        <v>3450</v>
      </c>
      <c r="D4" s="48">
        <v>48</v>
      </c>
      <c r="E4" s="48">
        <v>13403</v>
      </c>
      <c r="F4" s="48"/>
      <c r="G4" s="48">
        <v>62337</v>
      </c>
      <c r="H4" s="48"/>
      <c r="I4" s="48"/>
      <c r="J4" s="48"/>
      <c r="K4" s="48"/>
      <c r="L4" s="48"/>
      <c r="M4" s="48"/>
      <c r="N4" s="48"/>
    </row>
    <row r="5" spans="1:23">
      <c r="A5" s="51" t="s">
        <v>304</v>
      </c>
      <c r="B5" s="56"/>
      <c r="C5" s="56">
        <v>2703</v>
      </c>
      <c r="D5" s="56"/>
      <c r="E5" s="56"/>
      <c r="F5" s="56"/>
      <c r="G5" s="56"/>
      <c r="H5" s="48"/>
      <c r="I5" s="48"/>
      <c r="J5" s="48"/>
      <c r="K5" s="48"/>
      <c r="L5" s="48"/>
      <c r="M5" s="48"/>
      <c r="N5" s="48"/>
      <c r="Q5" s="44">
        <v>800</v>
      </c>
    </row>
    <row r="6" spans="1:23">
      <c r="A6" s="51" t="s">
        <v>302</v>
      </c>
      <c r="B6" s="56"/>
      <c r="C6" s="56">
        <v>129</v>
      </c>
      <c r="D6" s="56"/>
      <c r="E6" s="56"/>
      <c r="F6" s="56"/>
      <c r="G6" s="56"/>
      <c r="H6" s="48"/>
      <c r="I6" s="48"/>
      <c r="J6" s="48"/>
      <c r="K6" s="48"/>
      <c r="L6" s="48"/>
      <c r="M6" s="48"/>
      <c r="N6" s="48"/>
      <c r="Q6" s="44">
        <v>10537</v>
      </c>
      <c r="S6" s="44">
        <v>44</v>
      </c>
    </row>
    <row r="7" spans="1:23">
      <c r="A7" s="51" t="s">
        <v>55</v>
      </c>
      <c r="B7" s="56">
        <v>1466</v>
      </c>
      <c r="C7" s="56">
        <v>196350</v>
      </c>
      <c r="D7" s="56"/>
      <c r="E7" s="56"/>
      <c r="F7" s="56"/>
      <c r="G7" s="56"/>
      <c r="H7" s="48"/>
      <c r="I7" s="48"/>
      <c r="J7" s="48"/>
      <c r="K7" s="48"/>
      <c r="L7" s="48"/>
      <c r="M7" s="48"/>
      <c r="N7" s="48"/>
      <c r="R7" s="44">
        <v>555</v>
      </c>
      <c r="S7" s="44">
        <v>808</v>
      </c>
    </row>
    <row r="8" spans="1:23">
      <c r="A8" s="44" t="s">
        <v>210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>
        <v>10</v>
      </c>
      <c r="R8" s="44">
        <v>1096</v>
      </c>
    </row>
    <row r="9" spans="1:23">
      <c r="A9" s="44" t="s">
        <v>167</v>
      </c>
      <c r="B9" s="48">
        <v>67217</v>
      </c>
      <c r="C9" s="48">
        <v>14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</row>
    <row r="10" spans="1:23">
      <c r="A10" s="51" t="s">
        <v>313</v>
      </c>
      <c r="B10" s="56">
        <v>52462</v>
      </c>
      <c r="C10" s="56">
        <v>38302</v>
      </c>
      <c r="D10" s="56"/>
      <c r="E10" s="56"/>
      <c r="F10" s="56"/>
      <c r="G10" s="56"/>
      <c r="H10" s="48"/>
      <c r="I10" s="48"/>
      <c r="J10" s="48"/>
      <c r="K10" s="48"/>
      <c r="L10" s="48"/>
      <c r="M10" s="48"/>
      <c r="N10" s="48"/>
      <c r="R10" s="44">
        <v>150</v>
      </c>
    </row>
    <row r="11" spans="1:23">
      <c r="A11" s="44" t="s">
        <v>209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R11" s="44">
        <v>115</v>
      </c>
    </row>
    <row r="12" spans="1:23">
      <c r="A12" s="51" t="s">
        <v>62</v>
      </c>
      <c r="B12" s="56">
        <v>7694</v>
      </c>
      <c r="C12" s="56">
        <v>258632</v>
      </c>
      <c r="D12" s="56">
        <v>21776</v>
      </c>
      <c r="E12" s="56">
        <v>1575286</v>
      </c>
      <c r="F12" s="56">
        <v>140185</v>
      </c>
      <c r="G12" s="56">
        <v>198203</v>
      </c>
      <c r="H12" s="48"/>
      <c r="I12" s="48"/>
      <c r="J12" s="48"/>
      <c r="K12" s="48"/>
      <c r="L12" s="48"/>
      <c r="M12" s="48"/>
      <c r="N12" s="48">
        <v>1294</v>
      </c>
      <c r="Q12" s="44">
        <v>908</v>
      </c>
      <c r="S12" s="44">
        <v>2399</v>
      </c>
    </row>
    <row r="13" spans="1:23">
      <c r="A13" s="51" t="s">
        <v>63</v>
      </c>
      <c r="B13" s="56"/>
      <c r="C13" s="56">
        <v>83618</v>
      </c>
      <c r="D13" s="56"/>
      <c r="E13" s="56"/>
      <c r="F13" s="56"/>
      <c r="G13" s="56"/>
      <c r="H13" s="48"/>
      <c r="I13" s="48"/>
      <c r="J13" s="48"/>
      <c r="K13" s="48"/>
      <c r="L13" s="48"/>
      <c r="M13" s="48"/>
      <c r="N13" s="48"/>
    </row>
    <row r="14" spans="1:23">
      <c r="A14" s="51" t="s">
        <v>66</v>
      </c>
      <c r="B14" s="56">
        <v>1726</v>
      </c>
      <c r="C14" s="56"/>
      <c r="D14" s="56"/>
      <c r="E14" s="56"/>
      <c r="F14" s="56"/>
      <c r="G14" s="56"/>
      <c r="H14" s="48"/>
      <c r="I14" s="48"/>
      <c r="J14" s="48"/>
      <c r="K14" s="48"/>
      <c r="L14" s="48"/>
      <c r="M14" s="48"/>
      <c r="N14" s="48"/>
      <c r="R14" s="44">
        <v>60</v>
      </c>
    </row>
    <row r="15" spans="1:23">
      <c r="A15" s="51" t="s">
        <v>67</v>
      </c>
      <c r="B15" s="56">
        <f>140+10</f>
        <v>150</v>
      </c>
      <c r="C15" s="56">
        <f>104294+35000</f>
        <v>139294</v>
      </c>
      <c r="D15" s="56"/>
      <c r="E15" s="56"/>
      <c r="F15" s="56"/>
      <c r="G15" s="56"/>
      <c r="H15" s="48"/>
      <c r="I15" s="48"/>
      <c r="J15" s="48"/>
      <c r="K15" s="48"/>
      <c r="L15" s="48"/>
      <c r="M15" s="48"/>
      <c r="N15" s="48"/>
      <c r="S15" s="44">
        <v>181</v>
      </c>
    </row>
    <row r="16" spans="1:23">
      <c r="A16" s="51" t="s">
        <v>68</v>
      </c>
      <c r="B16" s="56">
        <v>1821</v>
      </c>
      <c r="C16" s="56">
        <v>137</v>
      </c>
      <c r="D16" s="56"/>
      <c r="E16" s="56"/>
      <c r="F16" s="56"/>
      <c r="G16" s="56"/>
      <c r="H16" s="48"/>
      <c r="I16" s="48"/>
      <c r="J16" s="48"/>
      <c r="K16" s="48"/>
      <c r="L16" s="48"/>
      <c r="M16" s="48"/>
      <c r="N16" s="48"/>
      <c r="R16" s="44">
        <v>1952</v>
      </c>
      <c r="S16" s="44">
        <v>130</v>
      </c>
    </row>
    <row r="17" spans="1:19">
      <c r="A17" s="51" t="s">
        <v>72</v>
      </c>
      <c r="B17" s="56">
        <v>3564</v>
      </c>
      <c r="C17" s="56">
        <v>197</v>
      </c>
      <c r="D17" s="56"/>
      <c r="E17" s="56"/>
      <c r="F17" s="56"/>
      <c r="G17" s="56">
        <v>552</v>
      </c>
      <c r="H17" s="48"/>
      <c r="I17" s="48"/>
      <c r="J17" s="48"/>
      <c r="K17" s="48"/>
      <c r="L17" s="48"/>
      <c r="M17" s="48"/>
      <c r="N17" s="48"/>
      <c r="S17" s="44">
        <v>18</v>
      </c>
    </row>
    <row r="18" spans="1:19">
      <c r="A18" s="51" t="s">
        <v>74</v>
      </c>
      <c r="B18" s="56">
        <v>37646</v>
      </c>
      <c r="C18" s="56">
        <v>139258</v>
      </c>
      <c r="D18" s="56"/>
      <c r="E18" s="56"/>
      <c r="F18" s="56"/>
      <c r="G18" s="56"/>
      <c r="H18" s="48"/>
      <c r="I18" s="48"/>
      <c r="J18" s="48"/>
      <c r="K18" s="48"/>
      <c r="L18" s="48"/>
      <c r="M18" s="48"/>
      <c r="N18" s="48"/>
    </row>
    <row r="19" spans="1:19">
      <c r="A19" s="51" t="s">
        <v>75</v>
      </c>
      <c r="B19" s="56">
        <v>1125</v>
      </c>
      <c r="C19" s="56"/>
      <c r="D19" s="56"/>
      <c r="E19" s="56"/>
      <c r="F19" s="56"/>
      <c r="G19" s="56"/>
      <c r="H19" s="48"/>
      <c r="I19" s="48"/>
      <c r="J19" s="48"/>
      <c r="K19" s="48"/>
      <c r="L19" s="48"/>
      <c r="M19" s="48"/>
      <c r="N19" s="48"/>
    </row>
    <row r="20" spans="1:19">
      <c r="A20" s="51" t="s">
        <v>173</v>
      </c>
      <c r="B20" s="48">
        <v>3062</v>
      </c>
      <c r="C20" s="56"/>
      <c r="D20" s="56"/>
      <c r="E20" s="56"/>
      <c r="F20" s="56"/>
      <c r="G20" s="56"/>
      <c r="H20" s="48"/>
      <c r="I20" s="48"/>
      <c r="J20" s="48"/>
      <c r="K20" s="48"/>
      <c r="L20" s="48"/>
      <c r="M20" s="48"/>
      <c r="N20" s="48"/>
      <c r="R20" s="44">
        <v>25</v>
      </c>
    </row>
    <row r="21" spans="1:19">
      <c r="A21" s="51" t="s">
        <v>78</v>
      </c>
      <c r="B21" s="48"/>
      <c r="C21" s="56">
        <v>65</v>
      </c>
      <c r="D21" s="56"/>
      <c r="E21" s="56"/>
      <c r="F21" s="56"/>
      <c r="G21" s="56"/>
      <c r="H21" s="48"/>
      <c r="I21" s="48"/>
      <c r="J21" s="48"/>
      <c r="K21" s="48"/>
      <c r="L21" s="48"/>
      <c r="M21" s="48"/>
      <c r="N21" s="48"/>
    </row>
    <row r="22" spans="1:19">
      <c r="A22" s="51" t="s">
        <v>165</v>
      </c>
      <c r="B22" s="56">
        <v>187279</v>
      </c>
      <c r="C22" s="56">
        <v>609571</v>
      </c>
      <c r="D22" s="56"/>
      <c r="E22" s="56">
        <v>30922</v>
      </c>
      <c r="F22" s="56">
        <v>8421</v>
      </c>
      <c r="G22" s="56">
        <v>21145</v>
      </c>
      <c r="H22" s="48"/>
      <c r="I22" s="48"/>
      <c r="J22" s="48"/>
      <c r="K22" s="48"/>
      <c r="L22" s="48"/>
      <c r="M22" s="48"/>
      <c r="N22" s="48">
        <v>8356</v>
      </c>
      <c r="Q22" s="44">
        <v>78520</v>
      </c>
      <c r="R22" s="44">
        <v>2361</v>
      </c>
      <c r="S22" s="44">
        <v>74108</v>
      </c>
    </row>
    <row r="23" spans="1:19">
      <c r="A23" s="51" t="s">
        <v>82</v>
      </c>
      <c r="B23" s="56">
        <v>490955</v>
      </c>
      <c r="C23" s="56">
        <v>547291</v>
      </c>
      <c r="D23" s="56">
        <v>32317</v>
      </c>
      <c r="E23" s="56">
        <v>85466</v>
      </c>
      <c r="F23" s="56">
        <v>1080</v>
      </c>
      <c r="G23" s="56">
        <v>53</v>
      </c>
      <c r="H23" s="48"/>
      <c r="I23" s="48"/>
      <c r="J23" s="48"/>
      <c r="K23" s="48"/>
      <c r="L23" s="48"/>
      <c r="M23" s="48"/>
      <c r="N23" s="48">
        <v>193</v>
      </c>
      <c r="Q23" s="44">
        <v>331766</v>
      </c>
      <c r="R23" s="44">
        <v>942</v>
      </c>
      <c r="S23" s="44">
        <v>134239</v>
      </c>
    </row>
    <row r="24" spans="1:19">
      <c r="A24" s="51" t="s">
        <v>318</v>
      </c>
      <c r="B24" s="56">
        <v>3965</v>
      </c>
      <c r="C24" s="56">
        <v>8598</v>
      </c>
      <c r="D24" s="56"/>
      <c r="E24" s="56"/>
      <c r="F24" s="56"/>
      <c r="G24" s="56"/>
      <c r="H24" s="48"/>
      <c r="I24" s="48"/>
      <c r="J24" s="48"/>
      <c r="K24" s="48"/>
      <c r="L24" s="48"/>
      <c r="M24" s="48"/>
      <c r="N24" s="48"/>
    </row>
    <row r="25" spans="1:19">
      <c r="A25" s="51" t="s">
        <v>90</v>
      </c>
      <c r="B25" s="56">
        <v>50</v>
      </c>
      <c r="C25" s="56"/>
      <c r="D25" s="56"/>
      <c r="E25" s="56"/>
      <c r="F25" s="56"/>
      <c r="G25" s="56"/>
      <c r="H25" s="48"/>
      <c r="I25" s="48"/>
      <c r="J25" s="48"/>
      <c r="K25" s="48"/>
      <c r="L25" s="48"/>
      <c r="M25" s="48"/>
      <c r="N25" s="48"/>
    </row>
    <row r="26" spans="1:19">
      <c r="A26" s="51" t="s">
        <v>91</v>
      </c>
      <c r="B26" s="56"/>
      <c r="C26" s="56">
        <v>289</v>
      </c>
      <c r="D26" s="56"/>
      <c r="E26" s="56"/>
      <c r="F26" s="56"/>
      <c r="G26" s="56"/>
      <c r="H26" s="48"/>
      <c r="I26" s="48"/>
      <c r="J26" s="48"/>
      <c r="K26" s="48"/>
      <c r="L26" s="48"/>
      <c r="M26" s="48"/>
      <c r="N26" s="48"/>
    </row>
    <row r="27" spans="1:19">
      <c r="A27" s="51" t="s">
        <v>94</v>
      </c>
      <c r="B27" s="56">
        <v>3738</v>
      </c>
      <c r="C27" s="56">
        <v>11015</v>
      </c>
      <c r="D27" s="56"/>
      <c r="E27" s="56"/>
      <c r="F27" s="56"/>
      <c r="G27" s="56"/>
      <c r="H27" s="48"/>
      <c r="I27" s="48"/>
      <c r="J27" s="48"/>
      <c r="K27" s="48"/>
      <c r="L27" s="48"/>
      <c r="M27" s="48"/>
      <c r="N27" s="48"/>
      <c r="Q27" s="44">
        <v>839</v>
      </c>
      <c r="S27" s="44">
        <v>22</v>
      </c>
    </row>
    <row r="28" spans="1:19">
      <c r="A28" s="51" t="s">
        <v>100</v>
      </c>
      <c r="B28" s="56"/>
      <c r="C28" s="56"/>
      <c r="D28" s="56"/>
      <c r="E28" s="56">
        <v>6178</v>
      </c>
      <c r="F28" s="56"/>
      <c r="G28" s="56">
        <v>93831</v>
      </c>
      <c r="H28" s="48"/>
      <c r="I28" s="48"/>
      <c r="J28" s="48"/>
      <c r="K28" s="48"/>
      <c r="L28" s="48"/>
      <c r="M28" s="48"/>
      <c r="N28" s="48">
        <v>1420</v>
      </c>
      <c r="S28" s="44">
        <v>6258</v>
      </c>
    </row>
    <row r="29" spans="1:19">
      <c r="A29" s="51" t="s">
        <v>102</v>
      </c>
      <c r="B29" s="56">
        <v>10409</v>
      </c>
      <c r="C29" s="56">
        <v>12566</v>
      </c>
      <c r="D29" s="56">
        <v>121970</v>
      </c>
      <c r="E29" s="56">
        <v>194304</v>
      </c>
      <c r="F29" s="56"/>
      <c r="G29" s="56">
        <v>24458</v>
      </c>
      <c r="H29" s="48"/>
      <c r="I29" s="48"/>
      <c r="J29" s="48"/>
      <c r="K29" s="48"/>
      <c r="L29" s="48"/>
      <c r="M29" s="48"/>
      <c r="N29" s="48"/>
      <c r="R29" s="44">
        <v>100</v>
      </c>
    </row>
    <row r="30" spans="1:19">
      <c r="A30" s="51" t="s">
        <v>103</v>
      </c>
      <c r="B30" s="56">
        <v>1079</v>
      </c>
      <c r="C30" s="56">
        <v>116</v>
      </c>
      <c r="D30" s="56"/>
      <c r="E30" s="56"/>
      <c r="F30" s="56"/>
      <c r="G30" s="56"/>
      <c r="H30" s="48"/>
      <c r="I30" s="48"/>
      <c r="J30" s="48"/>
      <c r="K30" s="48"/>
      <c r="L30" s="48"/>
      <c r="M30" s="48"/>
      <c r="N30" s="48"/>
    </row>
    <row r="31" spans="1:19">
      <c r="A31" s="51" t="s">
        <v>104</v>
      </c>
      <c r="B31" s="56">
        <v>589410</v>
      </c>
      <c r="C31" s="56">
        <v>68869</v>
      </c>
      <c r="D31" s="56"/>
      <c r="E31" s="56"/>
      <c r="F31" s="56">
        <v>251978</v>
      </c>
      <c r="G31" s="56">
        <v>493</v>
      </c>
      <c r="H31" s="48"/>
      <c r="I31" s="48"/>
      <c r="J31" s="48"/>
      <c r="K31" s="48"/>
      <c r="L31" s="48"/>
      <c r="M31" s="48"/>
      <c r="N31" s="48">
        <v>75</v>
      </c>
      <c r="Q31" s="44">
        <v>51522</v>
      </c>
      <c r="R31" s="44">
        <v>542</v>
      </c>
      <c r="S31" s="44">
        <v>7530</v>
      </c>
    </row>
    <row r="32" spans="1:19">
      <c r="A32" s="51" t="s">
        <v>320</v>
      </c>
      <c r="B32" s="56"/>
      <c r="C32" s="56"/>
      <c r="D32" s="56"/>
      <c r="E32" s="56"/>
      <c r="F32" s="56"/>
      <c r="G32" s="56"/>
      <c r="H32" s="48"/>
      <c r="I32" s="48"/>
      <c r="J32" s="48"/>
      <c r="K32" s="48"/>
      <c r="L32" s="48"/>
      <c r="M32" s="48"/>
      <c r="N32" s="48"/>
      <c r="S32" s="44">
        <v>524</v>
      </c>
    </row>
    <row r="33" spans="1:19">
      <c r="A33" s="51" t="s">
        <v>118</v>
      </c>
      <c r="B33" s="56">
        <v>915796</v>
      </c>
      <c r="C33" s="56">
        <v>7376</v>
      </c>
      <c r="D33" s="56"/>
      <c r="E33" s="56">
        <v>359</v>
      </c>
      <c r="F33" s="56"/>
      <c r="G33" s="56">
        <v>2530</v>
      </c>
      <c r="H33" s="48"/>
      <c r="I33" s="48"/>
      <c r="J33" s="48"/>
      <c r="K33" s="48"/>
      <c r="L33" s="48"/>
      <c r="M33" s="48"/>
      <c r="N33" s="48"/>
      <c r="Q33" s="44">
        <v>139</v>
      </c>
      <c r="R33" s="44">
        <v>15</v>
      </c>
    </row>
    <row r="34" spans="1:19">
      <c r="A34" s="51" t="s">
        <v>119</v>
      </c>
      <c r="B34" s="56">
        <v>248324</v>
      </c>
      <c r="C34" s="56"/>
      <c r="D34" s="56"/>
      <c r="E34" s="56"/>
      <c r="F34" s="56"/>
      <c r="G34" s="56"/>
      <c r="H34" s="48"/>
      <c r="I34" s="48"/>
      <c r="J34" s="48"/>
      <c r="K34" s="48"/>
      <c r="L34" s="48"/>
      <c r="M34" s="48"/>
      <c r="N34" s="48"/>
    </row>
    <row r="35" spans="1:19">
      <c r="A35" s="51" t="s">
        <v>122</v>
      </c>
      <c r="B35" s="56">
        <v>60662</v>
      </c>
      <c r="C35" s="56">
        <v>270953</v>
      </c>
      <c r="D35" s="56"/>
      <c r="E35" s="56"/>
      <c r="F35" s="56"/>
      <c r="G35" s="56"/>
      <c r="H35" s="48"/>
      <c r="I35" s="48"/>
      <c r="J35" s="48"/>
      <c r="K35" s="48"/>
      <c r="L35" s="48"/>
      <c r="M35" s="48"/>
      <c r="N35" s="48">
        <v>173</v>
      </c>
      <c r="Q35" s="44">
        <v>1096973</v>
      </c>
      <c r="R35" s="44">
        <v>13320</v>
      </c>
      <c r="S35" s="44">
        <v>169549</v>
      </c>
    </row>
    <row r="36" spans="1:19">
      <c r="A36" s="44" t="s">
        <v>287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>
        <v>4</v>
      </c>
    </row>
    <row r="37" spans="1:19">
      <c r="A37" s="44" t="s">
        <v>123</v>
      </c>
      <c r="B37" s="48">
        <v>725</v>
      </c>
      <c r="C37" s="48">
        <v>19</v>
      </c>
      <c r="D37" s="48"/>
      <c r="E37" s="48"/>
      <c r="F37" s="48"/>
      <c r="G37" s="48">
        <v>39404</v>
      </c>
      <c r="H37" s="48"/>
      <c r="I37" s="48"/>
      <c r="J37" s="48"/>
      <c r="K37" s="48"/>
      <c r="L37" s="48"/>
      <c r="M37" s="48"/>
      <c r="N37" s="48"/>
    </row>
    <row r="38" spans="1:19">
      <c r="A38" s="51" t="s">
        <v>305</v>
      </c>
      <c r="B38" s="56"/>
      <c r="C38" s="56"/>
      <c r="D38" s="56"/>
      <c r="E38" s="56"/>
      <c r="F38" s="56"/>
      <c r="G38" s="56"/>
      <c r="H38" s="48"/>
      <c r="I38" s="48"/>
      <c r="J38" s="48"/>
      <c r="K38" s="48"/>
      <c r="L38" s="48"/>
      <c r="M38" s="48"/>
      <c r="N38" s="48"/>
      <c r="R38" s="44">
        <v>50</v>
      </c>
    </row>
    <row r="39" spans="1:19">
      <c r="A39" s="44" t="s">
        <v>212</v>
      </c>
      <c r="B39" s="48">
        <v>10</v>
      </c>
      <c r="C39" s="48"/>
      <c r="D39" s="48"/>
      <c r="E39" s="48"/>
      <c r="F39" s="48">
        <v>23904</v>
      </c>
      <c r="G39" s="48"/>
      <c r="H39" s="48"/>
      <c r="I39" s="48"/>
      <c r="J39" s="48"/>
      <c r="K39" s="48"/>
      <c r="L39" s="48"/>
      <c r="M39" s="48"/>
      <c r="N39" s="48"/>
      <c r="R39" s="44">
        <v>717</v>
      </c>
    </row>
    <row r="40" spans="1:19">
      <c r="A40" s="44" t="s">
        <v>134</v>
      </c>
      <c r="B40" s="48">
        <v>10192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 spans="1:19">
      <c r="A41" s="44" t="s">
        <v>377</v>
      </c>
      <c r="B41" s="48"/>
      <c r="C41" s="48">
        <v>10954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spans="1:19">
      <c r="A42" s="44" t="s">
        <v>368</v>
      </c>
      <c r="B42" s="48"/>
      <c r="C42" s="48"/>
      <c r="D42" s="48"/>
      <c r="E42" s="48"/>
      <c r="F42" s="48">
        <v>62524</v>
      </c>
      <c r="G42" s="48">
        <v>52420</v>
      </c>
      <c r="H42" s="48"/>
      <c r="I42" s="48"/>
      <c r="J42" s="48"/>
      <c r="K42" s="48"/>
      <c r="L42" s="48"/>
      <c r="M42" s="48"/>
      <c r="N42" s="48"/>
    </row>
    <row r="43" spans="1:19">
      <c r="A43" s="44" t="s">
        <v>316</v>
      </c>
      <c r="B43" s="48"/>
      <c r="C43" s="48">
        <v>46447</v>
      </c>
      <c r="D43" s="48"/>
      <c r="E43" s="48"/>
      <c r="F43" s="48">
        <v>852972</v>
      </c>
      <c r="G43" s="48">
        <v>18549</v>
      </c>
      <c r="H43" s="48"/>
      <c r="I43" s="48"/>
      <c r="J43" s="48"/>
      <c r="K43" s="48"/>
      <c r="L43" s="48"/>
      <c r="M43" s="48"/>
      <c r="N43" s="48"/>
    </row>
    <row r="44" spans="1:19">
      <c r="A44" s="51" t="s">
        <v>166</v>
      </c>
      <c r="B44" s="56">
        <v>638</v>
      </c>
      <c r="C44" s="56"/>
      <c r="D44" s="56"/>
      <c r="E44" s="56">
        <v>2255</v>
      </c>
      <c r="F44" s="56"/>
      <c r="G44" s="56">
        <v>46894</v>
      </c>
      <c r="H44" s="48"/>
      <c r="I44" s="48"/>
      <c r="J44" s="48"/>
      <c r="K44" s="48"/>
      <c r="L44" s="48"/>
      <c r="M44" s="48"/>
      <c r="N44" s="48">
        <v>779</v>
      </c>
      <c r="Q44" s="44">
        <v>458</v>
      </c>
      <c r="S44" s="44">
        <v>1325</v>
      </c>
    </row>
    <row r="45" spans="1:19">
      <c r="A45" s="51" t="s">
        <v>319</v>
      </c>
      <c r="B45" s="56">
        <v>28</v>
      </c>
      <c r="C45" s="56"/>
      <c r="D45" s="56"/>
      <c r="E45" s="56"/>
      <c r="F45" s="56"/>
      <c r="G45" s="56"/>
      <c r="H45" s="48"/>
      <c r="I45" s="48"/>
      <c r="J45" s="48"/>
      <c r="K45" s="48"/>
      <c r="L45" s="48"/>
      <c r="M45" s="48"/>
      <c r="N45" s="48"/>
      <c r="Q45" s="44">
        <v>5</v>
      </c>
    </row>
    <row r="46" spans="1:19">
      <c r="A46" s="51" t="s">
        <v>146</v>
      </c>
      <c r="B46" s="56">
        <v>1671</v>
      </c>
      <c r="C46" s="56"/>
      <c r="D46" s="56"/>
      <c r="E46" s="56"/>
      <c r="F46" s="56"/>
      <c r="G46" s="56">
        <v>7763</v>
      </c>
      <c r="H46" s="48"/>
      <c r="I46" s="48"/>
      <c r="J46" s="48"/>
      <c r="K46" s="48"/>
      <c r="L46" s="48"/>
      <c r="M46" s="48"/>
      <c r="N46" s="48"/>
    </row>
    <row r="47" spans="1:19">
      <c r="A47" s="51" t="s">
        <v>147</v>
      </c>
      <c r="B47" s="56">
        <v>602</v>
      </c>
      <c r="C47" s="56">
        <v>104133</v>
      </c>
      <c r="D47" s="56"/>
      <c r="E47" s="56"/>
      <c r="F47" s="56"/>
      <c r="G47" s="56"/>
      <c r="H47" s="48"/>
      <c r="I47" s="48"/>
      <c r="J47" s="48"/>
      <c r="K47" s="48"/>
      <c r="L47" s="48"/>
      <c r="M47" s="48"/>
      <c r="N47" s="48"/>
      <c r="Q47" s="44">
        <v>55</v>
      </c>
    </row>
    <row r="48" spans="1:19">
      <c r="A48" s="51" t="s">
        <v>314</v>
      </c>
      <c r="B48" s="56">
        <v>90</v>
      </c>
      <c r="C48" s="56"/>
      <c r="D48" s="56"/>
      <c r="E48" s="56"/>
      <c r="F48" s="56"/>
      <c r="G48" s="56"/>
      <c r="H48" s="48"/>
      <c r="I48" s="48"/>
      <c r="J48" s="48"/>
      <c r="K48" s="48"/>
      <c r="L48" s="48"/>
      <c r="M48" s="48"/>
      <c r="N48" s="48"/>
      <c r="R48" s="44">
        <v>45</v>
      </c>
      <c r="S48" s="44">
        <v>40</v>
      </c>
    </row>
    <row r="49" spans="1:19">
      <c r="A49" s="51" t="s">
        <v>150</v>
      </c>
      <c r="B49" s="56"/>
      <c r="C49" s="56">
        <v>1261</v>
      </c>
      <c r="D49" s="56"/>
      <c r="E49" s="56"/>
      <c r="F49" s="56"/>
      <c r="G49" s="56"/>
      <c r="H49" s="48"/>
      <c r="I49" s="48"/>
      <c r="J49" s="48"/>
      <c r="K49" s="48"/>
      <c r="L49" s="48"/>
      <c r="M49" s="48"/>
      <c r="N49" s="48"/>
    </row>
    <row r="50" spans="1:19">
      <c r="A50" s="51" t="s">
        <v>155</v>
      </c>
      <c r="B50" s="56">
        <v>49</v>
      </c>
      <c r="C50" s="56"/>
      <c r="D50" s="56"/>
      <c r="E50" s="56"/>
      <c r="F50" s="56"/>
      <c r="G50" s="56"/>
      <c r="H50" s="48"/>
      <c r="I50" s="48"/>
      <c r="J50" s="48"/>
      <c r="K50" s="48"/>
      <c r="L50" s="48"/>
      <c r="M50" s="48"/>
      <c r="N50" s="48">
        <v>270</v>
      </c>
      <c r="R50" s="44">
        <v>100</v>
      </c>
      <c r="S50" s="44">
        <v>2061</v>
      </c>
    </row>
    <row r="51" spans="1:19">
      <c r="A51" s="51" t="s">
        <v>161</v>
      </c>
      <c r="B51" s="56"/>
      <c r="C51" s="56">
        <v>348</v>
      </c>
      <c r="D51" s="56"/>
      <c r="E51" s="56"/>
      <c r="F51" s="56"/>
      <c r="G51" s="56"/>
      <c r="H51" s="48"/>
      <c r="I51" s="48"/>
      <c r="J51" s="48"/>
      <c r="K51" s="48"/>
      <c r="L51" s="48"/>
      <c r="M51" s="48"/>
      <c r="N51" s="48"/>
      <c r="R51" s="44">
        <v>608</v>
      </c>
    </row>
    <row r="52" spans="1:19"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</row>
    <row r="53" spans="1:19"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</row>
    <row r="54" spans="1:19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</row>
    <row r="55" spans="1:19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spans="1:19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</row>
    <row r="57" spans="1:19"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</row>
    <row r="58" spans="1:19"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</row>
    <row r="59" spans="1:19"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</row>
    <row r="60" spans="1:19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</row>
    <row r="61" spans="1:19"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</row>
    <row r="62" spans="1:19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</row>
    <row r="63" spans="1:19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</row>
    <row r="64" spans="1:19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</row>
    <row r="65" spans="2:14"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</row>
    <row r="66" spans="2:14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</row>
    <row r="67" spans="2:14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</row>
  </sheetData>
  <sortState ref="A2:S32">
    <sortCondition ref="A2:A32"/>
  </sortState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pane ySplit="1" topLeftCell="A2" activePane="bottomLeft" state="frozen"/>
      <selection pane="bottomLeft" activeCell="B2" sqref="B2"/>
    </sheetView>
  </sheetViews>
  <sheetFormatPr defaultColWidth="11.42578125" defaultRowHeight="15"/>
  <cols>
    <col min="1" max="1" width="38.7109375" style="40" bestFit="1" customWidth="1"/>
    <col min="2" max="2" width="7.5703125" style="40" bestFit="1" customWidth="1"/>
    <col min="3" max="16384" width="11.42578125" style="40"/>
  </cols>
  <sheetData>
    <row r="1" spans="1:3" s="11" customFormat="1">
      <c r="A1" s="11" t="s">
        <v>44</v>
      </c>
      <c r="B1" s="37" t="s">
        <v>324</v>
      </c>
    </row>
    <row r="2" spans="1:3" s="39" customFormat="1">
      <c r="A2" s="11" t="s">
        <v>45</v>
      </c>
      <c r="B2" s="43">
        <f>SUM(B3:B36)</f>
        <v>386504</v>
      </c>
      <c r="C2" s="43"/>
    </row>
    <row r="3" spans="1:3" s="39" customFormat="1">
      <c r="A3" s="40" t="s">
        <v>215</v>
      </c>
      <c r="B3" s="47">
        <v>22168</v>
      </c>
    </row>
    <row r="4" spans="1:3" s="39" customFormat="1">
      <c r="A4" s="40" t="s">
        <v>49</v>
      </c>
      <c r="B4" s="47">
        <v>7</v>
      </c>
    </row>
    <row r="5" spans="1:3" s="39" customFormat="1">
      <c r="A5" s="40" t="s">
        <v>175</v>
      </c>
      <c r="B5" s="47">
        <v>12164</v>
      </c>
    </row>
    <row r="6" spans="1:3" s="39" customFormat="1">
      <c r="A6" s="40" t="s">
        <v>55</v>
      </c>
      <c r="B6" s="47">
        <v>1</v>
      </c>
    </row>
    <row r="7" spans="1:3" s="39" customFormat="1">
      <c r="A7" s="40" t="s">
        <v>56</v>
      </c>
      <c r="B7" s="47">
        <v>9415</v>
      </c>
    </row>
    <row r="8" spans="1:3" s="39" customFormat="1">
      <c r="A8" s="40" t="s">
        <v>167</v>
      </c>
      <c r="B8" s="47">
        <v>1838</v>
      </c>
    </row>
    <row r="9" spans="1:3" s="39" customFormat="1">
      <c r="A9" s="40" t="s">
        <v>176</v>
      </c>
      <c r="B9" s="47">
        <v>118</v>
      </c>
    </row>
    <row r="10" spans="1:3" s="39" customFormat="1">
      <c r="A10" s="40" t="s">
        <v>57</v>
      </c>
      <c r="B10" s="47">
        <v>42</v>
      </c>
    </row>
    <row r="11" spans="1:3" s="39" customFormat="1">
      <c r="A11" s="40" t="s">
        <v>62</v>
      </c>
      <c r="B11" s="47">
        <v>65313</v>
      </c>
    </row>
    <row r="12" spans="1:3" s="39" customFormat="1">
      <c r="A12" s="40" t="s">
        <v>197</v>
      </c>
      <c r="B12" s="47">
        <v>912</v>
      </c>
    </row>
    <row r="13" spans="1:3" s="39" customFormat="1">
      <c r="A13" s="40" t="s">
        <v>67</v>
      </c>
      <c r="B13" s="47">
        <v>1599</v>
      </c>
    </row>
    <row r="14" spans="1:3" s="39" customFormat="1">
      <c r="A14" s="40" t="s">
        <v>72</v>
      </c>
      <c r="B14" s="47">
        <v>986</v>
      </c>
    </row>
    <row r="15" spans="1:3" s="39" customFormat="1">
      <c r="A15" s="40" t="s">
        <v>76</v>
      </c>
      <c r="B15" s="47">
        <v>5</v>
      </c>
    </row>
    <row r="16" spans="1:3" s="39" customFormat="1">
      <c r="A16" s="40" t="s">
        <v>165</v>
      </c>
      <c r="B16" s="47">
        <v>128774</v>
      </c>
    </row>
    <row r="17" spans="1:2" s="39" customFormat="1">
      <c r="A17" s="40" t="s">
        <v>168</v>
      </c>
      <c r="B17" s="47">
        <v>51286</v>
      </c>
    </row>
    <row r="18" spans="1:2" s="39" customFormat="1">
      <c r="A18" s="40" t="s">
        <v>169</v>
      </c>
      <c r="B18" s="47">
        <v>901</v>
      </c>
    </row>
    <row r="19" spans="1:2" s="39" customFormat="1">
      <c r="A19" s="40" t="s">
        <v>378</v>
      </c>
      <c r="B19" s="47">
        <v>1653</v>
      </c>
    </row>
    <row r="20" spans="1:2" s="39" customFormat="1">
      <c r="A20" s="40" t="s">
        <v>92</v>
      </c>
      <c r="B20" s="47">
        <v>18165</v>
      </c>
    </row>
    <row r="21" spans="1:2" s="39" customFormat="1">
      <c r="A21" s="40" t="s">
        <v>164</v>
      </c>
      <c r="B21" s="47">
        <v>28119</v>
      </c>
    </row>
    <row r="22" spans="1:2" s="39" customFormat="1">
      <c r="A22" s="40" t="s">
        <v>116</v>
      </c>
      <c r="B22" s="47">
        <v>871</v>
      </c>
    </row>
    <row r="23" spans="1:2" s="39" customFormat="1">
      <c r="A23" s="40" t="s">
        <v>118</v>
      </c>
      <c r="B23" s="47">
        <v>61</v>
      </c>
    </row>
    <row r="24" spans="1:2" s="39" customFormat="1">
      <c r="A24" s="40" t="s">
        <v>194</v>
      </c>
      <c r="B24" s="47">
        <v>1311</v>
      </c>
    </row>
    <row r="25" spans="1:2" s="39" customFormat="1">
      <c r="A25" s="40" t="s">
        <v>207</v>
      </c>
      <c r="B25" s="47">
        <v>547</v>
      </c>
    </row>
    <row r="26" spans="1:2" s="39" customFormat="1">
      <c r="A26" s="40" t="s">
        <v>219</v>
      </c>
      <c r="B26" s="47">
        <v>1050</v>
      </c>
    </row>
    <row r="27" spans="1:2" s="39" customFormat="1">
      <c r="A27" s="40" t="s">
        <v>134</v>
      </c>
      <c r="B27" s="47">
        <v>3634</v>
      </c>
    </row>
    <row r="28" spans="1:2">
      <c r="A28" s="40" t="s">
        <v>203</v>
      </c>
      <c r="B28" s="47">
        <v>5179</v>
      </c>
    </row>
    <row r="29" spans="1:2">
      <c r="A29" s="40" t="s">
        <v>139</v>
      </c>
      <c r="B29" s="47">
        <v>161</v>
      </c>
    </row>
    <row r="30" spans="1:2">
      <c r="A30" s="40" t="s">
        <v>166</v>
      </c>
      <c r="B30" s="47">
        <v>4221</v>
      </c>
    </row>
    <row r="31" spans="1:2">
      <c r="A31" s="40" t="s">
        <v>182</v>
      </c>
      <c r="B31" s="47">
        <v>178</v>
      </c>
    </row>
    <row r="32" spans="1:2">
      <c r="A32" s="40" t="s">
        <v>183</v>
      </c>
      <c r="B32" s="47">
        <v>369</v>
      </c>
    </row>
    <row r="33" spans="1:2">
      <c r="A33" s="40" t="s">
        <v>218</v>
      </c>
      <c r="B33" s="47">
        <v>976</v>
      </c>
    </row>
    <row r="34" spans="1:2">
      <c r="A34" s="40" t="s">
        <v>189</v>
      </c>
      <c r="B34" s="47">
        <v>1744</v>
      </c>
    </row>
    <row r="35" spans="1:2">
      <c r="A35" s="40" t="s">
        <v>214</v>
      </c>
      <c r="B35" s="47">
        <v>22685</v>
      </c>
    </row>
    <row r="36" spans="1:2">
      <c r="A36" s="40" t="s">
        <v>161</v>
      </c>
      <c r="B36" s="47">
        <v>51</v>
      </c>
    </row>
  </sheetData>
  <sortState ref="A3:B247">
    <sortCondition ref="A3"/>
  </sortState>
  <pageMargins left="0.75" right="0.75" top="1" bottom="1" header="0.5" footer="0.5"/>
  <pageSetup orientation="portrait" horizontalDpi="4294967292" verticalDpi="429496729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1"/>
  <sheetViews>
    <sheetView topLeftCell="A40" zoomScaleNormal="100" workbookViewId="0">
      <pane xSplit="1" topLeftCell="B1" activePane="topRight" state="frozen"/>
      <selection pane="topRight" activeCell="L73" sqref="L73"/>
    </sheetView>
  </sheetViews>
  <sheetFormatPr defaultColWidth="11.42578125" defaultRowHeight="15"/>
  <cols>
    <col min="1" max="1" width="29.85546875" bestFit="1" customWidth="1"/>
    <col min="2" max="7" width="10.85546875" customWidth="1"/>
  </cols>
  <sheetData>
    <row r="1" spans="1:21" s="3" customFormat="1">
      <c r="A1" s="36" t="s">
        <v>44</v>
      </c>
      <c r="B1" s="38" t="s">
        <v>331</v>
      </c>
      <c r="C1" s="38" t="s">
        <v>336</v>
      </c>
      <c r="D1" s="49" t="s">
        <v>405</v>
      </c>
      <c r="E1" s="49" t="s">
        <v>406</v>
      </c>
      <c r="F1" s="49" t="s">
        <v>403</v>
      </c>
      <c r="G1" s="49" t="s">
        <v>404</v>
      </c>
      <c r="H1" s="2" t="s">
        <v>424</v>
      </c>
      <c r="I1" s="38" t="s">
        <v>337</v>
      </c>
      <c r="J1" s="38" t="s">
        <v>340</v>
      </c>
      <c r="K1" s="38" t="s">
        <v>339</v>
      </c>
      <c r="L1" s="38" t="s">
        <v>341</v>
      </c>
      <c r="M1" s="38"/>
      <c r="N1" s="38"/>
      <c r="O1" s="38"/>
      <c r="P1" s="38"/>
      <c r="Q1" s="38"/>
      <c r="R1" s="38"/>
      <c r="S1" s="38"/>
      <c r="T1" s="38"/>
    </row>
    <row r="2" spans="1:21">
      <c r="A2" t="s">
        <v>45</v>
      </c>
      <c r="B2">
        <v>4065165</v>
      </c>
      <c r="C2">
        <v>3691352</v>
      </c>
      <c r="D2" s="20">
        <v>2410056</v>
      </c>
      <c r="E2" s="20">
        <v>4991908</v>
      </c>
      <c r="F2" s="20">
        <v>2137091</v>
      </c>
      <c r="G2">
        <v>2605454</v>
      </c>
      <c r="H2">
        <v>4334</v>
      </c>
      <c r="I2" s="20">
        <v>3465602</v>
      </c>
      <c r="J2" s="20">
        <v>707492</v>
      </c>
      <c r="K2">
        <v>77645</v>
      </c>
      <c r="L2" s="90">
        <v>167927</v>
      </c>
      <c r="M2" s="20"/>
      <c r="N2" s="20"/>
      <c r="O2" s="20"/>
      <c r="P2" s="20"/>
      <c r="Q2" s="20"/>
      <c r="R2" s="20"/>
      <c r="S2" s="20"/>
      <c r="T2" s="20"/>
    </row>
    <row r="3" spans="1:21">
      <c r="A3" s="44" t="s">
        <v>47</v>
      </c>
      <c r="B3" s="15">
        <v>209528</v>
      </c>
      <c r="C3" s="79">
        <v>674049</v>
      </c>
      <c r="D3" s="79"/>
      <c r="E3" s="79"/>
      <c r="F3" s="79"/>
      <c r="G3" s="79">
        <v>215542</v>
      </c>
      <c r="H3" s="20"/>
      <c r="I3" s="20"/>
      <c r="J3" s="20"/>
      <c r="K3" s="20">
        <v>125</v>
      </c>
      <c r="L3" s="20"/>
      <c r="M3" s="20"/>
      <c r="N3" s="20"/>
      <c r="O3" s="20"/>
      <c r="P3" s="20"/>
      <c r="Q3" s="20"/>
      <c r="R3" s="20"/>
      <c r="S3" s="20"/>
      <c r="U3" s="20"/>
    </row>
    <row r="4" spans="1:21">
      <c r="A4" s="44" t="s">
        <v>48</v>
      </c>
      <c r="B4" s="15">
        <v>4869</v>
      </c>
      <c r="C4" s="79">
        <v>13856</v>
      </c>
      <c r="D4" s="79"/>
      <c r="E4" s="79"/>
      <c r="F4" s="79"/>
      <c r="G4" s="79">
        <v>40672</v>
      </c>
      <c r="H4" s="20"/>
      <c r="I4" s="20"/>
      <c r="J4" s="20"/>
      <c r="K4" s="20">
        <v>1894</v>
      </c>
      <c r="L4" s="20"/>
      <c r="M4" s="20"/>
      <c r="N4" s="20"/>
      <c r="O4" s="20"/>
      <c r="P4" s="20"/>
      <c r="Q4" s="20"/>
      <c r="R4" s="20"/>
      <c r="S4" s="20"/>
      <c r="T4" s="20"/>
    </row>
    <row r="5" spans="1:21">
      <c r="A5" s="44" t="s">
        <v>295</v>
      </c>
      <c r="B5" s="15"/>
      <c r="C5" s="79"/>
      <c r="D5" s="79"/>
      <c r="E5" s="79"/>
      <c r="F5" s="79"/>
      <c r="G5" s="79">
        <v>42410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21">
      <c r="A6" s="51" t="s">
        <v>304</v>
      </c>
      <c r="B6" s="17"/>
      <c r="C6" s="80"/>
      <c r="D6" s="80"/>
      <c r="E6" s="80"/>
      <c r="F6" s="80"/>
      <c r="G6" s="80"/>
      <c r="H6" s="20"/>
      <c r="I6" s="20">
        <v>678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1">
      <c r="A7" s="51" t="s">
        <v>367</v>
      </c>
      <c r="B7" s="17"/>
      <c r="C7" s="80"/>
      <c r="D7" s="80"/>
      <c r="E7" s="80"/>
      <c r="F7" s="80"/>
      <c r="G7" s="80"/>
      <c r="H7" s="20"/>
      <c r="I7" s="20"/>
      <c r="J7" s="20"/>
      <c r="K7" s="20">
        <v>119</v>
      </c>
      <c r="L7" s="20"/>
      <c r="M7" s="20"/>
      <c r="N7" s="20"/>
      <c r="O7" s="20"/>
      <c r="P7" s="20"/>
      <c r="Q7" s="20"/>
      <c r="R7" s="20"/>
      <c r="S7" s="20"/>
      <c r="T7" s="20"/>
    </row>
    <row r="8" spans="1:21">
      <c r="A8" s="51" t="s">
        <v>175</v>
      </c>
      <c r="B8" s="17"/>
      <c r="C8" s="80"/>
      <c r="D8" s="80"/>
      <c r="E8" s="80"/>
      <c r="F8" s="80"/>
      <c r="G8" s="80"/>
      <c r="H8" s="20"/>
      <c r="J8" s="20">
        <v>38961</v>
      </c>
      <c r="K8" s="20">
        <v>100</v>
      </c>
      <c r="L8" s="20">
        <v>37546</v>
      </c>
      <c r="M8" s="20"/>
      <c r="N8" s="20"/>
      <c r="O8" s="20"/>
      <c r="P8" s="20"/>
      <c r="Q8" s="20"/>
      <c r="R8" s="20"/>
      <c r="S8" s="20"/>
      <c r="T8" s="20"/>
    </row>
    <row r="9" spans="1:21">
      <c r="A9" s="51" t="s">
        <v>302</v>
      </c>
      <c r="B9" s="17"/>
      <c r="C9" s="80">
        <v>58</v>
      </c>
      <c r="D9" s="80"/>
      <c r="E9" s="80"/>
      <c r="F9" s="80"/>
      <c r="G9" s="80"/>
      <c r="H9" s="20"/>
      <c r="I9" s="20">
        <v>12083</v>
      </c>
      <c r="J9" s="20">
        <v>4705</v>
      </c>
      <c r="K9" s="20"/>
      <c r="L9" s="20">
        <v>30</v>
      </c>
      <c r="M9" s="20"/>
      <c r="N9" s="20"/>
      <c r="O9" s="20"/>
      <c r="P9" s="20"/>
      <c r="Q9" s="20"/>
      <c r="R9" s="20"/>
      <c r="S9" s="20"/>
      <c r="T9" s="20"/>
    </row>
    <row r="10" spans="1:21">
      <c r="A10" s="51" t="s">
        <v>54</v>
      </c>
      <c r="B10" s="17"/>
      <c r="C10" s="80">
        <v>1120</v>
      </c>
      <c r="D10" s="80"/>
      <c r="E10" s="80"/>
      <c r="F10" s="80"/>
      <c r="G10" s="80">
        <v>76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21">
      <c r="A11" s="51" t="s">
        <v>55</v>
      </c>
      <c r="B11" s="17">
        <v>11159</v>
      </c>
      <c r="C11" s="80">
        <v>1010</v>
      </c>
      <c r="D11" s="80"/>
      <c r="E11" s="80">
        <v>90</v>
      </c>
      <c r="F11" s="80"/>
      <c r="G11" s="80"/>
      <c r="H11" s="20"/>
      <c r="I11" s="20"/>
      <c r="J11" s="20">
        <v>323</v>
      </c>
      <c r="K11" s="20">
        <v>5565</v>
      </c>
      <c r="L11" s="20">
        <v>40</v>
      </c>
      <c r="M11" s="20"/>
      <c r="N11" s="20"/>
      <c r="O11" s="20"/>
      <c r="P11" s="20"/>
      <c r="Q11" s="20"/>
      <c r="R11" s="20"/>
      <c r="S11" s="20"/>
      <c r="T11" s="20"/>
    </row>
    <row r="12" spans="1:21">
      <c r="A12" s="44" t="s">
        <v>369</v>
      </c>
      <c r="B12" s="17"/>
      <c r="C12" s="80">
        <v>3548</v>
      </c>
      <c r="D12" s="80"/>
      <c r="E12" s="80"/>
      <c r="F12" s="80"/>
      <c r="G12" s="8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21">
      <c r="A13" s="44" t="s">
        <v>167</v>
      </c>
      <c r="B13" s="17">
        <v>38720</v>
      </c>
      <c r="C13" s="80"/>
      <c r="D13" s="80"/>
      <c r="E13" s="80"/>
      <c r="F13" s="80"/>
      <c r="G13" s="8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1">
      <c r="A14" s="51" t="s">
        <v>313</v>
      </c>
      <c r="B14" s="17">
        <v>15758</v>
      </c>
      <c r="C14" s="80">
        <v>93531</v>
      </c>
      <c r="D14" s="80"/>
      <c r="E14" s="80"/>
      <c r="F14" s="80"/>
      <c r="G14" s="8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1">
      <c r="A15" s="44" t="s">
        <v>209</v>
      </c>
      <c r="B15" s="17"/>
      <c r="C15" s="80"/>
      <c r="D15" s="80"/>
      <c r="E15" s="80"/>
      <c r="F15" s="80"/>
      <c r="G15" s="8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21">
      <c r="A16" s="44" t="s">
        <v>57</v>
      </c>
      <c r="B16" s="17">
        <v>3</v>
      </c>
      <c r="C16" s="80">
        <v>10</v>
      </c>
      <c r="D16" s="80"/>
      <c r="E16" s="80"/>
      <c r="F16" s="80"/>
      <c r="G16" s="8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1:20">
      <c r="A17" s="51" t="s">
        <v>62</v>
      </c>
      <c r="B17" s="17">
        <v>18742</v>
      </c>
      <c r="C17" s="80">
        <v>92247</v>
      </c>
      <c r="D17" s="80">
        <v>197692</v>
      </c>
      <c r="E17" s="80">
        <v>3330002</v>
      </c>
      <c r="F17" s="80">
        <v>91</v>
      </c>
      <c r="G17" s="80">
        <v>233200</v>
      </c>
      <c r="H17" s="20"/>
      <c r="I17" s="20">
        <v>1821</v>
      </c>
      <c r="J17" s="20">
        <v>8445</v>
      </c>
      <c r="K17" s="20">
        <v>168</v>
      </c>
      <c r="L17" s="20">
        <v>1317</v>
      </c>
      <c r="M17" s="20"/>
      <c r="N17" s="20"/>
      <c r="O17" s="20"/>
      <c r="P17" s="20"/>
      <c r="Q17" s="20"/>
      <c r="R17" s="20"/>
      <c r="S17" s="20"/>
      <c r="T17" s="20"/>
    </row>
    <row r="18" spans="1:20">
      <c r="A18" s="51" t="s">
        <v>63</v>
      </c>
      <c r="B18" s="17"/>
      <c r="C18" s="80">
        <v>70164</v>
      </c>
      <c r="D18" s="80"/>
      <c r="E18" s="80"/>
      <c r="F18" s="80"/>
      <c r="G18" s="8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spans="1:20">
      <c r="A19" s="51" t="s">
        <v>66</v>
      </c>
      <c r="B19" s="15">
        <v>17776</v>
      </c>
      <c r="C19" s="79"/>
      <c r="D19" s="79"/>
      <c r="E19" s="79">
        <v>17</v>
      </c>
      <c r="F19" s="79"/>
      <c r="G19" s="79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</row>
    <row r="20" spans="1:20">
      <c r="A20" s="51" t="s">
        <v>67</v>
      </c>
      <c r="B20" s="15">
        <f>16598+204884</f>
        <v>221482</v>
      </c>
      <c r="C20" s="79">
        <v>10065</v>
      </c>
      <c r="D20" s="79"/>
      <c r="E20" s="79"/>
      <c r="F20" s="79"/>
      <c r="G20" s="79"/>
      <c r="H20" s="20"/>
      <c r="I20" s="20">
        <v>4086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>
      <c r="A21" s="51" t="s">
        <v>68</v>
      </c>
      <c r="B21" s="15">
        <v>1221</v>
      </c>
      <c r="C21" s="79">
        <v>72</v>
      </c>
      <c r="D21" s="79"/>
      <c r="E21" s="79"/>
      <c r="F21" s="79"/>
      <c r="G21" s="79"/>
      <c r="H21" s="20"/>
      <c r="I21" s="20"/>
      <c r="J21" s="20"/>
      <c r="K21" s="20">
        <v>7660</v>
      </c>
      <c r="L21" s="20">
        <v>874</v>
      </c>
      <c r="M21" s="20"/>
      <c r="N21" s="20"/>
      <c r="O21" s="20"/>
      <c r="P21" s="20"/>
      <c r="Q21" s="20"/>
      <c r="R21" s="20"/>
      <c r="S21" s="20"/>
      <c r="T21" s="20"/>
    </row>
    <row r="22" spans="1:20">
      <c r="A22" s="51" t="s">
        <v>70</v>
      </c>
      <c r="B22" s="15"/>
      <c r="C22" s="79"/>
      <c r="D22" s="79"/>
      <c r="E22" s="79"/>
      <c r="F22" s="79"/>
      <c r="G22" s="79">
        <v>38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0">
      <c r="A23" s="51" t="s">
        <v>72</v>
      </c>
      <c r="B23" s="13">
        <v>2</v>
      </c>
      <c r="C23" s="81">
        <v>8325</v>
      </c>
      <c r="D23" s="81"/>
      <c r="E23" s="81"/>
      <c r="F23" s="81"/>
      <c r="G23" s="81"/>
      <c r="H23" s="20"/>
      <c r="I23" s="20"/>
      <c r="J23" s="20">
        <v>280</v>
      </c>
      <c r="K23" s="20">
        <v>3950</v>
      </c>
      <c r="L23" s="20"/>
      <c r="M23" s="20"/>
      <c r="N23" s="20"/>
      <c r="O23" s="20"/>
      <c r="P23" s="20"/>
      <c r="Q23" s="20"/>
      <c r="R23" s="20"/>
      <c r="S23" s="20"/>
      <c r="T23" s="20"/>
    </row>
    <row r="24" spans="1:20">
      <c r="A24" s="51" t="s">
        <v>74</v>
      </c>
      <c r="B24" s="15">
        <v>123768</v>
      </c>
      <c r="C24" s="79">
        <v>322751</v>
      </c>
      <c r="D24" s="79">
        <v>7638</v>
      </c>
      <c r="E24" s="79">
        <v>3</v>
      </c>
      <c r="F24" s="79">
        <v>137398</v>
      </c>
      <c r="G24" s="79">
        <v>448242</v>
      </c>
      <c r="H24" s="20"/>
      <c r="I24" s="20"/>
      <c r="J24" s="20"/>
      <c r="K24" s="20">
        <v>164</v>
      </c>
      <c r="L24" s="20"/>
      <c r="M24" s="20"/>
      <c r="N24" s="20"/>
      <c r="O24" s="20"/>
      <c r="P24" s="20"/>
      <c r="Q24" s="20"/>
      <c r="R24" s="20"/>
      <c r="S24" s="20"/>
      <c r="T24" s="20"/>
    </row>
    <row r="25" spans="1:20">
      <c r="A25" s="51" t="s">
        <v>75</v>
      </c>
      <c r="B25" s="15"/>
      <c r="C25" s="79"/>
      <c r="D25" s="79"/>
      <c r="E25" s="79"/>
      <c r="F25" s="79"/>
      <c r="G25" s="79">
        <v>554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20">
      <c r="A26" s="51" t="s">
        <v>173</v>
      </c>
      <c r="B26" s="16"/>
      <c r="C26" s="82"/>
      <c r="D26" s="82"/>
      <c r="E26" s="82"/>
      <c r="F26" s="82"/>
      <c r="G26" s="82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spans="1:20">
      <c r="A27" s="51" t="s">
        <v>76</v>
      </c>
      <c r="B27" s="16"/>
      <c r="C27" s="82">
        <v>88</v>
      </c>
      <c r="D27" s="82"/>
      <c r="E27" s="82"/>
      <c r="F27" s="82"/>
      <c r="G27" s="8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20">
      <c r="A28" s="51" t="s">
        <v>78</v>
      </c>
      <c r="B28" s="16">
        <v>3510</v>
      </c>
      <c r="C28" s="82"/>
      <c r="D28" s="82"/>
      <c r="E28" s="82"/>
      <c r="F28" s="82"/>
      <c r="G28" s="82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>
      <c r="A29" s="51" t="s">
        <v>165</v>
      </c>
      <c r="B29" s="15">
        <v>174386</v>
      </c>
      <c r="C29" s="79">
        <v>817871</v>
      </c>
      <c r="D29" s="79">
        <v>194279</v>
      </c>
      <c r="E29" s="79">
        <v>73225</v>
      </c>
      <c r="F29" s="79">
        <v>23771</v>
      </c>
      <c r="G29" s="79">
        <v>170165</v>
      </c>
      <c r="H29" s="20"/>
      <c r="I29" s="20">
        <v>25284</v>
      </c>
      <c r="J29" s="20">
        <v>43590</v>
      </c>
      <c r="K29" s="20">
        <v>2399</v>
      </c>
      <c r="L29" s="20">
        <v>97443</v>
      </c>
      <c r="M29" s="20"/>
      <c r="N29" s="20"/>
      <c r="O29" s="20"/>
      <c r="P29" s="20"/>
      <c r="Q29" s="20"/>
      <c r="R29" s="20"/>
      <c r="S29" s="20"/>
      <c r="T29" s="20"/>
    </row>
    <row r="30" spans="1:20">
      <c r="A30" s="51" t="s">
        <v>82</v>
      </c>
      <c r="B30" s="17">
        <v>457648</v>
      </c>
      <c r="C30" s="80">
        <v>687248</v>
      </c>
      <c r="D30" s="80">
        <v>610488</v>
      </c>
      <c r="E30" s="80">
        <v>1388488</v>
      </c>
      <c r="F30" s="80">
        <v>33728</v>
      </c>
      <c r="G30" s="80">
        <v>90102</v>
      </c>
      <c r="H30" s="20"/>
      <c r="I30" s="20">
        <v>455226</v>
      </c>
      <c r="J30" s="20">
        <v>142908</v>
      </c>
      <c r="K30" s="20">
        <v>3072</v>
      </c>
      <c r="L30" s="20">
        <v>509</v>
      </c>
      <c r="M30" s="20"/>
      <c r="N30" s="20"/>
      <c r="O30" s="20"/>
      <c r="P30" s="20"/>
      <c r="Q30" s="20"/>
      <c r="R30" s="20"/>
      <c r="S30" s="20"/>
      <c r="T30" s="20"/>
    </row>
    <row r="31" spans="1:20">
      <c r="A31" s="51" t="s">
        <v>318</v>
      </c>
      <c r="B31" s="15"/>
      <c r="C31" s="79">
        <v>21696</v>
      </c>
      <c r="D31" s="79"/>
      <c r="E31" s="79"/>
      <c r="F31" s="79"/>
      <c r="G31" s="79">
        <v>2400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spans="1:20">
      <c r="A32" s="51" t="s">
        <v>87</v>
      </c>
      <c r="B32" s="15">
        <v>14643</v>
      </c>
      <c r="C32" s="79">
        <v>2227</v>
      </c>
      <c r="D32" s="79"/>
      <c r="E32" s="79">
        <v>5110</v>
      </c>
      <c r="F32" s="79">
        <v>1235610</v>
      </c>
      <c r="G32" s="79">
        <v>22329</v>
      </c>
      <c r="H32" s="20"/>
      <c r="I32" s="20">
        <v>9258</v>
      </c>
      <c r="J32" s="20">
        <v>347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1:20">
      <c r="A33" s="51" t="s">
        <v>378</v>
      </c>
      <c r="B33" s="15">
        <v>93</v>
      </c>
      <c r="C33" s="79">
        <v>18920</v>
      </c>
      <c r="D33" s="79"/>
      <c r="E33" s="79"/>
      <c r="F33" s="79"/>
      <c r="G33" s="79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>
      <c r="A34" s="51" t="s">
        <v>226</v>
      </c>
      <c r="B34" s="15">
        <v>288</v>
      </c>
      <c r="C34" s="79">
        <v>429</v>
      </c>
      <c r="D34" s="79"/>
      <c r="E34" s="79"/>
      <c r="F34" s="79"/>
      <c r="G34" s="79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>
      <c r="A35" s="51" t="s">
        <v>90</v>
      </c>
      <c r="B35" s="15"/>
      <c r="C35" s="79">
        <v>6</v>
      </c>
      <c r="D35" s="79"/>
      <c r="E35" s="79"/>
      <c r="F35" s="79"/>
      <c r="G35" s="79"/>
      <c r="H35" s="20"/>
      <c r="I35" s="20"/>
      <c r="J35" s="20"/>
      <c r="K35" s="20">
        <v>2418</v>
      </c>
      <c r="L35" s="20"/>
      <c r="M35" s="20"/>
      <c r="N35" s="20"/>
      <c r="O35" s="20"/>
      <c r="P35" s="20"/>
      <c r="Q35" s="20"/>
      <c r="R35" s="20"/>
      <c r="S35" s="20"/>
      <c r="T35" s="20"/>
    </row>
    <row r="36" spans="1:20">
      <c r="A36" s="51" t="s">
        <v>91</v>
      </c>
      <c r="B36" s="15"/>
      <c r="C36" s="79"/>
      <c r="D36" s="79"/>
      <c r="E36" s="79"/>
      <c r="F36" s="79"/>
      <c r="G36" s="79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0">
      <c r="A37" s="51" t="s">
        <v>93</v>
      </c>
      <c r="B37" s="15"/>
      <c r="C37" s="79">
        <v>4</v>
      </c>
      <c r="D37" s="79"/>
      <c r="E37" s="79"/>
      <c r="F37" s="79"/>
      <c r="G37" s="79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</row>
    <row r="38" spans="1:20">
      <c r="A38" s="51" t="s">
        <v>94</v>
      </c>
      <c r="B38" s="15">
        <v>3206</v>
      </c>
      <c r="C38" s="79">
        <v>23883</v>
      </c>
      <c r="D38" s="79"/>
      <c r="E38" s="79"/>
      <c r="F38" s="79"/>
      <c r="G38" s="79">
        <v>7</v>
      </c>
      <c r="H38" s="20"/>
      <c r="I38" s="20">
        <v>19585</v>
      </c>
      <c r="J38" s="20">
        <v>185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</row>
    <row r="39" spans="1:20">
      <c r="A39" s="51" t="s">
        <v>100</v>
      </c>
      <c r="B39" s="15">
        <v>1958</v>
      </c>
      <c r="C39" s="79"/>
      <c r="D39" s="79">
        <v>4258</v>
      </c>
      <c r="E39" s="79"/>
      <c r="F39" s="79"/>
      <c r="G39" s="79">
        <v>75409</v>
      </c>
      <c r="H39" s="20"/>
      <c r="I39" s="20"/>
      <c r="J39" s="20">
        <v>1214</v>
      </c>
      <c r="K39" s="20">
        <v>5</v>
      </c>
      <c r="L39" s="20">
        <v>3277</v>
      </c>
      <c r="M39" s="20"/>
      <c r="N39" s="20"/>
      <c r="O39" s="20"/>
      <c r="P39" s="20"/>
      <c r="Q39" s="20"/>
      <c r="R39" s="20"/>
      <c r="S39" s="20"/>
      <c r="T39" s="20"/>
    </row>
    <row r="40" spans="1:20">
      <c r="A40" s="51" t="s">
        <v>102</v>
      </c>
      <c r="B40" s="15">
        <v>18680</v>
      </c>
      <c r="C40" s="79">
        <v>48436</v>
      </c>
      <c r="D40" s="79">
        <v>1384620</v>
      </c>
      <c r="E40" s="79">
        <v>141208</v>
      </c>
      <c r="F40" s="79"/>
      <c r="G40" s="79">
        <v>904031</v>
      </c>
      <c r="H40" s="20"/>
      <c r="I40" s="20"/>
      <c r="J40" s="20">
        <v>169</v>
      </c>
      <c r="K40" s="20"/>
      <c r="L40" s="20">
        <v>11</v>
      </c>
      <c r="M40" s="20"/>
      <c r="N40" s="20"/>
      <c r="O40" s="20"/>
      <c r="P40" s="20"/>
      <c r="Q40" s="20"/>
      <c r="R40" s="20"/>
      <c r="S40" s="20"/>
      <c r="T40" s="20"/>
    </row>
    <row r="41" spans="1:20">
      <c r="A41" s="51" t="s">
        <v>103</v>
      </c>
      <c r="B41" s="15">
        <v>74</v>
      </c>
      <c r="C41" s="79">
        <v>190</v>
      </c>
      <c r="D41" s="79"/>
      <c r="E41" s="79"/>
      <c r="F41" s="79"/>
      <c r="G41" s="79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0">
      <c r="A42" s="51" t="s">
        <v>104</v>
      </c>
      <c r="B42" s="15">
        <v>694213</v>
      </c>
      <c r="C42" s="79">
        <v>65596</v>
      </c>
      <c r="D42" s="79"/>
      <c r="E42" s="79"/>
      <c r="F42" s="79"/>
      <c r="G42" s="79">
        <v>28179</v>
      </c>
      <c r="H42" s="20"/>
      <c r="I42" s="20">
        <v>715669</v>
      </c>
      <c r="J42" s="20">
        <v>15924</v>
      </c>
      <c r="K42" s="20">
        <v>639</v>
      </c>
      <c r="L42" s="20">
        <v>24</v>
      </c>
      <c r="M42" s="20"/>
      <c r="N42" s="20"/>
      <c r="O42" s="20"/>
      <c r="P42" s="20"/>
      <c r="Q42" s="20"/>
      <c r="R42" s="20"/>
      <c r="S42" s="20"/>
      <c r="T42" s="20"/>
    </row>
    <row r="43" spans="1:20">
      <c r="A43" s="51" t="s">
        <v>320</v>
      </c>
      <c r="B43" s="15"/>
      <c r="C43" s="79"/>
      <c r="D43" s="79"/>
      <c r="E43" s="79"/>
      <c r="F43" s="79"/>
      <c r="G43" s="79"/>
      <c r="H43" s="20"/>
      <c r="I43" s="20">
        <v>1960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20">
      <c r="A44" s="51" t="s">
        <v>118</v>
      </c>
      <c r="B44" s="17">
        <v>1775980</v>
      </c>
      <c r="C44" s="80">
        <v>2463</v>
      </c>
      <c r="D44" s="80"/>
      <c r="E44" s="80"/>
      <c r="F44" s="80"/>
      <c r="G44" s="80"/>
      <c r="H44" s="20"/>
      <c r="I44" s="20">
        <v>169</v>
      </c>
      <c r="J44" s="20">
        <v>7</v>
      </c>
      <c r="K44" s="20">
        <v>285</v>
      </c>
      <c r="L44" s="20">
        <v>192</v>
      </c>
      <c r="M44" s="20"/>
      <c r="N44" s="20"/>
      <c r="O44" s="20"/>
      <c r="P44" s="20"/>
      <c r="Q44" s="20"/>
      <c r="R44" s="20"/>
      <c r="S44" s="20"/>
      <c r="T44" s="20"/>
    </row>
    <row r="45" spans="1:20">
      <c r="A45" s="51" t="s">
        <v>119</v>
      </c>
      <c r="B45" s="17">
        <v>98246</v>
      </c>
      <c r="C45" s="80">
        <v>90024</v>
      </c>
      <c r="D45" s="80"/>
      <c r="E45" s="80"/>
      <c r="F45" s="80"/>
      <c r="G45" s="8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</row>
    <row r="46" spans="1:20">
      <c r="A46" s="51" t="s">
        <v>122</v>
      </c>
      <c r="B46" s="17">
        <v>90522</v>
      </c>
      <c r="C46" s="80">
        <v>405656</v>
      </c>
      <c r="D46" s="80"/>
      <c r="E46" s="80">
        <v>10100</v>
      </c>
      <c r="F46" s="80">
        <v>678914</v>
      </c>
      <c r="G46" s="80">
        <v>3238</v>
      </c>
      <c r="H46" s="20"/>
      <c r="I46" s="20">
        <v>2214777</v>
      </c>
      <c r="J46" s="20">
        <v>445924</v>
      </c>
      <c r="K46" s="20">
        <v>43407</v>
      </c>
      <c r="L46" s="20">
        <v>14527</v>
      </c>
      <c r="M46" s="20"/>
      <c r="N46" s="20"/>
      <c r="O46" s="20"/>
      <c r="P46" s="20"/>
      <c r="Q46" s="20"/>
      <c r="R46" s="20"/>
      <c r="S46" s="20"/>
      <c r="T46" s="20"/>
    </row>
    <row r="47" spans="1:20">
      <c r="A47" s="44" t="s">
        <v>287</v>
      </c>
      <c r="B47" s="15"/>
      <c r="C47" s="79">
        <v>508</v>
      </c>
      <c r="D47" s="79"/>
      <c r="E47" s="79"/>
      <c r="F47" s="79"/>
      <c r="G47" s="79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</row>
    <row r="48" spans="1:20">
      <c r="A48" s="44" t="s">
        <v>123</v>
      </c>
      <c r="B48" s="15"/>
      <c r="C48" s="79"/>
      <c r="D48" s="79"/>
      <c r="E48" s="79">
        <v>39210</v>
      </c>
      <c r="F48" s="79"/>
      <c r="G48" s="79">
        <v>139244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</row>
    <row r="49" spans="1:20">
      <c r="A49" s="44" t="s">
        <v>124</v>
      </c>
      <c r="B49" s="15"/>
      <c r="C49" s="79"/>
      <c r="D49" s="79"/>
      <c r="E49" s="79"/>
      <c r="F49" s="79"/>
      <c r="G49" s="79">
        <v>20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</row>
    <row r="50" spans="1:20">
      <c r="A50" s="44" t="s">
        <v>127</v>
      </c>
      <c r="B50" s="15">
        <v>2758</v>
      </c>
      <c r="C50" s="79">
        <v>840</v>
      </c>
      <c r="D50" s="79"/>
      <c r="E50" s="79"/>
      <c r="F50" s="79"/>
      <c r="G50" s="79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1:20">
      <c r="A51" s="51" t="s">
        <v>305</v>
      </c>
      <c r="B51" s="15">
        <v>3</v>
      </c>
      <c r="C51" s="79">
        <v>20</v>
      </c>
      <c r="D51" s="79"/>
      <c r="E51" s="79"/>
      <c r="F51" s="79"/>
      <c r="G51" s="79"/>
      <c r="H51" s="20"/>
      <c r="I51" s="20"/>
      <c r="J51" s="20"/>
      <c r="K51" s="20"/>
      <c r="L51" s="20">
        <v>20</v>
      </c>
      <c r="M51" s="20"/>
      <c r="N51" s="20"/>
      <c r="O51" s="20"/>
      <c r="P51" s="20"/>
      <c r="Q51" s="20"/>
      <c r="R51" s="20"/>
      <c r="S51" s="20"/>
      <c r="T51" s="20"/>
    </row>
    <row r="52" spans="1:20">
      <c r="A52" s="44" t="s">
        <v>212</v>
      </c>
      <c r="B52" s="17"/>
      <c r="C52" s="80"/>
      <c r="D52" s="80"/>
      <c r="E52" s="80"/>
      <c r="F52" s="80"/>
      <c r="G52" s="80"/>
      <c r="H52" s="20"/>
      <c r="I52" s="20"/>
      <c r="J52" s="20"/>
      <c r="K52" s="20">
        <v>20</v>
      </c>
      <c r="L52" s="20"/>
      <c r="M52" s="20"/>
      <c r="N52" s="20"/>
      <c r="O52" s="20"/>
      <c r="P52" s="20"/>
      <c r="Q52" s="20"/>
      <c r="R52" s="20"/>
      <c r="S52" s="20"/>
      <c r="T52" s="20"/>
    </row>
    <row r="53" spans="1:20">
      <c r="A53" s="44" t="s">
        <v>134</v>
      </c>
      <c r="B53" s="13">
        <v>47193</v>
      </c>
      <c r="C53" s="81"/>
      <c r="D53" s="81"/>
      <c r="E53" s="81"/>
      <c r="F53" s="81"/>
      <c r="G53" s="81"/>
      <c r="H53" s="20"/>
      <c r="I53" s="20">
        <v>4698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</row>
    <row r="54" spans="1:20">
      <c r="A54" s="44" t="s">
        <v>377</v>
      </c>
      <c r="B54" s="17"/>
      <c r="C54" s="80"/>
      <c r="D54" s="80"/>
      <c r="E54" s="80"/>
      <c r="F54" s="80"/>
      <c r="G54" s="8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</row>
    <row r="55" spans="1:20">
      <c r="A55" s="44" t="s">
        <v>368</v>
      </c>
      <c r="B55" s="17"/>
      <c r="C55" s="80"/>
      <c r="D55" s="80"/>
      <c r="E55" s="80"/>
      <c r="F55" s="80">
        <v>27579</v>
      </c>
      <c r="G55" s="80">
        <v>27958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</row>
    <row r="56" spans="1:20">
      <c r="A56" s="44" t="s">
        <v>316</v>
      </c>
      <c r="B56" s="15"/>
      <c r="C56" s="79">
        <v>8400</v>
      </c>
      <c r="D56" s="79">
        <v>1880</v>
      </c>
      <c r="E56" s="79"/>
      <c r="F56" s="79"/>
      <c r="G56" s="79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</row>
    <row r="57" spans="1:20">
      <c r="A57" s="51" t="s">
        <v>166</v>
      </c>
      <c r="B57" s="17">
        <v>397</v>
      </c>
      <c r="C57" s="80">
        <v>289</v>
      </c>
      <c r="D57" s="80">
        <v>9201</v>
      </c>
      <c r="E57" s="80">
        <v>3508</v>
      </c>
      <c r="F57" s="80"/>
      <c r="G57" s="80">
        <v>67700</v>
      </c>
      <c r="H57" s="20"/>
      <c r="I57" s="20"/>
      <c r="J57" s="20">
        <v>1161</v>
      </c>
      <c r="K57" s="20">
        <v>50</v>
      </c>
      <c r="L57" s="20">
        <v>12117</v>
      </c>
      <c r="M57" s="20"/>
      <c r="N57" s="20"/>
      <c r="O57" s="20"/>
      <c r="P57" s="20"/>
      <c r="Q57" s="20"/>
      <c r="R57" s="20"/>
      <c r="S57" s="20"/>
      <c r="T57" s="20"/>
    </row>
    <row r="58" spans="1:20">
      <c r="A58" s="51" t="s">
        <v>319</v>
      </c>
      <c r="B58" s="13"/>
      <c r="C58" s="81"/>
      <c r="D58" s="81"/>
      <c r="E58" s="81"/>
      <c r="F58" s="81"/>
      <c r="G58" s="81"/>
      <c r="H58" s="20"/>
      <c r="I58" s="20">
        <v>10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</row>
    <row r="59" spans="1:20">
      <c r="A59" s="51" t="s">
        <v>146</v>
      </c>
      <c r="B59" s="13">
        <v>175</v>
      </c>
      <c r="C59" s="81">
        <v>1191</v>
      </c>
      <c r="D59" s="81"/>
      <c r="E59" s="81"/>
      <c r="F59" s="81"/>
      <c r="G59" s="81">
        <v>26381</v>
      </c>
      <c r="H59" s="20"/>
      <c r="I59" s="20"/>
      <c r="J59" s="20"/>
      <c r="K59" s="20">
        <v>372</v>
      </c>
      <c r="L59" s="20"/>
      <c r="M59" s="20"/>
      <c r="N59" s="20"/>
      <c r="O59" s="20"/>
      <c r="P59" s="20"/>
      <c r="Q59" s="20"/>
      <c r="R59" s="20"/>
      <c r="S59" s="20"/>
      <c r="T59" s="20"/>
    </row>
    <row r="60" spans="1:20">
      <c r="A60" s="51" t="s">
        <v>147</v>
      </c>
      <c r="B60" s="15">
        <v>17934</v>
      </c>
      <c r="C60" s="79">
        <v>102090</v>
      </c>
      <c r="D60" s="79"/>
      <c r="E60" s="79">
        <v>947</v>
      </c>
      <c r="F60" s="79"/>
      <c r="G60" s="79">
        <v>33307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</row>
    <row r="61" spans="1:20">
      <c r="A61" s="51" t="s">
        <v>314</v>
      </c>
      <c r="B61" s="15"/>
      <c r="C61" s="79">
        <v>256</v>
      </c>
      <c r="D61" s="79"/>
      <c r="E61" s="79"/>
      <c r="F61" s="79"/>
      <c r="G61" s="79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</row>
    <row r="62" spans="1:20">
      <c r="A62" s="51" t="s">
        <v>149</v>
      </c>
      <c r="B62" s="15"/>
      <c r="C62" s="79"/>
      <c r="D62" s="79"/>
      <c r="E62" s="79"/>
      <c r="F62" s="79"/>
      <c r="G62" s="79">
        <v>34250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</row>
    <row r="63" spans="1:20">
      <c r="A63" s="51" t="s">
        <v>150</v>
      </c>
      <c r="B63" s="15"/>
      <c r="C63" s="79">
        <v>66274</v>
      </c>
      <c r="D63" s="79"/>
      <c r="E63" s="79"/>
      <c r="F63" s="79"/>
      <c r="G63" s="79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</row>
    <row r="64" spans="1:20">
      <c r="A64" s="51" t="s">
        <v>155</v>
      </c>
      <c r="B64" s="15">
        <v>100</v>
      </c>
      <c r="C64" s="79"/>
      <c r="D64" s="79"/>
      <c r="E64" s="79"/>
      <c r="F64" s="79"/>
      <c r="G64" s="79"/>
      <c r="H64" s="20"/>
      <c r="I64" s="20">
        <v>298</v>
      </c>
      <c r="J64" s="20">
        <v>3349</v>
      </c>
      <c r="K64" s="20">
        <v>50</v>
      </c>
      <c r="L64" s="20"/>
      <c r="M64" s="20"/>
      <c r="N64" s="20"/>
      <c r="O64" s="20"/>
      <c r="P64" s="20"/>
      <c r="Q64" s="20"/>
      <c r="R64" s="20"/>
      <c r="S64" s="20"/>
      <c r="T64" s="20"/>
    </row>
    <row r="65" spans="1:20">
      <c r="A65" s="51" t="s">
        <v>218</v>
      </c>
      <c r="B65" s="15"/>
      <c r="C65" s="79">
        <v>9661</v>
      </c>
      <c r="D65" s="79"/>
      <c r="E65" s="79"/>
      <c r="F65" s="79"/>
      <c r="G65" s="79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</row>
    <row r="66" spans="1:20">
      <c r="A66" s="51" t="s">
        <v>217</v>
      </c>
      <c r="B66" s="15"/>
      <c r="C66" s="79">
        <v>25683</v>
      </c>
      <c r="D66" s="79"/>
      <c r="E66" s="79"/>
      <c r="F66" s="79"/>
      <c r="G66" s="79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</row>
    <row r="67" spans="1:20">
      <c r="A67" s="51" t="s">
        <v>249</v>
      </c>
      <c r="B67" s="15"/>
      <c r="C67" s="79">
        <v>106</v>
      </c>
      <c r="D67" s="79"/>
      <c r="E67" s="79"/>
      <c r="F67" s="79"/>
      <c r="G67" s="79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</row>
    <row r="68" spans="1:20">
      <c r="A68" s="51" t="s">
        <v>161</v>
      </c>
      <c r="B68" s="15">
        <v>30</v>
      </c>
      <c r="C68" s="79">
        <v>491</v>
      </c>
      <c r="D68" s="79"/>
      <c r="E68" s="79"/>
      <c r="F68" s="79"/>
      <c r="G68" s="79"/>
      <c r="H68" s="20"/>
      <c r="I68" s="20"/>
      <c r="J68" s="20"/>
      <c r="K68" s="20">
        <v>5151</v>
      </c>
      <c r="L68" s="20"/>
      <c r="M68" s="20"/>
      <c r="N68" s="20"/>
      <c r="O68" s="20"/>
      <c r="P68" s="20"/>
      <c r="Q68" s="20"/>
      <c r="R68" s="20"/>
      <c r="S68" s="20"/>
      <c r="T68" s="20"/>
    </row>
    <row r="69" spans="1:20">
      <c r="A69" s="15" t="s">
        <v>379</v>
      </c>
      <c r="B69" s="15">
        <v>100</v>
      </c>
      <c r="C69" s="15"/>
      <c r="D69" s="15"/>
      <c r="E69" s="15"/>
      <c r="F69" s="15"/>
      <c r="G69" s="15"/>
      <c r="K69">
        <v>32</v>
      </c>
    </row>
    <row r="70" spans="1:20">
      <c r="A70" s="13"/>
      <c r="B70" s="13"/>
      <c r="C70" s="13"/>
      <c r="D70" s="13"/>
      <c r="E70" s="13"/>
      <c r="F70" s="13"/>
      <c r="G70" s="13"/>
    </row>
    <row r="71" spans="1:20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20">
      <c r="A72" s="15"/>
      <c r="B72" s="15"/>
      <c r="C72" s="15"/>
      <c r="D72" s="15"/>
      <c r="E72" s="15"/>
      <c r="F72" s="15"/>
      <c r="G72" s="15"/>
    </row>
    <row r="73" spans="1:20">
      <c r="A73" s="15"/>
      <c r="B73" s="15"/>
      <c r="C73" s="15"/>
      <c r="D73" s="15"/>
      <c r="E73" s="15"/>
      <c r="F73" s="15"/>
      <c r="G73" s="15"/>
    </row>
    <row r="74" spans="1:20">
      <c r="A74" s="15"/>
      <c r="B74" s="15"/>
      <c r="C74" s="15"/>
      <c r="D74" s="15"/>
      <c r="E74" s="15"/>
      <c r="F74" s="15"/>
      <c r="G74" s="15"/>
    </row>
    <row r="75" spans="1:20">
      <c r="A75" s="15"/>
      <c r="B75" s="15"/>
      <c r="C75" s="15"/>
      <c r="D75" s="15"/>
      <c r="E75" s="15"/>
      <c r="F75" s="15"/>
      <c r="G75" s="15"/>
    </row>
    <row r="76" spans="1:20">
      <c r="A76" s="13"/>
      <c r="B76" s="13"/>
      <c r="C76" s="13"/>
      <c r="D76" s="13"/>
      <c r="E76" s="13"/>
      <c r="F76" s="13"/>
      <c r="G76" s="13"/>
    </row>
    <row r="77" spans="1:20">
      <c r="A77" s="17"/>
      <c r="B77" s="17"/>
      <c r="C77" s="17"/>
      <c r="D77" s="17"/>
      <c r="E77" s="17"/>
      <c r="F77" s="17"/>
      <c r="G77" s="17"/>
    </row>
    <row r="78" spans="1:20">
      <c r="A78" s="15"/>
      <c r="B78" s="15"/>
      <c r="C78" s="15"/>
      <c r="D78" s="15"/>
      <c r="E78" s="15"/>
      <c r="F78" s="15"/>
      <c r="G78" s="15"/>
    </row>
    <row r="79" spans="1:20">
      <c r="A79" s="15"/>
      <c r="B79" s="15"/>
      <c r="C79" s="15"/>
      <c r="D79" s="15"/>
      <c r="E79" s="15"/>
      <c r="F79" s="15"/>
      <c r="G79" s="15"/>
    </row>
    <row r="80" spans="1:20">
      <c r="A80" s="15"/>
      <c r="B80" s="15"/>
      <c r="C80" s="15"/>
      <c r="D80" s="15"/>
      <c r="E80" s="15"/>
      <c r="F80" s="15"/>
      <c r="G80" s="15"/>
    </row>
    <row r="81" spans="1:7">
      <c r="A81" s="15"/>
      <c r="B81" s="15"/>
      <c r="C81" s="15"/>
      <c r="D81" s="15"/>
      <c r="E81" s="15"/>
      <c r="F81" s="15"/>
      <c r="G81" s="15"/>
    </row>
    <row r="82" spans="1:7">
      <c r="A82" s="15"/>
      <c r="B82" s="15"/>
      <c r="C82" s="15"/>
      <c r="D82" s="15"/>
      <c r="E82" s="15"/>
      <c r="F82" s="15"/>
      <c r="G82" s="15"/>
    </row>
    <row r="83" spans="1:7">
      <c r="A83" s="13"/>
      <c r="B83" s="13"/>
      <c r="C83" s="13"/>
      <c r="D83" s="13"/>
      <c r="E83" s="13"/>
      <c r="F83" s="13"/>
      <c r="G83" s="13"/>
    </row>
    <row r="84" spans="1:7">
      <c r="A84" s="15"/>
      <c r="B84" s="15"/>
      <c r="C84" s="15"/>
      <c r="D84" s="15"/>
      <c r="E84" s="15"/>
      <c r="F84" s="15"/>
      <c r="G84" s="15"/>
    </row>
    <row r="85" spans="1:7">
      <c r="A85" s="15"/>
      <c r="B85" s="15"/>
      <c r="C85" s="15"/>
      <c r="D85" s="15"/>
      <c r="E85" s="15"/>
      <c r="F85" s="15"/>
      <c r="G85" s="15"/>
    </row>
    <row r="86" spans="1:7">
      <c r="A86" s="15"/>
      <c r="B86" s="15"/>
      <c r="C86" s="15"/>
      <c r="D86" s="15"/>
      <c r="E86" s="15"/>
      <c r="F86" s="15"/>
      <c r="G86" s="15"/>
    </row>
    <row r="87" spans="1:7">
      <c r="A87" s="15"/>
      <c r="B87" s="15"/>
      <c r="C87" s="15"/>
      <c r="D87" s="15"/>
      <c r="E87" s="15"/>
      <c r="F87" s="15"/>
      <c r="G87" s="15"/>
    </row>
    <row r="88" spans="1:7">
      <c r="A88" s="15"/>
      <c r="B88" s="15"/>
      <c r="C88" s="15"/>
      <c r="D88" s="15"/>
      <c r="E88" s="15"/>
      <c r="F88" s="15"/>
      <c r="G88" s="15"/>
    </row>
    <row r="89" spans="1:7">
      <c r="A89" s="15"/>
      <c r="B89" s="15"/>
      <c r="C89" s="15"/>
      <c r="D89" s="15"/>
      <c r="E89" s="15"/>
      <c r="F89" s="15"/>
      <c r="G89" s="15"/>
    </row>
    <row r="90" spans="1:7">
      <c r="A90" s="15"/>
      <c r="B90" s="15"/>
      <c r="C90" s="15"/>
      <c r="D90" s="15"/>
      <c r="E90" s="15"/>
      <c r="F90" s="15"/>
      <c r="G90" s="15"/>
    </row>
    <row r="91" spans="1:7">
      <c r="A91" s="15"/>
      <c r="B91" s="15"/>
      <c r="C91" s="15"/>
      <c r="D91" s="15"/>
      <c r="E91" s="15"/>
      <c r="F91" s="15"/>
      <c r="G91" s="15"/>
    </row>
    <row r="92" spans="1:7">
      <c r="A92" s="13"/>
      <c r="B92" s="13"/>
      <c r="C92" s="13"/>
      <c r="D92" s="13"/>
      <c r="E92" s="13"/>
      <c r="F92" s="13"/>
      <c r="G92" s="13"/>
    </row>
    <row r="93" spans="1:7">
      <c r="A93" s="15"/>
      <c r="B93" s="15"/>
      <c r="C93" s="15"/>
      <c r="D93" s="15"/>
      <c r="E93" s="15"/>
      <c r="F93" s="15"/>
      <c r="G93" s="15"/>
    </row>
    <row r="94" spans="1:7">
      <c r="A94" s="17"/>
      <c r="B94" s="17"/>
      <c r="C94" s="17"/>
      <c r="D94" s="17"/>
      <c r="E94" s="17"/>
      <c r="F94" s="17"/>
      <c r="G94" s="17"/>
    </row>
    <row r="95" spans="1:7">
      <c r="A95" s="15"/>
      <c r="B95" s="15"/>
      <c r="C95" s="15"/>
      <c r="D95" s="15"/>
      <c r="E95" s="15"/>
      <c r="F95" s="15"/>
      <c r="G95" s="15"/>
    </row>
    <row r="96" spans="1:7">
      <c r="A96" s="15"/>
      <c r="B96" s="15"/>
      <c r="C96" s="15"/>
      <c r="D96" s="15"/>
      <c r="E96" s="15"/>
      <c r="F96" s="15"/>
      <c r="G96" s="15"/>
    </row>
    <row r="97" spans="1:7">
      <c r="A97" s="15"/>
      <c r="B97" s="15"/>
      <c r="C97" s="15"/>
      <c r="D97" s="15"/>
      <c r="E97" s="15"/>
      <c r="F97" s="15"/>
      <c r="G97" s="15"/>
    </row>
    <row r="98" spans="1:7">
      <c r="A98" s="17"/>
      <c r="B98" s="17"/>
      <c r="C98" s="17"/>
      <c r="D98" s="17"/>
      <c r="E98" s="17"/>
      <c r="F98" s="17"/>
      <c r="G98" s="17"/>
    </row>
    <row r="99" spans="1:7">
      <c r="A99" s="15"/>
      <c r="B99" s="15"/>
      <c r="C99" s="15"/>
      <c r="D99" s="15"/>
      <c r="E99" s="15"/>
      <c r="F99" s="15"/>
      <c r="G99" s="15"/>
    </row>
    <row r="100" spans="1:7">
      <c r="A100" s="15"/>
      <c r="B100" s="15"/>
      <c r="C100" s="15"/>
      <c r="D100" s="15"/>
      <c r="E100" s="15"/>
      <c r="F100" s="15"/>
      <c r="G100" s="15"/>
    </row>
    <row r="101" spans="1:7">
      <c r="A101" s="15"/>
      <c r="B101" s="15"/>
      <c r="C101" s="15"/>
      <c r="D101" s="15"/>
      <c r="E101" s="15"/>
      <c r="F101" s="15"/>
      <c r="G101" s="15"/>
    </row>
    <row r="102" spans="1:7">
      <c r="A102" s="15"/>
      <c r="B102" s="15"/>
      <c r="C102" s="15"/>
      <c r="D102" s="15"/>
      <c r="E102" s="15"/>
      <c r="F102" s="15"/>
      <c r="G102" s="15"/>
    </row>
    <row r="103" spans="1:7">
      <c r="A103" s="13"/>
      <c r="B103" s="13"/>
      <c r="C103" s="13"/>
      <c r="D103" s="13"/>
      <c r="E103" s="13"/>
      <c r="F103" s="13"/>
      <c r="G103" s="13"/>
    </row>
    <row r="104" spans="1:7">
      <c r="A104" s="15"/>
      <c r="B104" s="15"/>
      <c r="C104" s="15"/>
      <c r="D104" s="15"/>
      <c r="E104" s="15"/>
      <c r="F104" s="15"/>
      <c r="G104" s="15"/>
    </row>
    <row r="105" spans="1:7">
      <c r="A105" s="15"/>
      <c r="B105" s="15"/>
      <c r="C105" s="15"/>
      <c r="D105" s="15"/>
      <c r="E105" s="15"/>
      <c r="F105" s="15"/>
      <c r="G105" s="15"/>
    </row>
    <row r="106" spans="1:7">
      <c r="A106" s="15"/>
      <c r="B106" s="15"/>
      <c r="C106" s="15"/>
      <c r="D106" s="15"/>
      <c r="E106" s="15"/>
      <c r="F106" s="15"/>
      <c r="G106" s="15"/>
    </row>
    <row r="107" spans="1:7">
      <c r="A107" s="15"/>
      <c r="B107" s="15"/>
      <c r="C107" s="15"/>
      <c r="D107" s="15"/>
      <c r="E107" s="15"/>
      <c r="F107" s="15"/>
      <c r="G107" s="15"/>
    </row>
    <row r="108" spans="1:7">
      <c r="A108" s="15"/>
      <c r="B108" s="15"/>
      <c r="C108" s="15"/>
      <c r="D108" s="15"/>
      <c r="E108" s="15"/>
      <c r="F108" s="15"/>
      <c r="G108" s="15"/>
    </row>
    <row r="109" spans="1:7">
      <c r="A109" s="15"/>
      <c r="B109" s="15"/>
      <c r="C109" s="15"/>
      <c r="D109" s="15"/>
      <c r="E109" s="15"/>
      <c r="F109" s="15"/>
      <c r="G109" s="15"/>
    </row>
    <row r="110" spans="1:7">
      <c r="A110" s="15"/>
      <c r="B110" s="15"/>
      <c r="C110" s="15"/>
      <c r="D110" s="15"/>
      <c r="E110" s="15"/>
      <c r="F110" s="15"/>
      <c r="G110" s="15"/>
    </row>
    <row r="111" spans="1:7">
      <c r="A111" s="15"/>
      <c r="B111" s="15"/>
      <c r="C111" s="15"/>
      <c r="D111" s="15"/>
      <c r="E111" s="15"/>
      <c r="F111" s="15"/>
      <c r="G111" s="15"/>
    </row>
    <row r="112" spans="1:7">
      <c r="A112" s="17"/>
      <c r="B112" s="17"/>
      <c r="C112" s="17"/>
      <c r="D112" s="17"/>
      <c r="E112" s="17"/>
      <c r="F112" s="17"/>
      <c r="G112" s="17"/>
    </row>
    <row r="113" spans="1:7">
      <c r="A113" s="15"/>
      <c r="B113" s="15"/>
      <c r="C113" s="15"/>
      <c r="D113" s="15"/>
      <c r="E113" s="15"/>
      <c r="F113" s="15"/>
      <c r="G113" s="15"/>
    </row>
    <row r="114" spans="1:7">
      <c r="A114" s="17"/>
      <c r="B114" s="17"/>
      <c r="C114" s="17"/>
      <c r="D114" s="17"/>
      <c r="E114" s="17"/>
      <c r="F114" s="17"/>
      <c r="G114" s="17"/>
    </row>
    <row r="115" spans="1:7">
      <c r="A115" s="17"/>
      <c r="B115" s="17"/>
      <c r="C115" s="17"/>
      <c r="D115" s="17"/>
      <c r="E115" s="17"/>
      <c r="F115" s="17"/>
      <c r="G115" s="17"/>
    </row>
    <row r="116" spans="1:7">
      <c r="A116" s="15"/>
      <c r="B116" s="15"/>
      <c r="C116" s="15"/>
      <c r="D116" s="15"/>
      <c r="E116" s="15"/>
      <c r="F116" s="15"/>
      <c r="G116" s="15"/>
    </row>
    <row r="117" spans="1:7">
      <c r="A117" s="13"/>
      <c r="B117" s="13"/>
      <c r="C117" s="13"/>
      <c r="D117" s="13"/>
      <c r="E117" s="13"/>
      <c r="F117" s="13"/>
      <c r="G117" s="13"/>
    </row>
    <row r="118" spans="1:7">
      <c r="A118" s="17"/>
      <c r="B118" s="17"/>
      <c r="C118" s="17"/>
      <c r="D118" s="17"/>
      <c r="E118" s="17"/>
      <c r="F118" s="17"/>
      <c r="G118" s="17"/>
    </row>
    <row r="119" spans="1:7">
      <c r="A119" s="15"/>
      <c r="B119" s="15"/>
      <c r="C119" s="15"/>
      <c r="D119" s="15"/>
      <c r="E119" s="15"/>
      <c r="F119" s="15"/>
      <c r="G119" s="15"/>
    </row>
    <row r="120" spans="1:7">
      <c r="A120" s="15"/>
      <c r="B120" s="15"/>
      <c r="C120" s="15"/>
      <c r="D120" s="15"/>
      <c r="E120" s="15"/>
      <c r="F120" s="15"/>
      <c r="G120" s="15"/>
    </row>
    <row r="121" spans="1:7">
      <c r="A121" s="15"/>
      <c r="B121" s="15"/>
      <c r="C121" s="15"/>
      <c r="D121" s="15"/>
      <c r="E121" s="15"/>
      <c r="F121" s="15"/>
      <c r="G121" s="15"/>
    </row>
    <row r="122" spans="1:7">
      <c r="A122" s="15"/>
      <c r="B122" s="15"/>
      <c r="C122" s="15"/>
      <c r="D122" s="15"/>
      <c r="E122" s="15"/>
      <c r="F122" s="15"/>
      <c r="G122" s="15"/>
    </row>
    <row r="123" spans="1:7">
      <c r="A123" s="15"/>
      <c r="B123" s="15"/>
      <c r="C123" s="15"/>
      <c r="D123" s="15"/>
      <c r="E123" s="15"/>
      <c r="F123" s="15"/>
      <c r="G123" s="15"/>
    </row>
    <row r="124" spans="1:7">
      <c r="A124" s="17"/>
      <c r="B124" s="17"/>
      <c r="C124" s="17"/>
      <c r="D124" s="17"/>
      <c r="E124" s="17"/>
      <c r="F124" s="17"/>
      <c r="G124" s="17"/>
    </row>
    <row r="125" spans="1:7">
      <c r="A125" s="17"/>
      <c r="B125" s="17"/>
      <c r="C125" s="17"/>
      <c r="D125" s="17"/>
      <c r="E125" s="17"/>
      <c r="F125" s="17"/>
      <c r="G125" s="17"/>
    </row>
    <row r="126" spans="1:7">
      <c r="A126" s="17"/>
      <c r="B126" s="17"/>
      <c r="C126" s="17"/>
      <c r="D126" s="17"/>
      <c r="E126" s="17"/>
      <c r="F126" s="17"/>
      <c r="G126" s="17"/>
    </row>
    <row r="127" spans="1:7">
      <c r="A127" s="17"/>
      <c r="B127" s="17"/>
      <c r="C127" s="17"/>
      <c r="D127" s="17"/>
      <c r="E127" s="17"/>
      <c r="F127" s="17"/>
      <c r="G127" s="17"/>
    </row>
    <row r="128" spans="1:7">
      <c r="A128" s="15"/>
      <c r="B128" s="15"/>
      <c r="C128" s="15"/>
      <c r="D128" s="15"/>
      <c r="E128" s="15"/>
      <c r="F128" s="15"/>
      <c r="G128" s="15"/>
    </row>
    <row r="129" spans="1:7">
      <c r="A129" s="15"/>
      <c r="B129" s="15"/>
      <c r="C129" s="15"/>
      <c r="D129" s="15"/>
      <c r="E129" s="15"/>
      <c r="F129" s="15"/>
      <c r="G129" s="15"/>
    </row>
    <row r="130" spans="1:7">
      <c r="A130" s="15"/>
      <c r="B130" s="15"/>
      <c r="C130" s="15"/>
      <c r="D130" s="15"/>
      <c r="E130" s="15"/>
      <c r="F130" s="15"/>
      <c r="G130" s="15"/>
    </row>
    <row r="131" spans="1:7">
      <c r="A131" s="13"/>
      <c r="B131" s="13"/>
      <c r="C131" s="13"/>
      <c r="D131" s="13"/>
      <c r="E131" s="13"/>
      <c r="F131" s="13"/>
      <c r="G131" s="13"/>
    </row>
    <row r="132" spans="1:7">
      <c r="A132" s="17"/>
      <c r="B132" s="17"/>
      <c r="C132" s="17"/>
      <c r="D132" s="17"/>
      <c r="E132" s="17"/>
      <c r="F132" s="17"/>
      <c r="G132" s="17"/>
    </row>
    <row r="133" spans="1:7">
      <c r="A133" s="15"/>
      <c r="B133" s="15"/>
      <c r="C133" s="15"/>
      <c r="D133" s="15"/>
      <c r="E133" s="15"/>
      <c r="F133" s="15"/>
      <c r="G133" s="15"/>
    </row>
    <row r="134" spans="1:7">
      <c r="A134" s="13"/>
      <c r="B134" s="13"/>
      <c r="C134" s="13"/>
      <c r="D134" s="13"/>
      <c r="E134" s="13"/>
      <c r="F134" s="13"/>
      <c r="G134" s="13"/>
    </row>
    <row r="135" spans="1:7">
      <c r="A135" s="15"/>
      <c r="B135" s="15"/>
      <c r="C135" s="15"/>
      <c r="D135" s="15"/>
      <c r="E135" s="15"/>
      <c r="F135" s="15"/>
      <c r="G135" s="15"/>
    </row>
    <row r="136" spans="1:7">
      <c r="A136" s="13"/>
      <c r="B136" s="13"/>
      <c r="C136" s="13"/>
      <c r="D136" s="13"/>
      <c r="E136" s="13"/>
      <c r="F136" s="13"/>
      <c r="G136" s="13"/>
    </row>
    <row r="137" spans="1:7">
      <c r="A137" s="15"/>
      <c r="B137" s="15"/>
      <c r="C137" s="15"/>
      <c r="D137" s="15"/>
      <c r="E137" s="15"/>
      <c r="F137" s="15"/>
      <c r="G137" s="15"/>
    </row>
    <row r="138" spans="1:7">
      <c r="A138" s="15"/>
      <c r="B138" s="15"/>
      <c r="C138" s="15"/>
      <c r="D138" s="15"/>
      <c r="E138" s="15"/>
      <c r="F138" s="15"/>
      <c r="G138" s="15"/>
    </row>
    <row r="139" spans="1:7">
      <c r="A139" s="15"/>
      <c r="B139" s="15"/>
      <c r="C139" s="15"/>
      <c r="D139" s="15"/>
      <c r="E139" s="15"/>
      <c r="F139" s="15"/>
      <c r="G139" s="15"/>
    </row>
    <row r="140" spans="1:7">
      <c r="A140" s="15"/>
      <c r="B140" s="15"/>
      <c r="C140" s="15"/>
      <c r="D140" s="15"/>
      <c r="E140" s="15"/>
      <c r="F140" s="15"/>
      <c r="G140" s="15"/>
    </row>
    <row r="141" spans="1:7">
      <c r="A141" s="15"/>
      <c r="B141" s="15"/>
      <c r="C141" s="15"/>
      <c r="D141" s="15"/>
      <c r="E141" s="15"/>
      <c r="F141" s="15"/>
      <c r="G141" s="15"/>
    </row>
    <row r="142" spans="1:7">
      <c r="A142" s="15"/>
      <c r="B142" s="15"/>
      <c r="C142" s="15"/>
      <c r="D142" s="15"/>
      <c r="E142" s="15"/>
      <c r="F142" s="15"/>
      <c r="G142" s="15"/>
    </row>
    <row r="143" spans="1:7">
      <c r="A143" s="15"/>
      <c r="B143" s="15"/>
      <c r="C143" s="15"/>
      <c r="D143" s="15"/>
      <c r="E143" s="15"/>
      <c r="F143" s="15"/>
      <c r="G143" s="15"/>
    </row>
    <row r="144" spans="1:7">
      <c r="A144" s="15"/>
      <c r="B144" s="15"/>
      <c r="C144" s="15"/>
      <c r="D144" s="15"/>
      <c r="E144" s="15"/>
      <c r="F144" s="15"/>
      <c r="G144" s="15"/>
    </row>
    <row r="145" spans="1:7">
      <c r="A145" s="17"/>
      <c r="B145" s="17"/>
      <c r="C145" s="17"/>
      <c r="D145" s="17"/>
      <c r="E145" s="17"/>
      <c r="F145" s="17"/>
      <c r="G145" s="17"/>
    </row>
    <row r="146" spans="1:7">
      <c r="A146" s="15"/>
      <c r="B146" s="15"/>
      <c r="C146" s="15"/>
      <c r="D146" s="15"/>
      <c r="E146" s="15"/>
      <c r="F146" s="15"/>
      <c r="G146" s="15"/>
    </row>
    <row r="147" spans="1:7">
      <c r="A147" s="15"/>
      <c r="B147" s="15"/>
      <c r="C147" s="15"/>
      <c r="D147" s="15"/>
      <c r="E147" s="15"/>
      <c r="F147" s="15"/>
      <c r="G147" s="15"/>
    </row>
    <row r="148" spans="1:7">
      <c r="A148" s="15"/>
      <c r="B148" s="15"/>
      <c r="C148" s="15"/>
      <c r="D148" s="15"/>
      <c r="E148" s="15"/>
      <c r="F148" s="15"/>
      <c r="G148" s="15"/>
    </row>
    <row r="149" spans="1:7">
      <c r="A149" s="15"/>
      <c r="B149" s="15"/>
      <c r="C149" s="15"/>
      <c r="D149" s="15"/>
      <c r="E149" s="15"/>
      <c r="F149" s="15"/>
      <c r="G149" s="15"/>
    </row>
    <row r="150" spans="1:7">
      <c r="A150" s="15"/>
      <c r="B150" s="15"/>
      <c r="C150" s="15"/>
      <c r="D150" s="15"/>
      <c r="E150" s="15"/>
      <c r="F150" s="15"/>
      <c r="G150" s="15"/>
    </row>
    <row r="151" spans="1:7">
      <c r="A151" s="15"/>
      <c r="B151" s="15"/>
      <c r="C151" s="15"/>
      <c r="D151" s="15"/>
      <c r="E151" s="15"/>
      <c r="F151" s="15"/>
      <c r="G151" s="15"/>
    </row>
    <row r="152" spans="1:7">
      <c r="A152" s="15"/>
      <c r="B152" s="15"/>
      <c r="C152" s="15"/>
      <c r="D152" s="15"/>
      <c r="E152" s="15"/>
      <c r="F152" s="15"/>
      <c r="G152" s="15"/>
    </row>
    <row r="153" spans="1:7">
      <c r="A153" s="15"/>
      <c r="B153" s="15"/>
      <c r="C153" s="15"/>
      <c r="D153" s="15"/>
      <c r="E153" s="15"/>
      <c r="F153" s="15"/>
      <c r="G153" s="15"/>
    </row>
    <row r="154" spans="1:7">
      <c r="A154" s="15"/>
      <c r="B154" s="15"/>
      <c r="C154" s="15"/>
      <c r="D154" s="15"/>
      <c r="E154" s="15"/>
      <c r="F154" s="15"/>
      <c r="G154" s="15"/>
    </row>
    <row r="155" spans="1:7">
      <c r="A155" s="15"/>
      <c r="B155" s="15"/>
      <c r="C155" s="15"/>
      <c r="D155" s="15"/>
      <c r="E155" s="15"/>
      <c r="F155" s="15"/>
      <c r="G155" s="15"/>
    </row>
    <row r="156" spans="1:7">
      <c r="A156" s="13"/>
      <c r="B156" s="13"/>
      <c r="C156" s="13"/>
      <c r="D156" s="13"/>
      <c r="E156" s="13"/>
      <c r="F156" s="13"/>
      <c r="G156" s="13"/>
    </row>
    <row r="157" spans="1:7">
      <c r="A157" s="15"/>
      <c r="B157" s="15"/>
      <c r="C157" s="15"/>
      <c r="D157" s="15"/>
      <c r="E157" s="15"/>
      <c r="F157" s="15"/>
      <c r="G157" s="15"/>
    </row>
    <row r="158" spans="1:7">
      <c r="A158" s="15"/>
      <c r="B158" s="15"/>
      <c r="C158" s="15"/>
      <c r="D158" s="15"/>
      <c r="E158" s="15"/>
      <c r="F158" s="15"/>
      <c r="G158" s="15"/>
    </row>
    <row r="159" spans="1:7">
      <c r="A159" s="15"/>
      <c r="B159" s="15"/>
      <c r="C159" s="15"/>
      <c r="D159" s="15"/>
      <c r="E159" s="15"/>
      <c r="F159" s="15"/>
      <c r="G159" s="15"/>
    </row>
    <row r="160" spans="1:7">
      <c r="A160" s="15"/>
      <c r="B160" s="15"/>
      <c r="C160" s="15"/>
      <c r="D160" s="15"/>
      <c r="E160" s="15"/>
      <c r="F160" s="15"/>
      <c r="G160" s="15"/>
    </row>
    <row r="161" spans="1:7">
      <c r="A161" s="15"/>
      <c r="B161" s="15"/>
      <c r="C161" s="15"/>
      <c r="D161" s="15"/>
      <c r="E161" s="15"/>
      <c r="F161" s="15"/>
      <c r="G161" s="15"/>
    </row>
    <row r="162" spans="1:7">
      <c r="A162" s="15"/>
      <c r="B162" s="15"/>
      <c r="C162" s="15"/>
      <c r="D162" s="15"/>
      <c r="E162" s="15"/>
      <c r="F162" s="15"/>
      <c r="G162" s="15"/>
    </row>
    <row r="163" spans="1:7">
      <c r="A163" s="15"/>
      <c r="B163" s="15"/>
      <c r="C163" s="15"/>
      <c r="D163" s="15"/>
      <c r="E163" s="15"/>
      <c r="F163" s="15"/>
      <c r="G163" s="15"/>
    </row>
    <row r="164" spans="1:7">
      <c r="A164" s="15"/>
      <c r="B164" s="15"/>
      <c r="C164" s="15"/>
      <c r="D164" s="15"/>
      <c r="E164" s="15"/>
      <c r="F164" s="15"/>
      <c r="G164" s="15"/>
    </row>
    <row r="165" spans="1:7">
      <c r="A165" s="15"/>
      <c r="B165" s="15"/>
      <c r="C165" s="15"/>
      <c r="D165" s="15"/>
      <c r="E165" s="15"/>
      <c r="F165" s="15"/>
      <c r="G165" s="15"/>
    </row>
    <row r="166" spans="1:7">
      <c r="A166" s="17"/>
      <c r="B166" s="17"/>
      <c r="C166" s="17"/>
      <c r="D166" s="17"/>
      <c r="E166" s="17"/>
      <c r="F166" s="17"/>
      <c r="G166" s="17"/>
    </row>
    <row r="167" spans="1:7">
      <c r="A167" s="15"/>
      <c r="B167" s="15"/>
      <c r="C167" s="15"/>
      <c r="D167" s="15"/>
      <c r="E167" s="15"/>
      <c r="F167" s="15"/>
      <c r="G167" s="15"/>
    </row>
    <row r="168" spans="1:7">
      <c r="A168" s="15"/>
      <c r="B168" s="15"/>
      <c r="C168" s="15"/>
      <c r="D168" s="15"/>
      <c r="E168" s="15"/>
      <c r="F168" s="15"/>
      <c r="G168" s="15"/>
    </row>
    <row r="169" spans="1:7">
      <c r="A169" s="15"/>
      <c r="B169" s="15"/>
      <c r="C169" s="15"/>
      <c r="D169" s="15"/>
      <c r="E169" s="15"/>
      <c r="F169" s="15"/>
      <c r="G169" s="15"/>
    </row>
    <row r="170" spans="1:7">
      <c r="A170" s="15"/>
      <c r="B170" s="15"/>
      <c r="C170" s="15"/>
      <c r="D170" s="15"/>
      <c r="E170" s="15"/>
      <c r="F170" s="15"/>
      <c r="G170" s="15"/>
    </row>
    <row r="171" spans="1:7">
      <c r="A171" s="13"/>
      <c r="B171" s="13"/>
      <c r="C171" s="13"/>
      <c r="D171" s="13"/>
      <c r="E171" s="13"/>
      <c r="F171" s="13"/>
      <c r="G171" s="13"/>
    </row>
    <row r="172" spans="1:7">
      <c r="A172" s="15"/>
      <c r="B172" s="15"/>
      <c r="C172" s="15"/>
      <c r="D172" s="15"/>
      <c r="E172" s="15"/>
      <c r="F172" s="15"/>
      <c r="G172" s="15"/>
    </row>
    <row r="173" spans="1:7">
      <c r="A173" s="15"/>
      <c r="B173" s="15"/>
      <c r="C173" s="15"/>
      <c r="D173" s="15"/>
      <c r="E173" s="15"/>
      <c r="F173" s="15"/>
      <c r="G173" s="15"/>
    </row>
    <row r="174" spans="1:7">
      <c r="A174" s="17"/>
      <c r="B174" s="17"/>
      <c r="C174" s="17"/>
      <c r="D174" s="17"/>
      <c r="E174" s="17"/>
      <c r="F174" s="17"/>
      <c r="G174" s="17"/>
    </row>
    <row r="175" spans="1:7">
      <c r="A175" s="17"/>
      <c r="B175" s="17"/>
      <c r="C175" s="17"/>
      <c r="D175" s="17"/>
      <c r="E175" s="17"/>
      <c r="F175" s="17"/>
      <c r="G175" s="17"/>
    </row>
    <row r="176" spans="1:7">
      <c r="A176" s="15"/>
      <c r="B176" s="15"/>
      <c r="C176" s="15"/>
      <c r="D176" s="15"/>
      <c r="E176" s="15"/>
      <c r="F176" s="15"/>
      <c r="G176" s="15"/>
    </row>
    <row r="177" spans="1:7">
      <c r="A177" s="15"/>
      <c r="B177" s="15"/>
      <c r="C177" s="15"/>
      <c r="D177" s="15"/>
      <c r="E177" s="15"/>
      <c r="F177" s="15"/>
      <c r="G177" s="15"/>
    </row>
    <row r="178" spans="1:7">
      <c r="A178" s="15"/>
      <c r="B178" s="15"/>
      <c r="C178" s="15"/>
      <c r="D178" s="15"/>
      <c r="E178" s="15"/>
      <c r="F178" s="15"/>
      <c r="G178" s="15"/>
    </row>
    <row r="179" spans="1:7">
      <c r="A179" s="15"/>
      <c r="B179" s="15"/>
      <c r="C179" s="15"/>
      <c r="D179" s="15"/>
      <c r="E179" s="15"/>
      <c r="F179" s="15"/>
      <c r="G179" s="15"/>
    </row>
    <row r="180" spans="1:7">
      <c r="A180" s="17"/>
      <c r="B180" s="17"/>
      <c r="C180" s="17"/>
      <c r="D180" s="17"/>
      <c r="E180" s="17"/>
      <c r="F180" s="17"/>
      <c r="G180" s="17"/>
    </row>
    <row r="181" spans="1:7">
      <c r="A181" s="15"/>
      <c r="B181" s="15"/>
      <c r="C181" s="15"/>
      <c r="D181" s="15"/>
      <c r="E181" s="15"/>
      <c r="F181" s="15"/>
      <c r="G181" s="15"/>
    </row>
    <row r="182" spans="1:7">
      <c r="A182" s="17"/>
      <c r="B182" s="17"/>
      <c r="C182" s="17"/>
      <c r="D182" s="17"/>
      <c r="E182" s="17"/>
      <c r="F182" s="17"/>
      <c r="G182" s="17"/>
    </row>
    <row r="183" spans="1:7">
      <c r="A183" s="15"/>
      <c r="B183" s="15"/>
      <c r="C183" s="15"/>
      <c r="D183" s="15"/>
      <c r="E183" s="15"/>
      <c r="F183" s="15"/>
      <c r="G183" s="15"/>
    </row>
    <row r="184" spans="1:7">
      <c r="A184" s="17"/>
      <c r="B184" s="17"/>
      <c r="C184" s="17"/>
      <c r="D184" s="17"/>
      <c r="E184" s="17"/>
      <c r="F184" s="17"/>
      <c r="G184" s="17"/>
    </row>
    <row r="185" spans="1:7">
      <c r="A185" s="17"/>
      <c r="B185" s="17"/>
      <c r="C185" s="17"/>
      <c r="D185" s="17"/>
      <c r="E185" s="17"/>
      <c r="F185" s="17"/>
      <c r="G185" s="17"/>
    </row>
    <row r="186" spans="1:7">
      <c r="A186" s="17"/>
      <c r="B186" s="17"/>
      <c r="C186" s="17"/>
      <c r="D186" s="17"/>
      <c r="E186" s="17"/>
      <c r="F186" s="17"/>
      <c r="G186" s="17"/>
    </row>
    <row r="187" spans="1:7">
      <c r="A187" s="13"/>
      <c r="B187" s="13"/>
      <c r="C187" s="13"/>
      <c r="D187" s="13"/>
      <c r="E187" s="13"/>
      <c r="F187" s="13"/>
      <c r="G187" s="13"/>
    </row>
    <row r="188" spans="1:7">
      <c r="A188" s="15"/>
      <c r="B188" s="15"/>
      <c r="C188" s="15"/>
      <c r="D188" s="15"/>
      <c r="E188" s="15"/>
      <c r="F188" s="15"/>
      <c r="G188" s="15"/>
    </row>
    <row r="189" spans="1:7">
      <c r="A189" s="16"/>
      <c r="B189" s="16"/>
      <c r="C189" s="16"/>
      <c r="D189" s="16"/>
      <c r="E189" s="16"/>
      <c r="F189" s="16"/>
      <c r="G189" s="16"/>
    </row>
    <row r="190" spans="1:7">
      <c r="A190" s="17"/>
      <c r="B190" s="17"/>
      <c r="C190" s="17"/>
      <c r="D190" s="17"/>
      <c r="E190" s="17"/>
      <c r="F190" s="17"/>
      <c r="G190" s="17"/>
    </row>
    <row r="191" spans="1:7">
      <c r="A191" s="15"/>
      <c r="B191" s="15"/>
      <c r="C191" s="15"/>
      <c r="D191" s="15"/>
      <c r="E191" s="15"/>
      <c r="F191" s="15"/>
      <c r="G191" s="15"/>
    </row>
    <row r="192" spans="1:7">
      <c r="A192" s="15"/>
      <c r="B192" s="15"/>
      <c r="C192" s="15"/>
      <c r="D192" s="15"/>
      <c r="E192" s="15"/>
      <c r="F192" s="15"/>
      <c r="G192" s="15"/>
    </row>
    <row r="193" spans="1:7">
      <c r="A193" s="17"/>
      <c r="B193" s="17"/>
      <c r="C193" s="17"/>
      <c r="D193" s="17"/>
      <c r="E193" s="17"/>
      <c r="F193" s="17"/>
      <c r="G193" s="17"/>
    </row>
    <row r="194" spans="1:7">
      <c r="A194" s="15"/>
      <c r="B194" s="15"/>
      <c r="C194" s="15"/>
      <c r="D194" s="15"/>
      <c r="E194" s="15"/>
      <c r="F194" s="15"/>
      <c r="G194" s="15"/>
    </row>
    <row r="195" spans="1:7">
      <c r="A195" s="13"/>
      <c r="B195" s="13"/>
      <c r="C195" s="13"/>
      <c r="D195" s="13"/>
      <c r="E195" s="13"/>
      <c r="F195" s="13"/>
      <c r="G195" s="13"/>
    </row>
    <row r="196" spans="1:7">
      <c r="A196" s="17"/>
      <c r="B196" s="17"/>
      <c r="C196" s="17"/>
      <c r="D196" s="17"/>
      <c r="E196" s="17"/>
      <c r="F196" s="17"/>
      <c r="G196" s="17"/>
    </row>
    <row r="197" spans="1:7">
      <c r="A197" s="15"/>
      <c r="B197" s="15"/>
      <c r="C197" s="15"/>
      <c r="D197" s="15"/>
      <c r="E197" s="15"/>
      <c r="F197" s="15"/>
      <c r="G197" s="15"/>
    </row>
    <row r="198" spans="1:7">
      <c r="A198" s="15"/>
      <c r="B198" s="15"/>
      <c r="C198" s="15"/>
      <c r="D198" s="15"/>
      <c r="E198" s="15"/>
      <c r="F198" s="15"/>
      <c r="G198" s="15"/>
    </row>
    <row r="199" spans="1:7">
      <c r="A199" s="15"/>
      <c r="B199" s="15"/>
      <c r="C199" s="15"/>
      <c r="D199" s="15"/>
      <c r="E199" s="15"/>
      <c r="F199" s="15"/>
      <c r="G199" s="15"/>
    </row>
    <row r="200" spans="1:7">
      <c r="A200" s="15"/>
      <c r="B200" s="15"/>
      <c r="C200" s="15"/>
      <c r="D200" s="15"/>
      <c r="E200" s="15"/>
      <c r="F200" s="15"/>
      <c r="G200" s="15"/>
    </row>
    <row r="201" spans="1:7">
      <c r="A201" s="13"/>
      <c r="B201" s="13"/>
      <c r="C201" s="13"/>
      <c r="D201" s="13"/>
      <c r="E201" s="13"/>
      <c r="F201" s="13"/>
      <c r="G201" s="13"/>
    </row>
    <row r="202" spans="1:7">
      <c r="A202" s="17"/>
      <c r="B202" s="17"/>
      <c r="C202" s="17"/>
      <c r="D202" s="17"/>
      <c r="E202" s="17"/>
      <c r="F202" s="17"/>
      <c r="G202" s="17"/>
    </row>
    <row r="203" spans="1:7">
      <c r="A203" s="15"/>
      <c r="B203" s="15"/>
      <c r="C203" s="15"/>
      <c r="D203" s="15"/>
      <c r="E203" s="15"/>
      <c r="F203" s="15"/>
      <c r="G203" s="15"/>
    </row>
    <row r="204" spans="1:7">
      <c r="A204" s="17"/>
      <c r="B204" s="17"/>
      <c r="C204" s="17"/>
      <c r="D204" s="17"/>
      <c r="E204" s="17"/>
      <c r="F204" s="17"/>
      <c r="G204" s="17"/>
    </row>
    <row r="205" spans="1:7">
      <c r="A205" s="15"/>
      <c r="B205" s="15"/>
      <c r="C205" s="15"/>
      <c r="D205" s="15"/>
      <c r="E205" s="15"/>
      <c r="F205" s="15"/>
      <c r="G205" s="15"/>
    </row>
    <row r="206" spans="1:7">
      <c r="A206" s="15"/>
      <c r="B206" s="15"/>
      <c r="C206" s="15"/>
      <c r="D206" s="15"/>
      <c r="E206" s="15"/>
      <c r="F206" s="15"/>
      <c r="G206" s="15"/>
    </row>
    <row r="207" spans="1:7">
      <c r="A207" s="13"/>
      <c r="B207" s="13"/>
      <c r="C207" s="13"/>
      <c r="D207" s="13"/>
      <c r="E207" s="13"/>
      <c r="F207" s="13"/>
      <c r="G207" s="13"/>
    </row>
    <row r="208" spans="1:7">
      <c r="A208" s="16"/>
      <c r="B208" s="16"/>
      <c r="C208" s="16"/>
      <c r="D208" s="16"/>
      <c r="E208" s="16"/>
      <c r="F208" s="16"/>
      <c r="G208" s="16"/>
    </row>
    <row r="209" spans="1:7">
      <c r="A209" s="16"/>
      <c r="B209" s="16"/>
      <c r="C209" s="16"/>
      <c r="D209" s="16"/>
      <c r="E209" s="16"/>
      <c r="F209" s="16"/>
      <c r="G209" s="16"/>
    </row>
    <row r="210" spans="1:7">
      <c r="A210" s="16"/>
      <c r="B210" s="16"/>
      <c r="C210" s="16"/>
      <c r="D210" s="16"/>
      <c r="E210" s="16"/>
      <c r="F210" s="16"/>
      <c r="G210" s="16"/>
    </row>
    <row r="211" spans="1:7">
      <c r="A211" s="17"/>
      <c r="B211" s="17"/>
      <c r="C211" s="17"/>
      <c r="D211" s="17"/>
      <c r="E211" s="17"/>
      <c r="F211" s="17"/>
      <c r="G211" s="17"/>
    </row>
    <row r="212" spans="1:7">
      <c r="A212" s="15"/>
      <c r="B212" s="15"/>
      <c r="C212" s="15"/>
      <c r="D212" s="15"/>
      <c r="E212" s="15"/>
      <c r="F212" s="15"/>
      <c r="G212" s="15"/>
    </row>
    <row r="213" spans="1:7">
      <c r="A213" s="15"/>
      <c r="B213" s="15"/>
      <c r="C213" s="15"/>
      <c r="D213" s="15"/>
      <c r="E213" s="15"/>
      <c r="F213" s="15"/>
      <c r="G213" s="15"/>
    </row>
    <row r="214" spans="1:7">
      <c r="A214" s="13"/>
      <c r="B214" s="13"/>
      <c r="C214" s="13"/>
      <c r="D214" s="13"/>
      <c r="E214" s="13"/>
      <c r="F214" s="13"/>
      <c r="G214" s="13"/>
    </row>
    <row r="215" spans="1:7">
      <c r="A215" s="15"/>
      <c r="B215" s="15"/>
      <c r="C215" s="15"/>
      <c r="D215" s="15"/>
      <c r="E215" s="15"/>
      <c r="F215" s="15"/>
      <c r="G215" s="15"/>
    </row>
    <row r="216" spans="1:7">
      <c r="A216" s="15"/>
      <c r="B216" s="15"/>
      <c r="C216" s="15"/>
      <c r="D216" s="15"/>
      <c r="E216" s="15"/>
      <c r="F216" s="15"/>
      <c r="G216" s="15"/>
    </row>
    <row r="217" spans="1:7">
      <c r="A217" s="15"/>
      <c r="B217" s="15"/>
      <c r="C217" s="15"/>
      <c r="D217" s="15"/>
      <c r="E217" s="15"/>
      <c r="F217" s="15"/>
      <c r="G217" s="15"/>
    </row>
    <row r="218" spans="1:7">
      <c r="A218" s="15"/>
      <c r="B218" s="15"/>
      <c r="C218" s="15"/>
      <c r="D218" s="15"/>
      <c r="E218" s="15"/>
      <c r="F218" s="15"/>
      <c r="G218" s="15"/>
    </row>
    <row r="219" spans="1:7">
      <c r="A219" s="15"/>
      <c r="B219" s="15"/>
      <c r="C219" s="15"/>
      <c r="D219" s="15"/>
      <c r="E219" s="15"/>
      <c r="F219" s="15"/>
      <c r="G219" s="15"/>
    </row>
    <row r="220" spans="1:7">
      <c r="A220" s="15"/>
      <c r="B220" s="15"/>
      <c r="C220" s="15"/>
      <c r="D220" s="15"/>
      <c r="E220" s="15"/>
      <c r="F220" s="15"/>
      <c r="G220" s="15"/>
    </row>
    <row r="221" spans="1:7">
      <c r="A221" s="15"/>
      <c r="B221" s="15"/>
      <c r="C221" s="15"/>
      <c r="D221" s="15"/>
      <c r="E221" s="15"/>
      <c r="F221" s="15"/>
      <c r="G221" s="15"/>
    </row>
    <row r="222" spans="1:7">
      <c r="A222" s="15"/>
      <c r="B222" s="15"/>
      <c r="C222" s="15"/>
      <c r="D222" s="15"/>
      <c r="E222" s="15"/>
      <c r="F222" s="15"/>
      <c r="G222" s="15"/>
    </row>
    <row r="223" spans="1:7">
      <c r="A223" s="15"/>
      <c r="B223" s="15"/>
      <c r="C223" s="15"/>
      <c r="D223" s="15"/>
      <c r="E223" s="15"/>
      <c r="F223" s="15"/>
      <c r="G223" s="15"/>
    </row>
    <row r="224" spans="1:7">
      <c r="A224" s="15"/>
      <c r="B224" s="15"/>
      <c r="C224" s="15"/>
      <c r="D224" s="15"/>
      <c r="E224" s="15"/>
      <c r="F224" s="15"/>
      <c r="G224" s="15"/>
    </row>
    <row r="225" spans="1:7">
      <c r="A225" s="15"/>
      <c r="B225" s="15"/>
      <c r="C225" s="15"/>
      <c r="D225" s="15"/>
      <c r="E225" s="15"/>
      <c r="F225" s="15"/>
      <c r="G225" s="15"/>
    </row>
    <row r="226" spans="1:7">
      <c r="A226" s="15"/>
      <c r="B226" s="15"/>
      <c r="C226" s="15"/>
      <c r="D226" s="15"/>
      <c r="E226" s="15"/>
      <c r="F226" s="15"/>
      <c r="G226" s="15"/>
    </row>
    <row r="227" spans="1:7">
      <c r="A227" s="13"/>
      <c r="B227" s="13"/>
      <c r="C227" s="13"/>
      <c r="D227" s="13"/>
      <c r="E227" s="13"/>
      <c r="F227" s="13"/>
      <c r="G227" s="13"/>
    </row>
    <row r="228" spans="1:7">
      <c r="A228" s="15"/>
      <c r="B228" s="15"/>
      <c r="C228" s="15"/>
      <c r="D228" s="15"/>
      <c r="E228" s="15"/>
      <c r="F228" s="15"/>
      <c r="G228" s="15"/>
    </row>
    <row r="229" spans="1:7">
      <c r="A229" s="15"/>
      <c r="B229" s="15"/>
      <c r="C229" s="15"/>
      <c r="D229" s="15"/>
      <c r="E229" s="15"/>
      <c r="F229" s="15"/>
      <c r="G229" s="15"/>
    </row>
    <row r="230" spans="1:7">
      <c r="A230" s="17"/>
      <c r="B230" s="17"/>
      <c r="C230" s="17"/>
      <c r="D230" s="17"/>
      <c r="E230" s="17"/>
      <c r="F230" s="17"/>
      <c r="G230" s="17"/>
    </row>
    <row r="231" spans="1:7">
      <c r="A231" s="13"/>
      <c r="B231" s="13"/>
      <c r="C231" s="13"/>
      <c r="D231" s="13"/>
      <c r="E231" s="13"/>
      <c r="F231" s="13"/>
      <c r="G231" s="13"/>
    </row>
    <row r="232" spans="1:7">
      <c r="A232" s="15"/>
      <c r="B232" s="15"/>
      <c r="C232" s="15"/>
      <c r="D232" s="15"/>
      <c r="E232" s="15"/>
      <c r="F232" s="15"/>
      <c r="G232" s="15"/>
    </row>
    <row r="233" spans="1:7">
      <c r="A233" s="15"/>
      <c r="B233" s="15"/>
      <c r="C233" s="15"/>
      <c r="D233" s="15"/>
      <c r="E233" s="15"/>
      <c r="F233" s="15"/>
      <c r="G233" s="15"/>
    </row>
    <row r="234" spans="1:7">
      <c r="A234" s="15"/>
      <c r="B234" s="15"/>
      <c r="C234" s="15"/>
      <c r="D234" s="15"/>
      <c r="E234" s="15"/>
      <c r="F234" s="15"/>
      <c r="G234" s="15"/>
    </row>
    <row r="235" spans="1:7">
      <c r="A235" s="13"/>
      <c r="B235" s="13"/>
      <c r="C235" s="13"/>
      <c r="D235" s="13"/>
      <c r="E235" s="13"/>
      <c r="F235" s="13"/>
      <c r="G235" s="13"/>
    </row>
    <row r="236" spans="1:7">
      <c r="A236" s="15"/>
      <c r="B236" s="15"/>
      <c r="C236" s="15"/>
      <c r="D236" s="15"/>
      <c r="E236" s="15"/>
      <c r="F236" s="15"/>
      <c r="G236" s="15"/>
    </row>
    <row r="237" spans="1:7">
      <c r="A237" s="15"/>
      <c r="B237" s="15"/>
      <c r="C237" s="15"/>
      <c r="D237" s="15"/>
      <c r="E237" s="15"/>
      <c r="F237" s="15"/>
      <c r="G237" s="15"/>
    </row>
    <row r="238" spans="1:7">
      <c r="A238" s="15"/>
      <c r="B238" s="15"/>
      <c r="C238" s="15"/>
      <c r="D238" s="15"/>
      <c r="E238" s="15"/>
      <c r="F238" s="15"/>
      <c r="G238" s="15"/>
    </row>
    <row r="239" spans="1:7">
      <c r="A239" s="15"/>
      <c r="B239" s="15"/>
      <c r="C239" s="15"/>
      <c r="D239" s="15"/>
      <c r="E239" s="15"/>
      <c r="F239" s="15"/>
      <c r="G239" s="15"/>
    </row>
    <row r="240" spans="1:7">
      <c r="A240" s="15"/>
      <c r="B240" s="15"/>
      <c r="C240" s="15"/>
      <c r="D240" s="15"/>
      <c r="E240" s="15"/>
      <c r="F240" s="15"/>
      <c r="G240" s="15"/>
    </row>
    <row r="241" spans="1:7">
      <c r="A241" s="15"/>
      <c r="B241" s="15"/>
      <c r="C241" s="15"/>
      <c r="D241" s="15"/>
      <c r="E241" s="15"/>
      <c r="F241" s="15"/>
      <c r="G241" s="15"/>
    </row>
    <row r="242" spans="1:7">
      <c r="A242" s="15"/>
      <c r="B242" s="15"/>
      <c r="C242" s="15"/>
      <c r="D242" s="15"/>
      <c r="E242" s="15"/>
      <c r="F242" s="15"/>
      <c r="G242" s="15"/>
    </row>
    <row r="243" spans="1:7">
      <c r="A243" s="15"/>
      <c r="B243" s="15"/>
      <c r="C243" s="15"/>
      <c r="D243" s="15"/>
      <c r="E243" s="15"/>
      <c r="F243" s="15"/>
      <c r="G243" s="15"/>
    </row>
    <row r="244" spans="1:7">
      <c r="A244" s="15"/>
      <c r="B244" s="15"/>
      <c r="C244" s="15"/>
      <c r="D244" s="15"/>
      <c r="E244" s="15"/>
      <c r="F244" s="15"/>
      <c r="G244" s="15"/>
    </row>
    <row r="245" spans="1:7">
      <c r="A245" s="15"/>
      <c r="B245" s="15"/>
      <c r="C245" s="15"/>
      <c r="D245" s="15"/>
      <c r="E245" s="15"/>
      <c r="F245" s="15"/>
      <c r="G245" s="15"/>
    </row>
    <row r="246" spans="1:7">
      <c r="A246" s="15"/>
      <c r="B246" s="15"/>
      <c r="C246" s="15"/>
      <c r="D246" s="15"/>
      <c r="E246" s="15"/>
      <c r="F246" s="15"/>
      <c r="G246" s="15"/>
    </row>
    <row r="247" spans="1:7">
      <c r="A247" s="16"/>
      <c r="B247" s="16"/>
      <c r="C247" s="16"/>
      <c r="D247" s="16"/>
      <c r="E247" s="16"/>
      <c r="F247" s="16"/>
      <c r="G247" s="16"/>
    </row>
    <row r="248" spans="1:7">
      <c r="A248" s="16"/>
      <c r="B248" s="16"/>
      <c r="C248" s="16"/>
      <c r="D248" s="16"/>
      <c r="E248" s="16"/>
      <c r="F248" s="16"/>
      <c r="G248" s="16"/>
    </row>
    <row r="249" spans="1:7">
      <c r="A249" s="13"/>
      <c r="B249" s="13"/>
      <c r="C249" s="13"/>
      <c r="D249" s="13"/>
      <c r="E249" s="13"/>
      <c r="F249" s="13"/>
      <c r="G249" s="13"/>
    </row>
    <row r="250" spans="1:7">
      <c r="A250" s="15"/>
      <c r="B250" s="15"/>
      <c r="C250" s="15"/>
      <c r="D250" s="15"/>
      <c r="E250" s="15"/>
      <c r="F250" s="15"/>
      <c r="G250" s="15"/>
    </row>
    <row r="251" spans="1:7">
      <c r="A251" s="15"/>
      <c r="B251" s="15"/>
      <c r="C251" s="15"/>
      <c r="D251" s="15"/>
      <c r="E251" s="15"/>
      <c r="F251" s="15"/>
      <c r="G251" s="15"/>
    </row>
    <row r="252" spans="1:7">
      <c r="A252" s="17"/>
      <c r="B252" s="17"/>
      <c r="C252" s="17"/>
      <c r="D252" s="17"/>
      <c r="E252" s="17"/>
      <c r="F252" s="17"/>
      <c r="G252" s="17"/>
    </row>
    <row r="253" spans="1:7">
      <c r="A253" s="15"/>
      <c r="B253" s="15"/>
      <c r="C253" s="15"/>
      <c r="D253" s="15"/>
      <c r="E253" s="15"/>
      <c r="F253" s="15"/>
      <c r="G253" s="15"/>
    </row>
    <row r="254" spans="1:7">
      <c r="A254" s="15"/>
      <c r="B254" s="15"/>
      <c r="C254" s="15"/>
      <c r="D254" s="15"/>
      <c r="E254" s="15"/>
      <c r="F254" s="15"/>
      <c r="G254" s="15"/>
    </row>
    <row r="255" spans="1:7">
      <c r="A255" s="15"/>
      <c r="B255" s="15"/>
      <c r="C255" s="15"/>
      <c r="D255" s="15"/>
      <c r="E255" s="15"/>
      <c r="F255" s="15"/>
      <c r="G255" s="15"/>
    </row>
    <row r="256" spans="1:7">
      <c r="A256" s="17"/>
      <c r="B256" s="17"/>
      <c r="C256" s="17"/>
      <c r="D256" s="17"/>
      <c r="E256" s="17"/>
      <c r="F256" s="17"/>
      <c r="G256" s="17"/>
    </row>
    <row r="257" spans="1:7">
      <c r="A257" s="15"/>
      <c r="B257" s="15"/>
      <c r="C257" s="15"/>
      <c r="D257" s="15"/>
      <c r="E257" s="15"/>
      <c r="F257" s="15"/>
      <c r="G257" s="15"/>
    </row>
    <row r="258" spans="1:7">
      <c r="A258" s="13"/>
      <c r="B258" s="13"/>
      <c r="C258" s="13"/>
      <c r="D258" s="13"/>
      <c r="E258" s="13"/>
      <c r="F258" s="13"/>
      <c r="G258" s="13"/>
    </row>
    <row r="259" spans="1:7">
      <c r="A259" s="15"/>
      <c r="B259" s="15"/>
      <c r="C259" s="15"/>
      <c r="D259" s="15"/>
      <c r="E259" s="15"/>
      <c r="F259" s="15"/>
      <c r="G259" s="15"/>
    </row>
    <row r="260" spans="1:7">
      <c r="A260" s="15"/>
      <c r="B260" s="15"/>
      <c r="C260" s="15"/>
      <c r="D260" s="15"/>
      <c r="E260" s="15"/>
      <c r="F260" s="15"/>
      <c r="G260" s="15"/>
    </row>
    <row r="261" spans="1:7">
      <c r="A261" s="15"/>
      <c r="B261" s="15"/>
      <c r="C261" s="15"/>
      <c r="D261" s="15"/>
      <c r="E261" s="15"/>
      <c r="F261" s="15"/>
      <c r="G261" s="15"/>
    </row>
    <row r="262" spans="1:7">
      <c r="A262" s="15"/>
      <c r="B262" s="15"/>
      <c r="C262" s="15"/>
      <c r="D262" s="15"/>
      <c r="E262" s="15"/>
      <c r="F262" s="15"/>
      <c r="G262" s="15"/>
    </row>
    <row r="263" spans="1:7">
      <c r="A263" s="15"/>
      <c r="B263" s="15"/>
      <c r="C263" s="15"/>
      <c r="D263" s="15"/>
      <c r="E263" s="15"/>
      <c r="F263" s="15"/>
      <c r="G263" s="15"/>
    </row>
    <row r="264" spans="1:7">
      <c r="A264" s="15"/>
      <c r="B264" s="15"/>
      <c r="C264" s="15"/>
      <c r="D264" s="15"/>
      <c r="E264" s="15"/>
      <c r="F264" s="15"/>
      <c r="G264" s="15"/>
    </row>
    <row r="265" spans="1:7">
      <c r="A265" s="15"/>
      <c r="B265" s="15"/>
      <c r="C265" s="15"/>
      <c r="D265" s="15"/>
      <c r="E265" s="15"/>
      <c r="F265" s="15"/>
      <c r="G265" s="15"/>
    </row>
    <row r="266" spans="1:7">
      <c r="A266" s="15"/>
      <c r="B266" s="15"/>
      <c r="C266" s="15"/>
      <c r="D266" s="15"/>
      <c r="E266" s="15"/>
      <c r="F266" s="15"/>
      <c r="G266" s="15"/>
    </row>
    <row r="267" spans="1:7">
      <c r="A267" s="15"/>
      <c r="B267" s="15"/>
      <c r="C267" s="15"/>
      <c r="D267" s="15"/>
      <c r="E267" s="15"/>
      <c r="F267" s="15"/>
      <c r="G267" s="15"/>
    </row>
    <row r="268" spans="1:7">
      <c r="A268" s="15"/>
      <c r="B268" s="15"/>
      <c r="C268" s="15"/>
      <c r="D268" s="15"/>
      <c r="E268" s="15"/>
      <c r="F268" s="15"/>
      <c r="G268" s="15"/>
    </row>
    <row r="269" spans="1:7">
      <c r="A269" s="15"/>
      <c r="B269" s="15"/>
      <c r="C269" s="15"/>
      <c r="D269" s="15"/>
      <c r="E269" s="15"/>
      <c r="F269" s="15"/>
      <c r="G269" s="15"/>
    </row>
    <row r="270" spans="1:7">
      <c r="A270" s="15"/>
      <c r="B270" s="15"/>
      <c r="C270" s="15"/>
      <c r="D270" s="15"/>
      <c r="E270" s="15"/>
      <c r="F270" s="15"/>
      <c r="G270" s="15"/>
    </row>
    <row r="271" spans="1:7">
      <c r="A271" s="15"/>
      <c r="B271" s="15"/>
      <c r="C271" s="15"/>
      <c r="D271" s="15"/>
      <c r="E271" s="15"/>
      <c r="F271" s="15"/>
      <c r="G271" s="15"/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5"/>
  <sheetViews>
    <sheetView topLeftCell="A16" workbookViewId="0">
      <pane xSplit="1" topLeftCell="B1" activePane="topRight" state="frozen"/>
      <selection pane="topRight" activeCell="C2" sqref="C2"/>
    </sheetView>
  </sheetViews>
  <sheetFormatPr defaultColWidth="11.42578125" defaultRowHeight="15"/>
  <cols>
    <col min="1" max="1" width="29.85546875" bestFit="1" customWidth="1"/>
    <col min="2" max="7" width="10.85546875" customWidth="1"/>
  </cols>
  <sheetData>
    <row r="1" spans="1:20" s="3" customFormat="1">
      <c r="A1" s="38" t="s">
        <v>44</v>
      </c>
      <c r="B1" s="38" t="s">
        <v>331</v>
      </c>
      <c r="C1" s="38" t="s">
        <v>336</v>
      </c>
      <c r="D1" s="49" t="s">
        <v>405</v>
      </c>
      <c r="E1" s="49" t="s">
        <v>406</v>
      </c>
      <c r="F1" s="49" t="s">
        <v>403</v>
      </c>
      <c r="G1" s="49" t="s">
        <v>404</v>
      </c>
      <c r="H1" s="38" t="s">
        <v>337</v>
      </c>
      <c r="I1" s="38" t="s">
        <v>340</v>
      </c>
      <c r="J1" s="38" t="s">
        <v>339</v>
      </c>
      <c r="K1" s="38" t="s">
        <v>341</v>
      </c>
      <c r="L1" s="38"/>
      <c r="M1" s="38"/>
      <c r="N1" s="38"/>
      <c r="O1" s="38"/>
      <c r="P1" s="38"/>
      <c r="Q1" s="38"/>
      <c r="R1" s="38"/>
      <c r="S1" s="38"/>
    </row>
    <row r="2" spans="1:20">
      <c r="A2" t="s">
        <v>45</v>
      </c>
      <c r="B2">
        <v>3836434</v>
      </c>
      <c r="C2">
        <v>2979605</v>
      </c>
      <c r="D2" s="20">
        <v>4627485</v>
      </c>
      <c r="E2" s="20">
        <v>2908401</v>
      </c>
      <c r="F2" s="20">
        <v>5213410</v>
      </c>
      <c r="G2" s="20">
        <v>4484910</v>
      </c>
      <c r="H2" s="20">
        <v>4625351</v>
      </c>
      <c r="I2" s="20">
        <v>345383</v>
      </c>
      <c r="J2">
        <v>74702</v>
      </c>
      <c r="K2" s="20">
        <v>34567</v>
      </c>
      <c r="L2" s="20"/>
      <c r="M2" s="20"/>
      <c r="N2" s="20"/>
      <c r="O2" s="20"/>
      <c r="P2" s="20"/>
      <c r="Q2" s="20"/>
      <c r="R2" s="20"/>
      <c r="S2" s="20"/>
    </row>
    <row r="3" spans="1:20">
      <c r="A3" s="44" t="s">
        <v>47</v>
      </c>
      <c r="B3" s="15">
        <v>301104</v>
      </c>
      <c r="C3" s="79">
        <v>656752</v>
      </c>
      <c r="D3" s="79"/>
      <c r="E3" s="79"/>
      <c r="F3" s="79"/>
      <c r="G3" s="79">
        <v>516890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T3" s="20"/>
    </row>
    <row r="4" spans="1:20">
      <c r="A4" s="44" t="s">
        <v>48</v>
      </c>
      <c r="B4" s="15">
        <v>9937</v>
      </c>
      <c r="C4" s="79">
        <v>324</v>
      </c>
      <c r="D4" s="79"/>
      <c r="E4" s="79"/>
      <c r="F4" s="79"/>
      <c r="G4" s="79">
        <v>45873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>
      <c r="A5" s="44" t="s">
        <v>215</v>
      </c>
      <c r="B5" s="15">
        <v>10</v>
      </c>
      <c r="C5" s="79">
        <v>4598</v>
      </c>
      <c r="D5" s="79"/>
      <c r="E5" s="79">
        <v>1700</v>
      </c>
      <c r="F5" s="79"/>
      <c r="G5" s="79">
        <v>5487</v>
      </c>
      <c r="H5" s="20">
        <v>53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>
      <c r="A6" s="51" t="s">
        <v>304</v>
      </c>
      <c r="B6" s="17"/>
      <c r="C6" s="80">
        <v>354</v>
      </c>
      <c r="D6" s="80"/>
      <c r="E6" s="80"/>
      <c r="F6" s="80"/>
      <c r="G6" s="80"/>
      <c r="H6" s="20">
        <v>1674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spans="1:20">
      <c r="A7" s="51" t="s">
        <v>367</v>
      </c>
      <c r="B7" s="17"/>
      <c r="C7" s="80"/>
      <c r="D7" s="80"/>
      <c r="E7" s="80"/>
      <c r="F7" s="80"/>
      <c r="G7" s="8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20">
      <c r="A8" s="51" t="s">
        <v>175</v>
      </c>
      <c r="B8">
        <v>3296</v>
      </c>
      <c r="C8" s="80">
        <v>20433</v>
      </c>
      <c r="D8" s="80"/>
      <c r="E8" s="80">
        <v>12073</v>
      </c>
      <c r="F8" s="80">
        <v>2289</v>
      </c>
      <c r="G8" s="80"/>
      <c r="I8" s="20"/>
      <c r="J8" s="20">
        <v>2285</v>
      </c>
      <c r="K8" s="20">
        <v>3010</v>
      </c>
      <c r="L8" s="20"/>
      <c r="M8" s="20"/>
      <c r="N8" s="20"/>
      <c r="O8" s="20"/>
      <c r="P8" s="20"/>
      <c r="Q8" s="20"/>
      <c r="R8" s="20"/>
      <c r="S8" s="20"/>
    </row>
    <row r="9" spans="1:20">
      <c r="A9" s="51" t="s">
        <v>302</v>
      </c>
      <c r="C9" s="80">
        <v>250</v>
      </c>
      <c r="D9" s="80"/>
      <c r="E9" s="80"/>
      <c r="F9" s="80"/>
      <c r="G9" s="80"/>
      <c r="H9" s="20">
        <v>14448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20">
      <c r="A10" s="51" t="s">
        <v>54</v>
      </c>
      <c r="C10" s="80"/>
      <c r="D10" s="80"/>
      <c r="E10" s="80"/>
      <c r="F10" s="80"/>
      <c r="G10" s="8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20">
      <c r="A11" s="51" t="s">
        <v>55</v>
      </c>
      <c r="B11">
        <v>462</v>
      </c>
      <c r="C11" s="80">
        <v>360</v>
      </c>
      <c r="D11" s="80"/>
      <c r="E11" s="80"/>
      <c r="F11" s="80"/>
      <c r="G11" s="80"/>
      <c r="H11" s="20"/>
      <c r="I11" s="20"/>
      <c r="J11" s="20">
        <v>105</v>
      </c>
      <c r="K11" s="20"/>
      <c r="L11" s="20"/>
      <c r="M11" s="20"/>
      <c r="N11" s="20"/>
      <c r="O11" s="20"/>
      <c r="P11" s="20"/>
      <c r="Q11" s="20"/>
      <c r="R11" s="20"/>
      <c r="S11" s="20"/>
    </row>
    <row r="12" spans="1:20">
      <c r="A12" s="44" t="s">
        <v>369</v>
      </c>
      <c r="C12" s="80"/>
      <c r="D12" s="80"/>
      <c r="E12" s="80"/>
      <c r="F12" s="80"/>
      <c r="G12" s="8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1:20">
      <c r="A13" s="44" t="s">
        <v>167</v>
      </c>
      <c r="B13">
        <v>41669</v>
      </c>
      <c r="C13" s="80"/>
      <c r="D13" s="80"/>
      <c r="E13" s="80"/>
      <c r="F13" s="80"/>
      <c r="G13" s="8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20">
      <c r="A14" s="51" t="s">
        <v>313</v>
      </c>
      <c r="B14">
        <v>12208</v>
      </c>
      <c r="C14" s="80">
        <v>119909</v>
      </c>
      <c r="D14" s="80"/>
      <c r="E14" s="80"/>
      <c r="F14" s="80"/>
      <c r="G14" s="80">
        <v>2763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20">
      <c r="A15" s="44" t="s">
        <v>209</v>
      </c>
      <c r="C15" s="80"/>
      <c r="D15" s="80"/>
      <c r="E15" s="80"/>
      <c r="F15" s="80"/>
      <c r="G15" s="8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20">
      <c r="A16" s="44" t="s">
        <v>57</v>
      </c>
      <c r="B16">
        <v>294</v>
      </c>
      <c r="C16" s="80">
        <v>8</v>
      </c>
      <c r="D16" s="80"/>
      <c r="E16" s="80"/>
      <c r="F16" s="80"/>
      <c r="G16" s="80"/>
      <c r="H16" s="20"/>
      <c r="I16" s="20">
        <v>1943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>
      <c r="A17" s="51" t="s">
        <v>62</v>
      </c>
      <c r="B17">
        <v>6319</v>
      </c>
      <c r="C17" s="80">
        <v>45293</v>
      </c>
      <c r="D17" s="80">
        <v>46137</v>
      </c>
      <c r="E17" s="80">
        <v>1411549</v>
      </c>
      <c r="F17" s="80">
        <v>18230</v>
      </c>
      <c r="G17" s="80">
        <v>172235</v>
      </c>
      <c r="H17" s="20">
        <v>5211</v>
      </c>
      <c r="I17" s="20">
        <v>4115</v>
      </c>
      <c r="J17" s="20"/>
      <c r="K17" s="20">
        <v>179</v>
      </c>
      <c r="L17" s="20"/>
      <c r="M17" s="20"/>
      <c r="N17" s="20"/>
      <c r="O17" s="20"/>
      <c r="P17" s="20"/>
      <c r="Q17" s="20"/>
      <c r="R17" s="20"/>
      <c r="S17" s="20"/>
    </row>
    <row r="18" spans="1:19">
      <c r="A18" s="51" t="s">
        <v>63</v>
      </c>
      <c r="C18" s="80">
        <v>84528</v>
      </c>
      <c r="D18" s="80"/>
      <c r="E18" s="80"/>
      <c r="F18" s="80"/>
      <c r="G18" s="80"/>
      <c r="H18" s="20">
        <v>238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>
      <c r="A19" s="51" t="s">
        <v>66</v>
      </c>
      <c r="B19">
        <v>11679</v>
      </c>
      <c r="C19" s="79">
        <v>11619</v>
      </c>
      <c r="D19" s="79"/>
      <c r="E19" s="79">
        <v>2240</v>
      </c>
      <c r="F19" s="79"/>
      <c r="G19" s="79">
        <v>8359</v>
      </c>
      <c r="H19" s="20"/>
      <c r="I19" s="20"/>
      <c r="J19" s="20">
        <v>200</v>
      </c>
      <c r="K19" s="20"/>
      <c r="L19" s="20"/>
      <c r="M19" s="20"/>
      <c r="N19" s="20"/>
      <c r="O19" s="20"/>
      <c r="P19" s="20"/>
      <c r="Q19" s="20"/>
      <c r="R19" s="20"/>
      <c r="S19" s="20"/>
    </row>
    <row r="20" spans="1:19">
      <c r="A20" s="51" t="s">
        <v>67</v>
      </c>
      <c r="B20">
        <f>57984+252854</f>
        <v>310838</v>
      </c>
      <c r="C20" s="79">
        <f>77718+3070</f>
        <v>80788</v>
      </c>
      <c r="D20" s="79"/>
      <c r="E20" s="79"/>
      <c r="F20" s="79"/>
      <c r="G20" s="79"/>
      <c r="H20" s="20">
        <v>4696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:19">
      <c r="A21" s="51" t="s">
        <v>68</v>
      </c>
      <c r="C21" s="79"/>
      <c r="D21" s="79"/>
      <c r="E21" s="79"/>
      <c r="F21" s="79"/>
      <c r="G21" s="7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19">
      <c r="A22" s="51" t="s">
        <v>70</v>
      </c>
      <c r="B22">
        <v>10</v>
      </c>
      <c r="C22" s="79"/>
      <c r="D22" s="79"/>
      <c r="E22" s="79"/>
      <c r="F22" s="79"/>
      <c r="G22" s="79"/>
      <c r="H22" s="20"/>
      <c r="I22" s="20"/>
      <c r="J22" s="20">
        <v>25</v>
      </c>
      <c r="K22" s="20"/>
      <c r="L22" s="20"/>
      <c r="M22" s="20"/>
      <c r="N22" s="20"/>
      <c r="O22" s="20"/>
      <c r="P22" s="20"/>
      <c r="Q22" s="20"/>
      <c r="R22" s="20"/>
      <c r="S22" s="20"/>
    </row>
    <row r="23" spans="1:19">
      <c r="A23" s="51" t="s">
        <v>72</v>
      </c>
      <c r="B23">
        <v>8</v>
      </c>
      <c r="C23" s="81">
        <v>824</v>
      </c>
      <c r="D23" s="81"/>
      <c r="E23" s="81"/>
      <c r="F23" s="81"/>
      <c r="G23" s="81"/>
      <c r="H23" s="20"/>
      <c r="I23" s="20"/>
      <c r="J23" s="20">
        <v>32000</v>
      </c>
      <c r="K23" s="20"/>
      <c r="L23" s="20"/>
      <c r="M23" s="20"/>
      <c r="N23" s="20"/>
      <c r="O23" s="20"/>
      <c r="P23" s="20"/>
      <c r="Q23" s="20"/>
      <c r="R23" s="20"/>
      <c r="S23" s="20"/>
    </row>
    <row r="24" spans="1:19">
      <c r="A24" s="51" t="s">
        <v>380</v>
      </c>
      <c r="B24">
        <v>1750</v>
      </c>
      <c r="C24" s="81">
        <v>4065</v>
      </c>
      <c r="D24" s="81">
        <v>9292</v>
      </c>
      <c r="E24" s="81">
        <v>52716</v>
      </c>
      <c r="F24" s="81"/>
      <c r="G24" s="81">
        <v>58577</v>
      </c>
      <c r="H24" s="20">
        <v>111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1:19">
      <c r="A25" s="51" t="s">
        <v>74</v>
      </c>
      <c r="B25">
        <v>133462</v>
      </c>
      <c r="C25" s="79">
        <v>353186</v>
      </c>
      <c r="D25" s="79">
        <v>18989</v>
      </c>
      <c r="E25" s="79"/>
      <c r="F25" s="79">
        <v>818383</v>
      </c>
      <c r="G25" s="79">
        <v>215469</v>
      </c>
      <c r="H25" s="20">
        <v>2513</v>
      </c>
      <c r="I25" s="20"/>
      <c r="J25" s="20">
        <v>10</v>
      </c>
      <c r="K25" s="20"/>
      <c r="L25" s="20"/>
      <c r="M25" s="20"/>
      <c r="N25" s="20"/>
      <c r="O25" s="20"/>
      <c r="P25" s="20"/>
      <c r="Q25" s="20"/>
      <c r="R25" s="20"/>
      <c r="S25" s="20"/>
    </row>
    <row r="26" spans="1:19">
      <c r="A26" s="51" t="s">
        <v>75</v>
      </c>
      <c r="C26" s="79">
        <v>90</v>
      </c>
      <c r="D26" s="79"/>
      <c r="E26" s="79"/>
      <c r="F26" s="79"/>
      <c r="G26" s="79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:19">
      <c r="A27" s="51" t="s">
        <v>173</v>
      </c>
      <c r="B27">
        <v>25</v>
      </c>
      <c r="C27" s="82">
        <v>13</v>
      </c>
      <c r="D27" s="82"/>
      <c r="E27" s="82"/>
      <c r="F27" s="82"/>
      <c r="G27" s="8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>
      <c r="A28" s="51" t="s">
        <v>76</v>
      </c>
      <c r="C28" s="82"/>
      <c r="D28" s="82"/>
      <c r="E28" s="82"/>
      <c r="F28" s="82"/>
      <c r="G28" s="82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:19">
      <c r="A29" s="51" t="s">
        <v>78</v>
      </c>
      <c r="B29">
        <v>18944</v>
      </c>
      <c r="C29" s="82"/>
      <c r="D29" s="82"/>
      <c r="E29" s="82"/>
      <c r="F29" s="82"/>
      <c r="G29" s="82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:19">
      <c r="A30" s="51" t="s">
        <v>165</v>
      </c>
      <c r="B30">
        <v>230083</v>
      </c>
      <c r="C30" s="79">
        <v>460759</v>
      </c>
      <c r="D30" s="79">
        <v>422235</v>
      </c>
      <c r="E30" s="79">
        <v>141389</v>
      </c>
      <c r="F30" s="79">
        <v>28072</v>
      </c>
      <c r="G30" s="79">
        <v>131305</v>
      </c>
      <c r="H30" s="20">
        <v>21969</v>
      </c>
      <c r="I30" s="20">
        <v>66495</v>
      </c>
      <c r="J30" s="20">
        <v>2376</v>
      </c>
      <c r="K30" s="20">
        <v>27849</v>
      </c>
      <c r="L30" s="20"/>
      <c r="M30" s="20"/>
      <c r="N30" s="20"/>
      <c r="O30" s="20"/>
      <c r="P30" s="20"/>
      <c r="Q30" s="20"/>
      <c r="R30" s="20"/>
      <c r="S30" s="20"/>
    </row>
    <row r="31" spans="1:19">
      <c r="A31" s="51" t="s">
        <v>81</v>
      </c>
      <c r="C31" s="79">
        <v>34</v>
      </c>
      <c r="D31" s="79"/>
      <c r="E31" s="79"/>
      <c r="F31" s="79"/>
      <c r="G31" s="79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1:19">
      <c r="A32" s="51" t="s">
        <v>82</v>
      </c>
      <c r="B32">
        <v>268724</v>
      </c>
      <c r="C32" s="80">
        <v>170482</v>
      </c>
      <c r="D32" s="80">
        <v>2667609</v>
      </c>
      <c r="E32" s="80">
        <v>804160</v>
      </c>
      <c r="F32" s="80">
        <v>800</v>
      </c>
      <c r="G32" s="80">
        <v>343021</v>
      </c>
      <c r="H32" s="20">
        <v>732354</v>
      </c>
      <c r="I32" s="20">
        <v>188176</v>
      </c>
      <c r="J32" s="20">
        <v>1952</v>
      </c>
      <c r="K32" s="20">
        <v>932</v>
      </c>
      <c r="L32" s="20"/>
      <c r="M32" s="20"/>
      <c r="N32" s="20"/>
      <c r="O32" s="20"/>
      <c r="P32" s="20"/>
      <c r="Q32" s="20"/>
      <c r="R32" s="20"/>
      <c r="S32" s="20"/>
    </row>
    <row r="33" spans="1:19">
      <c r="A33" s="51" t="s">
        <v>318</v>
      </c>
      <c r="B33">
        <v>3106</v>
      </c>
      <c r="C33" s="79"/>
      <c r="D33" s="79"/>
      <c r="E33" s="79"/>
      <c r="F33" s="79"/>
      <c r="G33" s="79"/>
      <c r="H33" s="20"/>
      <c r="I33" s="20"/>
      <c r="J33" s="20">
        <v>500</v>
      </c>
      <c r="K33" s="20"/>
      <c r="L33" s="20"/>
      <c r="M33" s="20"/>
      <c r="N33" s="20"/>
      <c r="O33" s="20"/>
      <c r="P33" s="20"/>
      <c r="Q33" s="20"/>
      <c r="R33" s="20"/>
      <c r="S33" s="20"/>
    </row>
    <row r="34" spans="1:19">
      <c r="A34" s="51" t="s">
        <v>87</v>
      </c>
      <c r="B34">
        <v>39819</v>
      </c>
      <c r="C34" s="79">
        <v>59519</v>
      </c>
      <c r="D34" s="79">
        <v>68782</v>
      </c>
      <c r="E34" s="79">
        <v>235912</v>
      </c>
      <c r="F34" s="79">
        <v>2151611</v>
      </c>
      <c r="G34" s="79">
        <v>154821</v>
      </c>
      <c r="H34" s="20">
        <v>215317</v>
      </c>
      <c r="I34" s="20"/>
      <c r="J34" s="20">
        <v>100</v>
      </c>
      <c r="K34" s="20"/>
      <c r="L34" s="20"/>
      <c r="M34" s="20"/>
      <c r="N34" s="20"/>
      <c r="O34" s="20"/>
      <c r="P34" s="20"/>
      <c r="Q34" s="20"/>
      <c r="R34" s="20"/>
      <c r="S34" s="20"/>
    </row>
    <row r="35" spans="1:19">
      <c r="A35" s="51" t="s">
        <v>378</v>
      </c>
      <c r="C35" s="79"/>
      <c r="D35" s="79"/>
      <c r="E35" s="79"/>
      <c r="F35" s="79"/>
      <c r="G35" s="7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19">
      <c r="A36" s="51" t="s">
        <v>226</v>
      </c>
      <c r="B36">
        <v>11367</v>
      </c>
      <c r="C36" s="79">
        <v>1398</v>
      </c>
      <c r="D36" s="79"/>
      <c r="E36" s="79"/>
      <c r="F36" s="79"/>
      <c r="G36" s="79">
        <v>2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spans="1:19">
      <c r="A37" s="51" t="s">
        <v>90</v>
      </c>
      <c r="B37">
        <v>248</v>
      </c>
      <c r="C37" s="79"/>
      <c r="D37" s="79"/>
      <c r="E37" s="79"/>
      <c r="F37" s="79"/>
      <c r="G37" s="79"/>
      <c r="H37" s="20"/>
      <c r="I37" s="20"/>
      <c r="J37" s="20">
        <v>100</v>
      </c>
      <c r="K37" s="20"/>
      <c r="L37" s="20"/>
      <c r="M37" s="20"/>
      <c r="N37" s="20"/>
      <c r="O37" s="20"/>
      <c r="P37" s="20"/>
      <c r="Q37" s="20"/>
      <c r="R37" s="20"/>
      <c r="S37" s="20"/>
    </row>
    <row r="38" spans="1:19">
      <c r="A38" s="51" t="s">
        <v>91</v>
      </c>
      <c r="B38">
        <v>3</v>
      </c>
      <c r="C38" s="79"/>
      <c r="D38" s="79"/>
      <c r="E38" s="79"/>
      <c r="F38" s="79"/>
      <c r="G38" s="79"/>
      <c r="H38" s="20"/>
      <c r="I38" s="20"/>
      <c r="J38" s="20">
        <v>50</v>
      </c>
      <c r="K38" s="20"/>
      <c r="L38" s="20"/>
      <c r="M38" s="20"/>
      <c r="N38" s="20"/>
      <c r="O38" s="20"/>
      <c r="P38" s="20"/>
      <c r="Q38" s="20"/>
      <c r="R38" s="20"/>
      <c r="S38" s="20"/>
    </row>
    <row r="39" spans="1:19">
      <c r="A39" s="51" t="s">
        <v>93</v>
      </c>
      <c r="C39" s="79"/>
      <c r="D39" s="79"/>
      <c r="E39" s="79"/>
      <c r="F39" s="79"/>
      <c r="G39" s="79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 spans="1:19">
      <c r="A40" s="51" t="s">
        <v>94</v>
      </c>
      <c r="B40">
        <v>3765</v>
      </c>
      <c r="C40" s="79">
        <v>24832</v>
      </c>
      <c r="D40" s="79"/>
      <c r="E40" s="79"/>
      <c r="F40" s="79"/>
      <c r="G40" s="79"/>
      <c r="H40" s="20">
        <v>19832</v>
      </c>
      <c r="I40" s="20">
        <v>229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</row>
    <row r="41" spans="1:19">
      <c r="A41" s="51" t="s">
        <v>95</v>
      </c>
      <c r="C41" s="79"/>
      <c r="D41" s="79">
        <v>6576</v>
      </c>
      <c r="E41" s="79"/>
      <c r="F41" s="79"/>
      <c r="G41" s="79">
        <v>8000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</row>
    <row r="42" spans="1:19">
      <c r="A42" s="51" t="s">
        <v>100</v>
      </c>
      <c r="B42">
        <v>798</v>
      </c>
      <c r="C42" s="79">
        <v>869</v>
      </c>
      <c r="D42" s="79"/>
      <c r="E42" s="79"/>
      <c r="F42" s="79"/>
      <c r="G42" s="79">
        <v>120368</v>
      </c>
      <c r="H42" s="20"/>
      <c r="I42" s="20">
        <v>7571</v>
      </c>
      <c r="J42" s="20">
        <v>50</v>
      </c>
      <c r="K42" s="20">
        <v>1252</v>
      </c>
      <c r="L42" s="20"/>
      <c r="M42" s="20"/>
      <c r="N42" s="20"/>
      <c r="O42" s="20"/>
      <c r="P42" s="20"/>
      <c r="Q42" s="20"/>
      <c r="R42" s="20"/>
      <c r="S42" s="20"/>
    </row>
    <row r="43" spans="1:19">
      <c r="A43" s="51" t="s">
        <v>102</v>
      </c>
      <c r="B43">
        <v>110606</v>
      </c>
      <c r="C43" s="79">
        <v>8101</v>
      </c>
      <c r="D43" s="79">
        <v>1378495</v>
      </c>
      <c r="E43" s="79">
        <v>210667</v>
      </c>
      <c r="F43" s="79">
        <v>78489</v>
      </c>
      <c r="G43" s="79">
        <v>1582363</v>
      </c>
      <c r="H43" s="20"/>
      <c r="I43" s="20">
        <v>1791</v>
      </c>
      <c r="J43" s="20"/>
      <c r="K43" s="20">
        <v>1</v>
      </c>
      <c r="L43" s="20"/>
      <c r="M43" s="20"/>
      <c r="N43" s="20"/>
      <c r="O43" s="20"/>
      <c r="P43" s="20"/>
      <c r="Q43" s="20"/>
      <c r="R43" s="20"/>
      <c r="S43" s="20"/>
    </row>
    <row r="44" spans="1:19">
      <c r="A44" s="51" t="s">
        <v>103</v>
      </c>
      <c r="C44" s="79"/>
      <c r="D44" s="79"/>
      <c r="E44" s="79"/>
      <c r="F44" s="79"/>
      <c r="G44" s="79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</row>
    <row r="45" spans="1:19">
      <c r="A45" s="51" t="s">
        <v>104</v>
      </c>
      <c r="B45">
        <v>632967</v>
      </c>
      <c r="C45" s="79">
        <v>59900</v>
      </c>
      <c r="D45" s="79"/>
      <c r="E45" s="79"/>
      <c r="F45" s="79"/>
      <c r="G45" s="79">
        <v>59</v>
      </c>
      <c r="H45" s="20">
        <v>566329</v>
      </c>
      <c r="I45" s="20">
        <v>2626</v>
      </c>
      <c r="J45" s="20"/>
      <c r="K45" s="20">
        <v>169</v>
      </c>
      <c r="L45" s="20"/>
      <c r="M45" s="20"/>
      <c r="N45" s="20"/>
      <c r="O45" s="20"/>
      <c r="P45" s="20"/>
      <c r="Q45" s="20"/>
      <c r="R45" s="20"/>
      <c r="S45" s="20"/>
    </row>
    <row r="46" spans="1:19">
      <c r="A46" s="51" t="s">
        <v>320</v>
      </c>
      <c r="B46">
        <v>1000</v>
      </c>
      <c r="C46" s="79"/>
      <c r="D46" s="79"/>
      <c r="E46" s="79"/>
      <c r="F46" s="79"/>
      <c r="G46" s="79"/>
      <c r="H46" s="20"/>
      <c r="I46" s="20"/>
      <c r="J46" s="20">
        <v>100</v>
      </c>
      <c r="K46" s="20"/>
      <c r="L46" s="20"/>
      <c r="M46" s="20"/>
      <c r="N46" s="20"/>
      <c r="O46" s="20"/>
      <c r="P46" s="20"/>
      <c r="Q46" s="20"/>
      <c r="R46" s="20"/>
      <c r="S46" s="20"/>
    </row>
    <row r="47" spans="1:19">
      <c r="A47" s="51" t="s">
        <v>118</v>
      </c>
      <c r="B47">
        <v>1295737</v>
      </c>
      <c r="C47" s="80">
        <v>9509</v>
      </c>
      <c r="D47" s="80"/>
      <c r="E47" s="80"/>
      <c r="F47" s="80"/>
      <c r="G47" s="80"/>
      <c r="H47" s="20"/>
      <c r="I47" s="20"/>
      <c r="J47" s="20">
        <v>200</v>
      </c>
      <c r="K47" s="20"/>
      <c r="L47" s="20"/>
      <c r="M47" s="20"/>
      <c r="N47" s="20"/>
      <c r="O47" s="20"/>
      <c r="P47" s="20"/>
      <c r="Q47" s="20"/>
      <c r="R47" s="20"/>
      <c r="S47" s="20"/>
    </row>
    <row r="48" spans="1:19">
      <c r="A48" s="51" t="s">
        <v>119</v>
      </c>
      <c r="B48">
        <v>147677</v>
      </c>
      <c r="C48" s="80">
        <v>4514</v>
      </c>
      <c r="D48" s="80"/>
      <c r="E48" s="80"/>
      <c r="F48" s="80"/>
      <c r="G48" s="8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</row>
    <row r="49" spans="1:19">
      <c r="A49" s="51" t="s">
        <v>122</v>
      </c>
      <c r="B49">
        <v>171869</v>
      </c>
      <c r="C49" s="80">
        <v>614156</v>
      </c>
      <c r="D49" s="80">
        <v>2555</v>
      </c>
      <c r="E49" s="80">
        <v>10749</v>
      </c>
      <c r="F49" s="80">
        <v>2101397</v>
      </c>
      <c r="G49" s="80">
        <v>33540</v>
      </c>
      <c r="H49" s="20">
        <v>3039213</v>
      </c>
      <c r="I49" s="20">
        <v>65889</v>
      </c>
      <c r="J49" s="20">
        <v>33099</v>
      </c>
      <c r="K49" s="20">
        <v>1175</v>
      </c>
      <c r="L49" s="20"/>
      <c r="M49" s="20"/>
      <c r="N49" s="20"/>
      <c r="O49" s="20"/>
      <c r="P49" s="20"/>
      <c r="Q49" s="20"/>
      <c r="R49" s="20"/>
      <c r="S49" s="20"/>
    </row>
    <row r="50" spans="1:19">
      <c r="A50" s="44" t="s">
        <v>287</v>
      </c>
      <c r="B50" s="15"/>
      <c r="C50" s="79"/>
      <c r="D50" s="79"/>
      <c r="E50" s="79"/>
      <c r="F50" s="79"/>
      <c r="G50" s="79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</row>
    <row r="51" spans="1:19">
      <c r="A51" s="44" t="s">
        <v>123</v>
      </c>
      <c r="B51" s="15"/>
      <c r="C51" s="79"/>
      <c r="D51" s="79"/>
      <c r="E51" s="79">
        <v>14655</v>
      </c>
      <c r="F51" s="79"/>
      <c r="G51" s="79">
        <v>138224</v>
      </c>
      <c r="H51" s="20"/>
      <c r="I51" s="20"/>
      <c r="J51" s="20">
        <v>50</v>
      </c>
      <c r="K51" s="20"/>
      <c r="L51" s="20"/>
      <c r="M51" s="20"/>
      <c r="N51" s="20"/>
      <c r="O51" s="20"/>
      <c r="P51" s="20"/>
      <c r="Q51" s="20"/>
      <c r="R51" s="20"/>
      <c r="S51" s="20"/>
    </row>
    <row r="52" spans="1:19">
      <c r="A52" s="44" t="s">
        <v>124</v>
      </c>
      <c r="B52" s="15"/>
      <c r="C52" s="79">
        <v>166</v>
      </c>
      <c r="D52" s="79"/>
      <c r="E52" s="79"/>
      <c r="F52" s="79"/>
      <c r="G52" s="7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</row>
    <row r="53" spans="1:19">
      <c r="A53" s="44" t="s">
        <v>127</v>
      </c>
      <c r="B53" s="15"/>
      <c r="C53" s="79">
        <v>5333</v>
      </c>
      <c r="D53" s="79"/>
      <c r="E53" s="79"/>
      <c r="F53" s="79"/>
      <c r="G53" s="79"/>
      <c r="H53" s="20"/>
      <c r="I53" s="20"/>
      <c r="J53" s="20">
        <v>200</v>
      </c>
      <c r="K53" s="20"/>
      <c r="L53" s="20"/>
      <c r="M53" s="20"/>
      <c r="N53" s="20"/>
      <c r="O53" s="20"/>
      <c r="P53" s="20"/>
      <c r="Q53" s="20"/>
      <c r="R53" s="20"/>
      <c r="S53" s="20"/>
    </row>
    <row r="54" spans="1:19">
      <c r="A54" s="51" t="s">
        <v>305</v>
      </c>
      <c r="B54" s="15"/>
      <c r="C54" s="79"/>
      <c r="D54" s="79"/>
      <c r="E54" s="79"/>
      <c r="F54" s="79"/>
      <c r="G54" s="79"/>
      <c r="H54" s="20"/>
      <c r="I54" s="20"/>
      <c r="J54" s="20">
        <v>1200</v>
      </c>
      <c r="K54" s="20"/>
      <c r="L54" s="20"/>
      <c r="M54" s="20"/>
      <c r="N54" s="20"/>
      <c r="O54" s="20"/>
      <c r="P54" s="20"/>
      <c r="Q54" s="20"/>
      <c r="R54" s="20"/>
      <c r="S54" s="20"/>
    </row>
    <row r="55" spans="1:19">
      <c r="A55" s="44" t="s">
        <v>212</v>
      </c>
      <c r="B55" s="17"/>
      <c r="C55" s="80"/>
      <c r="D55" s="80"/>
      <c r="E55" s="80"/>
      <c r="F55" s="80"/>
      <c r="G55" s="80"/>
      <c r="H55" s="20"/>
      <c r="I55" s="20">
        <v>400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56" spans="1:19">
      <c r="A56" s="44" t="s">
        <v>383</v>
      </c>
      <c r="B56" s="17"/>
      <c r="C56" s="80"/>
      <c r="D56" s="80"/>
      <c r="E56" s="80"/>
      <c r="F56" s="80">
        <v>5739</v>
      </c>
      <c r="G56" s="8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</row>
    <row r="57" spans="1:19">
      <c r="A57" s="44" t="s">
        <v>134</v>
      </c>
      <c r="B57" s="13">
        <v>32807</v>
      </c>
      <c r="C57" s="81"/>
      <c r="D57" s="81"/>
      <c r="E57" s="81"/>
      <c r="F57" s="81">
        <v>8400</v>
      </c>
      <c r="G57" s="81"/>
      <c r="H57" s="20">
        <v>1393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</row>
    <row r="58" spans="1:19">
      <c r="A58" s="44" t="s">
        <v>377</v>
      </c>
      <c r="B58" s="17"/>
      <c r="C58" s="80">
        <v>857</v>
      </c>
      <c r="D58" s="80"/>
      <c r="E58" s="80"/>
      <c r="F58" s="80"/>
      <c r="G58" s="8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</row>
    <row r="59" spans="1:19">
      <c r="A59" s="44" t="s">
        <v>368</v>
      </c>
      <c r="B59" s="17">
        <v>25111</v>
      </c>
      <c r="C59" s="80"/>
      <c r="D59" s="80"/>
      <c r="E59" s="80"/>
      <c r="F59" s="80"/>
      <c r="G59" s="80">
        <v>754800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</row>
    <row r="60" spans="1:19">
      <c r="A60" s="44" t="s">
        <v>316</v>
      </c>
      <c r="B60" s="15"/>
      <c r="C60" s="79"/>
      <c r="D60" s="79"/>
      <c r="E60" s="79"/>
      <c r="F60" s="79"/>
      <c r="G60" s="79">
        <v>2240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</row>
    <row r="61" spans="1:19">
      <c r="A61" s="51" t="s">
        <v>166</v>
      </c>
      <c r="B61" s="17">
        <v>560</v>
      </c>
      <c r="C61" s="80">
        <v>605</v>
      </c>
      <c r="D61" s="80">
        <v>6815</v>
      </c>
      <c r="E61" s="80">
        <v>3974</v>
      </c>
      <c r="F61" s="80"/>
      <c r="G61" s="80">
        <v>42526</v>
      </c>
      <c r="H61" s="20"/>
      <c r="I61" s="20">
        <v>6132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</row>
    <row r="62" spans="1:19">
      <c r="A62" s="51" t="s">
        <v>319</v>
      </c>
      <c r="B62" s="13"/>
      <c r="C62" s="81"/>
      <c r="D62" s="81"/>
      <c r="E62" s="81"/>
      <c r="F62" s="81"/>
      <c r="G62" s="81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</row>
    <row r="63" spans="1:19">
      <c r="A63" s="51" t="s">
        <v>146</v>
      </c>
      <c r="B63" s="13"/>
      <c r="C63" s="81"/>
      <c r="D63" s="81"/>
      <c r="E63" s="81"/>
      <c r="F63" s="81"/>
      <c r="G63" s="81">
        <v>16766</v>
      </c>
      <c r="H63" s="20"/>
      <c r="I63" s="20"/>
      <c r="J63" s="20">
        <v>50</v>
      </c>
      <c r="K63" s="20"/>
      <c r="L63" s="20"/>
      <c r="M63" s="20"/>
      <c r="N63" s="20"/>
      <c r="O63" s="20"/>
      <c r="P63" s="20"/>
      <c r="Q63" s="20"/>
      <c r="R63" s="20"/>
      <c r="S63" s="20"/>
    </row>
    <row r="64" spans="1:19">
      <c r="A64" s="51" t="s">
        <v>147</v>
      </c>
      <c r="B64" s="15">
        <v>1846</v>
      </c>
      <c r="C64" s="79">
        <v>95407</v>
      </c>
      <c r="D64" s="79"/>
      <c r="E64" s="79"/>
      <c r="F64" s="79"/>
      <c r="G64" s="79">
        <v>61397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</row>
    <row r="65" spans="1:19">
      <c r="A65" s="51" t="s">
        <v>314</v>
      </c>
      <c r="B65" s="15"/>
      <c r="C65" s="79">
        <v>725</v>
      </c>
      <c r="D65" s="79"/>
      <c r="E65" s="79"/>
      <c r="F65" s="79"/>
      <c r="G65" s="79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</row>
    <row r="66" spans="1:19">
      <c r="A66" s="51" t="s">
        <v>149</v>
      </c>
      <c r="B66" s="15">
        <v>3936</v>
      </c>
      <c r="C66" s="79">
        <v>10118</v>
      </c>
      <c r="D66" s="79"/>
      <c r="E66" s="79">
        <v>6617</v>
      </c>
      <c r="F66" s="79"/>
      <c r="G66" s="79">
        <v>69825</v>
      </c>
      <c r="H66" s="20"/>
      <c r="I66" s="20">
        <v>16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</row>
    <row r="67" spans="1:19">
      <c r="A67" s="51" t="s">
        <v>150</v>
      </c>
      <c r="B67" s="15"/>
      <c r="C67" s="79">
        <v>326</v>
      </c>
      <c r="D67" s="79"/>
      <c r="E67" s="79"/>
      <c r="F67" s="79"/>
      <c r="G67" s="79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</row>
    <row r="68" spans="1:19">
      <c r="A68" s="51" t="s">
        <v>155</v>
      </c>
      <c r="B68" s="15">
        <v>161</v>
      </c>
      <c r="C68" s="79"/>
      <c r="D68" s="79"/>
      <c r="E68" s="79"/>
      <c r="F68" s="79"/>
      <c r="G68" s="79"/>
      <c r="H68" s="20"/>
      <c r="I68" s="20"/>
      <c r="J68" s="20">
        <v>50</v>
      </c>
      <c r="K68" s="20"/>
      <c r="L68" s="20"/>
      <c r="M68" s="20"/>
      <c r="N68" s="20"/>
      <c r="O68" s="20"/>
      <c r="P68" s="20"/>
      <c r="Q68" s="20"/>
      <c r="R68" s="20"/>
      <c r="S68" s="20"/>
    </row>
    <row r="69" spans="1:19">
      <c r="A69" s="51" t="s">
        <v>218</v>
      </c>
      <c r="B69" s="15">
        <v>2086</v>
      </c>
      <c r="C69" s="79">
        <v>52043</v>
      </c>
      <c r="D69" s="79"/>
      <c r="E69" s="79"/>
      <c r="F69" s="79"/>
      <c r="G69" s="79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</row>
    <row r="70" spans="1:19">
      <c r="A70" s="51" t="s">
        <v>217</v>
      </c>
      <c r="B70" s="15"/>
      <c r="C70" s="79">
        <v>16343</v>
      </c>
      <c r="D70" s="79"/>
      <c r="E70" s="79"/>
      <c r="F70" s="79"/>
      <c r="G70" s="79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</row>
    <row r="71" spans="1:19">
      <c r="A71" s="51" t="s">
        <v>249</v>
      </c>
      <c r="B71" s="15"/>
      <c r="C71" s="79">
        <v>215</v>
      </c>
      <c r="D71" s="79"/>
      <c r="E71" s="79"/>
      <c r="F71" s="79"/>
      <c r="G71" s="79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</row>
    <row r="72" spans="1:19">
      <c r="A72" s="51" t="s">
        <v>161</v>
      </c>
      <c r="B72" s="15"/>
      <c r="C72" s="79"/>
      <c r="D72" s="79"/>
      <c r="E72" s="79"/>
      <c r="F72" s="79"/>
      <c r="G72" s="79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</row>
    <row r="73" spans="1:19">
      <c r="A73" s="15" t="s">
        <v>379</v>
      </c>
      <c r="B73" s="15">
        <v>143</v>
      </c>
      <c r="C73" s="15"/>
      <c r="D73" s="15"/>
      <c r="E73" s="15"/>
      <c r="F73" s="15"/>
      <c r="G73" s="15"/>
    </row>
    <row r="74" spans="1:19">
      <c r="A74" s="13"/>
      <c r="B74" s="13"/>
      <c r="C74" s="13"/>
      <c r="D74" s="13"/>
      <c r="E74" s="13"/>
      <c r="F74" s="13"/>
      <c r="G74" s="13"/>
    </row>
    <row r="75" spans="1:19">
      <c r="A75" s="13"/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1:19">
      <c r="A76" s="15"/>
      <c r="B76" s="15"/>
      <c r="C76" s="15"/>
      <c r="D76" s="15"/>
      <c r="E76" s="15"/>
      <c r="F76" s="15"/>
      <c r="G76" s="15"/>
    </row>
    <row r="77" spans="1:19">
      <c r="A77" s="15"/>
      <c r="B77" s="15"/>
      <c r="C77" s="15"/>
      <c r="D77" s="15"/>
      <c r="E77" s="15"/>
      <c r="F77" s="15"/>
      <c r="G77" s="15"/>
    </row>
    <row r="78" spans="1:19">
      <c r="A78" s="15"/>
      <c r="B78" s="15"/>
      <c r="C78" s="15"/>
      <c r="D78" s="15"/>
      <c r="E78" s="15"/>
      <c r="F78" s="15"/>
      <c r="G78" s="15"/>
    </row>
    <row r="79" spans="1:19">
      <c r="A79" s="15"/>
      <c r="B79" s="15"/>
      <c r="C79" s="15"/>
      <c r="D79" s="15"/>
      <c r="E79" s="15"/>
      <c r="F79" s="15"/>
      <c r="G79" s="15"/>
    </row>
    <row r="80" spans="1:19">
      <c r="A80" s="13"/>
      <c r="B80" s="13"/>
      <c r="C80" s="13"/>
      <c r="D80" s="13"/>
      <c r="E80" s="13"/>
      <c r="F80" s="13"/>
      <c r="G80" s="13"/>
    </row>
    <row r="81" spans="1:7">
      <c r="A81" s="17"/>
      <c r="B81" s="17"/>
      <c r="C81" s="17"/>
      <c r="D81" s="17"/>
      <c r="E81" s="17"/>
      <c r="F81" s="17"/>
      <c r="G81" s="17"/>
    </row>
    <row r="82" spans="1:7">
      <c r="A82" s="15"/>
      <c r="B82" s="15"/>
      <c r="C82" s="15"/>
      <c r="D82" s="15"/>
      <c r="E82" s="15"/>
      <c r="F82" s="15"/>
      <c r="G82" s="15"/>
    </row>
    <row r="83" spans="1:7">
      <c r="A83" s="15"/>
      <c r="B83" s="15"/>
      <c r="C83" s="15"/>
      <c r="D83" s="15"/>
      <c r="E83" s="15"/>
      <c r="F83" s="15"/>
      <c r="G83" s="15"/>
    </row>
    <row r="84" spans="1:7">
      <c r="A84" s="15"/>
      <c r="B84" s="15"/>
      <c r="C84" s="15"/>
      <c r="D84" s="15"/>
      <c r="E84" s="15"/>
      <c r="F84" s="15"/>
      <c r="G84" s="15"/>
    </row>
    <row r="85" spans="1:7">
      <c r="A85" s="15"/>
      <c r="B85" s="15"/>
      <c r="C85" s="15"/>
      <c r="D85" s="15"/>
      <c r="E85" s="15"/>
      <c r="F85" s="15"/>
      <c r="G85" s="15"/>
    </row>
    <row r="86" spans="1:7">
      <c r="A86" s="15"/>
      <c r="B86" s="15"/>
      <c r="C86" s="15"/>
      <c r="D86" s="15"/>
      <c r="E86" s="15"/>
      <c r="F86" s="15"/>
      <c r="G86" s="15"/>
    </row>
    <row r="87" spans="1:7">
      <c r="A87" s="13"/>
      <c r="B87" s="13"/>
      <c r="C87" s="13"/>
      <c r="D87" s="13"/>
      <c r="E87" s="13"/>
      <c r="F87" s="13"/>
      <c r="G87" s="13"/>
    </row>
    <row r="88" spans="1:7">
      <c r="A88" s="15"/>
      <c r="B88" s="15"/>
      <c r="C88" s="15"/>
      <c r="D88" s="15"/>
      <c r="E88" s="15"/>
      <c r="F88" s="15"/>
      <c r="G88" s="15"/>
    </row>
    <row r="89" spans="1:7">
      <c r="A89" s="15"/>
      <c r="B89" s="15"/>
      <c r="C89" s="15"/>
      <c r="D89" s="15"/>
      <c r="E89" s="15"/>
      <c r="F89" s="15"/>
      <c r="G89" s="15"/>
    </row>
    <row r="90" spans="1:7">
      <c r="A90" s="15"/>
      <c r="B90" s="15"/>
      <c r="C90" s="15"/>
      <c r="D90" s="15"/>
      <c r="E90" s="15"/>
      <c r="F90" s="15"/>
      <c r="G90" s="15"/>
    </row>
    <row r="91" spans="1:7">
      <c r="A91" s="15"/>
      <c r="B91" s="15"/>
      <c r="C91" s="15"/>
      <c r="D91" s="15"/>
      <c r="E91" s="15"/>
      <c r="F91" s="15"/>
      <c r="G91" s="15"/>
    </row>
    <row r="92" spans="1:7">
      <c r="A92" s="15"/>
      <c r="B92" s="15"/>
      <c r="C92" s="15"/>
      <c r="D92" s="15"/>
      <c r="E92" s="15"/>
      <c r="F92" s="15"/>
      <c r="G92" s="15"/>
    </row>
    <row r="93" spans="1:7">
      <c r="A93" s="15"/>
      <c r="B93" s="15"/>
      <c r="C93" s="15"/>
      <c r="D93" s="15"/>
      <c r="E93" s="15"/>
      <c r="F93" s="15"/>
      <c r="G93" s="15"/>
    </row>
    <row r="94" spans="1:7">
      <c r="A94" s="15"/>
      <c r="B94" s="15"/>
      <c r="C94" s="15"/>
      <c r="D94" s="15"/>
      <c r="E94" s="15"/>
      <c r="F94" s="15"/>
      <c r="G94" s="15"/>
    </row>
    <row r="95" spans="1:7">
      <c r="A95" s="15"/>
      <c r="B95" s="15"/>
      <c r="C95" s="15"/>
      <c r="D95" s="15"/>
      <c r="E95" s="15"/>
      <c r="F95" s="15"/>
      <c r="G95" s="15"/>
    </row>
    <row r="96" spans="1:7">
      <c r="A96" s="13"/>
      <c r="B96" s="13"/>
      <c r="C96" s="13"/>
      <c r="D96" s="13"/>
      <c r="E96" s="13"/>
      <c r="F96" s="13"/>
      <c r="G96" s="13"/>
    </row>
    <row r="97" spans="1:7">
      <c r="A97" s="15"/>
      <c r="B97" s="15"/>
      <c r="C97" s="15"/>
      <c r="D97" s="15"/>
      <c r="E97" s="15"/>
      <c r="F97" s="15"/>
      <c r="G97" s="15"/>
    </row>
    <row r="98" spans="1:7">
      <c r="A98" s="17"/>
      <c r="B98" s="17"/>
      <c r="C98" s="17"/>
      <c r="D98" s="17"/>
      <c r="E98" s="17"/>
      <c r="F98" s="17"/>
      <c r="G98" s="17"/>
    </row>
    <row r="99" spans="1:7">
      <c r="A99" s="15"/>
      <c r="B99" s="15"/>
      <c r="C99" s="15"/>
      <c r="D99" s="15"/>
      <c r="E99" s="15"/>
      <c r="F99" s="15"/>
      <c r="G99" s="15"/>
    </row>
    <row r="100" spans="1:7">
      <c r="A100" s="15"/>
      <c r="B100" s="15"/>
      <c r="C100" s="15"/>
      <c r="D100" s="15"/>
      <c r="E100" s="15"/>
      <c r="F100" s="15"/>
      <c r="G100" s="15"/>
    </row>
    <row r="101" spans="1:7">
      <c r="A101" s="15"/>
      <c r="B101" s="15"/>
      <c r="C101" s="15"/>
      <c r="D101" s="15"/>
      <c r="E101" s="15"/>
      <c r="F101" s="15"/>
      <c r="G101" s="15"/>
    </row>
    <row r="102" spans="1:7">
      <c r="A102" s="17"/>
      <c r="B102" s="17"/>
      <c r="C102" s="17"/>
      <c r="D102" s="17"/>
      <c r="E102" s="17"/>
      <c r="F102" s="17"/>
      <c r="G102" s="17"/>
    </row>
    <row r="103" spans="1:7">
      <c r="A103" s="15"/>
      <c r="B103" s="15"/>
      <c r="C103" s="15"/>
      <c r="D103" s="15"/>
      <c r="E103" s="15"/>
      <c r="F103" s="15"/>
      <c r="G103" s="15"/>
    </row>
    <row r="104" spans="1:7">
      <c r="A104" s="15"/>
      <c r="B104" s="15"/>
      <c r="C104" s="15"/>
      <c r="D104" s="15"/>
      <c r="E104" s="15"/>
      <c r="F104" s="15"/>
      <c r="G104" s="15"/>
    </row>
    <row r="105" spans="1:7">
      <c r="A105" s="15"/>
      <c r="B105" s="15"/>
      <c r="C105" s="15"/>
      <c r="D105" s="15"/>
      <c r="E105" s="15"/>
      <c r="F105" s="15"/>
      <c r="G105" s="15"/>
    </row>
    <row r="106" spans="1:7">
      <c r="A106" s="15"/>
      <c r="B106" s="15"/>
      <c r="C106" s="15"/>
      <c r="D106" s="15"/>
      <c r="E106" s="15"/>
      <c r="F106" s="15"/>
      <c r="G106" s="15"/>
    </row>
    <row r="107" spans="1:7">
      <c r="A107" s="13"/>
      <c r="B107" s="13"/>
      <c r="C107" s="13"/>
      <c r="D107" s="13"/>
      <c r="E107" s="13"/>
      <c r="F107" s="13"/>
      <c r="G107" s="13"/>
    </row>
    <row r="108" spans="1:7">
      <c r="A108" s="15"/>
      <c r="B108" s="15"/>
      <c r="C108" s="15"/>
      <c r="D108" s="15"/>
      <c r="E108" s="15"/>
      <c r="F108" s="15"/>
      <c r="G108" s="15"/>
    </row>
    <row r="109" spans="1:7">
      <c r="A109" s="15"/>
      <c r="B109" s="15"/>
      <c r="C109" s="15"/>
      <c r="D109" s="15"/>
      <c r="E109" s="15"/>
      <c r="F109" s="15"/>
      <c r="G109" s="15"/>
    </row>
    <row r="110" spans="1:7">
      <c r="A110" s="15"/>
      <c r="B110" s="15"/>
      <c r="C110" s="15"/>
      <c r="D110" s="15"/>
      <c r="E110" s="15"/>
      <c r="F110" s="15"/>
      <c r="G110" s="15"/>
    </row>
    <row r="111" spans="1:7">
      <c r="A111" s="15"/>
      <c r="B111" s="15"/>
      <c r="C111" s="15"/>
      <c r="D111" s="15"/>
      <c r="E111" s="15"/>
      <c r="F111" s="15"/>
      <c r="G111" s="15"/>
    </row>
    <row r="112" spans="1:7">
      <c r="A112" s="15"/>
      <c r="B112" s="15"/>
      <c r="C112" s="15"/>
      <c r="D112" s="15"/>
      <c r="E112" s="15"/>
      <c r="F112" s="15"/>
      <c r="G112" s="15"/>
    </row>
    <row r="113" spans="1:7">
      <c r="A113" s="15"/>
      <c r="B113" s="15"/>
      <c r="C113" s="15"/>
      <c r="D113" s="15"/>
      <c r="E113" s="15"/>
      <c r="F113" s="15"/>
      <c r="G113" s="15"/>
    </row>
    <row r="114" spans="1:7">
      <c r="A114" s="15"/>
      <c r="B114" s="15"/>
      <c r="C114" s="15"/>
      <c r="D114" s="15"/>
      <c r="E114" s="15"/>
      <c r="F114" s="15"/>
      <c r="G114" s="15"/>
    </row>
    <row r="115" spans="1:7">
      <c r="A115" s="15"/>
      <c r="B115" s="15"/>
      <c r="C115" s="15"/>
      <c r="D115" s="15"/>
      <c r="E115" s="15"/>
      <c r="F115" s="15"/>
      <c r="G115" s="15"/>
    </row>
    <row r="116" spans="1:7">
      <c r="A116" s="17"/>
      <c r="B116" s="17"/>
      <c r="C116" s="17"/>
      <c r="D116" s="17"/>
      <c r="E116" s="17"/>
      <c r="F116" s="17"/>
      <c r="G116" s="17"/>
    </row>
    <row r="117" spans="1:7">
      <c r="A117" s="15"/>
      <c r="B117" s="15"/>
      <c r="C117" s="15"/>
      <c r="D117" s="15"/>
      <c r="E117" s="15"/>
      <c r="F117" s="15"/>
      <c r="G117" s="15"/>
    </row>
    <row r="118" spans="1:7">
      <c r="A118" s="17"/>
      <c r="B118" s="17"/>
      <c r="C118" s="17"/>
      <c r="D118" s="17"/>
      <c r="E118" s="17"/>
      <c r="F118" s="17"/>
      <c r="G118" s="17"/>
    </row>
    <row r="119" spans="1:7">
      <c r="A119" s="17"/>
      <c r="B119" s="17"/>
      <c r="C119" s="17"/>
      <c r="D119" s="17"/>
      <c r="E119" s="17"/>
      <c r="F119" s="17"/>
      <c r="G119" s="17"/>
    </row>
    <row r="120" spans="1:7">
      <c r="A120" s="15"/>
      <c r="B120" s="15"/>
      <c r="C120" s="15"/>
      <c r="D120" s="15"/>
      <c r="E120" s="15"/>
      <c r="F120" s="15"/>
      <c r="G120" s="15"/>
    </row>
    <row r="121" spans="1:7">
      <c r="A121" s="13"/>
      <c r="B121" s="13"/>
      <c r="C121" s="13"/>
      <c r="D121" s="13"/>
      <c r="E121" s="13"/>
      <c r="F121" s="13"/>
      <c r="G121" s="13"/>
    </row>
    <row r="122" spans="1:7">
      <c r="A122" s="17"/>
      <c r="B122" s="17"/>
      <c r="C122" s="17"/>
      <c r="D122" s="17"/>
      <c r="E122" s="17"/>
      <c r="F122" s="17"/>
      <c r="G122" s="17"/>
    </row>
    <row r="123" spans="1:7">
      <c r="A123" s="15"/>
      <c r="B123" s="15"/>
      <c r="C123" s="15"/>
      <c r="D123" s="15"/>
      <c r="E123" s="15"/>
      <c r="F123" s="15"/>
      <c r="G123" s="15"/>
    </row>
    <row r="124" spans="1:7">
      <c r="A124" s="15"/>
      <c r="B124" s="15"/>
      <c r="C124" s="15"/>
      <c r="D124" s="15"/>
      <c r="E124" s="15"/>
      <c r="F124" s="15"/>
      <c r="G124" s="15"/>
    </row>
    <row r="125" spans="1:7">
      <c r="A125" s="15"/>
      <c r="B125" s="15"/>
      <c r="C125" s="15"/>
      <c r="D125" s="15"/>
      <c r="E125" s="15"/>
      <c r="F125" s="15"/>
      <c r="G125" s="15"/>
    </row>
    <row r="126" spans="1:7">
      <c r="A126" s="15"/>
      <c r="B126" s="15"/>
      <c r="C126" s="15"/>
      <c r="D126" s="15"/>
      <c r="E126" s="15"/>
      <c r="F126" s="15"/>
      <c r="G126" s="15"/>
    </row>
    <row r="127" spans="1:7">
      <c r="A127" s="15"/>
      <c r="B127" s="15"/>
      <c r="C127" s="15"/>
      <c r="D127" s="15"/>
      <c r="E127" s="15"/>
      <c r="F127" s="15"/>
      <c r="G127" s="15"/>
    </row>
    <row r="128" spans="1:7">
      <c r="A128" s="17"/>
      <c r="B128" s="17"/>
      <c r="C128" s="17"/>
      <c r="D128" s="17"/>
      <c r="E128" s="17"/>
      <c r="F128" s="17"/>
      <c r="G128" s="17"/>
    </row>
    <row r="129" spans="1:7">
      <c r="A129" s="17"/>
      <c r="B129" s="17"/>
      <c r="C129" s="17"/>
      <c r="D129" s="17"/>
      <c r="E129" s="17"/>
      <c r="F129" s="17"/>
      <c r="G129" s="17"/>
    </row>
    <row r="130" spans="1:7">
      <c r="A130" s="17"/>
      <c r="B130" s="17"/>
      <c r="C130" s="17"/>
      <c r="D130" s="17"/>
      <c r="E130" s="17"/>
      <c r="F130" s="17"/>
      <c r="G130" s="17"/>
    </row>
    <row r="131" spans="1:7">
      <c r="A131" s="17"/>
      <c r="B131" s="17"/>
      <c r="C131" s="17"/>
      <c r="D131" s="17"/>
      <c r="E131" s="17"/>
      <c r="F131" s="17"/>
      <c r="G131" s="17"/>
    </row>
    <row r="132" spans="1:7">
      <c r="A132" s="15"/>
      <c r="B132" s="15"/>
      <c r="C132" s="15"/>
      <c r="D132" s="15"/>
      <c r="E132" s="15"/>
      <c r="F132" s="15"/>
      <c r="G132" s="15"/>
    </row>
    <row r="133" spans="1:7">
      <c r="A133" s="15"/>
      <c r="B133" s="15"/>
      <c r="C133" s="15"/>
      <c r="D133" s="15"/>
      <c r="E133" s="15"/>
      <c r="F133" s="15"/>
      <c r="G133" s="15"/>
    </row>
    <row r="134" spans="1:7">
      <c r="A134" s="15"/>
      <c r="B134" s="15"/>
      <c r="C134" s="15"/>
      <c r="D134" s="15"/>
      <c r="E134" s="15"/>
      <c r="F134" s="15"/>
      <c r="G134" s="15"/>
    </row>
    <row r="135" spans="1:7">
      <c r="A135" s="13"/>
      <c r="B135" s="13"/>
      <c r="C135" s="13"/>
      <c r="D135" s="13"/>
      <c r="E135" s="13"/>
      <c r="F135" s="13"/>
      <c r="G135" s="13"/>
    </row>
    <row r="136" spans="1:7">
      <c r="A136" s="17"/>
      <c r="B136" s="17"/>
      <c r="C136" s="17"/>
      <c r="D136" s="17"/>
      <c r="E136" s="17"/>
      <c r="F136" s="17"/>
      <c r="G136" s="17"/>
    </row>
    <row r="137" spans="1:7">
      <c r="A137" s="15"/>
      <c r="B137" s="15"/>
      <c r="C137" s="15"/>
      <c r="D137" s="15"/>
      <c r="E137" s="15"/>
      <c r="F137" s="15"/>
      <c r="G137" s="15"/>
    </row>
    <row r="138" spans="1:7">
      <c r="A138" s="13"/>
      <c r="B138" s="13"/>
      <c r="C138" s="13"/>
      <c r="D138" s="13"/>
      <c r="E138" s="13"/>
      <c r="F138" s="13"/>
      <c r="G138" s="13"/>
    </row>
    <row r="139" spans="1:7">
      <c r="A139" s="15"/>
      <c r="B139" s="15"/>
      <c r="C139" s="15"/>
      <c r="D139" s="15"/>
      <c r="E139" s="15"/>
      <c r="F139" s="15"/>
      <c r="G139" s="15"/>
    </row>
    <row r="140" spans="1:7">
      <c r="A140" s="13"/>
      <c r="B140" s="13"/>
      <c r="C140" s="13"/>
      <c r="D140" s="13"/>
      <c r="E140" s="13"/>
      <c r="F140" s="13"/>
      <c r="G140" s="13"/>
    </row>
    <row r="141" spans="1:7">
      <c r="A141" s="15"/>
      <c r="B141" s="15"/>
      <c r="C141" s="15"/>
      <c r="D141" s="15"/>
      <c r="E141" s="15"/>
      <c r="F141" s="15"/>
      <c r="G141" s="15"/>
    </row>
    <row r="142" spans="1:7">
      <c r="A142" s="15"/>
      <c r="B142" s="15"/>
      <c r="C142" s="15"/>
      <c r="D142" s="15"/>
      <c r="E142" s="15"/>
      <c r="F142" s="15"/>
      <c r="G142" s="15"/>
    </row>
    <row r="143" spans="1:7">
      <c r="A143" s="15"/>
      <c r="B143" s="15"/>
      <c r="C143" s="15"/>
      <c r="D143" s="15"/>
      <c r="E143" s="15"/>
      <c r="F143" s="15"/>
      <c r="G143" s="15"/>
    </row>
    <row r="144" spans="1:7">
      <c r="A144" s="15"/>
      <c r="B144" s="15"/>
      <c r="C144" s="15"/>
      <c r="D144" s="15"/>
      <c r="E144" s="15"/>
      <c r="F144" s="15"/>
      <c r="G144" s="15"/>
    </row>
    <row r="145" spans="1:7">
      <c r="A145" s="15"/>
      <c r="B145" s="15"/>
      <c r="C145" s="15"/>
      <c r="D145" s="15"/>
      <c r="E145" s="15"/>
      <c r="F145" s="15"/>
      <c r="G145" s="15"/>
    </row>
    <row r="146" spans="1:7">
      <c r="A146" s="15"/>
      <c r="B146" s="15"/>
      <c r="C146" s="15"/>
      <c r="D146" s="15"/>
      <c r="E146" s="15"/>
      <c r="F146" s="15"/>
      <c r="G146" s="15"/>
    </row>
    <row r="147" spans="1:7">
      <c r="A147" s="15"/>
      <c r="B147" s="15"/>
      <c r="C147" s="15"/>
      <c r="D147" s="15"/>
      <c r="E147" s="15"/>
      <c r="F147" s="15"/>
      <c r="G147" s="15"/>
    </row>
    <row r="148" spans="1:7">
      <c r="A148" s="15"/>
      <c r="B148" s="15"/>
      <c r="C148" s="15"/>
      <c r="D148" s="15"/>
      <c r="E148" s="15"/>
      <c r="F148" s="15"/>
      <c r="G148" s="15"/>
    </row>
    <row r="149" spans="1:7">
      <c r="A149" s="17"/>
      <c r="B149" s="17"/>
      <c r="C149" s="17"/>
      <c r="D149" s="17"/>
      <c r="E149" s="17"/>
      <c r="F149" s="17"/>
      <c r="G149" s="17"/>
    </row>
    <row r="150" spans="1:7">
      <c r="A150" s="15"/>
      <c r="B150" s="15"/>
      <c r="C150" s="15"/>
      <c r="D150" s="15"/>
      <c r="E150" s="15"/>
      <c r="F150" s="15"/>
      <c r="G150" s="15"/>
    </row>
    <row r="151" spans="1:7">
      <c r="A151" s="15"/>
      <c r="B151" s="15"/>
      <c r="C151" s="15"/>
      <c r="D151" s="15"/>
      <c r="E151" s="15"/>
      <c r="F151" s="15"/>
      <c r="G151" s="15"/>
    </row>
    <row r="152" spans="1:7">
      <c r="A152" s="15"/>
      <c r="B152" s="15"/>
      <c r="C152" s="15"/>
      <c r="D152" s="15"/>
      <c r="E152" s="15"/>
      <c r="F152" s="15"/>
      <c r="G152" s="15"/>
    </row>
    <row r="153" spans="1:7">
      <c r="A153" s="15"/>
      <c r="B153" s="15"/>
      <c r="C153" s="15"/>
      <c r="D153" s="15"/>
      <c r="E153" s="15"/>
      <c r="F153" s="15"/>
      <c r="G153" s="15"/>
    </row>
    <row r="154" spans="1:7">
      <c r="A154" s="15"/>
      <c r="B154" s="15"/>
      <c r="C154" s="15"/>
      <c r="D154" s="15"/>
      <c r="E154" s="15"/>
      <c r="F154" s="15"/>
      <c r="G154" s="15"/>
    </row>
    <row r="155" spans="1:7">
      <c r="A155" s="15"/>
      <c r="B155" s="15"/>
      <c r="C155" s="15"/>
      <c r="D155" s="15"/>
      <c r="E155" s="15"/>
      <c r="F155" s="15"/>
      <c r="G155" s="15"/>
    </row>
    <row r="156" spans="1:7">
      <c r="A156" s="15"/>
      <c r="B156" s="15"/>
      <c r="C156" s="15"/>
      <c r="D156" s="15"/>
      <c r="E156" s="15"/>
      <c r="F156" s="15"/>
      <c r="G156" s="15"/>
    </row>
    <row r="157" spans="1:7">
      <c r="A157" s="15"/>
      <c r="B157" s="15"/>
      <c r="C157" s="15"/>
      <c r="D157" s="15"/>
      <c r="E157" s="15"/>
      <c r="F157" s="15"/>
      <c r="G157" s="15"/>
    </row>
    <row r="158" spans="1:7">
      <c r="A158" s="15"/>
      <c r="B158" s="15"/>
      <c r="C158" s="15"/>
      <c r="D158" s="15"/>
      <c r="E158" s="15"/>
      <c r="F158" s="15"/>
      <c r="G158" s="15"/>
    </row>
    <row r="159" spans="1:7">
      <c r="A159" s="15"/>
      <c r="B159" s="15"/>
      <c r="C159" s="15"/>
      <c r="D159" s="15"/>
      <c r="E159" s="15"/>
      <c r="F159" s="15"/>
      <c r="G159" s="15"/>
    </row>
    <row r="160" spans="1:7">
      <c r="A160" s="13"/>
      <c r="B160" s="13"/>
      <c r="C160" s="13"/>
      <c r="D160" s="13"/>
      <c r="E160" s="13"/>
      <c r="F160" s="13"/>
      <c r="G160" s="13"/>
    </row>
    <row r="161" spans="1:7">
      <c r="A161" s="15"/>
      <c r="B161" s="15"/>
      <c r="C161" s="15"/>
      <c r="D161" s="15"/>
      <c r="E161" s="15"/>
      <c r="F161" s="15"/>
      <c r="G161" s="15"/>
    </row>
    <row r="162" spans="1:7">
      <c r="A162" s="15"/>
      <c r="B162" s="15"/>
      <c r="C162" s="15"/>
      <c r="D162" s="15"/>
      <c r="E162" s="15"/>
      <c r="F162" s="15"/>
      <c r="G162" s="15"/>
    </row>
    <row r="163" spans="1:7">
      <c r="A163" s="15"/>
      <c r="B163" s="15"/>
      <c r="C163" s="15"/>
      <c r="D163" s="15"/>
      <c r="E163" s="15"/>
      <c r="F163" s="15"/>
      <c r="G163" s="15"/>
    </row>
    <row r="164" spans="1:7">
      <c r="A164" s="15"/>
      <c r="B164" s="15"/>
      <c r="C164" s="15"/>
      <c r="D164" s="15"/>
      <c r="E164" s="15"/>
      <c r="F164" s="15"/>
      <c r="G164" s="15"/>
    </row>
    <row r="165" spans="1:7">
      <c r="A165" s="15"/>
      <c r="B165" s="15"/>
      <c r="C165" s="15"/>
      <c r="D165" s="15"/>
      <c r="E165" s="15"/>
      <c r="F165" s="15"/>
      <c r="G165" s="15"/>
    </row>
    <row r="166" spans="1:7">
      <c r="A166" s="15"/>
      <c r="B166" s="15"/>
      <c r="C166" s="15"/>
      <c r="D166" s="15"/>
      <c r="E166" s="15"/>
      <c r="F166" s="15"/>
      <c r="G166" s="15"/>
    </row>
    <row r="167" spans="1:7">
      <c r="A167" s="15"/>
      <c r="B167" s="15"/>
      <c r="C167" s="15"/>
      <c r="D167" s="15"/>
      <c r="E167" s="15"/>
      <c r="F167" s="15"/>
      <c r="G167" s="15"/>
    </row>
    <row r="168" spans="1:7">
      <c r="A168" s="15"/>
      <c r="B168" s="15"/>
      <c r="C168" s="15"/>
      <c r="D168" s="15"/>
      <c r="E168" s="15"/>
      <c r="F168" s="15"/>
      <c r="G168" s="15"/>
    </row>
    <row r="169" spans="1:7">
      <c r="A169" s="15"/>
      <c r="B169" s="15"/>
      <c r="C169" s="15"/>
      <c r="D169" s="15"/>
      <c r="E169" s="15"/>
      <c r="F169" s="15"/>
      <c r="G169" s="15"/>
    </row>
    <row r="170" spans="1:7">
      <c r="A170" s="17"/>
      <c r="B170" s="17"/>
      <c r="C170" s="17"/>
      <c r="D170" s="17"/>
      <c r="E170" s="17"/>
      <c r="F170" s="17"/>
      <c r="G170" s="17"/>
    </row>
    <row r="171" spans="1:7">
      <c r="A171" s="15"/>
      <c r="B171" s="15"/>
      <c r="C171" s="15"/>
      <c r="D171" s="15"/>
      <c r="E171" s="15"/>
      <c r="F171" s="15"/>
      <c r="G171" s="15"/>
    </row>
    <row r="172" spans="1:7">
      <c r="A172" s="15"/>
      <c r="B172" s="15"/>
      <c r="C172" s="15"/>
      <c r="D172" s="15"/>
      <c r="E172" s="15"/>
      <c r="F172" s="15"/>
      <c r="G172" s="15"/>
    </row>
    <row r="173" spans="1:7">
      <c r="A173" s="15"/>
      <c r="B173" s="15"/>
      <c r="C173" s="15"/>
      <c r="D173" s="15"/>
      <c r="E173" s="15"/>
      <c r="F173" s="15"/>
      <c r="G173" s="15"/>
    </row>
    <row r="174" spans="1:7">
      <c r="A174" s="15"/>
      <c r="B174" s="15"/>
      <c r="C174" s="15"/>
      <c r="D174" s="15"/>
      <c r="E174" s="15"/>
      <c r="F174" s="15"/>
      <c r="G174" s="15"/>
    </row>
    <row r="175" spans="1:7">
      <c r="A175" s="13"/>
      <c r="B175" s="13"/>
      <c r="C175" s="13"/>
      <c r="D175" s="13"/>
      <c r="E175" s="13"/>
      <c r="F175" s="13"/>
      <c r="G175" s="13"/>
    </row>
    <row r="176" spans="1:7">
      <c r="A176" s="15"/>
      <c r="B176" s="15"/>
      <c r="C176" s="15"/>
      <c r="D176" s="15"/>
      <c r="E176" s="15"/>
      <c r="F176" s="15"/>
      <c r="G176" s="15"/>
    </row>
    <row r="177" spans="1:7">
      <c r="A177" s="15"/>
      <c r="B177" s="15"/>
      <c r="C177" s="15"/>
      <c r="D177" s="15"/>
      <c r="E177" s="15"/>
      <c r="F177" s="15"/>
      <c r="G177" s="15"/>
    </row>
    <row r="178" spans="1:7">
      <c r="A178" s="17"/>
      <c r="B178" s="17"/>
      <c r="C178" s="17"/>
      <c r="D178" s="17"/>
      <c r="E178" s="17"/>
      <c r="F178" s="17"/>
      <c r="G178" s="17"/>
    </row>
    <row r="179" spans="1:7">
      <c r="A179" s="17"/>
      <c r="B179" s="17"/>
      <c r="C179" s="17"/>
      <c r="D179" s="17"/>
      <c r="E179" s="17"/>
      <c r="F179" s="17"/>
      <c r="G179" s="17"/>
    </row>
    <row r="180" spans="1:7">
      <c r="A180" s="15"/>
      <c r="B180" s="15"/>
      <c r="C180" s="15"/>
      <c r="D180" s="15"/>
      <c r="E180" s="15"/>
      <c r="F180" s="15"/>
      <c r="G180" s="15"/>
    </row>
    <row r="181" spans="1:7">
      <c r="A181" s="15"/>
      <c r="B181" s="15"/>
      <c r="C181" s="15"/>
      <c r="D181" s="15"/>
      <c r="E181" s="15"/>
      <c r="F181" s="15"/>
      <c r="G181" s="15"/>
    </row>
    <row r="182" spans="1:7">
      <c r="A182" s="15"/>
      <c r="B182" s="15"/>
      <c r="C182" s="15"/>
      <c r="D182" s="15"/>
      <c r="E182" s="15"/>
      <c r="F182" s="15"/>
      <c r="G182" s="15"/>
    </row>
    <row r="183" spans="1:7">
      <c r="A183" s="15"/>
      <c r="B183" s="15"/>
      <c r="C183" s="15"/>
      <c r="D183" s="15"/>
      <c r="E183" s="15"/>
      <c r="F183" s="15"/>
      <c r="G183" s="15"/>
    </row>
    <row r="184" spans="1:7">
      <c r="A184" s="17"/>
      <c r="B184" s="17"/>
      <c r="C184" s="17"/>
      <c r="D184" s="17"/>
      <c r="E184" s="17"/>
      <c r="F184" s="17"/>
      <c r="G184" s="17"/>
    </row>
    <row r="185" spans="1:7">
      <c r="A185" s="15"/>
      <c r="B185" s="15"/>
      <c r="C185" s="15"/>
      <c r="D185" s="15"/>
      <c r="E185" s="15"/>
      <c r="F185" s="15"/>
      <c r="G185" s="15"/>
    </row>
    <row r="186" spans="1:7">
      <c r="A186" s="17"/>
      <c r="B186" s="17"/>
      <c r="C186" s="17"/>
      <c r="D186" s="17"/>
      <c r="E186" s="17"/>
      <c r="F186" s="17"/>
      <c r="G186" s="17"/>
    </row>
    <row r="187" spans="1:7">
      <c r="A187" s="15"/>
      <c r="B187" s="15"/>
      <c r="C187" s="15"/>
      <c r="D187" s="15"/>
      <c r="E187" s="15"/>
      <c r="F187" s="15"/>
      <c r="G187" s="15"/>
    </row>
    <row r="188" spans="1:7">
      <c r="A188" s="17"/>
      <c r="B188" s="17"/>
      <c r="C188" s="17"/>
      <c r="D188" s="17"/>
      <c r="E188" s="17"/>
      <c r="F188" s="17"/>
      <c r="G188" s="17"/>
    </row>
    <row r="189" spans="1:7">
      <c r="A189" s="17"/>
      <c r="B189" s="17"/>
      <c r="C189" s="17"/>
      <c r="D189" s="17"/>
      <c r="E189" s="17"/>
      <c r="F189" s="17"/>
      <c r="G189" s="17"/>
    </row>
    <row r="190" spans="1:7">
      <c r="A190" s="17"/>
      <c r="B190" s="17"/>
      <c r="C190" s="17"/>
      <c r="D190" s="17"/>
      <c r="E190" s="17"/>
      <c r="F190" s="17"/>
      <c r="G190" s="17"/>
    </row>
    <row r="191" spans="1:7">
      <c r="A191" s="13"/>
      <c r="B191" s="13"/>
      <c r="C191" s="13"/>
      <c r="D191" s="13"/>
      <c r="E191" s="13"/>
      <c r="F191" s="13"/>
      <c r="G191" s="13"/>
    </row>
    <row r="192" spans="1:7">
      <c r="A192" s="15"/>
      <c r="B192" s="15"/>
      <c r="C192" s="15"/>
      <c r="D192" s="15"/>
      <c r="E192" s="15"/>
      <c r="F192" s="15"/>
      <c r="G192" s="15"/>
    </row>
    <row r="193" spans="1:7">
      <c r="A193" s="16"/>
      <c r="B193" s="16"/>
      <c r="C193" s="16"/>
      <c r="D193" s="16"/>
      <c r="E193" s="16"/>
      <c r="F193" s="16"/>
      <c r="G193" s="16"/>
    </row>
    <row r="194" spans="1:7">
      <c r="A194" s="17"/>
      <c r="B194" s="17"/>
      <c r="C194" s="17"/>
      <c r="D194" s="17"/>
      <c r="E194" s="17"/>
      <c r="F194" s="17"/>
      <c r="G194" s="17"/>
    </row>
    <row r="195" spans="1:7">
      <c r="A195" s="15"/>
      <c r="B195" s="15"/>
      <c r="C195" s="15"/>
      <c r="D195" s="15"/>
      <c r="E195" s="15"/>
      <c r="F195" s="15"/>
      <c r="G195" s="15"/>
    </row>
    <row r="196" spans="1:7">
      <c r="A196" s="15"/>
      <c r="B196" s="15"/>
      <c r="C196" s="15"/>
      <c r="D196" s="15"/>
      <c r="E196" s="15"/>
      <c r="F196" s="15"/>
      <c r="G196" s="15"/>
    </row>
    <row r="197" spans="1:7">
      <c r="A197" s="17"/>
      <c r="B197" s="17"/>
      <c r="C197" s="17"/>
      <c r="D197" s="17"/>
      <c r="E197" s="17"/>
      <c r="F197" s="17"/>
      <c r="G197" s="17"/>
    </row>
    <row r="198" spans="1:7">
      <c r="A198" s="15"/>
      <c r="B198" s="15"/>
      <c r="C198" s="15"/>
      <c r="D198" s="15"/>
      <c r="E198" s="15"/>
      <c r="F198" s="15"/>
      <c r="G198" s="15"/>
    </row>
    <row r="199" spans="1:7">
      <c r="A199" s="13"/>
      <c r="B199" s="13"/>
      <c r="C199" s="13"/>
      <c r="D199" s="13"/>
      <c r="E199" s="13"/>
      <c r="F199" s="13"/>
      <c r="G199" s="13"/>
    </row>
    <row r="200" spans="1:7">
      <c r="A200" s="17"/>
      <c r="B200" s="17"/>
      <c r="C200" s="17"/>
      <c r="D200" s="17"/>
      <c r="E200" s="17"/>
      <c r="F200" s="17"/>
      <c r="G200" s="17"/>
    </row>
    <row r="201" spans="1:7">
      <c r="A201" s="15"/>
      <c r="B201" s="15"/>
      <c r="C201" s="15"/>
      <c r="D201" s="15"/>
      <c r="E201" s="15"/>
      <c r="F201" s="15"/>
      <c r="G201" s="15"/>
    </row>
    <row r="202" spans="1:7">
      <c r="A202" s="15"/>
      <c r="B202" s="15"/>
      <c r="C202" s="15"/>
      <c r="D202" s="15"/>
      <c r="E202" s="15"/>
      <c r="F202" s="15"/>
      <c r="G202" s="15"/>
    </row>
    <row r="203" spans="1:7">
      <c r="A203" s="15"/>
      <c r="B203" s="15"/>
      <c r="C203" s="15"/>
      <c r="D203" s="15"/>
      <c r="E203" s="15"/>
      <c r="F203" s="15"/>
      <c r="G203" s="15"/>
    </row>
    <row r="204" spans="1:7">
      <c r="A204" s="15"/>
      <c r="B204" s="15"/>
      <c r="C204" s="15"/>
      <c r="D204" s="15"/>
      <c r="E204" s="15"/>
      <c r="F204" s="15"/>
      <c r="G204" s="15"/>
    </row>
    <row r="205" spans="1:7">
      <c r="A205" s="13"/>
      <c r="B205" s="13"/>
      <c r="C205" s="13"/>
      <c r="D205" s="13"/>
      <c r="E205" s="13"/>
      <c r="F205" s="13"/>
      <c r="G205" s="13"/>
    </row>
    <row r="206" spans="1:7">
      <c r="A206" s="17"/>
      <c r="B206" s="17"/>
      <c r="C206" s="17"/>
      <c r="D206" s="17"/>
      <c r="E206" s="17"/>
      <c r="F206" s="17"/>
      <c r="G206" s="17"/>
    </row>
    <row r="207" spans="1:7">
      <c r="A207" s="15"/>
      <c r="B207" s="15"/>
      <c r="C207" s="15"/>
      <c r="D207" s="15"/>
      <c r="E207" s="15"/>
      <c r="F207" s="15"/>
      <c r="G207" s="15"/>
    </row>
    <row r="208" spans="1:7">
      <c r="A208" s="17"/>
      <c r="B208" s="17"/>
      <c r="C208" s="17"/>
      <c r="D208" s="17"/>
      <c r="E208" s="17"/>
      <c r="F208" s="17"/>
      <c r="G208" s="17"/>
    </row>
    <row r="209" spans="1:7">
      <c r="A209" s="15"/>
      <c r="B209" s="15"/>
      <c r="C209" s="15"/>
      <c r="D209" s="15"/>
      <c r="E209" s="15"/>
      <c r="F209" s="15"/>
      <c r="G209" s="15"/>
    </row>
    <row r="210" spans="1:7">
      <c r="A210" s="15"/>
      <c r="B210" s="15"/>
      <c r="C210" s="15"/>
      <c r="D210" s="15"/>
      <c r="E210" s="15"/>
      <c r="F210" s="15"/>
      <c r="G210" s="15"/>
    </row>
    <row r="211" spans="1:7">
      <c r="A211" s="13"/>
      <c r="B211" s="13"/>
      <c r="C211" s="13"/>
      <c r="D211" s="13"/>
      <c r="E211" s="13"/>
      <c r="F211" s="13"/>
      <c r="G211" s="13"/>
    </row>
    <row r="212" spans="1:7">
      <c r="A212" s="16"/>
      <c r="B212" s="16"/>
      <c r="C212" s="16"/>
      <c r="D212" s="16"/>
      <c r="E212" s="16"/>
      <c r="F212" s="16"/>
      <c r="G212" s="16"/>
    </row>
    <row r="213" spans="1:7">
      <c r="A213" s="16"/>
      <c r="B213" s="16"/>
      <c r="C213" s="16"/>
      <c r="D213" s="16"/>
      <c r="E213" s="16"/>
      <c r="F213" s="16"/>
      <c r="G213" s="16"/>
    </row>
    <row r="214" spans="1:7">
      <c r="A214" s="16"/>
      <c r="B214" s="16"/>
      <c r="C214" s="16"/>
      <c r="D214" s="16"/>
      <c r="E214" s="16"/>
      <c r="F214" s="16"/>
      <c r="G214" s="16"/>
    </row>
    <row r="215" spans="1:7">
      <c r="A215" s="17"/>
      <c r="B215" s="17"/>
      <c r="C215" s="17"/>
      <c r="D215" s="17"/>
      <c r="E215" s="17"/>
      <c r="F215" s="17"/>
      <c r="G215" s="17"/>
    </row>
    <row r="216" spans="1:7">
      <c r="A216" s="15"/>
      <c r="B216" s="15"/>
      <c r="C216" s="15"/>
      <c r="D216" s="15"/>
      <c r="E216" s="15"/>
      <c r="F216" s="15"/>
      <c r="G216" s="15"/>
    </row>
    <row r="217" spans="1:7">
      <c r="A217" s="15"/>
      <c r="B217" s="15"/>
      <c r="C217" s="15"/>
      <c r="D217" s="15"/>
      <c r="E217" s="15"/>
      <c r="F217" s="15"/>
      <c r="G217" s="15"/>
    </row>
    <row r="218" spans="1:7">
      <c r="A218" s="13"/>
      <c r="B218" s="13"/>
      <c r="C218" s="13"/>
      <c r="D218" s="13"/>
      <c r="E218" s="13"/>
      <c r="F218" s="13"/>
      <c r="G218" s="13"/>
    </row>
    <row r="219" spans="1:7">
      <c r="A219" s="15"/>
      <c r="B219" s="15"/>
      <c r="C219" s="15"/>
      <c r="D219" s="15"/>
      <c r="E219" s="15"/>
      <c r="F219" s="15"/>
      <c r="G219" s="15"/>
    </row>
    <row r="220" spans="1:7">
      <c r="A220" s="15"/>
      <c r="B220" s="15"/>
      <c r="C220" s="15"/>
      <c r="D220" s="15"/>
      <c r="E220" s="15"/>
      <c r="F220" s="15"/>
      <c r="G220" s="15"/>
    </row>
    <row r="221" spans="1:7">
      <c r="A221" s="15"/>
      <c r="B221" s="15"/>
      <c r="C221" s="15"/>
      <c r="D221" s="15"/>
      <c r="E221" s="15"/>
      <c r="F221" s="15"/>
      <c r="G221" s="15"/>
    </row>
    <row r="222" spans="1:7">
      <c r="A222" s="15"/>
      <c r="B222" s="15"/>
      <c r="C222" s="15"/>
      <c r="D222" s="15"/>
      <c r="E222" s="15"/>
      <c r="F222" s="15"/>
      <c r="G222" s="15"/>
    </row>
    <row r="223" spans="1:7">
      <c r="A223" s="15"/>
      <c r="B223" s="15"/>
      <c r="C223" s="15"/>
      <c r="D223" s="15"/>
      <c r="E223" s="15"/>
      <c r="F223" s="15"/>
      <c r="G223" s="15"/>
    </row>
    <row r="224" spans="1:7">
      <c r="A224" s="15"/>
      <c r="B224" s="15"/>
      <c r="C224" s="15"/>
      <c r="D224" s="15"/>
      <c r="E224" s="15"/>
      <c r="F224" s="15"/>
      <c r="G224" s="15"/>
    </row>
    <row r="225" spans="1:7">
      <c r="A225" s="15"/>
      <c r="B225" s="15"/>
      <c r="C225" s="15"/>
      <c r="D225" s="15"/>
      <c r="E225" s="15"/>
      <c r="F225" s="15"/>
      <c r="G225" s="15"/>
    </row>
    <row r="226" spans="1:7">
      <c r="A226" s="15"/>
      <c r="B226" s="15"/>
      <c r="C226" s="15"/>
      <c r="D226" s="15"/>
      <c r="E226" s="15"/>
      <c r="F226" s="15"/>
      <c r="G226" s="15"/>
    </row>
    <row r="227" spans="1:7">
      <c r="A227" s="15"/>
      <c r="B227" s="15"/>
      <c r="C227" s="15"/>
      <c r="D227" s="15"/>
      <c r="E227" s="15"/>
      <c r="F227" s="15"/>
      <c r="G227" s="15"/>
    </row>
    <row r="228" spans="1:7">
      <c r="A228" s="15"/>
      <c r="B228" s="15"/>
      <c r="C228" s="15"/>
      <c r="D228" s="15"/>
      <c r="E228" s="15"/>
      <c r="F228" s="15"/>
      <c r="G228" s="15"/>
    </row>
    <row r="229" spans="1:7">
      <c r="A229" s="15"/>
      <c r="B229" s="15"/>
      <c r="C229" s="15"/>
      <c r="D229" s="15"/>
      <c r="E229" s="15"/>
      <c r="F229" s="15"/>
      <c r="G229" s="15"/>
    </row>
    <row r="230" spans="1:7">
      <c r="A230" s="15"/>
      <c r="B230" s="15"/>
      <c r="C230" s="15"/>
      <c r="D230" s="15"/>
      <c r="E230" s="15"/>
      <c r="F230" s="15"/>
      <c r="G230" s="15"/>
    </row>
    <row r="231" spans="1:7">
      <c r="A231" s="13"/>
      <c r="B231" s="13"/>
      <c r="C231" s="13"/>
      <c r="D231" s="13"/>
      <c r="E231" s="13"/>
      <c r="F231" s="13"/>
      <c r="G231" s="13"/>
    </row>
    <row r="232" spans="1:7">
      <c r="A232" s="15"/>
      <c r="B232" s="15"/>
      <c r="C232" s="15"/>
      <c r="D232" s="15"/>
      <c r="E232" s="15"/>
      <c r="F232" s="15"/>
      <c r="G232" s="15"/>
    </row>
    <row r="233" spans="1:7">
      <c r="A233" s="15"/>
      <c r="B233" s="15"/>
      <c r="C233" s="15"/>
      <c r="D233" s="15"/>
      <c r="E233" s="15"/>
      <c r="F233" s="15"/>
      <c r="G233" s="15"/>
    </row>
    <row r="234" spans="1:7">
      <c r="A234" s="17"/>
      <c r="B234" s="17"/>
      <c r="C234" s="17"/>
      <c r="D234" s="17"/>
      <c r="E234" s="17"/>
      <c r="F234" s="17"/>
      <c r="G234" s="17"/>
    </row>
    <row r="235" spans="1:7">
      <c r="A235" s="13"/>
      <c r="B235" s="13"/>
      <c r="C235" s="13"/>
      <c r="D235" s="13"/>
      <c r="E235" s="13"/>
      <c r="F235" s="13"/>
      <c r="G235" s="13"/>
    </row>
    <row r="236" spans="1:7">
      <c r="A236" s="15"/>
      <c r="B236" s="15"/>
      <c r="C236" s="15"/>
      <c r="D236" s="15"/>
      <c r="E236" s="15"/>
      <c r="F236" s="15"/>
      <c r="G236" s="15"/>
    </row>
    <row r="237" spans="1:7">
      <c r="A237" s="15"/>
      <c r="B237" s="15"/>
      <c r="C237" s="15"/>
      <c r="D237" s="15"/>
      <c r="E237" s="15"/>
      <c r="F237" s="15"/>
      <c r="G237" s="15"/>
    </row>
    <row r="238" spans="1:7">
      <c r="A238" s="15"/>
      <c r="B238" s="15"/>
      <c r="C238" s="15"/>
      <c r="D238" s="15"/>
      <c r="E238" s="15"/>
      <c r="F238" s="15"/>
      <c r="G238" s="15"/>
    </row>
    <row r="239" spans="1:7">
      <c r="A239" s="13"/>
      <c r="B239" s="13"/>
      <c r="C239" s="13"/>
      <c r="D239" s="13"/>
      <c r="E239" s="13"/>
      <c r="F239" s="13"/>
      <c r="G239" s="13"/>
    </row>
    <row r="240" spans="1:7">
      <c r="A240" s="15"/>
      <c r="B240" s="15"/>
      <c r="C240" s="15"/>
      <c r="D240" s="15"/>
      <c r="E240" s="15"/>
      <c r="F240" s="15"/>
      <c r="G240" s="15"/>
    </row>
    <row r="241" spans="1:7">
      <c r="A241" s="15"/>
      <c r="B241" s="15"/>
      <c r="C241" s="15"/>
      <c r="D241" s="15"/>
      <c r="E241" s="15"/>
      <c r="F241" s="15"/>
      <c r="G241" s="15"/>
    </row>
    <row r="242" spans="1:7">
      <c r="A242" s="15"/>
      <c r="B242" s="15"/>
      <c r="C242" s="15"/>
      <c r="D242" s="15"/>
      <c r="E242" s="15"/>
      <c r="F242" s="15"/>
      <c r="G242" s="15"/>
    </row>
    <row r="243" spans="1:7">
      <c r="A243" s="15"/>
      <c r="B243" s="15"/>
      <c r="C243" s="15"/>
      <c r="D243" s="15"/>
      <c r="E243" s="15"/>
      <c r="F243" s="15"/>
      <c r="G243" s="15"/>
    </row>
    <row r="244" spans="1:7">
      <c r="A244" s="15"/>
      <c r="B244" s="15"/>
      <c r="C244" s="15"/>
      <c r="D244" s="15"/>
      <c r="E244" s="15"/>
      <c r="F244" s="15"/>
      <c r="G244" s="15"/>
    </row>
    <row r="245" spans="1:7">
      <c r="A245" s="15"/>
      <c r="B245" s="15"/>
      <c r="C245" s="15"/>
      <c r="D245" s="15"/>
      <c r="E245" s="15"/>
      <c r="F245" s="15"/>
      <c r="G245" s="15"/>
    </row>
    <row r="246" spans="1:7">
      <c r="A246" s="15"/>
      <c r="B246" s="15"/>
      <c r="C246" s="15"/>
      <c r="D246" s="15"/>
      <c r="E246" s="15"/>
      <c r="F246" s="15"/>
      <c r="G246" s="15"/>
    </row>
    <row r="247" spans="1:7">
      <c r="A247" s="15"/>
      <c r="B247" s="15"/>
      <c r="C247" s="15"/>
      <c r="D247" s="15"/>
      <c r="E247" s="15"/>
      <c r="F247" s="15"/>
      <c r="G247" s="15"/>
    </row>
    <row r="248" spans="1:7">
      <c r="A248" s="15"/>
      <c r="B248" s="15"/>
      <c r="C248" s="15"/>
      <c r="D248" s="15"/>
      <c r="E248" s="15"/>
      <c r="F248" s="15"/>
      <c r="G248" s="15"/>
    </row>
    <row r="249" spans="1:7">
      <c r="A249" s="15"/>
      <c r="B249" s="15"/>
      <c r="C249" s="15"/>
      <c r="D249" s="15"/>
      <c r="E249" s="15"/>
      <c r="F249" s="15"/>
      <c r="G249" s="15"/>
    </row>
    <row r="250" spans="1:7">
      <c r="A250" s="15"/>
      <c r="B250" s="15"/>
      <c r="C250" s="15"/>
      <c r="D250" s="15"/>
      <c r="E250" s="15"/>
      <c r="F250" s="15"/>
      <c r="G250" s="15"/>
    </row>
    <row r="251" spans="1:7">
      <c r="A251" s="16"/>
      <c r="B251" s="16"/>
      <c r="C251" s="16"/>
      <c r="D251" s="16"/>
      <c r="E251" s="16"/>
      <c r="F251" s="16"/>
      <c r="G251" s="16"/>
    </row>
    <row r="252" spans="1:7">
      <c r="A252" s="16"/>
      <c r="B252" s="16"/>
      <c r="C252" s="16"/>
      <c r="D252" s="16"/>
      <c r="E252" s="16"/>
      <c r="F252" s="16"/>
      <c r="G252" s="16"/>
    </row>
    <row r="253" spans="1:7">
      <c r="A253" s="13"/>
      <c r="B253" s="13"/>
      <c r="C253" s="13"/>
      <c r="D253" s="13"/>
      <c r="E253" s="13"/>
      <c r="F253" s="13"/>
      <c r="G253" s="13"/>
    </row>
    <row r="254" spans="1:7">
      <c r="A254" s="15"/>
      <c r="B254" s="15"/>
      <c r="C254" s="15"/>
      <c r="D254" s="15"/>
      <c r="E254" s="15"/>
      <c r="F254" s="15"/>
      <c r="G254" s="15"/>
    </row>
    <row r="255" spans="1:7">
      <c r="A255" s="15"/>
      <c r="B255" s="15"/>
      <c r="C255" s="15"/>
      <c r="D255" s="15"/>
      <c r="E255" s="15"/>
      <c r="F255" s="15"/>
      <c r="G255" s="15"/>
    </row>
    <row r="256" spans="1:7">
      <c r="A256" s="17"/>
      <c r="B256" s="17"/>
      <c r="C256" s="17"/>
      <c r="D256" s="17"/>
      <c r="E256" s="17"/>
      <c r="F256" s="17"/>
      <c r="G256" s="17"/>
    </row>
    <row r="257" spans="1:7">
      <c r="A257" s="15"/>
      <c r="B257" s="15"/>
      <c r="C257" s="15"/>
      <c r="D257" s="15"/>
      <c r="E257" s="15"/>
      <c r="F257" s="15"/>
      <c r="G257" s="15"/>
    </row>
    <row r="258" spans="1:7">
      <c r="A258" s="15"/>
      <c r="B258" s="15"/>
      <c r="C258" s="15"/>
      <c r="D258" s="15"/>
      <c r="E258" s="15"/>
      <c r="F258" s="15"/>
      <c r="G258" s="15"/>
    </row>
    <row r="259" spans="1:7">
      <c r="A259" s="15"/>
      <c r="B259" s="15"/>
      <c r="C259" s="15"/>
      <c r="D259" s="15"/>
      <c r="E259" s="15"/>
      <c r="F259" s="15"/>
      <c r="G259" s="15"/>
    </row>
    <row r="260" spans="1:7">
      <c r="A260" s="17"/>
      <c r="B260" s="17"/>
      <c r="C260" s="17"/>
      <c r="D260" s="17"/>
      <c r="E260" s="17"/>
      <c r="F260" s="17"/>
      <c r="G260" s="17"/>
    </row>
    <row r="261" spans="1:7">
      <c r="A261" s="15"/>
      <c r="B261" s="15"/>
      <c r="C261" s="15"/>
      <c r="D261" s="15"/>
      <c r="E261" s="15"/>
      <c r="F261" s="15"/>
      <c r="G261" s="15"/>
    </row>
    <row r="262" spans="1:7">
      <c r="A262" s="13"/>
      <c r="B262" s="13"/>
      <c r="C262" s="13"/>
      <c r="D262" s="13"/>
      <c r="E262" s="13"/>
      <c r="F262" s="13"/>
      <c r="G262" s="13"/>
    </row>
    <row r="263" spans="1:7">
      <c r="A263" s="15"/>
      <c r="B263" s="15"/>
      <c r="C263" s="15"/>
      <c r="D263" s="15"/>
      <c r="E263" s="15"/>
      <c r="F263" s="15"/>
      <c r="G263" s="15"/>
    </row>
    <row r="264" spans="1:7">
      <c r="A264" s="15"/>
      <c r="B264" s="15"/>
      <c r="C264" s="15"/>
      <c r="D264" s="15"/>
      <c r="E264" s="15"/>
      <c r="F264" s="15"/>
      <c r="G264" s="15"/>
    </row>
    <row r="265" spans="1:7">
      <c r="A265" s="15"/>
      <c r="B265" s="15"/>
      <c r="C265" s="15"/>
      <c r="D265" s="15"/>
      <c r="E265" s="15"/>
      <c r="F265" s="15"/>
      <c r="G265" s="15"/>
    </row>
    <row r="266" spans="1:7">
      <c r="A266" s="15"/>
      <c r="B266" s="15"/>
      <c r="C266" s="15"/>
      <c r="D266" s="15"/>
      <c r="E266" s="15"/>
      <c r="F266" s="15"/>
      <c r="G266" s="15"/>
    </row>
    <row r="267" spans="1:7">
      <c r="A267" s="15"/>
      <c r="B267" s="15"/>
      <c r="C267" s="15"/>
      <c r="D267" s="15"/>
      <c r="E267" s="15"/>
      <c r="F267" s="15"/>
      <c r="G267" s="15"/>
    </row>
    <row r="268" spans="1:7">
      <c r="A268" s="15"/>
      <c r="B268" s="15"/>
      <c r="C268" s="15"/>
      <c r="D268" s="15"/>
      <c r="E268" s="15"/>
      <c r="F268" s="15"/>
      <c r="G268" s="15"/>
    </row>
    <row r="269" spans="1:7">
      <c r="A269" s="15"/>
      <c r="B269" s="15"/>
      <c r="C269" s="15"/>
      <c r="D269" s="15"/>
      <c r="E269" s="15"/>
      <c r="F269" s="15"/>
      <c r="G269" s="15"/>
    </row>
    <row r="270" spans="1:7">
      <c r="A270" s="15"/>
      <c r="B270" s="15"/>
      <c r="C270" s="15"/>
      <c r="D270" s="15"/>
      <c r="E270" s="15"/>
      <c r="F270" s="15"/>
      <c r="G270" s="15"/>
    </row>
    <row r="271" spans="1:7">
      <c r="A271" s="15"/>
      <c r="B271" s="15"/>
      <c r="C271" s="15"/>
      <c r="D271" s="15"/>
      <c r="E271" s="15"/>
      <c r="F271" s="15"/>
      <c r="G271" s="15"/>
    </row>
    <row r="272" spans="1:7">
      <c r="A272" s="15"/>
      <c r="B272" s="15"/>
      <c r="C272" s="15"/>
      <c r="D272" s="15"/>
      <c r="E272" s="15"/>
      <c r="F272" s="15"/>
      <c r="G272" s="15"/>
    </row>
    <row r="273" spans="1:7">
      <c r="A273" s="15"/>
      <c r="B273" s="15"/>
      <c r="C273" s="15"/>
      <c r="D273" s="15"/>
      <c r="E273" s="15"/>
      <c r="F273" s="15"/>
      <c r="G273" s="15"/>
    </row>
    <row r="274" spans="1:7">
      <c r="A274" s="15"/>
      <c r="B274" s="15"/>
      <c r="C274" s="15"/>
      <c r="D274" s="15"/>
      <c r="E274" s="15"/>
      <c r="F274" s="15"/>
      <c r="G274" s="15"/>
    </row>
    <row r="275" spans="1:7">
      <c r="A275" s="15"/>
      <c r="B275" s="15"/>
      <c r="C275" s="15"/>
      <c r="D275" s="15"/>
      <c r="E275" s="15"/>
      <c r="F275" s="15"/>
      <c r="G275" s="15"/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7"/>
  <sheetViews>
    <sheetView workbookViewId="0">
      <pane xSplit="1" topLeftCell="B1" activePane="topRight" state="frozen"/>
      <selection activeCell="A28" sqref="A28"/>
      <selection pane="topRight" activeCell="J5" sqref="J5"/>
    </sheetView>
  </sheetViews>
  <sheetFormatPr defaultColWidth="11.42578125" defaultRowHeight="15"/>
  <cols>
    <col min="1" max="1" width="29.85546875" bestFit="1" customWidth="1"/>
    <col min="2" max="7" width="10.85546875" customWidth="1"/>
  </cols>
  <sheetData>
    <row r="1" spans="1:20" s="3" customFormat="1">
      <c r="A1" s="38" t="s">
        <v>44</v>
      </c>
      <c r="B1" t="s">
        <v>331</v>
      </c>
      <c r="C1" s="38" t="s">
        <v>336</v>
      </c>
      <c r="D1" s="49" t="s">
        <v>405</v>
      </c>
      <c r="E1" s="49" t="s">
        <v>406</v>
      </c>
      <c r="F1" s="49" t="s">
        <v>403</v>
      </c>
      <c r="G1" s="49" t="s">
        <v>404</v>
      </c>
      <c r="H1" s="38" t="s">
        <v>337</v>
      </c>
      <c r="I1" s="38" t="s">
        <v>340</v>
      </c>
      <c r="J1" s="38" t="s">
        <v>339</v>
      </c>
      <c r="K1" s="38" t="s">
        <v>341</v>
      </c>
      <c r="L1" s="38"/>
      <c r="M1" s="38"/>
      <c r="N1" s="38"/>
      <c r="O1" s="38"/>
      <c r="P1" s="38"/>
      <c r="Q1" s="38"/>
      <c r="R1" s="38"/>
      <c r="S1" s="38"/>
    </row>
    <row r="2" spans="1:20">
      <c r="A2" t="s">
        <v>45</v>
      </c>
      <c r="B2">
        <v>1893993</v>
      </c>
      <c r="C2">
        <v>2247617</v>
      </c>
      <c r="D2" s="20">
        <v>2357551</v>
      </c>
      <c r="E2" s="20">
        <v>2746877</v>
      </c>
      <c r="F2" s="20">
        <v>1514726</v>
      </c>
      <c r="G2">
        <v>2084775</v>
      </c>
      <c r="H2" s="20">
        <v>4620058</v>
      </c>
      <c r="I2">
        <v>526769</v>
      </c>
      <c r="J2">
        <v>35783</v>
      </c>
      <c r="K2" s="20">
        <v>38292</v>
      </c>
      <c r="L2" s="20"/>
      <c r="M2" s="20"/>
      <c r="N2" s="20"/>
      <c r="O2" s="20"/>
      <c r="P2" s="20"/>
      <c r="Q2" s="20"/>
      <c r="R2" s="20"/>
      <c r="S2" s="20"/>
    </row>
    <row r="3" spans="1:20">
      <c r="A3" s="44" t="s">
        <v>47</v>
      </c>
      <c r="B3">
        <v>147908</v>
      </c>
      <c r="C3" s="79">
        <v>173980</v>
      </c>
      <c r="D3" s="79"/>
      <c r="E3" s="79"/>
      <c r="F3" s="79"/>
      <c r="G3">
        <v>416970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T3" s="20"/>
    </row>
    <row r="4" spans="1:20">
      <c r="A4" s="44" t="s">
        <v>48</v>
      </c>
      <c r="B4">
        <v>11490</v>
      </c>
      <c r="C4" s="79">
        <v>462</v>
      </c>
      <c r="D4" s="79"/>
      <c r="E4" s="79">
        <v>1085</v>
      </c>
      <c r="F4" s="79"/>
      <c r="G4">
        <v>33188</v>
      </c>
      <c r="H4" s="20"/>
      <c r="I4" s="20"/>
      <c r="J4" s="20">
        <v>3255</v>
      </c>
      <c r="K4" s="20"/>
      <c r="L4" s="20"/>
      <c r="M4" s="20"/>
      <c r="N4" s="20"/>
      <c r="O4" s="20"/>
      <c r="P4" s="20"/>
      <c r="Q4" s="20"/>
      <c r="R4" s="20"/>
      <c r="S4" s="20"/>
    </row>
    <row r="5" spans="1:20">
      <c r="A5" s="44" t="s">
        <v>215</v>
      </c>
      <c r="C5" s="79">
        <v>4038</v>
      </c>
      <c r="D5" s="79"/>
      <c r="E5" s="79"/>
      <c r="F5" s="79">
        <v>29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>
      <c r="A6" s="51" t="s">
        <v>304</v>
      </c>
      <c r="C6" s="80"/>
      <c r="D6" s="80"/>
      <c r="E6" s="80"/>
      <c r="F6" s="80"/>
      <c r="H6" s="20">
        <v>408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spans="1:20">
      <c r="A7" s="51" t="s">
        <v>367</v>
      </c>
      <c r="C7" s="80"/>
      <c r="D7" s="80"/>
      <c r="E7" s="80"/>
      <c r="F7" s="8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20">
      <c r="A8" s="51" t="s">
        <v>175</v>
      </c>
      <c r="B8">
        <v>631</v>
      </c>
      <c r="C8" s="80">
        <v>3881</v>
      </c>
      <c r="D8" s="80"/>
      <c r="E8" s="80"/>
      <c r="F8" s="80"/>
      <c r="G8">
        <v>14022</v>
      </c>
      <c r="H8" s="20">
        <v>18</v>
      </c>
      <c r="I8" s="20">
        <v>65</v>
      </c>
      <c r="J8" s="20">
        <v>50</v>
      </c>
      <c r="K8" s="20">
        <v>1549</v>
      </c>
      <c r="L8" s="20"/>
      <c r="M8" s="20"/>
      <c r="N8" s="20"/>
      <c r="O8" s="20"/>
      <c r="P8" s="20"/>
      <c r="Q8" s="20"/>
      <c r="R8" s="20"/>
      <c r="S8" s="20"/>
    </row>
    <row r="9" spans="1:20">
      <c r="A9" s="51" t="s">
        <v>302</v>
      </c>
      <c r="C9" s="80">
        <v>297</v>
      </c>
      <c r="D9" s="80"/>
      <c r="E9" s="80"/>
      <c r="F9" s="80"/>
      <c r="G9">
        <v>1040</v>
      </c>
      <c r="H9" s="20">
        <v>24560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20">
      <c r="A10" s="51" t="s">
        <v>54</v>
      </c>
      <c r="C10" s="80"/>
      <c r="D10" s="80"/>
      <c r="E10" s="80"/>
      <c r="F10" s="80"/>
      <c r="G10" s="8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20">
      <c r="A11" s="51" t="s">
        <v>55</v>
      </c>
      <c r="B11">
        <v>829</v>
      </c>
      <c r="C11" s="80">
        <v>197</v>
      </c>
      <c r="D11" s="80"/>
      <c r="E11" s="80"/>
      <c r="F11" s="80"/>
      <c r="G11" s="80">
        <v>2961</v>
      </c>
      <c r="H11" s="20"/>
      <c r="I11" s="20"/>
      <c r="J11" s="20">
        <v>245</v>
      </c>
      <c r="K11" s="20"/>
      <c r="L11" s="20"/>
      <c r="M11" s="20"/>
      <c r="N11" s="20"/>
      <c r="O11" s="20"/>
      <c r="P11" s="20"/>
      <c r="Q11" s="20"/>
      <c r="R11" s="20"/>
      <c r="S11" s="20"/>
    </row>
    <row r="12" spans="1:20">
      <c r="A12" s="44" t="s">
        <v>369</v>
      </c>
      <c r="C12" s="80"/>
      <c r="D12" s="80"/>
      <c r="E12" s="80"/>
      <c r="F12" s="80"/>
      <c r="G12" s="8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1:20">
      <c r="A13" s="44" t="s">
        <v>167</v>
      </c>
      <c r="B13">
        <v>38728</v>
      </c>
      <c r="C13" s="80">
        <v>7</v>
      </c>
      <c r="D13" s="80"/>
      <c r="E13" s="80"/>
      <c r="F13" s="80"/>
      <c r="G13" s="8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20">
      <c r="A14" s="51" t="s">
        <v>313</v>
      </c>
      <c r="B14">
        <v>24445</v>
      </c>
      <c r="C14" s="80">
        <v>3160</v>
      </c>
      <c r="D14" s="80"/>
      <c r="E14" s="80"/>
      <c r="F14" s="80"/>
      <c r="G14" s="80"/>
      <c r="H14" s="20"/>
      <c r="I14" s="20"/>
      <c r="J14" s="20">
        <v>25</v>
      </c>
      <c r="K14" s="20"/>
      <c r="L14" s="20"/>
      <c r="M14" s="20"/>
      <c r="N14" s="20"/>
      <c r="O14" s="20"/>
      <c r="P14" s="20"/>
      <c r="Q14" s="20"/>
      <c r="R14" s="20"/>
      <c r="S14" s="20"/>
    </row>
    <row r="15" spans="1:20">
      <c r="A15" s="51" t="s">
        <v>361</v>
      </c>
      <c r="B15">
        <v>15</v>
      </c>
      <c r="C15" s="80"/>
      <c r="D15" s="80"/>
      <c r="E15" s="80"/>
      <c r="F15" s="80"/>
      <c r="G15" s="8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20">
      <c r="A16" s="44" t="s">
        <v>209</v>
      </c>
      <c r="C16" s="80"/>
      <c r="D16" s="80"/>
      <c r="E16" s="80"/>
      <c r="F16" s="80"/>
      <c r="G16" s="8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>
      <c r="A17" s="44" t="s">
        <v>57</v>
      </c>
      <c r="C17" s="80"/>
      <c r="D17" s="80"/>
      <c r="E17" s="80"/>
      <c r="F17" s="80"/>
      <c r="G17" s="8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>
      <c r="A18" s="44" t="s">
        <v>59</v>
      </c>
      <c r="C18" s="80"/>
      <c r="D18" s="80"/>
      <c r="E18" s="80"/>
      <c r="F18" s="80"/>
      <c r="G18" s="80"/>
      <c r="H18" s="20"/>
      <c r="I18" s="20">
        <v>902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>
      <c r="A19" s="51" t="s">
        <v>62</v>
      </c>
      <c r="B19">
        <v>6366</v>
      </c>
      <c r="C19" s="80">
        <v>522356</v>
      </c>
      <c r="D19" s="80">
        <v>61148</v>
      </c>
      <c r="E19" s="80">
        <v>1553281</v>
      </c>
      <c r="F19" s="80"/>
      <c r="G19" s="80">
        <v>435603</v>
      </c>
      <c r="H19" s="20">
        <v>1123</v>
      </c>
      <c r="I19" s="20">
        <v>3641</v>
      </c>
      <c r="J19" s="20"/>
      <c r="K19" s="20">
        <v>630</v>
      </c>
      <c r="L19" s="20"/>
      <c r="M19" s="20"/>
      <c r="N19" s="20"/>
      <c r="O19" s="20"/>
      <c r="P19" s="20"/>
      <c r="Q19" s="20"/>
      <c r="R19" s="20"/>
      <c r="S19" s="20"/>
    </row>
    <row r="20" spans="1:19">
      <c r="A20" s="51" t="s">
        <v>63</v>
      </c>
      <c r="C20" s="80">
        <v>118311</v>
      </c>
      <c r="D20" s="80"/>
      <c r="E20" s="80"/>
      <c r="F20" s="80"/>
      <c r="G20" s="8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:19">
      <c r="A21" s="51" t="s">
        <v>66</v>
      </c>
      <c r="B21">
        <v>3582</v>
      </c>
      <c r="C21" s="79">
        <v>168</v>
      </c>
      <c r="D21" s="79">
        <v>54820</v>
      </c>
      <c r="E21" s="79">
        <v>47035</v>
      </c>
      <c r="F21" s="79"/>
      <c r="G21" s="79"/>
      <c r="H21" s="20"/>
      <c r="I21" s="20"/>
      <c r="J21" s="20">
        <v>409</v>
      </c>
      <c r="K21" s="20"/>
      <c r="L21" s="20"/>
      <c r="M21" s="20"/>
      <c r="N21" s="20"/>
      <c r="O21" s="20"/>
      <c r="P21" s="20"/>
      <c r="Q21" s="20"/>
      <c r="R21" s="20"/>
      <c r="S21" s="20"/>
    </row>
    <row r="22" spans="1:19">
      <c r="A22" s="51" t="s">
        <v>67</v>
      </c>
      <c r="B22">
        <f>18681+22827</f>
        <v>41508</v>
      </c>
      <c r="C22" s="79">
        <v>71231</v>
      </c>
      <c r="D22" s="79"/>
      <c r="E22" s="79"/>
      <c r="F22" s="79"/>
      <c r="G22" s="79"/>
      <c r="H22" s="20">
        <v>526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19">
      <c r="A23" s="51" t="s">
        <v>68</v>
      </c>
      <c r="C23" s="79"/>
      <c r="D23" s="79"/>
      <c r="E23" s="79"/>
      <c r="F23" s="79"/>
      <c r="G23" s="79"/>
      <c r="H23" s="20"/>
      <c r="I23" s="20"/>
      <c r="J23" s="20"/>
      <c r="K23" s="20">
        <v>151</v>
      </c>
      <c r="L23" s="20"/>
      <c r="M23" s="20"/>
      <c r="N23" s="20"/>
      <c r="O23" s="20"/>
      <c r="P23" s="20"/>
      <c r="Q23" s="20"/>
      <c r="R23" s="20"/>
      <c r="S23" s="20"/>
    </row>
    <row r="24" spans="1:19">
      <c r="A24" s="51" t="s">
        <v>72</v>
      </c>
      <c r="B24">
        <v>38</v>
      </c>
      <c r="C24" s="81">
        <v>185</v>
      </c>
      <c r="D24" s="81"/>
      <c r="E24" s="81"/>
      <c r="F24" s="81"/>
      <c r="G24" s="81"/>
      <c r="H24" s="20"/>
      <c r="I24" s="20"/>
      <c r="J24" s="20">
        <v>9050</v>
      </c>
      <c r="K24" s="20"/>
      <c r="L24" s="20"/>
      <c r="M24" s="20"/>
      <c r="N24" s="20"/>
      <c r="O24" s="20"/>
      <c r="P24" s="20"/>
      <c r="Q24" s="20"/>
      <c r="R24" s="20"/>
      <c r="S24" s="20"/>
    </row>
    <row r="25" spans="1:19">
      <c r="A25" s="51" t="s">
        <v>380</v>
      </c>
      <c r="C25" s="81">
        <v>9205</v>
      </c>
      <c r="D25" s="81"/>
      <c r="E25" s="81">
        <v>44190</v>
      </c>
      <c r="F25" s="81">
        <v>107</v>
      </c>
      <c r="G25" s="81">
        <v>8649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:19">
      <c r="A26" s="51" t="s">
        <v>74</v>
      </c>
      <c r="B26">
        <v>97070</v>
      </c>
      <c r="C26" s="79">
        <v>144998</v>
      </c>
      <c r="D26" s="79"/>
      <c r="E26" s="79">
        <v>27021</v>
      </c>
      <c r="F26" s="79">
        <v>306795</v>
      </c>
      <c r="G26" s="79">
        <v>373353</v>
      </c>
      <c r="H26" s="20"/>
      <c r="I26" s="20"/>
      <c r="J26" s="20">
        <v>100</v>
      </c>
      <c r="K26" s="20"/>
      <c r="L26" s="20"/>
      <c r="M26" s="20"/>
      <c r="N26" s="20"/>
      <c r="O26" s="20"/>
      <c r="P26" s="20"/>
      <c r="Q26" s="20"/>
      <c r="R26" s="20"/>
      <c r="S26" s="20"/>
    </row>
    <row r="27" spans="1:19">
      <c r="A27" s="51" t="s">
        <v>75</v>
      </c>
      <c r="C27" s="79"/>
      <c r="D27" s="79"/>
      <c r="E27" s="79"/>
      <c r="F27" s="79"/>
      <c r="G27" s="79"/>
      <c r="H27" s="20"/>
      <c r="I27" s="20"/>
      <c r="J27" s="20">
        <v>30</v>
      </c>
      <c r="K27" s="20"/>
      <c r="L27" s="20"/>
      <c r="M27" s="20"/>
      <c r="N27" s="20"/>
      <c r="O27" s="20"/>
      <c r="P27" s="20"/>
      <c r="Q27" s="20"/>
      <c r="R27" s="20"/>
      <c r="S27" s="20"/>
    </row>
    <row r="28" spans="1:19">
      <c r="A28" s="51" t="s">
        <v>173</v>
      </c>
      <c r="B28">
        <v>351</v>
      </c>
      <c r="C28" s="82"/>
      <c r="D28" s="82"/>
      <c r="E28" s="82"/>
      <c r="F28" s="82"/>
      <c r="G28" s="82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:19">
      <c r="A29" s="51" t="s">
        <v>76</v>
      </c>
      <c r="C29" s="82">
        <v>644</v>
      </c>
      <c r="D29" s="82"/>
      <c r="E29" s="82"/>
      <c r="F29" s="82"/>
      <c r="G29" s="82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:19">
      <c r="A30" s="51" t="s">
        <v>78</v>
      </c>
      <c r="C30" s="82">
        <v>7040</v>
      </c>
      <c r="D30" s="82"/>
      <c r="E30" s="82"/>
      <c r="F30" s="82"/>
      <c r="G30" s="82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1:19">
      <c r="A31" s="51" t="s">
        <v>165</v>
      </c>
      <c r="B31">
        <v>132855</v>
      </c>
      <c r="C31" s="79">
        <v>220379</v>
      </c>
      <c r="D31" s="79">
        <v>10436</v>
      </c>
      <c r="E31" s="79">
        <v>21699</v>
      </c>
      <c r="F31" s="79">
        <v>3557</v>
      </c>
      <c r="G31" s="79">
        <v>37403</v>
      </c>
      <c r="H31" s="20">
        <v>11447</v>
      </c>
      <c r="I31" s="20">
        <v>30502</v>
      </c>
      <c r="J31" s="20">
        <v>1464</v>
      </c>
      <c r="K31" s="20">
        <v>31344</v>
      </c>
      <c r="L31" s="20"/>
      <c r="M31" s="20"/>
      <c r="N31" s="20"/>
      <c r="O31" s="20"/>
      <c r="P31" s="20"/>
      <c r="Q31" s="20"/>
      <c r="R31" s="20"/>
      <c r="S31" s="20"/>
    </row>
    <row r="32" spans="1:19">
      <c r="A32" s="51" t="s">
        <v>81</v>
      </c>
      <c r="C32" s="79"/>
      <c r="D32" s="79"/>
      <c r="E32" s="79">
        <v>4620</v>
      </c>
      <c r="F32" s="79"/>
      <c r="G32" s="79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:19">
      <c r="A33" s="51" t="s">
        <v>82</v>
      </c>
      <c r="B33">
        <v>185751</v>
      </c>
      <c r="C33" s="80">
        <v>91484</v>
      </c>
      <c r="D33" s="80">
        <v>2040483</v>
      </c>
      <c r="E33" s="80">
        <v>473947</v>
      </c>
      <c r="F33" s="80">
        <v>1509</v>
      </c>
      <c r="G33" s="80">
        <v>40658</v>
      </c>
      <c r="H33" s="20">
        <v>646757</v>
      </c>
      <c r="I33" s="20">
        <v>348476</v>
      </c>
      <c r="J33" s="20">
        <v>379</v>
      </c>
      <c r="K33" s="20">
        <v>579</v>
      </c>
      <c r="L33" s="20"/>
      <c r="M33" s="20"/>
      <c r="N33" s="20"/>
      <c r="O33" s="20"/>
      <c r="P33" s="20"/>
      <c r="Q33" s="20"/>
      <c r="R33" s="20"/>
      <c r="S33" s="20"/>
    </row>
    <row r="34" spans="1:19">
      <c r="A34" s="51" t="s">
        <v>318</v>
      </c>
      <c r="B34">
        <v>1670</v>
      </c>
      <c r="C34" s="79">
        <v>4590</v>
      </c>
      <c r="D34" s="79"/>
      <c r="E34" s="79"/>
      <c r="F34" s="79"/>
      <c r="G34" s="79"/>
      <c r="H34" s="20"/>
      <c r="I34" s="20"/>
      <c r="J34" s="20">
        <v>1000</v>
      </c>
      <c r="K34" s="20"/>
      <c r="L34" s="20"/>
      <c r="M34" s="20"/>
      <c r="N34" s="20"/>
      <c r="O34" s="20"/>
      <c r="P34" s="20"/>
      <c r="Q34" s="20"/>
      <c r="R34" s="20"/>
      <c r="S34" s="20"/>
    </row>
    <row r="35" spans="1:19">
      <c r="A35" s="51" t="s">
        <v>87</v>
      </c>
      <c r="B35">
        <v>36971</v>
      </c>
      <c r="C35" s="79">
        <v>14582</v>
      </c>
      <c r="D35" s="79">
        <v>135696</v>
      </c>
      <c r="E35" s="79">
        <v>515570</v>
      </c>
      <c r="F35" s="79">
        <v>563718</v>
      </c>
      <c r="G35" s="79">
        <v>236976</v>
      </c>
      <c r="H35" s="20">
        <v>203971</v>
      </c>
      <c r="I35" s="20">
        <v>566</v>
      </c>
      <c r="J35" s="20">
        <v>100</v>
      </c>
      <c r="K35" s="20">
        <v>581</v>
      </c>
      <c r="L35" s="20"/>
      <c r="M35" s="20"/>
      <c r="N35" s="20"/>
      <c r="O35" s="20"/>
      <c r="P35" s="20"/>
      <c r="Q35" s="20"/>
      <c r="R35" s="20"/>
      <c r="S35" s="20"/>
    </row>
    <row r="36" spans="1:19">
      <c r="A36" s="51" t="s">
        <v>378</v>
      </c>
      <c r="C36" s="79"/>
      <c r="D36" s="79"/>
      <c r="E36" s="79"/>
      <c r="F36" s="79"/>
      <c r="G36" s="79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spans="1:19">
      <c r="A37" s="51" t="s">
        <v>226</v>
      </c>
      <c r="B37">
        <v>13131</v>
      </c>
      <c r="C37" s="79">
        <v>92</v>
      </c>
      <c r="D37" s="79"/>
      <c r="E37" s="79"/>
      <c r="F37" s="79"/>
      <c r="G37" s="79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19">
      <c r="A38" s="51" t="s">
        <v>90</v>
      </c>
      <c r="B38">
        <v>3313</v>
      </c>
      <c r="C38" s="79">
        <v>380</v>
      </c>
      <c r="D38" s="79"/>
      <c r="E38" s="79"/>
      <c r="F38" s="79"/>
      <c r="G38" s="79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</row>
    <row r="39" spans="1:19">
      <c r="A39" s="51" t="s">
        <v>91</v>
      </c>
      <c r="C39" s="79"/>
      <c r="D39" s="79"/>
      <c r="E39" s="79"/>
      <c r="F39" s="79"/>
      <c r="G39" s="79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 spans="1:19">
      <c r="A40" s="51" t="s">
        <v>93</v>
      </c>
      <c r="B40">
        <v>84</v>
      </c>
      <c r="C40" s="79"/>
      <c r="D40" s="79"/>
      <c r="E40" s="79"/>
      <c r="F40" s="79"/>
      <c r="G40" s="79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</row>
    <row r="41" spans="1:19">
      <c r="A41" s="51" t="s">
        <v>94</v>
      </c>
      <c r="B41">
        <v>3286</v>
      </c>
      <c r="C41" s="79">
        <v>21820</v>
      </c>
      <c r="D41" s="79"/>
      <c r="E41" s="79"/>
      <c r="F41" s="79"/>
      <c r="G41" s="79"/>
      <c r="H41" s="20">
        <v>21610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</row>
    <row r="42" spans="1:19">
      <c r="A42" s="51" t="s">
        <v>100</v>
      </c>
      <c r="B42">
        <v>626</v>
      </c>
      <c r="C42" s="79"/>
      <c r="D42" s="79"/>
      <c r="E42" s="79">
        <v>588</v>
      </c>
      <c r="F42" s="79"/>
      <c r="G42" s="79">
        <v>168912</v>
      </c>
      <c r="H42" s="20"/>
      <c r="I42" s="20">
        <v>3330</v>
      </c>
      <c r="J42" s="20"/>
      <c r="K42" s="20">
        <v>913</v>
      </c>
      <c r="L42" s="20"/>
      <c r="M42" s="20"/>
      <c r="N42" s="20"/>
      <c r="O42" s="20"/>
      <c r="P42" s="20"/>
      <c r="Q42" s="20"/>
      <c r="R42" s="20"/>
      <c r="S42" s="20"/>
    </row>
    <row r="43" spans="1:19">
      <c r="A43" s="51" t="s">
        <v>102</v>
      </c>
      <c r="B43">
        <v>24673</v>
      </c>
      <c r="C43" s="79">
        <v>25554</v>
      </c>
      <c r="D43" s="79">
        <v>16736</v>
      </c>
      <c r="E43" s="79">
        <v>7218</v>
      </c>
      <c r="F43" s="79"/>
      <c r="G43" s="79">
        <v>46</v>
      </c>
      <c r="H43" s="20">
        <v>7778</v>
      </c>
      <c r="I43" s="20">
        <v>4879</v>
      </c>
      <c r="J43" s="20">
        <v>10</v>
      </c>
      <c r="K43" s="20"/>
      <c r="L43" s="20"/>
      <c r="M43" s="20"/>
      <c r="N43" s="20"/>
      <c r="O43" s="20"/>
      <c r="P43" s="20"/>
      <c r="Q43" s="20"/>
      <c r="R43" s="20"/>
      <c r="S43" s="20"/>
    </row>
    <row r="44" spans="1:19">
      <c r="A44" s="51" t="s">
        <v>103</v>
      </c>
      <c r="B44">
        <v>2126</v>
      </c>
      <c r="C44" s="79"/>
      <c r="D44" s="79"/>
      <c r="E44" s="79"/>
      <c r="F44" s="79"/>
      <c r="G44" s="79"/>
      <c r="H44" s="20"/>
      <c r="I44" s="20"/>
      <c r="J44" s="20">
        <v>6</v>
      </c>
      <c r="K44" s="20"/>
      <c r="L44" s="20"/>
      <c r="M44" s="20"/>
      <c r="N44" s="20"/>
      <c r="O44" s="20"/>
      <c r="P44" s="20"/>
      <c r="Q44" s="20"/>
      <c r="R44" s="20"/>
      <c r="S44" s="20"/>
    </row>
    <row r="45" spans="1:19">
      <c r="A45" s="51" t="s">
        <v>104</v>
      </c>
      <c r="B45">
        <v>204605</v>
      </c>
      <c r="C45" s="79">
        <v>32018</v>
      </c>
      <c r="D45" s="79"/>
      <c r="E45" s="79">
        <v>627</v>
      </c>
      <c r="F45" s="79"/>
      <c r="G45" s="79">
        <v>3135</v>
      </c>
      <c r="H45" s="20">
        <v>702107</v>
      </c>
      <c r="I45" s="20">
        <v>5277</v>
      </c>
      <c r="J45" s="20"/>
      <c r="K45" s="20">
        <v>6</v>
      </c>
      <c r="L45" s="20"/>
      <c r="M45" s="20"/>
      <c r="N45" s="20"/>
      <c r="O45" s="20"/>
      <c r="P45" s="20"/>
      <c r="Q45" s="20"/>
      <c r="R45" s="20"/>
      <c r="S45" s="20"/>
    </row>
    <row r="46" spans="1:19">
      <c r="A46" s="51" t="s">
        <v>388</v>
      </c>
      <c r="C46" s="79"/>
      <c r="D46" s="79"/>
      <c r="E46" s="79"/>
      <c r="F46" s="79"/>
      <c r="G46" s="79">
        <v>9536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</row>
    <row r="47" spans="1:19">
      <c r="A47" s="51" t="s">
        <v>382</v>
      </c>
      <c r="C47" s="79">
        <v>30</v>
      </c>
      <c r="D47" s="79"/>
      <c r="E47" s="79"/>
      <c r="F47" s="79"/>
      <c r="G47" s="79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</row>
    <row r="48" spans="1:19">
      <c r="A48" s="51" t="s">
        <v>320</v>
      </c>
      <c r="B48">
        <v>30708</v>
      </c>
      <c r="C48" s="79"/>
      <c r="D48" s="79"/>
      <c r="E48" s="79"/>
      <c r="F48" s="79"/>
      <c r="G48" s="79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</row>
    <row r="49" spans="1:19">
      <c r="A49" s="51" t="s">
        <v>118</v>
      </c>
      <c r="B49">
        <v>570628</v>
      </c>
      <c r="C49" s="80">
        <v>714</v>
      </c>
      <c r="D49" s="80"/>
      <c r="E49" s="80"/>
      <c r="F49" s="80"/>
      <c r="G49" s="8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</row>
    <row r="50" spans="1:19">
      <c r="A50" s="51" t="s">
        <v>119</v>
      </c>
      <c r="B50">
        <v>53894</v>
      </c>
      <c r="C50" s="80">
        <v>3099</v>
      </c>
      <c r="D50" s="80"/>
      <c r="E50" s="80"/>
      <c r="F50" s="80"/>
      <c r="G50" s="8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</row>
    <row r="51" spans="1:19">
      <c r="A51" s="51" t="s">
        <v>122</v>
      </c>
      <c r="B51">
        <v>245308</v>
      </c>
      <c r="C51" s="80">
        <v>716528</v>
      </c>
      <c r="D51" s="80"/>
      <c r="E51" s="80">
        <v>20496</v>
      </c>
      <c r="F51" s="80">
        <v>638916</v>
      </c>
      <c r="G51" s="80">
        <v>85413</v>
      </c>
      <c r="H51" s="20">
        <v>2999753</v>
      </c>
      <c r="I51" s="20">
        <v>124871</v>
      </c>
      <c r="J51" s="20">
        <v>19448</v>
      </c>
      <c r="K51" s="20">
        <v>2539</v>
      </c>
      <c r="L51" s="20"/>
      <c r="M51" s="20"/>
      <c r="N51" s="20"/>
      <c r="O51" s="20"/>
      <c r="P51" s="20"/>
      <c r="Q51" s="20"/>
      <c r="R51" s="20"/>
      <c r="S51" s="20"/>
    </row>
    <row r="52" spans="1:19">
      <c r="A52" s="44" t="s">
        <v>287</v>
      </c>
      <c r="B52">
        <v>404</v>
      </c>
      <c r="C52" s="79"/>
      <c r="D52" s="79"/>
      <c r="E52" s="79"/>
      <c r="F52" s="79"/>
      <c r="G52" s="7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</row>
    <row r="53" spans="1:19">
      <c r="A53" s="44" t="s">
        <v>123</v>
      </c>
      <c r="C53" s="79"/>
      <c r="D53" s="79"/>
      <c r="E53" s="79">
        <v>27842</v>
      </c>
      <c r="F53" s="79"/>
      <c r="G53" s="79">
        <v>132208</v>
      </c>
      <c r="H53" s="20"/>
      <c r="I53" s="20"/>
      <c r="J53" s="20">
        <v>110</v>
      </c>
      <c r="K53" s="20"/>
      <c r="L53" s="20"/>
      <c r="M53" s="20"/>
      <c r="N53" s="20"/>
      <c r="O53" s="20"/>
      <c r="P53" s="20"/>
      <c r="Q53" s="20"/>
      <c r="R53" s="20"/>
      <c r="S53" s="20"/>
    </row>
    <row r="54" spans="1:19">
      <c r="A54" s="44" t="s">
        <v>127</v>
      </c>
      <c r="C54" s="79"/>
      <c r="D54" s="79"/>
      <c r="E54" s="79"/>
      <c r="F54" s="79"/>
      <c r="G54" s="79">
        <v>14300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</row>
    <row r="55" spans="1:19">
      <c r="A55" s="44" t="s">
        <v>381</v>
      </c>
      <c r="B55">
        <v>8</v>
      </c>
      <c r="C55" s="79">
        <v>100</v>
      </c>
      <c r="D55" s="79"/>
      <c r="E55" s="79"/>
      <c r="F55" s="79"/>
      <c r="G55" s="79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56" spans="1:19">
      <c r="A56" s="51" t="s">
        <v>305</v>
      </c>
      <c r="C56" s="79"/>
      <c r="D56" s="79"/>
      <c r="E56" s="79"/>
      <c r="F56" s="79"/>
      <c r="G56" s="79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</row>
    <row r="57" spans="1:19">
      <c r="A57" s="44" t="s">
        <v>212</v>
      </c>
      <c r="C57" s="80"/>
      <c r="D57" s="80"/>
      <c r="E57" s="80"/>
      <c r="F57" s="80"/>
      <c r="G57" s="80"/>
      <c r="H57" s="20"/>
      <c r="I57" s="20"/>
      <c r="J57" s="20">
        <v>2</v>
      </c>
      <c r="K57" s="20"/>
      <c r="L57" s="20"/>
      <c r="M57" s="20"/>
      <c r="N57" s="20"/>
      <c r="O57" s="20"/>
      <c r="P57" s="20"/>
      <c r="Q57" s="20"/>
      <c r="R57" s="20"/>
      <c r="S57" s="20"/>
    </row>
    <row r="58" spans="1:19">
      <c r="A58" s="44" t="s">
        <v>383</v>
      </c>
      <c r="C58" s="80">
        <v>350</v>
      </c>
      <c r="D58" s="80">
        <v>11767</v>
      </c>
      <c r="E58" s="80">
        <v>1658</v>
      </c>
      <c r="F58" s="80"/>
      <c r="G58" s="80">
        <v>68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</row>
    <row r="59" spans="1:19">
      <c r="A59" s="44" t="s">
        <v>134</v>
      </c>
      <c r="C59" s="81">
        <v>4307</v>
      </c>
      <c r="D59" s="81"/>
      <c r="E59" s="81"/>
      <c r="F59" s="81"/>
      <c r="G59" s="81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</row>
    <row r="60" spans="1:19">
      <c r="A60" s="44" t="s">
        <v>377</v>
      </c>
      <c r="B60">
        <v>50</v>
      </c>
      <c r="C60" s="80"/>
      <c r="D60" s="80"/>
      <c r="E60" s="80"/>
      <c r="F60" s="80"/>
      <c r="G60" s="8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</row>
    <row r="61" spans="1:19">
      <c r="A61" s="44" t="s">
        <v>136</v>
      </c>
      <c r="C61" s="80">
        <v>147</v>
      </c>
      <c r="D61" s="80"/>
      <c r="E61" s="80"/>
      <c r="F61" s="80"/>
      <c r="G61" s="8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</row>
    <row r="62" spans="1:19">
      <c r="A62" s="44" t="s">
        <v>316</v>
      </c>
      <c r="C62" s="79"/>
      <c r="D62" s="79"/>
      <c r="E62" s="79"/>
      <c r="F62" s="79"/>
      <c r="G62" s="79">
        <v>1396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</row>
    <row r="63" spans="1:19">
      <c r="A63" s="51" t="s">
        <v>166</v>
      </c>
      <c r="B63">
        <v>305</v>
      </c>
      <c r="C63" s="80">
        <v>905</v>
      </c>
      <c r="D63" s="80">
        <v>6816</v>
      </c>
      <c r="E63" s="80"/>
      <c r="F63" s="80"/>
      <c r="G63" s="80">
        <v>23074</v>
      </c>
      <c r="H63" s="20"/>
      <c r="I63" s="20">
        <v>1978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</row>
    <row r="64" spans="1:19">
      <c r="A64" s="51" t="s">
        <v>319</v>
      </c>
      <c r="C64" s="81"/>
      <c r="D64" s="81"/>
      <c r="E64" s="81"/>
      <c r="F64" s="81"/>
      <c r="G64" s="81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</row>
    <row r="65" spans="1:19">
      <c r="A65" s="51" t="s">
        <v>146</v>
      </c>
      <c r="B65">
        <v>50</v>
      </c>
      <c r="C65" s="81"/>
      <c r="D65" s="81"/>
      <c r="E65" s="81"/>
      <c r="F65" s="81"/>
      <c r="G65" s="81">
        <v>22971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</row>
    <row r="66" spans="1:19">
      <c r="A66" s="51" t="s">
        <v>147</v>
      </c>
      <c r="B66">
        <v>1665</v>
      </c>
      <c r="C66" s="79">
        <v>42022</v>
      </c>
      <c r="D66" s="79"/>
      <c r="E66" s="79"/>
      <c r="F66" s="79"/>
      <c r="G66" s="79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</row>
    <row r="67" spans="1:19">
      <c r="A67" s="51" t="s">
        <v>314</v>
      </c>
      <c r="C67" s="79">
        <v>13</v>
      </c>
      <c r="D67" s="79"/>
      <c r="E67" s="79"/>
      <c r="F67" s="79"/>
      <c r="G67" s="79"/>
      <c r="H67" s="20"/>
      <c r="I67" s="20"/>
      <c r="J67" s="20">
        <v>50</v>
      </c>
      <c r="K67" s="20"/>
      <c r="L67" s="20"/>
      <c r="M67" s="20"/>
      <c r="N67" s="20"/>
      <c r="O67" s="20"/>
      <c r="P67" s="20"/>
      <c r="Q67" s="20"/>
      <c r="R67" s="20"/>
      <c r="S67" s="20"/>
    </row>
    <row r="68" spans="1:19">
      <c r="A68" s="51" t="s">
        <v>149</v>
      </c>
      <c r="B68">
        <v>10</v>
      </c>
      <c r="C68" s="79">
        <v>3298</v>
      </c>
      <c r="D68" s="79"/>
      <c r="E68" s="79"/>
      <c r="F68" s="79">
        <v>95</v>
      </c>
      <c r="G68" s="79">
        <v>22893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</row>
    <row r="69" spans="1:19">
      <c r="A69" s="51" t="s">
        <v>150</v>
      </c>
      <c r="C69" s="79">
        <v>759</v>
      </c>
      <c r="D69" s="79">
        <v>19649</v>
      </c>
      <c r="E69" s="79"/>
      <c r="F69" s="79"/>
      <c r="G69" s="79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</row>
    <row r="70" spans="1:19">
      <c r="A70" s="51" t="s">
        <v>155</v>
      </c>
      <c r="C70" s="79"/>
      <c r="D70" s="79"/>
      <c r="E70" s="79"/>
      <c r="F70" s="79"/>
      <c r="G70" s="79"/>
      <c r="H70" s="20"/>
      <c r="I70" s="20">
        <v>2282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</row>
    <row r="71" spans="1:19">
      <c r="A71" s="51" t="s">
        <v>218</v>
      </c>
      <c r="B71">
        <v>8905</v>
      </c>
      <c r="C71" s="79">
        <v>4276</v>
      </c>
      <c r="D71" s="79"/>
      <c r="E71" s="79"/>
      <c r="F71" s="79"/>
      <c r="G71" s="79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</row>
    <row r="72" spans="1:19">
      <c r="A72" s="51" t="s">
        <v>217</v>
      </c>
      <c r="C72" s="79"/>
      <c r="D72" s="79"/>
      <c r="E72" s="79"/>
      <c r="F72" s="79"/>
      <c r="G72" s="79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</row>
    <row r="73" spans="1:19">
      <c r="A73" s="51" t="s">
        <v>249</v>
      </c>
      <c r="C73" s="79"/>
      <c r="D73" s="79"/>
      <c r="E73" s="79"/>
      <c r="F73" s="79"/>
      <c r="G73" s="79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</row>
    <row r="74" spans="1:19">
      <c r="A74" s="51" t="s">
        <v>161</v>
      </c>
      <c r="C74" s="79"/>
      <c r="D74" s="79"/>
      <c r="E74" s="79"/>
      <c r="F74" s="79"/>
      <c r="G74" s="79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</row>
    <row r="75" spans="1:19">
      <c r="A75" s="15" t="s">
        <v>379</v>
      </c>
      <c r="B75">
        <v>3</v>
      </c>
      <c r="C75" s="79">
        <v>10</v>
      </c>
      <c r="D75" s="79"/>
      <c r="E75" s="79"/>
      <c r="F75" s="79"/>
      <c r="G75" s="79"/>
      <c r="H75" s="20"/>
      <c r="I75" s="20"/>
      <c r="J75" s="20">
        <v>50</v>
      </c>
      <c r="K75" s="20"/>
    </row>
    <row r="76" spans="1:19">
      <c r="A76" s="13"/>
      <c r="C76" s="13"/>
      <c r="D76" s="13"/>
      <c r="E76" s="13"/>
      <c r="F76" s="13"/>
      <c r="G76" s="13"/>
    </row>
    <row r="77" spans="1:19">
      <c r="A77" s="13"/>
      <c r="C77" s="81"/>
      <c r="D77" s="81"/>
      <c r="E77" s="81"/>
      <c r="F77" s="81"/>
      <c r="G77" s="81"/>
      <c r="H77" s="81"/>
      <c r="I77" s="81"/>
      <c r="J77" s="81"/>
      <c r="K77" s="81"/>
    </row>
    <row r="78" spans="1:19">
      <c r="A78" s="15"/>
      <c r="C78" s="15"/>
      <c r="D78" s="15"/>
      <c r="E78" s="15"/>
      <c r="F78" s="15"/>
      <c r="G78" s="15"/>
    </row>
    <row r="79" spans="1:19">
      <c r="A79" s="15"/>
      <c r="C79" s="15"/>
      <c r="D79" s="15"/>
      <c r="E79" s="15"/>
      <c r="F79" s="15"/>
      <c r="G79" s="15"/>
    </row>
    <row r="80" spans="1:19">
      <c r="A80" s="15"/>
      <c r="C80" s="15"/>
      <c r="D80" s="15"/>
      <c r="E80" s="15"/>
      <c r="F80" s="15"/>
      <c r="G80" s="15"/>
    </row>
    <row r="81" spans="1:7">
      <c r="A81" s="15"/>
      <c r="C81" s="15"/>
      <c r="D81" s="15"/>
      <c r="E81" s="15"/>
      <c r="F81" s="15"/>
      <c r="G81" s="15"/>
    </row>
    <row r="82" spans="1:7">
      <c r="A82" s="13"/>
      <c r="C82" s="13"/>
      <c r="D82" s="13"/>
      <c r="E82" s="13"/>
      <c r="F82" s="13"/>
      <c r="G82" s="13"/>
    </row>
    <row r="83" spans="1:7">
      <c r="A83" s="17"/>
      <c r="C83" s="17"/>
      <c r="D83" s="17"/>
      <c r="E83" s="17"/>
      <c r="F83" s="17"/>
      <c r="G83" s="17"/>
    </row>
    <row r="84" spans="1:7">
      <c r="A84" s="15"/>
      <c r="C84" s="15"/>
      <c r="D84" s="15"/>
      <c r="E84" s="15"/>
      <c r="F84" s="15"/>
      <c r="G84" s="15"/>
    </row>
    <row r="85" spans="1:7">
      <c r="A85" s="15"/>
      <c r="C85" s="15"/>
      <c r="D85" s="15"/>
      <c r="E85" s="15"/>
      <c r="F85" s="15"/>
      <c r="G85" s="15"/>
    </row>
    <row r="86" spans="1:7">
      <c r="A86" s="15"/>
      <c r="C86" s="15"/>
      <c r="D86" s="15"/>
      <c r="E86" s="15"/>
      <c r="F86" s="15"/>
      <c r="G86" s="15"/>
    </row>
    <row r="87" spans="1:7">
      <c r="A87" s="15"/>
      <c r="C87" s="15"/>
      <c r="D87" s="15"/>
      <c r="E87" s="15"/>
      <c r="F87" s="15"/>
      <c r="G87" s="15"/>
    </row>
    <row r="88" spans="1:7">
      <c r="A88" s="15"/>
      <c r="C88" s="15"/>
      <c r="D88" s="15"/>
      <c r="E88" s="15"/>
      <c r="F88" s="15"/>
      <c r="G88" s="15"/>
    </row>
    <row r="89" spans="1:7">
      <c r="A89" s="13"/>
      <c r="C89" s="13"/>
      <c r="D89" s="13"/>
      <c r="E89" s="13"/>
      <c r="F89" s="13"/>
      <c r="G89" s="13"/>
    </row>
    <row r="90" spans="1:7">
      <c r="A90" s="15"/>
      <c r="C90" s="15"/>
      <c r="D90" s="15"/>
      <c r="E90" s="15"/>
      <c r="F90" s="15"/>
      <c r="G90" s="15"/>
    </row>
    <row r="91" spans="1:7">
      <c r="A91" s="15"/>
      <c r="C91" s="15"/>
      <c r="D91" s="15"/>
      <c r="E91" s="15"/>
      <c r="F91" s="15"/>
      <c r="G91" s="15"/>
    </row>
    <row r="92" spans="1:7">
      <c r="A92" s="15"/>
      <c r="C92" s="15"/>
      <c r="D92" s="15"/>
      <c r="E92" s="15"/>
      <c r="F92" s="15"/>
      <c r="G92" s="15"/>
    </row>
    <row r="93" spans="1:7">
      <c r="A93" s="15"/>
      <c r="C93" s="15"/>
      <c r="D93" s="15"/>
      <c r="E93" s="15"/>
      <c r="F93" s="15"/>
      <c r="G93" s="15"/>
    </row>
    <row r="94" spans="1:7">
      <c r="A94" s="15"/>
      <c r="C94" s="15"/>
      <c r="D94" s="15"/>
      <c r="E94" s="15"/>
      <c r="F94" s="15"/>
      <c r="G94" s="15"/>
    </row>
    <row r="95" spans="1:7">
      <c r="A95" s="15"/>
      <c r="C95" s="15"/>
      <c r="D95" s="15"/>
      <c r="E95" s="15"/>
      <c r="F95" s="15"/>
      <c r="G95" s="15"/>
    </row>
    <row r="96" spans="1:7">
      <c r="A96" s="15"/>
      <c r="C96" s="15"/>
      <c r="D96" s="15"/>
      <c r="E96" s="15"/>
      <c r="F96" s="15"/>
      <c r="G96" s="15"/>
    </row>
    <row r="97" spans="1:7">
      <c r="A97" s="15"/>
      <c r="C97" s="15"/>
      <c r="D97" s="15"/>
      <c r="E97" s="15"/>
      <c r="F97" s="15"/>
      <c r="G97" s="15"/>
    </row>
    <row r="98" spans="1:7">
      <c r="A98" s="13"/>
      <c r="C98" s="13"/>
      <c r="D98" s="13"/>
      <c r="E98" s="13"/>
      <c r="F98" s="13"/>
      <c r="G98" s="13"/>
    </row>
    <row r="99" spans="1:7">
      <c r="A99" s="15"/>
      <c r="C99" s="15"/>
      <c r="D99" s="15"/>
      <c r="E99" s="15"/>
      <c r="F99" s="15"/>
      <c r="G99" s="15"/>
    </row>
    <row r="100" spans="1:7">
      <c r="A100" s="17"/>
      <c r="C100" s="17"/>
      <c r="D100" s="17"/>
      <c r="E100" s="17"/>
      <c r="F100" s="17"/>
      <c r="G100" s="17"/>
    </row>
    <row r="101" spans="1:7">
      <c r="A101" s="15"/>
      <c r="C101" s="15"/>
      <c r="D101" s="15"/>
      <c r="E101" s="15"/>
      <c r="F101" s="15"/>
      <c r="G101" s="15"/>
    </row>
    <row r="102" spans="1:7">
      <c r="A102" s="15"/>
      <c r="C102" s="15"/>
      <c r="D102" s="15"/>
      <c r="E102" s="15"/>
      <c r="F102" s="15"/>
      <c r="G102" s="15"/>
    </row>
    <row r="103" spans="1:7">
      <c r="A103" s="15"/>
      <c r="C103" s="15"/>
      <c r="D103" s="15"/>
      <c r="E103" s="15"/>
      <c r="F103" s="15"/>
      <c r="G103" s="15"/>
    </row>
    <row r="104" spans="1:7">
      <c r="A104" s="17"/>
      <c r="C104" s="17"/>
      <c r="D104" s="17"/>
      <c r="E104" s="17"/>
      <c r="F104" s="17"/>
      <c r="G104" s="17"/>
    </row>
    <row r="105" spans="1:7">
      <c r="A105" s="15"/>
      <c r="C105" s="15"/>
      <c r="D105" s="15"/>
      <c r="E105" s="15"/>
      <c r="F105" s="15"/>
      <c r="G105" s="15"/>
    </row>
    <row r="106" spans="1:7">
      <c r="A106" s="15"/>
      <c r="C106" s="15"/>
      <c r="D106" s="15"/>
      <c r="E106" s="15"/>
      <c r="F106" s="15"/>
      <c r="G106" s="15"/>
    </row>
    <row r="107" spans="1:7">
      <c r="A107" s="15"/>
      <c r="C107" s="15"/>
      <c r="D107" s="15"/>
      <c r="E107" s="15"/>
      <c r="F107" s="15"/>
      <c r="G107" s="15"/>
    </row>
    <row r="108" spans="1:7">
      <c r="A108" s="15"/>
      <c r="C108" s="15"/>
      <c r="D108" s="15"/>
      <c r="E108" s="15"/>
      <c r="F108" s="15"/>
      <c r="G108" s="15"/>
    </row>
    <row r="109" spans="1:7">
      <c r="A109" s="13"/>
      <c r="C109" s="13"/>
      <c r="D109" s="13"/>
      <c r="E109" s="13"/>
      <c r="F109" s="13"/>
      <c r="G109" s="13"/>
    </row>
    <row r="110" spans="1:7">
      <c r="A110" s="15"/>
      <c r="C110" s="15"/>
      <c r="D110" s="15"/>
      <c r="E110" s="15"/>
      <c r="F110" s="15"/>
      <c r="G110" s="15"/>
    </row>
    <row r="111" spans="1:7">
      <c r="A111" s="15"/>
      <c r="C111" s="15"/>
      <c r="D111" s="15"/>
      <c r="E111" s="15"/>
      <c r="F111" s="15"/>
      <c r="G111" s="15"/>
    </row>
    <row r="112" spans="1:7">
      <c r="A112" s="15"/>
      <c r="C112" s="15"/>
      <c r="D112" s="15"/>
      <c r="E112" s="15"/>
      <c r="F112" s="15"/>
      <c r="G112" s="15"/>
    </row>
    <row r="113" spans="1:7">
      <c r="A113" s="15"/>
      <c r="C113" s="15"/>
      <c r="D113" s="15"/>
      <c r="E113" s="15"/>
      <c r="F113" s="15"/>
      <c r="G113" s="15"/>
    </row>
    <row r="114" spans="1:7">
      <c r="A114" s="15"/>
      <c r="C114" s="15"/>
      <c r="D114" s="15"/>
      <c r="E114" s="15"/>
      <c r="F114" s="15"/>
      <c r="G114" s="15"/>
    </row>
    <row r="115" spans="1:7">
      <c r="A115" s="15"/>
      <c r="C115" s="15"/>
      <c r="D115" s="15"/>
      <c r="E115" s="15"/>
      <c r="F115" s="15"/>
      <c r="G115" s="15"/>
    </row>
    <row r="116" spans="1:7">
      <c r="A116" s="15"/>
      <c r="C116" s="15"/>
      <c r="D116" s="15"/>
      <c r="E116" s="15"/>
      <c r="F116" s="15"/>
      <c r="G116" s="15"/>
    </row>
    <row r="117" spans="1:7">
      <c r="A117" s="15"/>
      <c r="C117" s="15"/>
      <c r="D117" s="15"/>
      <c r="E117" s="15"/>
      <c r="F117" s="15"/>
      <c r="G117" s="15"/>
    </row>
    <row r="118" spans="1:7">
      <c r="A118" s="17"/>
      <c r="C118" s="17"/>
      <c r="D118" s="17"/>
      <c r="E118" s="17"/>
      <c r="F118" s="17"/>
      <c r="G118" s="17"/>
    </row>
    <row r="119" spans="1:7">
      <c r="A119" s="15"/>
      <c r="C119" s="15"/>
      <c r="D119" s="15"/>
      <c r="E119" s="15"/>
      <c r="F119" s="15"/>
      <c r="G119" s="15"/>
    </row>
    <row r="120" spans="1:7">
      <c r="A120" s="17"/>
      <c r="C120" s="17"/>
      <c r="D120" s="17"/>
      <c r="E120" s="17"/>
      <c r="F120" s="17"/>
      <c r="G120" s="17"/>
    </row>
    <row r="121" spans="1:7">
      <c r="A121" s="17"/>
      <c r="C121" s="17"/>
      <c r="D121" s="17"/>
      <c r="E121" s="17"/>
      <c r="F121" s="17"/>
      <c r="G121" s="17"/>
    </row>
    <row r="122" spans="1:7">
      <c r="A122" s="15"/>
      <c r="C122" s="15"/>
      <c r="D122" s="15"/>
      <c r="E122" s="15"/>
      <c r="F122" s="15"/>
      <c r="G122" s="15"/>
    </row>
    <row r="123" spans="1:7">
      <c r="A123" s="13"/>
      <c r="C123" s="13"/>
      <c r="D123" s="13"/>
      <c r="E123" s="13"/>
      <c r="F123" s="13"/>
      <c r="G123" s="13"/>
    </row>
    <row r="124" spans="1:7">
      <c r="A124" s="17"/>
      <c r="C124" s="17"/>
      <c r="D124" s="17"/>
      <c r="E124" s="17"/>
      <c r="F124" s="17"/>
      <c r="G124" s="17"/>
    </row>
    <row r="125" spans="1:7">
      <c r="A125" s="15"/>
      <c r="C125" s="15"/>
      <c r="D125" s="15"/>
      <c r="E125" s="15"/>
      <c r="F125" s="15"/>
      <c r="G125" s="15"/>
    </row>
    <row r="126" spans="1:7">
      <c r="A126" s="15"/>
      <c r="C126" s="15"/>
      <c r="D126" s="15"/>
      <c r="E126" s="15"/>
      <c r="F126" s="15"/>
      <c r="G126" s="15"/>
    </row>
    <row r="127" spans="1:7">
      <c r="A127" s="15"/>
      <c r="C127" s="15"/>
      <c r="D127" s="15"/>
      <c r="E127" s="15"/>
      <c r="F127" s="15"/>
      <c r="G127" s="15"/>
    </row>
    <row r="128" spans="1:7">
      <c r="A128" s="15"/>
      <c r="C128" s="15"/>
      <c r="D128" s="15"/>
      <c r="E128" s="15"/>
      <c r="F128" s="15"/>
      <c r="G128" s="15"/>
    </row>
    <row r="129" spans="1:7">
      <c r="A129" s="15"/>
      <c r="C129" s="15"/>
      <c r="D129" s="15"/>
      <c r="E129" s="15"/>
      <c r="F129" s="15"/>
      <c r="G129" s="15"/>
    </row>
    <row r="130" spans="1:7">
      <c r="A130" s="17"/>
      <c r="C130" s="17"/>
      <c r="D130" s="17"/>
      <c r="E130" s="17"/>
      <c r="F130" s="17"/>
      <c r="G130" s="17"/>
    </row>
    <row r="131" spans="1:7">
      <c r="A131" s="17"/>
      <c r="C131" s="17"/>
      <c r="D131" s="17"/>
      <c r="E131" s="17"/>
      <c r="F131" s="17"/>
      <c r="G131" s="17"/>
    </row>
    <row r="132" spans="1:7">
      <c r="A132" s="17"/>
      <c r="C132" s="17"/>
      <c r="D132" s="17"/>
      <c r="E132" s="17"/>
      <c r="F132" s="17"/>
      <c r="G132" s="17"/>
    </row>
    <row r="133" spans="1:7">
      <c r="A133" s="17"/>
      <c r="C133" s="17"/>
      <c r="D133" s="17"/>
      <c r="E133" s="17"/>
      <c r="F133" s="17"/>
      <c r="G133" s="17"/>
    </row>
    <row r="134" spans="1:7">
      <c r="A134" s="15"/>
      <c r="C134" s="15"/>
      <c r="D134" s="15"/>
      <c r="E134" s="15"/>
      <c r="F134" s="15"/>
      <c r="G134" s="15"/>
    </row>
    <row r="135" spans="1:7">
      <c r="A135" s="15"/>
      <c r="C135" s="15"/>
      <c r="D135" s="15"/>
      <c r="E135" s="15"/>
      <c r="F135" s="15"/>
      <c r="G135" s="15"/>
    </row>
    <row r="136" spans="1:7">
      <c r="A136" s="15"/>
      <c r="C136" s="15"/>
      <c r="D136" s="15"/>
      <c r="E136" s="15"/>
      <c r="F136" s="15"/>
      <c r="G136" s="15"/>
    </row>
    <row r="137" spans="1:7">
      <c r="A137" s="13"/>
      <c r="C137" s="13"/>
      <c r="D137" s="13"/>
      <c r="E137" s="13"/>
      <c r="F137" s="13"/>
      <c r="G137" s="13"/>
    </row>
    <row r="138" spans="1:7">
      <c r="A138" s="17"/>
      <c r="C138" s="17"/>
      <c r="D138" s="17"/>
      <c r="E138" s="17"/>
      <c r="F138" s="17"/>
      <c r="G138" s="17"/>
    </row>
    <row r="139" spans="1:7">
      <c r="A139" s="15"/>
      <c r="C139" s="15"/>
      <c r="D139" s="15"/>
      <c r="E139" s="15"/>
      <c r="F139" s="15"/>
      <c r="G139" s="15"/>
    </row>
    <row r="140" spans="1:7">
      <c r="A140" s="13"/>
      <c r="C140" s="13"/>
      <c r="D140" s="13"/>
      <c r="E140" s="13"/>
      <c r="F140" s="13"/>
      <c r="G140" s="13"/>
    </row>
    <row r="141" spans="1:7">
      <c r="A141" s="15"/>
      <c r="C141" s="15"/>
      <c r="D141" s="15"/>
      <c r="E141" s="15"/>
      <c r="F141" s="15"/>
      <c r="G141" s="15"/>
    </row>
    <row r="142" spans="1:7">
      <c r="A142" s="13"/>
      <c r="C142" s="13"/>
      <c r="D142" s="13"/>
      <c r="E142" s="13"/>
      <c r="F142" s="13"/>
      <c r="G142" s="13"/>
    </row>
    <row r="143" spans="1:7">
      <c r="A143" s="15"/>
      <c r="C143" s="15"/>
      <c r="D143" s="15"/>
      <c r="E143" s="15"/>
      <c r="F143" s="15"/>
      <c r="G143" s="15"/>
    </row>
    <row r="144" spans="1:7">
      <c r="A144" s="15"/>
      <c r="C144" s="15"/>
      <c r="D144" s="15"/>
      <c r="E144" s="15"/>
      <c r="F144" s="15"/>
      <c r="G144" s="15"/>
    </row>
    <row r="145" spans="1:7">
      <c r="A145" s="15"/>
      <c r="C145" s="15"/>
      <c r="D145" s="15"/>
      <c r="E145" s="15"/>
      <c r="F145" s="15"/>
      <c r="G145" s="15"/>
    </row>
    <row r="146" spans="1:7">
      <c r="A146" s="15"/>
      <c r="C146" s="15"/>
      <c r="D146" s="15"/>
      <c r="E146" s="15"/>
      <c r="F146" s="15"/>
      <c r="G146" s="15"/>
    </row>
    <row r="147" spans="1:7">
      <c r="A147" s="15"/>
      <c r="C147" s="15"/>
      <c r="D147" s="15"/>
      <c r="E147" s="15"/>
      <c r="F147" s="15"/>
      <c r="G147" s="15"/>
    </row>
    <row r="148" spans="1:7">
      <c r="A148" s="15"/>
      <c r="C148" s="15"/>
      <c r="D148" s="15"/>
      <c r="E148" s="15"/>
      <c r="F148" s="15"/>
      <c r="G148" s="15"/>
    </row>
    <row r="149" spans="1:7">
      <c r="A149" s="15"/>
      <c r="C149" s="15"/>
      <c r="D149" s="15"/>
      <c r="E149" s="15"/>
      <c r="F149" s="15"/>
      <c r="G149" s="15"/>
    </row>
    <row r="150" spans="1:7">
      <c r="A150" s="15"/>
      <c r="C150" s="15"/>
      <c r="D150" s="15"/>
      <c r="E150" s="15"/>
      <c r="F150" s="15"/>
      <c r="G150" s="15"/>
    </row>
    <row r="151" spans="1:7">
      <c r="A151" s="17"/>
      <c r="C151" s="17"/>
      <c r="D151" s="17"/>
      <c r="E151" s="17"/>
      <c r="F151" s="17"/>
      <c r="G151" s="17"/>
    </row>
    <row r="152" spans="1:7">
      <c r="A152" s="15"/>
      <c r="C152" s="15"/>
      <c r="D152" s="15"/>
      <c r="E152" s="15"/>
      <c r="F152" s="15"/>
      <c r="G152" s="15"/>
    </row>
    <row r="153" spans="1:7">
      <c r="A153" s="15"/>
      <c r="C153" s="15"/>
      <c r="D153" s="15"/>
      <c r="E153" s="15"/>
      <c r="F153" s="15"/>
      <c r="G153" s="15"/>
    </row>
    <row r="154" spans="1:7">
      <c r="A154" s="15"/>
      <c r="C154" s="15"/>
      <c r="D154" s="15"/>
      <c r="E154" s="15"/>
      <c r="F154" s="15"/>
      <c r="G154" s="15"/>
    </row>
    <row r="155" spans="1:7">
      <c r="A155" s="15"/>
      <c r="C155" s="15"/>
      <c r="D155" s="15"/>
      <c r="E155" s="15"/>
      <c r="F155" s="15"/>
      <c r="G155" s="15"/>
    </row>
    <row r="156" spans="1:7">
      <c r="A156" s="15"/>
      <c r="C156" s="15"/>
      <c r="D156" s="15"/>
      <c r="E156" s="15"/>
      <c r="F156" s="15"/>
      <c r="G156" s="15"/>
    </row>
    <row r="157" spans="1:7">
      <c r="A157" s="15"/>
      <c r="C157" s="15"/>
      <c r="D157" s="15"/>
      <c r="E157" s="15"/>
      <c r="F157" s="15"/>
      <c r="G157" s="15"/>
    </row>
    <row r="158" spans="1:7">
      <c r="A158" s="15"/>
      <c r="C158" s="15"/>
      <c r="D158" s="15"/>
      <c r="E158" s="15"/>
      <c r="F158" s="15"/>
      <c r="G158" s="15"/>
    </row>
    <row r="159" spans="1:7">
      <c r="A159" s="15"/>
      <c r="C159" s="15"/>
      <c r="D159" s="15"/>
      <c r="E159" s="15"/>
      <c r="F159" s="15"/>
      <c r="G159" s="15"/>
    </row>
    <row r="160" spans="1:7">
      <c r="A160" s="15"/>
      <c r="C160" s="15"/>
      <c r="D160" s="15"/>
      <c r="E160" s="15"/>
      <c r="F160" s="15"/>
      <c r="G160" s="15"/>
    </row>
    <row r="161" spans="1:7">
      <c r="A161" s="15"/>
      <c r="C161" s="15"/>
      <c r="D161" s="15"/>
      <c r="E161" s="15"/>
      <c r="F161" s="15"/>
      <c r="G161" s="15"/>
    </row>
    <row r="162" spans="1:7">
      <c r="A162" s="13"/>
      <c r="C162" s="13"/>
      <c r="D162" s="13"/>
      <c r="E162" s="13"/>
      <c r="F162" s="13"/>
      <c r="G162" s="13"/>
    </row>
    <row r="163" spans="1:7">
      <c r="A163" s="15"/>
      <c r="C163" s="15"/>
      <c r="D163" s="15"/>
      <c r="E163" s="15"/>
      <c r="F163" s="15"/>
      <c r="G163" s="15"/>
    </row>
    <row r="164" spans="1:7">
      <c r="A164" s="15"/>
      <c r="C164" s="15"/>
      <c r="D164" s="15"/>
      <c r="E164" s="15"/>
      <c r="F164" s="15"/>
      <c r="G164" s="15"/>
    </row>
    <row r="165" spans="1:7">
      <c r="A165" s="15"/>
      <c r="C165" s="15"/>
      <c r="D165" s="15"/>
      <c r="E165" s="15"/>
      <c r="F165" s="15"/>
      <c r="G165" s="15"/>
    </row>
    <row r="166" spans="1:7">
      <c r="A166" s="15"/>
      <c r="C166" s="15"/>
      <c r="D166" s="15"/>
      <c r="E166" s="15"/>
      <c r="F166" s="15"/>
      <c r="G166" s="15"/>
    </row>
    <row r="167" spans="1:7">
      <c r="A167" s="15"/>
      <c r="C167" s="15"/>
      <c r="D167" s="15"/>
      <c r="E167" s="15"/>
      <c r="F167" s="15"/>
      <c r="G167" s="15"/>
    </row>
    <row r="168" spans="1:7">
      <c r="A168" s="15"/>
      <c r="C168" s="15"/>
      <c r="D168" s="15"/>
      <c r="E168" s="15"/>
      <c r="F168" s="15"/>
      <c r="G168" s="15"/>
    </row>
    <row r="169" spans="1:7">
      <c r="A169" s="15"/>
      <c r="C169" s="15"/>
      <c r="D169" s="15"/>
      <c r="E169" s="15"/>
      <c r="F169" s="15"/>
      <c r="G169" s="15"/>
    </row>
    <row r="170" spans="1:7">
      <c r="A170" s="15"/>
      <c r="C170" s="15"/>
      <c r="D170" s="15"/>
      <c r="E170" s="15"/>
      <c r="F170" s="15"/>
      <c r="G170" s="15"/>
    </row>
    <row r="171" spans="1:7">
      <c r="A171" s="15"/>
      <c r="C171" s="15"/>
      <c r="D171" s="15"/>
      <c r="E171" s="15"/>
      <c r="F171" s="15"/>
      <c r="G171" s="15"/>
    </row>
    <row r="172" spans="1:7">
      <c r="A172" s="17"/>
      <c r="C172" s="17"/>
      <c r="D172" s="17"/>
      <c r="E172" s="17"/>
      <c r="F172" s="17"/>
      <c r="G172" s="17"/>
    </row>
    <row r="173" spans="1:7">
      <c r="A173" s="15"/>
      <c r="C173" s="15"/>
      <c r="D173" s="15"/>
      <c r="E173" s="15"/>
      <c r="F173" s="15"/>
      <c r="G173" s="15"/>
    </row>
    <row r="174" spans="1:7">
      <c r="A174" s="15"/>
      <c r="C174" s="15"/>
      <c r="D174" s="15"/>
      <c r="E174" s="15"/>
      <c r="F174" s="15"/>
      <c r="G174" s="15"/>
    </row>
    <row r="175" spans="1:7">
      <c r="A175" s="15"/>
      <c r="C175" s="15"/>
      <c r="D175" s="15"/>
      <c r="E175" s="15"/>
      <c r="F175" s="15"/>
      <c r="G175" s="15"/>
    </row>
    <row r="176" spans="1:7">
      <c r="A176" s="15"/>
      <c r="C176" s="15"/>
      <c r="D176" s="15"/>
      <c r="E176" s="15"/>
      <c r="F176" s="15"/>
      <c r="G176" s="15"/>
    </row>
    <row r="177" spans="1:7">
      <c r="A177" s="13"/>
      <c r="C177" s="13"/>
      <c r="D177" s="13"/>
      <c r="E177" s="13"/>
      <c r="F177" s="13"/>
      <c r="G177" s="13"/>
    </row>
    <row r="178" spans="1:7">
      <c r="A178" s="15"/>
      <c r="C178" s="15"/>
      <c r="D178" s="15"/>
      <c r="E178" s="15"/>
      <c r="F178" s="15"/>
      <c r="G178" s="15"/>
    </row>
    <row r="179" spans="1:7">
      <c r="A179" s="15"/>
      <c r="C179" s="15"/>
      <c r="D179" s="15"/>
      <c r="E179" s="15"/>
      <c r="F179" s="15"/>
      <c r="G179" s="15"/>
    </row>
    <row r="180" spans="1:7">
      <c r="A180" s="17"/>
      <c r="C180" s="17"/>
      <c r="D180" s="17"/>
      <c r="E180" s="17"/>
      <c r="F180" s="17"/>
      <c r="G180" s="17"/>
    </row>
    <row r="181" spans="1:7">
      <c r="A181" s="17"/>
      <c r="C181" s="17"/>
      <c r="D181" s="17"/>
      <c r="E181" s="17"/>
      <c r="F181" s="17"/>
      <c r="G181" s="17"/>
    </row>
    <row r="182" spans="1:7">
      <c r="A182" s="15"/>
      <c r="C182" s="15"/>
      <c r="D182" s="15"/>
      <c r="E182" s="15"/>
      <c r="F182" s="15"/>
      <c r="G182" s="15"/>
    </row>
    <row r="183" spans="1:7">
      <c r="A183" s="15"/>
      <c r="C183" s="15"/>
      <c r="D183" s="15"/>
      <c r="E183" s="15"/>
      <c r="F183" s="15"/>
      <c r="G183" s="15"/>
    </row>
    <row r="184" spans="1:7">
      <c r="A184" s="15"/>
      <c r="C184" s="15"/>
      <c r="D184" s="15"/>
      <c r="E184" s="15"/>
      <c r="F184" s="15"/>
      <c r="G184" s="15"/>
    </row>
    <row r="185" spans="1:7">
      <c r="A185" s="15"/>
      <c r="C185" s="15"/>
      <c r="D185" s="15"/>
      <c r="E185" s="15"/>
      <c r="F185" s="15"/>
      <c r="G185" s="15"/>
    </row>
    <row r="186" spans="1:7">
      <c r="A186" s="17"/>
      <c r="C186" s="17"/>
      <c r="D186" s="17"/>
      <c r="E186" s="17"/>
      <c r="F186" s="17"/>
      <c r="G186" s="17"/>
    </row>
    <row r="187" spans="1:7">
      <c r="A187" s="15"/>
      <c r="C187" s="15"/>
      <c r="D187" s="15"/>
      <c r="E187" s="15"/>
      <c r="F187" s="15"/>
      <c r="G187" s="15"/>
    </row>
    <row r="188" spans="1:7">
      <c r="A188" s="17"/>
      <c r="C188" s="17"/>
      <c r="D188" s="17"/>
      <c r="E188" s="17"/>
      <c r="F188" s="17"/>
      <c r="G188" s="17"/>
    </row>
    <row r="189" spans="1:7">
      <c r="A189" s="15"/>
      <c r="C189" s="15"/>
      <c r="D189" s="15"/>
      <c r="E189" s="15"/>
      <c r="F189" s="15"/>
      <c r="G189" s="15"/>
    </row>
    <row r="190" spans="1:7">
      <c r="A190" s="17"/>
      <c r="C190" s="17"/>
      <c r="D190" s="17"/>
      <c r="E190" s="17"/>
      <c r="F190" s="17"/>
      <c r="G190" s="17"/>
    </row>
    <row r="191" spans="1:7">
      <c r="A191" s="17"/>
      <c r="C191" s="17"/>
      <c r="D191" s="17"/>
      <c r="E191" s="17"/>
      <c r="F191" s="17"/>
      <c r="G191" s="17"/>
    </row>
    <row r="192" spans="1:7">
      <c r="A192" s="17"/>
      <c r="C192" s="17"/>
      <c r="D192" s="17"/>
      <c r="E192" s="17"/>
      <c r="F192" s="17"/>
      <c r="G192" s="17"/>
    </row>
    <row r="193" spans="1:7">
      <c r="A193" s="13"/>
      <c r="C193" s="13"/>
      <c r="D193" s="13"/>
      <c r="E193" s="13"/>
      <c r="F193" s="13"/>
      <c r="G193" s="13"/>
    </row>
    <row r="194" spans="1:7">
      <c r="A194" s="15"/>
      <c r="C194" s="15"/>
      <c r="D194" s="15"/>
      <c r="E194" s="15"/>
      <c r="F194" s="15"/>
      <c r="G194" s="15"/>
    </row>
    <row r="195" spans="1:7">
      <c r="A195" s="16"/>
      <c r="C195" s="16"/>
      <c r="D195" s="16"/>
      <c r="E195" s="16"/>
      <c r="F195" s="16"/>
      <c r="G195" s="16"/>
    </row>
    <row r="196" spans="1:7">
      <c r="A196" s="17"/>
      <c r="C196" s="17"/>
      <c r="D196" s="17"/>
      <c r="E196" s="17"/>
      <c r="F196" s="17"/>
      <c r="G196" s="17"/>
    </row>
    <row r="197" spans="1:7">
      <c r="A197" s="15"/>
      <c r="C197" s="15"/>
      <c r="D197" s="15"/>
      <c r="E197" s="15"/>
      <c r="F197" s="15"/>
      <c r="G197" s="15"/>
    </row>
    <row r="198" spans="1:7">
      <c r="A198" s="15"/>
      <c r="C198" s="15"/>
      <c r="D198" s="15"/>
      <c r="E198" s="15"/>
      <c r="F198" s="15"/>
      <c r="G198" s="15"/>
    </row>
    <row r="199" spans="1:7">
      <c r="A199" s="17"/>
      <c r="C199" s="17"/>
      <c r="D199" s="17"/>
      <c r="E199" s="17"/>
      <c r="F199" s="17"/>
      <c r="G199" s="17"/>
    </row>
    <row r="200" spans="1:7">
      <c r="A200" s="15"/>
      <c r="C200" s="15"/>
      <c r="D200" s="15"/>
      <c r="E200" s="15"/>
      <c r="F200" s="15"/>
      <c r="G200" s="15"/>
    </row>
    <row r="201" spans="1:7">
      <c r="A201" s="13"/>
      <c r="C201" s="13"/>
      <c r="D201" s="13"/>
      <c r="E201" s="13"/>
      <c r="F201" s="13"/>
      <c r="G201" s="13"/>
    </row>
    <row r="202" spans="1:7">
      <c r="A202" s="17"/>
      <c r="C202" s="17"/>
      <c r="D202" s="17"/>
      <c r="E202" s="17"/>
      <c r="F202" s="17"/>
      <c r="G202" s="17"/>
    </row>
    <row r="203" spans="1:7">
      <c r="A203" s="15"/>
      <c r="C203" s="15"/>
      <c r="D203" s="15"/>
      <c r="E203" s="15"/>
      <c r="F203" s="15"/>
      <c r="G203" s="15"/>
    </row>
    <row r="204" spans="1:7">
      <c r="A204" s="15"/>
      <c r="C204" s="15"/>
      <c r="D204" s="15"/>
      <c r="E204" s="15"/>
      <c r="F204" s="15"/>
      <c r="G204" s="15"/>
    </row>
    <row r="205" spans="1:7">
      <c r="A205" s="15"/>
      <c r="C205" s="15"/>
      <c r="D205" s="15"/>
      <c r="E205" s="15"/>
      <c r="F205" s="15"/>
      <c r="G205" s="15"/>
    </row>
    <row r="206" spans="1:7">
      <c r="A206" s="15"/>
      <c r="C206" s="15"/>
      <c r="D206" s="15"/>
      <c r="E206" s="15"/>
      <c r="F206" s="15"/>
      <c r="G206" s="15"/>
    </row>
    <row r="207" spans="1:7">
      <c r="A207" s="13"/>
      <c r="C207" s="13"/>
      <c r="D207" s="13"/>
      <c r="E207" s="13"/>
      <c r="F207" s="13"/>
      <c r="G207" s="13"/>
    </row>
    <row r="208" spans="1:7">
      <c r="A208" s="17"/>
      <c r="C208" s="17"/>
      <c r="D208" s="17"/>
      <c r="E208" s="17"/>
      <c r="F208" s="17"/>
      <c r="G208" s="17"/>
    </row>
    <row r="209" spans="1:7">
      <c r="A209" s="15"/>
      <c r="C209" s="15"/>
      <c r="D209" s="15"/>
      <c r="E209" s="15"/>
      <c r="F209" s="15"/>
      <c r="G209" s="15"/>
    </row>
    <row r="210" spans="1:7">
      <c r="A210" s="17"/>
      <c r="C210" s="17"/>
      <c r="D210" s="17"/>
      <c r="E210" s="17"/>
      <c r="F210" s="17"/>
      <c r="G210" s="17"/>
    </row>
    <row r="211" spans="1:7">
      <c r="A211" s="15"/>
      <c r="C211" s="15"/>
      <c r="D211" s="15"/>
      <c r="E211" s="15"/>
      <c r="F211" s="15"/>
      <c r="G211" s="15"/>
    </row>
    <row r="212" spans="1:7">
      <c r="A212" s="15"/>
      <c r="C212" s="15"/>
      <c r="D212" s="15"/>
      <c r="E212" s="15"/>
      <c r="F212" s="15"/>
      <c r="G212" s="15"/>
    </row>
    <row r="213" spans="1:7">
      <c r="A213" s="13"/>
      <c r="C213" s="13"/>
      <c r="D213" s="13"/>
      <c r="E213" s="13"/>
      <c r="F213" s="13"/>
      <c r="G213" s="13"/>
    </row>
    <row r="214" spans="1:7">
      <c r="A214" s="16"/>
      <c r="C214" s="16"/>
      <c r="D214" s="16"/>
      <c r="E214" s="16"/>
      <c r="F214" s="16"/>
      <c r="G214" s="16"/>
    </row>
    <row r="215" spans="1:7">
      <c r="A215" s="16"/>
      <c r="C215" s="16"/>
      <c r="D215" s="16"/>
      <c r="E215" s="16"/>
      <c r="F215" s="16"/>
      <c r="G215" s="16"/>
    </row>
    <row r="216" spans="1:7">
      <c r="A216" s="16"/>
      <c r="C216" s="16"/>
      <c r="D216" s="16"/>
      <c r="E216" s="16"/>
      <c r="F216" s="16"/>
      <c r="G216" s="16"/>
    </row>
    <row r="217" spans="1:7">
      <c r="A217" s="17"/>
      <c r="C217" s="17"/>
      <c r="D217" s="17"/>
      <c r="E217" s="17"/>
      <c r="F217" s="17"/>
      <c r="G217" s="17"/>
    </row>
    <row r="218" spans="1:7">
      <c r="A218" s="15"/>
      <c r="C218" s="15"/>
      <c r="D218" s="15"/>
      <c r="E218" s="15"/>
      <c r="F218" s="15"/>
      <c r="G218" s="15"/>
    </row>
    <row r="219" spans="1:7">
      <c r="A219" s="15"/>
      <c r="C219" s="15"/>
      <c r="D219" s="15"/>
      <c r="E219" s="15"/>
      <c r="F219" s="15"/>
      <c r="G219" s="15"/>
    </row>
    <row r="220" spans="1:7">
      <c r="A220" s="13"/>
      <c r="C220" s="13"/>
      <c r="D220" s="13"/>
      <c r="E220" s="13"/>
      <c r="F220" s="13"/>
      <c r="G220" s="13"/>
    </row>
    <row r="221" spans="1:7">
      <c r="A221" s="15"/>
      <c r="C221" s="15"/>
      <c r="D221" s="15"/>
      <c r="E221" s="15"/>
      <c r="F221" s="15"/>
      <c r="G221" s="15"/>
    </row>
    <row r="222" spans="1:7">
      <c r="A222" s="15"/>
      <c r="C222" s="15"/>
      <c r="D222" s="15"/>
      <c r="E222" s="15"/>
      <c r="F222" s="15"/>
      <c r="G222" s="15"/>
    </row>
    <row r="223" spans="1:7">
      <c r="A223" s="15"/>
      <c r="C223" s="15"/>
      <c r="D223" s="15"/>
      <c r="E223" s="15"/>
      <c r="F223" s="15"/>
      <c r="G223" s="15"/>
    </row>
    <row r="224" spans="1:7">
      <c r="A224" s="15"/>
      <c r="C224" s="15"/>
      <c r="D224" s="15"/>
      <c r="E224" s="15"/>
      <c r="F224" s="15"/>
      <c r="G224" s="15"/>
    </row>
    <row r="225" spans="1:7">
      <c r="A225" s="15"/>
      <c r="C225" s="15"/>
      <c r="D225" s="15"/>
      <c r="E225" s="15"/>
      <c r="F225" s="15"/>
      <c r="G225" s="15"/>
    </row>
    <row r="226" spans="1:7">
      <c r="A226" s="15"/>
      <c r="C226" s="15"/>
      <c r="D226" s="15"/>
      <c r="E226" s="15"/>
      <c r="F226" s="15"/>
      <c r="G226" s="15"/>
    </row>
    <row r="227" spans="1:7">
      <c r="A227" s="15"/>
      <c r="C227" s="15"/>
      <c r="D227" s="15"/>
      <c r="E227" s="15"/>
      <c r="F227" s="15"/>
      <c r="G227" s="15"/>
    </row>
    <row r="228" spans="1:7">
      <c r="A228" s="15"/>
      <c r="C228" s="15"/>
      <c r="D228" s="15"/>
      <c r="E228" s="15"/>
      <c r="F228" s="15"/>
      <c r="G228" s="15"/>
    </row>
    <row r="229" spans="1:7">
      <c r="A229" s="15"/>
      <c r="C229" s="15"/>
      <c r="D229" s="15"/>
      <c r="E229" s="15"/>
      <c r="F229" s="15"/>
      <c r="G229" s="15"/>
    </row>
    <row r="230" spans="1:7">
      <c r="A230" s="15"/>
      <c r="C230" s="15"/>
      <c r="D230" s="15"/>
      <c r="E230" s="15"/>
      <c r="F230" s="15"/>
      <c r="G230" s="15"/>
    </row>
    <row r="231" spans="1:7">
      <c r="A231" s="15"/>
      <c r="C231" s="15"/>
      <c r="D231" s="15"/>
      <c r="E231" s="15"/>
      <c r="F231" s="15"/>
      <c r="G231" s="15"/>
    </row>
    <row r="232" spans="1:7">
      <c r="A232" s="15"/>
      <c r="C232" s="15"/>
      <c r="D232" s="15"/>
      <c r="E232" s="15"/>
      <c r="F232" s="15"/>
      <c r="G232" s="15"/>
    </row>
    <row r="233" spans="1:7">
      <c r="A233" s="13"/>
      <c r="C233" s="13"/>
      <c r="D233" s="13"/>
      <c r="E233" s="13"/>
      <c r="F233" s="13"/>
      <c r="G233" s="13"/>
    </row>
    <row r="234" spans="1:7">
      <c r="A234" s="15"/>
      <c r="C234" s="15"/>
      <c r="D234" s="15"/>
      <c r="E234" s="15"/>
      <c r="F234" s="15"/>
      <c r="G234" s="15"/>
    </row>
    <row r="235" spans="1:7">
      <c r="A235" s="15"/>
      <c r="C235" s="15"/>
      <c r="D235" s="15"/>
      <c r="E235" s="15"/>
      <c r="F235" s="15"/>
      <c r="G235" s="15"/>
    </row>
    <row r="236" spans="1:7">
      <c r="A236" s="17"/>
      <c r="C236" s="17"/>
      <c r="D236" s="17"/>
      <c r="E236" s="17"/>
      <c r="F236" s="17"/>
      <c r="G236" s="17"/>
    </row>
    <row r="237" spans="1:7">
      <c r="A237" s="13"/>
      <c r="C237" s="13"/>
      <c r="D237" s="13"/>
      <c r="E237" s="13"/>
      <c r="F237" s="13"/>
      <c r="G237" s="13"/>
    </row>
    <row r="238" spans="1:7">
      <c r="A238" s="15"/>
      <c r="C238" s="15"/>
      <c r="D238" s="15"/>
      <c r="E238" s="15"/>
      <c r="F238" s="15"/>
      <c r="G238" s="15"/>
    </row>
    <row r="239" spans="1:7">
      <c r="A239" s="15"/>
      <c r="C239" s="15"/>
      <c r="D239" s="15"/>
      <c r="E239" s="15"/>
      <c r="F239" s="15"/>
      <c r="G239" s="15"/>
    </row>
    <row r="240" spans="1:7">
      <c r="A240" s="15"/>
      <c r="C240" s="15"/>
      <c r="D240" s="15"/>
      <c r="E240" s="15"/>
      <c r="F240" s="15"/>
      <c r="G240" s="15"/>
    </row>
    <row r="241" spans="1:7">
      <c r="A241" s="13"/>
      <c r="C241" s="13"/>
      <c r="D241" s="13"/>
      <c r="E241" s="13"/>
      <c r="F241" s="13"/>
      <c r="G241" s="13"/>
    </row>
    <row r="242" spans="1:7">
      <c r="A242" s="15"/>
      <c r="C242" s="15"/>
      <c r="D242" s="15"/>
      <c r="E242" s="15"/>
      <c r="F242" s="15"/>
      <c r="G242" s="15"/>
    </row>
    <row r="243" spans="1:7">
      <c r="A243" s="15"/>
      <c r="C243" s="15"/>
      <c r="D243" s="15"/>
      <c r="E243" s="15"/>
      <c r="F243" s="15"/>
      <c r="G243" s="15"/>
    </row>
    <row r="244" spans="1:7">
      <c r="A244" s="15"/>
      <c r="C244" s="15"/>
      <c r="D244" s="15"/>
      <c r="E244" s="15"/>
      <c r="F244" s="15"/>
      <c r="G244" s="15"/>
    </row>
    <row r="245" spans="1:7">
      <c r="A245" s="15"/>
      <c r="C245" s="15"/>
      <c r="D245" s="15"/>
      <c r="E245" s="15"/>
      <c r="F245" s="15"/>
      <c r="G245" s="15"/>
    </row>
    <row r="246" spans="1:7">
      <c r="A246" s="15"/>
      <c r="C246" s="15"/>
      <c r="D246" s="15"/>
      <c r="E246" s="15"/>
      <c r="F246" s="15"/>
      <c r="G246" s="15"/>
    </row>
    <row r="247" spans="1:7">
      <c r="A247" s="15"/>
      <c r="C247" s="15"/>
      <c r="D247" s="15"/>
      <c r="E247" s="15"/>
      <c r="F247" s="15"/>
      <c r="G247" s="15"/>
    </row>
    <row r="248" spans="1:7">
      <c r="A248" s="15"/>
      <c r="C248" s="15"/>
      <c r="D248" s="15"/>
      <c r="E248" s="15"/>
      <c r="F248" s="15"/>
      <c r="G248" s="15"/>
    </row>
    <row r="249" spans="1:7">
      <c r="A249" s="15"/>
      <c r="C249" s="15"/>
      <c r="D249" s="15"/>
      <c r="E249" s="15"/>
      <c r="F249" s="15"/>
      <c r="G249" s="15"/>
    </row>
    <row r="250" spans="1:7">
      <c r="A250" s="15"/>
      <c r="C250" s="15"/>
      <c r="D250" s="15"/>
      <c r="E250" s="15"/>
      <c r="F250" s="15"/>
      <c r="G250" s="15"/>
    </row>
    <row r="251" spans="1:7">
      <c r="A251" s="15"/>
      <c r="C251" s="15"/>
      <c r="D251" s="15"/>
      <c r="E251" s="15"/>
      <c r="F251" s="15"/>
      <c r="G251" s="15"/>
    </row>
    <row r="252" spans="1:7">
      <c r="A252" s="15"/>
      <c r="C252" s="15"/>
      <c r="D252" s="15"/>
      <c r="E252" s="15"/>
      <c r="F252" s="15"/>
      <c r="G252" s="15"/>
    </row>
    <row r="253" spans="1:7">
      <c r="A253" s="16"/>
      <c r="C253" s="16"/>
      <c r="D253" s="16"/>
      <c r="E253" s="16"/>
      <c r="F253" s="16"/>
      <c r="G253" s="16"/>
    </row>
    <row r="254" spans="1:7">
      <c r="A254" s="16"/>
      <c r="C254" s="16"/>
      <c r="D254" s="16"/>
      <c r="E254" s="16"/>
      <c r="F254" s="16"/>
      <c r="G254" s="16"/>
    </row>
    <row r="255" spans="1:7">
      <c r="A255" s="13"/>
      <c r="C255" s="13"/>
      <c r="D255" s="13"/>
      <c r="E255" s="13"/>
      <c r="F255" s="13"/>
      <c r="G255" s="13"/>
    </row>
    <row r="256" spans="1:7">
      <c r="A256" s="15"/>
      <c r="C256" s="15"/>
      <c r="D256" s="15"/>
      <c r="E256" s="15"/>
      <c r="F256" s="15"/>
      <c r="G256" s="15"/>
    </row>
    <row r="257" spans="1:7">
      <c r="A257" s="15"/>
      <c r="C257" s="15"/>
      <c r="D257" s="15"/>
      <c r="E257" s="15"/>
      <c r="F257" s="15"/>
      <c r="G257" s="15"/>
    </row>
    <row r="258" spans="1:7">
      <c r="A258" s="17"/>
      <c r="C258" s="17"/>
      <c r="D258" s="17"/>
      <c r="E258" s="17"/>
      <c r="F258" s="17"/>
      <c r="G258" s="17"/>
    </row>
    <row r="259" spans="1:7">
      <c r="A259" s="15"/>
      <c r="C259" s="15"/>
      <c r="D259" s="15"/>
      <c r="E259" s="15"/>
      <c r="F259" s="15"/>
      <c r="G259" s="15"/>
    </row>
    <row r="260" spans="1:7">
      <c r="A260" s="15"/>
      <c r="C260" s="15"/>
      <c r="D260" s="15"/>
      <c r="E260" s="15"/>
      <c r="F260" s="15"/>
      <c r="G260" s="15"/>
    </row>
    <row r="261" spans="1:7">
      <c r="A261" s="15"/>
      <c r="C261" s="15"/>
      <c r="D261" s="15"/>
      <c r="E261" s="15"/>
      <c r="F261" s="15"/>
      <c r="G261" s="15"/>
    </row>
    <row r="262" spans="1:7">
      <c r="A262" s="17"/>
      <c r="C262" s="17"/>
      <c r="D262" s="17"/>
      <c r="E262" s="17"/>
      <c r="F262" s="17"/>
      <c r="G262" s="17"/>
    </row>
    <row r="263" spans="1:7">
      <c r="A263" s="15"/>
      <c r="C263" s="15"/>
      <c r="D263" s="15"/>
      <c r="E263" s="15"/>
      <c r="F263" s="15"/>
      <c r="G263" s="15"/>
    </row>
    <row r="264" spans="1:7">
      <c r="A264" s="13"/>
      <c r="C264" s="13"/>
      <c r="D264" s="13"/>
      <c r="E264" s="13"/>
      <c r="F264" s="13"/>
      <c r="G264" s="13"/>
    </row>
    <row r="265" spans="1:7">
      <c r="A265" s="15"/>
      <c r="C265" s="15"/>
      <c r="D265" s="15"/>
      <c r="E265" s="15"/>
      <c r="F265" s="15"/>
      <c r="G265" s="15"/>
    </row>
    <row r="266" spans="1:7">
      <c r="A266" s="15"/>
      <c r="C266" s="15"/>
      <c r="D266" s="15"/>
      <c r="E266" s="15"/>
      <c r="F266" s="15"/>
      <c r="G266" s="15"/>
    </row>
    <row r="267" spans="1:7">
      <c r="A267" s="15"/>
      <c r="C267" s="15"/>
      <c r="D267" s="15"/>
      <c r="E267" s="15"/>
      <c r="F267" s="15"/>
      <c r="G267" s="15"/>
    </row>
    <row r="268" spans="1:7">
      <c r="A268" s="15"/>
      <c r="C268" s="15"/>
      <c r="D268" s="15"/>
      <c r="E268" s="15"/>
      <c r="F268" s="15"/>
      <c r="G268" s="15"/>
    </row>
    <row r="269" spans="1:7">
      <c r="A269" s="15"/>
      <c r="C269" s="15"/>
      <c r="D269" s="15"/>
      <c r="E269" s="15"/>
      <c r="F269" s="15"/>
      <c r="G269" s="15"/>
    </row>
    <row r="270" spans="1:7">
      <c r="A270" s="15"/>
      <c r="C270" s="15"/>
      <c r="D270" s="15"/>
      <c r="E270" s="15"/>
      <c r="F270" s="15"/>
      <c r="G270" s="15"/>
    </row>
    <row r="271" spans="1:7">
      <c r="A271" s="15"/>
      <c r="C271" s="15"/>
      <c r="D271" s="15"/>
      <c r="E271" s="15"/>
      <c r="F271" s="15"/>
      <c r="G271" s="15"/>
    </row>
    <row r="272" spans="1:7">
      <c r="A272" s="15"/>
      <c r="C272" s="15"/>
      <c r="D272" s="15"/>
      <c r="E272" s="15"/>
      <c r="F272" s="15"/>
      <c r="G272" s="15"/>
    </row>
    <row r="273" spans="1:7">
      <c r="A273" s="15"/>
      <c r="C273" s="15"/>
      <c r="D273" s="15"/>
      <c r="E273" s="15"/>
      <c r="F273" s="15"/>
      <c r="G273" s="15"/>
    </row>
    <row r="274" spans="1:7">
      <c r="A274" s="15"/>
      <c r="C274" s="15"/>
      <c r="D274" s="15"/>
      <c r="E274" s="15"/>
      <c r="F274" s="15"/>
      <c r="G274" s="15"/>
    </row>
    <row r="275" spans="1:7">
      <c r="A275" s="15"/>
      <c r="C275" s="15"/>
      <c r="D275" s="15"/>
      <c r="E275" s="15"/>
      <c r="F275" s="15"/>
      <c r="G275" s="15"/>
    </row>
    <row r="276" spans="1:7">
      <c r="A276" s="15"/>
      <c r="C276" s="15"/>
      <c r="D276" s="15"/>
      <c r="E276" s="15"/>
      <c r="F276" s="15"/>
      <c r="G276" s="15"/>
    </row>
    <row r="277" spans="1:7">
      <c r="A277" s="15"/>
      <c r="C277" s="15"/>
      <c r="D277" s="15"/>
      <c r="E277" s="15"/>
      <c r="F277" s="15"/>
      <c r="G277" s="15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workbookViewId="0">
      <pane xSplit="1" topLeftCell="G1" activePane="topRight" state="frozen"/>
      <selection pane="topRight" activeCell="O8" sqref="O8:O9"/>
    </sheetView>
  </sheetViews>
  <sheetFormatPr defaultRowHeight="15"/>
  <cols>
    <col min="1" max="1" width="25.5703125" bestFit="1" customWidth="1"/>
    <col min="17" max="25" width="10" bestFit="1" customWidth="1"/>
  </cols>
  <sheetData>
    <row r="1" spans="1:25">
      <c r="A1" t="s">
        <v>44</v>
      </c>
      <c r="B1" t="s">
        <v>331</v>
      </c>
      <c r="C1" t="s">
        <v>336</v>
      </c>
      <c r="D1" t="s">
        <v>366</v>
      </c>
      <c r="E1" t="s">
        <v>403</v>
      </c>
      <c r="F1" t="s">
        <v>404</v>
      </c>
      <c r="G1" t="s">
        <v>407</v>
      </c>
      <c r="H1" t="s">
        <v>408</v>
      </c>
      <c r="I1" t="s">
        <v>409</v>
      </c>
      <c r="J1" t="s">
        <v>410</v>
      </c>
      <c r="K1" t="s">
        <v>411</v>
      </c>
      <c r="L1" t="s">
        <v>412</v>
      </c>
      <c r="M1" t="s">
        <v>413</v>
      </c>
      <c r="N1" t="s">
        <v>414</v>
      </c>
      <c r="O1" t="s">
        <v>415</v>
      </c>
      <c r="P1" t="s">
        <v>416</v>
      </c>
      <c r="Q1" t="s">
        <v>337</v>
      </c>
      <c r="R1" t="s">
        <v>340</v>
      </c>
      <c r="S1" t="s">
        <v>339</v>
      </c>
      <c r="T1" t="s">
        <v>341</v>
      </c>
      <c r="U1" t="s">
        <v>342</v>
      </c>
      <c r="V1" t="s">
        <v>343</v>
      </c>
      <c r="W1" t="s">
        <v>344</v>
      </c>
      <c r="X1" t="s">
        <v>345</v>
      </c>
      <c r="Y1" t="s">
        <v>346</v>
      </c>
    </row>
    <row r="2" spans="1:25">
      <c r="A2" t="s">
        <v>45</v>
      </c>
      <c r="B2" s="20">
        <v>1805142</v>
      </c>
      <c r="C2" s="20">
        <v>1446897</v>
      </c>
      <c r="D2" s="20">
        <v>337012</v>
      </c>
      <c r="E2" s="20">
        <v>1244547</v>
      </c>
      <c r="F2" s="20">
        <v>97390</v>
      </c>
      <c r="G2" s="20">
        <v>68583</v>
      </c>
      <c r="H2" s="20">
        <v>1686933</v>
      </c>
      <c r="I2" s="20">
        <v>151856</v>
      </c>
      <c r="J2" s="20">
        <v>1950942</v>
      </c>
      <c r="K2" s="20">
        <v>111277</v>
      </c>
      <c r="L2" s="20">
        <v>389500</v>
      </c>
      <c r="M2" s="20">
        <v>53235</v>
      </c>
      <c r="N2" s="20">
        <v>101611</v>
      </c>
      <c r="O2" s="20">
        <v>34218</v>
      </c>
      <c r="P2" s="20">
        <v>600785</v>
      </c>
      <c r="Q2" s="20">
        <v>4396098</v>
      </c>
      <c r="R2" s="20">
        <v>217347</v>
      </c>
      <c r="S2" s="20">
        <v>1769926</v>
      </c>
      <c r="T2" s="20">
        <v>81939</v>
      </c>
      <c r="U2" s="20">
        <v>269113</v>
      </c>
      <c r="V2" s="20">
        <v>2419</v>
      </c>
      <c r="W2" s="20">
        <v>73627</v>
      </c>
      <c r="X2">
        <v>32003</v>
      </c>
      <c r="Y2" s="20">
        <v>65085</v>
      </c>
    </row>
    <row r="3" spans="1:25">
      <c r="A3" t="s">
        <v>215</v>
      </c>
      <c r="B3" s="20">
        <v>1113</v>
      </c>
      <c r="C3" s="20"/>
      <c r="D3" s="20"/>
      <c r="E3" s="20"/>
      <c r="F3" s="20"/>
      <c r="G3" s="20"/>
      <c r="H3" s="20">
        <v>1439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>
      <c r="A4" s="51" t="s">
        <v>304</v>
      </c>
      <c r="B4" s="20">
        <v>27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>
        <v>909</v>
      </c>
      <c r="T4" s="20"/>
      <c r="U4" s="20"/>
      <c r="V4" s="20"/>
      <c r="W4" s="20"/>
      <c r="X4" s="20"/>
      <c r="Y4" s="20"/>
    </row>
    <row r="5" spans="1:25">
      <c r="A5" t="s">
        <v>175</v>
      </c>
      <c r="B5" s="20">
        <v>1091</v>
      </c>
      <c r="C5" s="20"/>
      <c r="D5" s="20"/>
      <c r="E5" s="20"/>
      <c r="F5" s="20"/>
      <c r="G5" s="20"/>
      <c r="H5" s="20">
        <v>3190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>
        <v>1490</v>
      </c>
      <c r="V5" s="20"/>
      <c r="W5" s="20"/>
      <c r="X5" s="20">
        <v>50</v>
      </c>
      <c r="Y5" s="20">
        <v>1438</v>
      </c>
    </row>
    <row r="6" spans="1:25">
      <c r="A6" t="s">
        <v>380</v>
      </c>
      <c r="B6" s="20">
        <v>852</v>
      </c>
      <c r="C6" s="20">
        <v>47</v>
      </c>
      <c r="D6" s="20"/>
      <c r="E6" s="20">
        <v>70545</v>
      </c>
      <c r="F6" s="20"/>
      <c r="G6" s="20"/>
      <c r="H6" s="20">
        <v>19719</v>
      </c>
      <c r="I6" s="20"/>
      <c r="J6" s="20">
        <v>11299</v>
      </c>
      <c r="K6" s="20"/>
      <c r="L6" s="20">
        <v>10162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>
      <c r="A7" t="s">
        <v>74</v>
      </c>
      <c r="B7" s="20">
        <v>132623</v>
      </c>
      <c r="C7" s="20">
        <v>22305</v>
      </c>
      <c r="D7" s="20"/>
      <c r="E7" s="20">
        <v>7660</v>
      </c>
      <c r="F7" s="20"/>
      <c r="G7" s="20"/>
      <c r="H7" s="20">
        <v>3774</v>
      </c>
      <c r="I7" s="20">
        <v>11218</v>
      </c>
      <c r="J7" s="20">
        <v>43268</v>
      </c>
      <c r="K7" s="20">
        <v>33530</v>
      </c>
      <c r="L7" s="20">
        <v>25123</v>
      </c>
      <c r="M7" s="20">
        <v>40234</v>
      </c>
      <c r="N7" s="20"/>
      <c r="O7" s="20">
        <v>4579</v>
      </c>
      <c r="P7" s="20">
        <v>108227</v>
      </c>
      <c r="Q7" s="20"/>
      <c r="R7" s="20"/>
      <c r="S7" s="20"/>
      <c r="T7" s="20"/>
      <c r="U7" s="20"/>
      <c r="V7" s="20"/>
      <c r="W7" s="20"/>
      <c r="X7" s="20"/>
      <c r="Y7" s="20"/>
    </row>
    <row r="8" spans="1:25">
      <c r="A8" t="s">
        <v>397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>
        <v>3853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>
      <c r="A9" t="s">
        <v>81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v>71</v>
      </c>
      <c r="S9" s="20">
        <v>20</v>
      </c>
      <c r="T9" s="20"/>
      <c r="U9" s="20"/>
      <c r="V9" s="20"/>
      <c r="W9" s="20"/>
      <c r="X9" s="20"/>
      <c r="Y9" s="20"/>
    </row>
    <row r="10" spans="1:25">
      <c r="A10" t="s">
        <v>82</v>
      </c>
      <c r="B10" s="20">
        <v>82483</v>
      </c>
      <c r="C10" s="20">
        <v>250357</v>
      </c>
      <c r="D10" s="20"/>
      <c r="E10" s="20">
        <v>289311</v>
      </c>
      <c r="F10" s="20"/>
      <c r="G10" s="20">
        <v>47757</v>
      </c>
      <c r="H10" s="20">
        <v>146754</v>
      </c>
      <c r="I10" s="20"/>
      <c r="J10" s="20">
        <v>28504</v>
      </c>
      <c r="K10" s="20">
        <v>6552</v>
      </c>
      <c r="L10" s="20">
        <v>2975</v>
      </c>
      <c r="M10" s="20">
        <v>83</v>
      </c>
      <c r="N10" s="20">
        <v>556</v>
      </c>
      <c r="O10" s="20">
        <v>529</v>
      </c>
      <c r="P10" s="20">
        <v>17</v>
      </c>
      <c r="Q10" s="20">
        <v>1097543</v>
      </c>
      <c r="R10" s="20">
        <v>18</v>
      </c>
      <c r="S10" s="20">
        <v>10641</v>
      </c>
      <c r="T10" s="20">
        <v>4593</v>
      </c>
      <c r="U10" s="20">
        <v>180658</v>
      </c>
      <c r="V10" s="20">
        <v>696</v>
      </c>
      <c r="W10" s="20">
        <v>4552</v>
      </c>
      <c r="X10" s="20">
        <v>995</v>
      </c>
      <c r="Y10" s="20">
        <v>1582</v>
      </c>
    </row>
    <row r="11" spans="1:25">
      <c r="A11" t="s">
        <v>87</v>
      </c>
      <c r="B11" s="20">
        <v>48062</v>
      </c>
      <c r="C11" s="20">
        <v>41025</v>
      </c>
      <c r="D11" s="20"/>
      <c r="E11" s="20">
        <v>404491</v>
      </c>
      <c r="F11" s="20"/>
      <c r="G11" s="20">
        <v>1028</v>
      </c>
      <c r="H11" s="20">
        <v>153893</v>
      </c>
      <c r="I11" s="20">
        <v>12774</v>
      </c>
      <c r="J11" s="20">
        <v>174661</v>
      </c>
      <c r="K11" s="20">
        <v>924</v>
      </c>
      <c r="L11" s="20">
        <v>127585</v>
      </c>
      <c r="M11" s="20">
        <v>1215</v>
      </c>
      <c r="N11" s="20">
        <v>200</v>
      </c>
      <c r="O11" s="20">
        <v>477</v>
      </c>
      <c r="P11" s="20">
        <v>187707</v>
      </c>
      <c r="Q11" s="20">
        <v>31954</v>
      </c>
      <c r="R11" s="20">
        <v>69</v>
      </c>
      <c r="S11" s="20">
        <v>271720</v>
      </c>
      <c r="T11" s="20">
        <v>153</v>
      </c>
      <c r="U11" s="20">
        <v>59</v>
      </c>
      <c r="V11" s="20"/>
      <c r="W11" s="20"/>
      <c r="X11" s="20">
        <v>168</v>
      </c>
      <c r="Y11" s="20">
        <v>198</v>
      </c>
    </row>
    <row r="12" spans="1:25">
      <c r="A12" t="s">
        <v>226</v>
      </c>
      <c r="B12" s="20"/>
      <c r="C12" s="20">
        <v>1605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>
      <c r="A13" t="s">
        <v>95</v>
      </c>
      <c r="B13" s="20"/>
      <c r="C13" s="20">
        <v>3493</v>
      </c>
      <c r="D13" s="20"/>
      <c r="E13" s="20"/>
      <c r="F13" s="20"/>
      <c r="G13" s="20">
        <v>2917</v>
      </c>
      <c r="H13" s="20"/>
      <c r="I13" s="20"/>
      <c r="J13" s="20"/>
      <c r="K13" s="20"/>
      <c r="L13" s="20">
        <v>3200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>
      <c r="A14" t="s">
        <v>102</v>
      </c>
      <c r="B14" s="20">
        <v>18935</v>
      </c>
      <c r="C14" s="20">
        <v>15190</v>
      </c>
      <c r="D14" s="20"/>
      <c r="E14" s="20">
        <v>255089</v>
      </c>
      <c r="F14" s="20"/>
      <c r="G14" s="20"/>
      <c r="H14" s="20">
        <v>87087</v>
      </c>
      <c r="J14" s="20">
        <v>2952</v>
      </c>
      <c r="K14" s="20"/>
      <c r="L14" s="20"/>
      <c r="M14" s="20">
        <v>170</v>
      </c>
      <c r="N14" s="20">
        <v>1938</v>
      </c>
      <c r="O14" s="20">
        <v>7</v>
      </c>
      <c r="P14" s="20">
        <v>22</v>
      </c>
      <c r="Q14" s="20">
        <v>41307</v>
      </c>
      <c r="R14" s="20"/>
      <c r="S14" s="20"/>
      <c r="T14" s="20"/>
      <c r="U14" s="20">
        <v>10256</v>
      </c>
      <c r="V14" s="20"/>
      <c r="W14" s="20"/>
      <c r="X14" s="20">
        <v>435</v>
      </c>
      <c r="Y14" s="20">
        <v>10</v>
      </c>
    </row>
    <row r="15" spans="1:25">
      <c r="A15" t="s">
        <v>107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>
        <v>4865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>
      <c r="A16" t="s">
        <v>122</v>
      </c>
      <c r="B16" s="20">
        <v>662811</v>
      </c>
      <c r="C16" s="20">
        <v>154386</v>
      </c>
      <c r="D16" s="20"/>
      <c r="E16" s="20">
        <v>9627</v>
      </c>
      <c r="F16" s="20"/>
      <c r="G16" s="20">
        <v>1346</v>
      </c>
      <c r="H16" s="20">
        <v>8075</v>
      </c>
      <c r="I16" s="20"/>
      <c r="J16" s="20">
        <v>53279</v>
      </c>
      <c r="K16" s="20">
        <v>418</v>
      </c>
      <c r="L16" s="20">
        <v>27379</v>
      </c>
      <c r="M16" s="20">
        <v>6376</v>
      </c>
      <c r="N16" s="20">
        <v>107</v>
      </c>
      <c r="O16" s="20">
        <v>3793</v>
      </c>
      <c r="P16" s="20">
        <v>303322</v>
      </c>
      <c r="Q16" s="20">
        <v>2857821</v>
      </c>
      <c r="R16" s="20">
        <v>216645</v>
      </c>
      <c r="S16" s="20">
        <v>647301</v>
      </c>
      <c r="T16" s="20">
        <v>69871</v>
      </c>
      <c r="U16" s="20">
        <v>61419</v>
      </c>
      <c r="V16" s="20">
        <v>1723</v>
      </c>
      <c r="W16" s="20">
        <v>29029</v>
      </c>
      <c r="X16" s="20">
        <v>8828</v>
      </c>
      <c r="Y16" s="20">
        <v>4307</v>
      </c>
    </row>
    <row r="17" spans="1:25">
      <c r="A17" t="s">
        <v>127</v>
      </c>
      <c r="B17" s="20">
        <v>822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>
        <v>83</v>
      </c>
      <c r="N17" s="20"/>
      <c r="O17" s="20"/>
      <c r="P17" s="20"/>
      <c r="Q17" s="20"/>
      <c r="R17" s="20"/>
      <c r="S17" s="20"/>
      <c r="T17" s="20"/>
      <c r="U17" s="20">
        <v>22</v>
      </c>
      <c r="V17" s="20"/>
      <c r="W17" s="20"/>
      <c r="X17" s="20"/>
      <c r="Y17" s="20"/>
    </row>
    <row r="18" spans="1:25">
      <c r="A18" t="s">
        <v>383</v>
      </c>
      <c r="B18" s="20">
        <v>483</v>
      </c>
      <c r="C18" s="20"/>
      <c r="D18" s="20"/>
      <c r="E18" s="20">
        <v>77533</v>
      </c>
      <c r="F18" s="20"/>
      <c r="G18" s="20"/>
      <c r="H18" s="20">
        <v>10898</v>
      </c>
      <c r="I18" s="20"/>
      <c r="J18" s="20">
        <v>475</v>
      </c>
      <c r="K18" s="20"/>
      <c r="L18" s="20">
        <v>2000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>
      <c r="A19" t="s">
        <v>134</v>
      </c>
      <c r="B19" s="20">
        <v>6526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>
      <c r="A20" t="s">
        <v>136</v>
      </c>
      <c r="B20" s="20">
        <v>4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>
      <c r="A21" t="s">
        <v>316</v>
      </c>
      <c r="B21" s="20"/>
      <c r="C21" s="20"/>
      <c r="D21" s="20"/>
      <c r="E21" s="20"/>
      <c r="F21" s="20"/>
      <c r="G21" s="20"/>
      <c r="H21" s="20"/>
      <c r="I21" s="20"/>
      <c r="J21" s="20">
        <v>429</v>
      </c>
      <c r="K21" s="20"/>
      <c r="L21" s="20">
        <v>2431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>
        <v>75</v>
      </c>
      <c r="Y21" s="20"/>
    </row>
    <row r="22" spans="1:25">
      <c r="A22" t="s">
        <v>147</v>
      </c>
      <c r="B22" s="20">
        <v>55056</v>
      </c>
      <c r="C22" s="20">
        <v>29480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>
        <v>104</v>
      </c>
      <c r="O22" s="20"/>
      <c r="P22" s="20"/>
      <c r="Q22" s="20"/>
      <c r="R22" s="20"/>
      <c r="S22" s="20"/>
      <c r="T22" s="20"/>
      <c r="U22" s="20"/>
      <c r="V22" s="20"/>
      <c r="W22" s="20"/>
      <c r="X22" s="20">
        <v>50</v>
      </c>
      <c r="Y22" s="20">
        <v>335</v>
      </c>
    </row>
    <row r="23" spans="1:25">
      <c r="A23" t="s">
        <v>149</v>
      </c>
      <c r="B23" s="20">
        <v>403</v>
      </c>
      <c r="C23" s="20"/>
      <c r="D23" s="20"/>
      <c r="E23" s="20">
        <v>1332</v>
      </c>
      <c r="F23" s="20"/>
      <c r="G23" s="20"/>
      <c r="H23" s="20"/>
      <c r="I23" s="20"/>
      <c r="J23" s="20">
        <v>5340</v>
      </c>
      <c r="K23" s="20"/>
      <c r="L23" s="20"/>
      <c r="M23" s="20">
        <v>48</v>
      </c>
      <c r="N23" s="20"/>
      <c r="O23" s="20">
        <v>4800</v>
      </c>
      <c r="P23" s="20"/>
      <c r="Q23" s="20"/>
      <c r="R23" s="20">
        <v>76</v>
      </c>
      <c r="S23" s="20">
        <v>316</v>
      </c>
      <c r="T23" s="20">
        <v>156</v>
      </c>
      <c r="U23" s="20"/>
      <c r="V23" s="20"/>
      <c r="W23" s="20"/>
      <c r="X23" s="20">
        <v>25</v>
      </c>
      <c r="Y23" s="20"/>
    </row>
    <row r="24" spans="1:25">
      <c r="A24" t="s">
        <v>150</v>
      </c>
      <c r="B24" s="20">
        <v>2308</v>
      </c>
      <c r="C24" s="20"/>
      <c r="D24" s="20"/>
      <c r="E24" s="20"/>
      <c r="F24" s="20"/>
      <c r="G24" s="20"/>
      <c r="H24" s="20"/>
      <c r="I24" s="20"/>
      <c r="J24" s="20"/>
      <c r="K24" s="20">
        <v>1362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>
      <c r="A25" t="s">
        <v>217</v>
      </c>
      <c r="B25" s="20">
        <v>2728</v>
      </c>
      <c r="C25" s="20">
        <v>88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>
      <c r="A26" t="s">
        <v>165</v>
      </c>
      <c r="B26" s="20">
        <v>165439</v>
      </c>
      <c r="C26" s="20">
        <v>78814</v>
      </c>
      <c r="D26" s="20"/>
      <c r="E26" s="20">
        <v>5495</v>
      </c>
      <c r="F26" s="20"/>
      <c r="G26" s="20">
        <v>14201</v>
      </c>
      <c r="H26" s="20">
        <v>57470</v>
      </c>
      <c r="I26" s="20"/>
      <c r="J26" s="20">
        <v>18935</v>
      </c>
      <c r="K26" s="20">
        <v>2362</v>
      </c>
      <c r="L26" s="20">
        <v>9434</v>
      </c>
      <c r="M26" s="20">
        <v>4056</v>
      </c>
      <c r="N26" s="20">
        <v>6011</v>
      </c>
      <c r="O26" s="20">
        <v>19882</v>
      </c>
      <c r="P26" s="20">
        <v>1478</v>
      </c>
      <c r="Q26" s="20">
        <v>22645</v>
      </c>
      <c r="R26" s="20">
        <v>49</v>
      </c>
      <c r="S26" s="20">
        <v>1544</v>
      </c>
      <c r="T26" s="20">
        <v>6910</v>
      </c>
      <c r="U26" s="20">
        <v>6817</v>
      </c>
      <c r="V26" s="20"/>
      <c r="W26" s="20">
        <v>38433</v>
      </c>
      <c r="X26" s="20">
        <v>3663</v>
      </c>
      <c r="Y26" s="20">
        <v>36436</v>
      </c>
    </row>
    <row r="27" spans="1:25">
      <c r="A27" t="s">
        <v>166</v>
      </c>
      <c r="B27" s="20">
        <v>96</v>
      </c>
      <c r="C27" s="20">
        <v>291</v>
      </c>
      <c r="D27" s="20"/>
      <c r="E27" s="20"/>
      <c r="F27" s="20"/>
      <c r="G27" s="20"/>
      <c r="H27" s="20">
        <v>5852</v>
      </c>
      <c r="I27" s="20"/>
      <c r="J27" s="20">
        <v>26372</v>
      </c>
      <c r="K27" s="20">
        <v>3294</v>
      </c>
      <c r="L27" s="20">
        <v>17165</v>
      </c>
      <c r="M27" s="20"/>
      <c r="N27" s="20"/>
      <c r="O27" s="20"/>
      <c r="P27" s="20"/>
      <c r="Q27" s="20"/>
      <c r="R27" s="20"/>
      <c r="S27" s="20"/>
      <c r="T27" s="20"/>
      <c r="U27" s="20">
        <v>773</v>
      </c>
      <c r="V27" s="20"/>
      <c r="W27" s="20"/>
      <c r="X27" s="20"/>
      <c r="Y27" s="20">
        <v>282</v>
      </c>
    </row>
    <row r="28" spans="1:25">
      <c r="A28" t="s">
        <v>100</v>
      </c>
      <c r="B28" s="20">
        <v>1074</v>
      </c>
      <c r="C28" s="20">
        <v>1506</v>
      </c>
      <c r="D28" s="20"/>
      <c r="E28" s="20"/>
      <c r="F28" s="20"/>
      <c r="G28" s="20"/>
      <c r="H28" s="20"/>
      <c r="I28" s="20"/>
      <c r="J28" s="20">
        <v>20077</v>
      </c>
      <c r="K28" s="20">
        <v>1652</v>
      </c>
      <c r="L28" s="20">
        <v>44436</v>
      </c>
      <c r="M28" s="20"/>
      <c r="N28" s="20"/>
      <c r="O28" s="20"/>
      <c r="P28" s="20"/>
      <c r="Q28" s="20"/>
      <c r="R28" s="20"/>
      <c r="S28" s="20"/>
      <c r="T28" s="20"/>
      <c r="U28" s="20">
        <v>102</v>
      </c>
      <c r="V28" s="20"/>
      <c r="W28" s="20">
        <v>1613</v>
      </c>
      <c r="X28" s="20">
        <v>75</v>
      </c>
      <c r="Y28" s="20">
        <v>630</v>
      </c>
    </row>
    <row r="29" spans="1:25">
      <c r="A29" t="s">
        <v>62</v>
      </c>
      <c r="B29" s="20">
        <f>78988+286+1558</f>
        <v>80832</v>
      </c>
      <c r="C29" s="20">
        <f>1340+1720+102</f>
        <v>3162</v>
      </c>
      <c r="D29" s="20"/>
      <c r="E29" s="20">
        <v>97790</v>
      </c>
      <c r="F29" s="20">
        <v>97390</v>
      </c>
      <c r="G29" s="20"/>
      <c r="H29" s="20">
        <f>5205+1148268+7549</f>
        <v>1161022</v>
      </c>
      <c r="I29" s="20">
        <v>108732</v>
      </c>
      <c r="J29" s="20">
        <f>126773+3429+417</f>
        <v>130619</v>
      </c>
      <c r="K29" s="20">
        <v>26441</v>
      </c>
      <c r="L29" s="20">
        <f>26696+401</f>
        <v>27097</v>
      </c>
      <c r="M29" s="20"/>
      <c r="N29" s="20"/>
      <c r="O29" s="20"/>
      <c r="P29" s="20"/>
      <c r="Q29" s="20">
        <v>732</v>
      </c>
      <c r="R29" s="20">
        <v>19</v>
      </c>
      <c r="S29" s="20">
        <f>16+92</f>
        <v>108</v>
      </c>
      <c r="T29" s="20">
        <f>242+14</f>
        <v>256</v>
      </c>
      <c r="U29" s="20">
        <f>4733+38+29</f>
        <v>4800</v>
      </c>
      <c r="V29" s="20"/>
      <c r="W29" s="20"/>
      <c r="X29" s="20"/>
      <c r="Y29" s="20">
        <f>324+18</f>
        <v>342</v>
      </c>
    </row>
    <row r="30" spans="1:25">
      <c r="A30" t="s">
        <v>70</v>
      </c>
      <c r="B30" s="20">
        <v>148</v>
      </c>
      <c r="C30" s="20">
        <v>50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>
      <c r="A31" t="s">
        <v>90</v>
      </c>
      <c r="B31" s="20"/>
      <c r="C31" s="20">
        <v>3998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v>10</v>
      </c>
      <c r="V31" s="20"/>
      <c r="W31" s="20"/>
      <c r="X31" s="20">
        <v>15</v>
      </c>
      <c r="Y31" s="20"/>
    </row>
    <row r="32" spans="1:25">
      <c r="A32" t="s">
        <v>93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>
        <v>50</v>
      </c>
      <c r="Y32" s="20"/>
    </row>
    <row r="33" spans="1:25">
      <c r="A33" t="s">
        <v>305</v>
      </c>
      <c r="B33" s="20"/>
      <c r="C33" s="20">
        <v>1300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>
        <v>100</v>
      </c>
      <c r="Y33" s="20"/>
    </row>
    <row r="34" spans="1:25">
      <c r="A34" t="s">
        <v>155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>
        <v>1543</v>
      </c>
      <c r="V34" s="20"/>
      <c r="W34" s="20"/>
      <c r="X34" s="20">
        <v>100</v>
      </c>
      <c r="Y34" s="20"/>
    </row>
    <row r="35" spans="1:25">
      <c r="A35" t="s">
        <v>118</v>
      </c>
      <c r="B35" s="20">
        <v>6191</v>
      </c>
      <c r="C35" s="20">
        <v>331401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>
      <c r="A36" t="s">
        <v>302</v>
      </c>
      <c r="B36" s="20">
        <v>62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>
      <c r="A37" t="s">
        <v>367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>
        <v>5</v>
      </c>
    </row>
    <row r="38" spans="1:25">
      <c r="A38" t="s">
        <v>103</v>
      </c>
      <c r="B38" s="20">
        <v>63</v>
      </c>
      <c r="C38" s="20">
        <v>643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>
      <c r="A39" t="s">
        <v>57</v>
      </c>
      <c r="B39" s="20">
        <v>24</v>
      </c>
      <c r="C39" s="20">
        <v>55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>
        <v>25</v>
      </c>
      <c r="Y39" s="20"/>
    </row>
    <row r="40" spans="1:25">
      <c r="A40" t="s">
        <v>72</v>
      </c>
      <c r="B40" s="20">
        <v>27</v>
      </c>
      <c r="C40" s="20">
        <v>128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>
        <v>14324</v>
      </c>
      <c r="Y40" s="20">
        <v>19245</v>
      </c>
    </row>
    <row r="41" spans="1:25">
      <c r="A41" t="s">
        <v>75</v>
      </c>
      <c r="B41" s="20"/>
      <c r="C41" s="20">
        <v>533</v>
      </c>
      <c r="D41" s="20"/>
      <c r="E41" s="20"/>
      <c r="F41" s="20"/>
      <c r="G41" s="20"/>
      <c r="H41" s="20"/>
      <c r="I41" s="20"/>
      <c r="J41" s="20">
        <v>90</v>
      </c>
      <c r="K41" s="20"/>
      <c r="L41" s="20">
        <v>500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>
        <v>320</v>
      </c>
      <c r="Y41" s="20"/>
    </row>
    <row r="42" spans="1:25">
      <c r="A42" t="s">
        <v>118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>
        <v>45988</v>
      </c>
      <c r="R42" s="20"/>
      <c r="S42" s="20"/>
      <c r="T42" s="20"/>
      <c r="U42" s="20"/>
      <c r="V42" s="20"/>
      <c r="W42" s="20"/>
      <c r="X42" s="20"/>
      <c r="Y42" s="20"/>
    </row>
    <row r="43" spans="1:25">
      <c r="A43" t="s">
        <v>76</v>
      </c>
      <c r="B43" s="20">
        <v>291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>
      <c r="A44" t="s">
        <v>379</v>
      </c>
      <c r="B44" s="20"/>
      <c r="C44" s="20">
        <v>952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>
        <v>20</v>
      </c>
      <c r="Y44" s="20"/>
    </row>
    <row r="45" spans="1:25">
      <c r="A45" t="s">
        <v>47</v>
      </c>
      <c r="B45" s="20">
        <v>187912</v>
      </c>
      <c r="C45" s="20">
        <v>128474</v>
      </c>
      <c r="D45" s="20">
        <v>328880</v>
      </c>
      <c r="E45" s="20"/>
      <c r="F45" s="20"/>
      <c r="G45" s="20"/>
      <c r="H45" s="20">
        <v>8518</v>
      </c>
      <c r="I45" s="20"/>
      <c r="J45" s="20">
        <v>883583</v>
      </c>
      <c r="K45" s="20">
        <v>2522</v>
      </c>
      <c r="L45" s="20">
        <v>1952</v>
      </c>
      <c r="M45" s="20"/>
      <c r="N45" s="20">
        <v>89944</v>
      </c>
      <c r="O45" s="20"/>
      <c r="P45" s="20"/>
      <c r="Q45" s="20"/>
      <c r="R45" s="20"/>
      <c r="S45" s="20"/>
      <c r="T45" s="20"/>
      <c r="U45" s="20"/>
      <c r="V45" s="20"/>
      <c r="W45" s="20"/>
      <c r="X45" s="20">
        <v>100</v>
      </c>
      <c r="Y45" s="20"/>
    </row>
    <row r="46" spans="1:25">
      <c r="A46" t="s">
        <v>55</v>
      </c>
      <c r="B46" s="20"/>
      <c r="C46" s="20">
        <v>1035</v>
      </c>
      <c r="D46" s="20">
        <v>8132</v>
      </c>
      <c r="E46" s="20"/>
      <c r="F46" s="20"/>
      <c r="G46" s="20"/>
      <c r="H46" s="20"/>
      <c r="I46" s="20"/>
      <c r="J46" s="20">
        <v>4092</v>
      </c>
      <c r="K46" s="20"/>
      <c r="L46" s="20"/>
      <c r="M46" s="20"/>
      <c r="N46" s="20">
        <v>812</v>
      </c>
      <c r="O46" s="20"/>
      <c r="P46" s="20"/>
      <c r="Q46" s="20"/>
      <c r="R46" s="20"/>
      <c r="S46" s="20"/>
      <c r="T46" s="20"/>
      <c r="U46" s="20">
        <v>708</v>
      </c>
      <c r="V46" s="20"/>
      <c r="W46" s="20"/>
      <c r="X46" s="20">
        <v>120</v>
      </c>
      <c r="Y46" s="20">
        <v>205</v>
      </c>
    </row>
    <row r="47" spans="1:25">
      <c r="A47" t="s">
        <v>66</v>
      </c>
      <c r="B47" s="20">
        <v>17</v>
      </c>
      <c r="C47" s="20">
        <v>1217</v>
      </c>
      <c r="D47" s="20"/>
      <c r="E47" s="20">
        <v>25674</v>
      </c>
      <c r="F47" s="20"/>
      <c r="G47" s="20"/>
      <c r="H47" s="20">
        <v>10532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>
        <v>50</v>
      </c>
      <c r="Y47" s="20">
        <v>8</v>
      </c>
    </row>
    <row r="48" spans="1:25">
      <c r="A48" t="s">
        <v>360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>
        <v>385</v>
      </c>
      <c r="Y48" s="20"/>
    </row>
    <row r="49" spans="1:25">
      <c r="A49" t="s">
        <v>249</v>
      </c>
      <c r="B49" s="20"/>
      <c r="C49" s="20"/>
      <c r="D49" s="20"/>
      <c r="E49" s="20"/>
      <c r="F49" s="20"/>
      <c r="G49" s="20"/>
      <c r="H49" s="20"/>
      <c r="I49" s="20"/>
      <c r="J49" s="20">
        <v>20641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>
      <c r="A50" t="s">
        <v>177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>
        <v>125</v>
      </c>
      <c r="Y50" s="20"/>
    </row>
    <row r="51" spans="1:25">
      <c r="A51" t="s">
        <v>174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>
        <v>20</v>
      </c>
      <c r="Y51" s="20"/>
    </row>
    <row r="52" spans="1:25">
      <c r="A52" t="s">
        <v>77</v>
      </c>
      <c r="B52" s="20">
        <v>81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>
      <c r="A53" t="s">
        <v>328</v>
      </c>
      <c r="B53" s="20">
        <v>1153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>
      <c r="A54" t="s">
        <v>313</v>
      </c>
      <c r="B54" s="20">
        <v>4503</v>
      </c>
      <c r="C54" s="20">
        <v>11879</v>
      </c>
      <c r="D54" s="20"/>
      <c r="E54" s="20"/>
      <c r="F54" s="20"/>
      <c r="G54" s="20">
        <v>1334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>
      <c r="A55" t="s">
        <v>384</v>
      </c>
      <c r="B55" s="20">
        <v>8</v>
      </c>
      <c r="C55" s="20">
        <v>29079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>
      <c r="A56" t="s">
        <v>67</v>
      </c>
      <c r="B56" s="20">
        <v>165053</v>
      </c>
      <c r="C56" s="20">
        <v>15790</v>
      </c>
      <c r="D56" s="20"/>
      <c r="E56" s="20"/>
      <c r="F56" s="20"/>
      <c r="G56" s="20"/>
      <c r="H56" s="20"/>
      <c r="I56" s="20"/>
      <c r="J56" s="20">
        <v>2257</v>
      </c>
      <c r="K56" s="20">
        <v>384</v>
      </c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>
        <v>10</v>
      </c>
      <c r="Y56" s="20"/>
    </row>
    <row r="57" spans="1:25">
      <c r="A57" t="s">
        <v>354</v>
      </c>
      <c r="B57" s="20"/>
      <c r="C57" s="20">
        <v>2663</v>
      </c>
      <c r="D57" s="20"/>
      <c r="E57" s="20"/>
      <c r="F57" s="20"/>
      <c r="G57" s="20"/>
      <c r="H57" s="20"/>
      <c r="I57" s="20"/>
      <c r="J57" s="20">
        <v>918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>
      <c r="A58" t="s">
        <v>385</v>
      </c>
      <c r="B58" s="20">
        <v>13</v>
      </c>
      <c r="C58" s="20">
        <v>12306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>
      <c r="A59" t="s">
        <v>386</v>
      </c>
      <c r="B59" s="20">
        <v>120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>
      <c r="A60" t="s">
        <v>387</v>
      </c>
      <c r="B60" s="20">
        <v>19665</v>
      </c>
      <c r="C60" s="20">
        <v>1763</v>
      </c>
      <c r="D60" s="20"/>
      <c r="E60" s="20"/>
      <c r="F60" s="20"/>
      <c r="G60" s="20"/>
      <c r="H60" s="20"/>
      <c r="I60" s="20"/>
      <c r="J60" s="20">
        <v>14</v>
      </c>
      <c r="K60" s="20"/>
      <c r="L60" s="20"/>
      <c r="M60" s="20">
        <v>298</v>
      </c>
      <c r="N60" s="20"/>
      <c r="O60" s="20">
        <v>5</v>
      </c>
      <c r="P60" s="20"/>
      <c r="Q60" s="20">
        <v>25032</v>
      </c>
      <c r="R60" s="20">
        <v>74</v>
      </c>
      <c r="S60" s="20">
        <v>7572</v>
      </c>
      <c r="T60" s="20"/>
      <c r="U60" s="20"/>
      <c r="V60" s="20"/>
      <c r="W60" s="20"/>
      <c r="X60" s="20"/>
      <c r="Y60" s="20"/>
    </row>
    <row r="61" spans="1:25">
      <c r="A61" t="s">
        <v>104</v>
      </c>
      <c r="B61" s="20">
        <v>59301</v>
      </c>
      <c r="C61" s="20">
        <v>215017</v>
      </c>
      <c r="D61" s="20"/>
      <c r="E61" s="20"/>
      <c r="F61" s="20"/>
      <c r="G61" s="20"/>
      <c r="H61" s="20"/>
      <c r="I61" s="20"/>
      <c r="J61" s="20">
        <v>16577</v>
      </c>
      <c r="K61" s="20">
        <v>1873</v>
      </c>
      <c r="L61" s="20">
        <v>48</v>
      </c>
      <c r="M61" s="20">
        <v>672</v>
      </c>
      <c r="N61" s="20"/>
      <c r="O61" s="20">
        <v>146</v>
      </c>
      <c r="P61" s="20">
        <v>12</v>
      </c>
      <c r="Q61" s="20">
        <v>273076</v>
      </c>
      <c r="R61" s="20">
        <v>326</v>
      </c>
      <c r="S61" s="20">
        <v>829795</v>
      </c>
      <c r="T61" s="20"/>
      <c r="U61" s="20">
        <v>456</v>
      </c>
      <c r="V61" s="20"/>
      <c r="W61" s="20"/>
      <c r="X61" s="20"/>
      <c r="Y61" s="20">
        <v>51</v>
      </c>
    </row>
    <row r="62" spans="1:25">
      <c r="A62" t="s">
        <v>388</v>
      </c>
      <c r="B62" s="20">
        <v>191</v>
      </c>
      <c r="C62" s="20">
        <v>45488</v>
      </c>
      <c r="D62" s="20"/>
      <c r="E62" s="20"/>
      <c r="F62" s="20"/>
      <c r="G62" s="20"/>
      <c r="H62" s="20"/>
      <c r="I62" s="20"/>
      <c r="J62" s="20">
        <v>11255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>
      <c r="A63" t="s">
        <v>381</v>
      </c>
      <c r="B63" s="20">
        <v>249</v>
      </c>
      <c r="C63" s="20">
        <v>504</v>
      </c>
      <c r="D63" s="20"/>
      <c r="E63" s="20"/>
      <c r="F63" s="20"/>
      <c r="G63" s="20"/>
      <c r="H63" s="20"/>
      <c r="I63" s="20"/>
      <c r="J63" s="20"/>
      <c r="K63" s="20"/>
      <c r="L63" s="20">
        <v>16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>
      <c r="A64" t="s">
        <v>218</v>
      </c>
      <c r="B64" s="20">
        <v>523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>
      <c r="A65" t="s">
        <v>48</v>
      </c>
      <c r="B65" s="20">
        <v>417</v>
      </c>
      <c r="C65" s="20">
        <v>3181</v>
      </c>
      <c r="D65" s="20"/>
      <c r="E65" s="20"/>
      <c r="F65" s="20"/>
      <c r="G65" s="20"/>
      <c r="H65" s="20"/>
      <c r="I65" s="20"/>
      <c r="J65" s="20">
        <v>14308</v>
      </c>
      <c r="K65" s="20"/>
      <c r="L65" s="20">
        <v>8254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>
        <v>11</v>
      </c>
    </row>
    <row r="66" spans="1:25">
      <c r="A66" t="s">
        <v>212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>
        <v>50</v>
      </c>
      <c r="Y66" s="20"/>
    </row>
    <row r="67" spans="1:25">
      <c r="A67" t="s">
        <v>123</v>
      </c>
      <c r="B67" s="20">
        <v>927</v>
      </c>
      <c r="C67" s="20">
        <v>5440</v>
      </c>
      <c r="D67" s="20"/>
      <c r="E67" s="20"/>
      <c r="F67" s="20"/>
      <c r="G67" s="20"/>
      <c r="H67" s="20">
        <v>8710</v>
      </c>
      <c r="I67" s="20">
        <v>19132</v>
      </c>
      <c r="J67" s="20">
        <v>464848</v>
      </c>
      <c r="K67" s="20">
        <v>27659</v>
      </c>
      <c r="L67" s="20">
        <v>71025</v>
      </c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>
        <v>75</v>
      </c>
      <c r="Y67" s="20"/>
    </row>
    <row r="68" spans="1:25">
      <c r="A68" t="s">
        <v>146</v>
      </c>
      <c r="B68" s="20"/>
      <c r="C68" s="20">
        <v>256</v>
      </c>
      <c r="D68" s="20"/>
      <c r="E68" s="20"/>
      <c r="F68" s="20"/>
      <c r="G68" s="20"/>
      <c r="H68" s="20"/>
      <c r="I68" s="20"/>
      <c r="J68" s="20">
        <v>14507</v>
      </c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>
      <c r="A69" t="s">
        <v>63</v>
      </c>
      <c r="B69" s="20">
        <v>85554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>
      <c r="A70" t="s">
        <v>401</v>
      </c>
      <c r="B70" s="20">
        <v>4012</v>
      </c>
      <c r="C70" s="20">
        <v>3307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>
      <c r="A71" t="s">
        <v>318</v>
      </c>
      <c r="B71" s="20">
        <v>1667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>
      <c r="A72" t="s">
        <v>119</v>
      </c>
      <c r="B72" s="20">
        <v>3202</v>
      </c>
      <c r="C72" s="20">
        <v>28689</v>
      </c>
      <c r="D72" s="20"/>
      <c r="E72" s="20"/>
      <c r="F72" s="20"/>
      <c r="G72" s="20"/>
      <c r="H72" s="20"/>
      <c r="I72" s="20"/>
      <c r="J72" s="20">
        <v>1642</v>
      </c>
      <c r="K72" s="20">
        <v>2304</v>
      </c>
      <c r="L72" s="20"/>
      <c r="M72" s="20"/>
      <c r="N72" s="20">
        <v>1939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>
      <c r="A73" t="s">
        <v>78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>
        <v>1750</v>
      </c>
      <c r="Y73" s="20"/>
    </row>
    <row r="75" spans="1: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opLeftCell="A55" workbookViewId="0">
      <pane xSplit="1" topLeftCell="B1" activePane="topRight" state="frozen"/>
      <selection pane="topRight" activeCell="F84" sqref="F84:F85"/>
    </sheetView>
  </sheetViews>
  <sheetFormatPr defaultRowHeight="15"/>
  <cols>
    <col min="1" max="1" width="25.5703125" bestFit="1" customWidth="1"/>
    <col min="12" max="18" width="10" bestFit="1" customWidth="1"/>
  </cols>
  <sheetData>
    <row r="1" spans="1:18">
      <c r="A1" t="s">
        <v>44</v>
      </c>
      <c r="B1" t="s">
        <v>331</v>
      </c>
      <c r="C1" t="s">
        <v>336</v>
      </c>
      <c r="D1" t="s">
        <v>366</v>
      </c>
      <c r="E1" t="s">
        <v>403</v>
      </c>
      <c r="F1" t="s">
        <v>404</v>
      </c>
      <c r="G1" t="s">
        <v>407</v>
      </c>
      <c r="H1" t="s">
        <v>408</v>
      </c>
      <c r="I1" t="s">
        <v>409</v>
      </c>
      <c r="J1" t="s">
        <v>410</v>
      </c>
      <c r="K1" t="s">
        <v>411</v>
      </c>
      <c r="L1" t="s">
        <v>337</v>
      </c>
      <c r="M1" t="s">
        <v>340</v>
      </c>
      <c r="N1" t="s">
        <v>339</v>
      </c>
      <c r="O1" t="s">
        <v>341</v>
      </c>
      <c r="P1" t="s">
        <v>342</v>
      </c>
      <c r="Q1" t="s">
        <v>343</v>
      </c>
      <c r="R1" t="s">
        <v>344</v>
      </c>
    </row>
    <row r="2" spans="1:18">
      <c r="A2" t="s">
        <v>45</v>
      </c>
      <c r="B2" s="20">
        <f>SUM(B3:B77)</f>
        <v>912944</v>
      </c>
      <c r="C2" s="20">
        <f>SUM(C3:C77)</f>
        <v>2340657</v>
      </c>
      <c r="D2" s="20">
        <f>SUM(D3:D77)</f>
        <v>595174</v>
      </c>
      <c r="E2" s="20">
        <f t="shared" ref="E2:R2" si="0">SUM(E3:E77)</f>
        <v>1028847</v>
      </c>
      <c r="F2" s="20">
        <f t="shared" si="0"/>
        <v>511176</v>
      </c>
      <c r="G2" s="20">
        <f t="shared" si="0"/>
        <v>1103413</v>
      </c>
      <c r="H2" s="20">
        <f t="shared" si="0"/>
        <v>102354</v>
      </c>
      <c r="I2" s="20">
        <f t="shared" si="0"/>
        <v>347638</v>
      </c>
      <c r="J2" s="20">
        <f t="shared" si="0"/>
        <v>133560</v>
      </c>
      <c r="K2" s="20">
        <f t="shared" si="0"/>
        <v>3726040</v>
      </c>
      <c r="L2" s="20">
        <f t="shared" si="0"/>
        <v>1190689</v>
      </c>
      <c r="M2" s="20">
        <f t="shared" si="0"/>
        <v>4876293</v>
      </c>
      <c r="N2" s="20">
        <f t="shared" si="0"/>
        <v>217838</v>
      </c>
      <c r="O2" s="20">
        <f t="shared" si="0"/>
        <v>203684</v>
      </c>
      <c r="P2" s="20">
        <f t="shared" si="0"/>
        <v>198795</v>
      </c>
      <c r="Q2" s="20">
        <f t="shared" si="0"/>
        <v>1860</v>
      </c>
      <c r="R2" s="20">
        <f t="shared" si="0"/>
        <v>116477</v>
      </c>
    </row>
    <row r="3" spans="1:18">
      <c r="A3" t="s">
        <v>215</v>
      </c>
      <c r="B3" s="20">
        <v>1486</v>
      </c>
      <c r="C3" s="20"/>
      <c r="D3" s="20">
        <v>7666</v>
      </c>
      <c r="E3" s="20">
        <v>915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>
      <c r="A4" s="51" t="s">
        <v>304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>
        <v>1820</v>
      </c>
      <c r="N4" s="20"/>
      <c r="O4" s="20"/>
      <c r="P4" s="20"/>
      <c r="Q4" s="20"/>
      <c r="R4" s="20"/>
    </row>
    <row r="5" spans="1:18">
      <c r="A5" t="s">
        <v>175</v>
      </c>
      <c r="B5" s="20">
        <v>328</v>
      </c>
      <c r="C5" s="20"/>
      <c r="D5" s="20"/>
      <c r="E5" s="20"/>
      <c r="F5" s="20"/>
      <c r="G5" s="20">
        <v>8</v>
      </c>
      <c r="H5" s="20"/>
      <c r="I5" s="20"/>
      <c r="J5" s="20"/>
      <c r="K5" s="20"/>
      <c r="L5" s="20"/>
      <c r="M5" s="20"/>
      <c r="N5" s="20">
        <v>272</v>
      </c>
      <c r="O5" s="20"/>
      <c r="P5" s="20">
        <v>17</v>
      </c>
      <c r="Q5" s="20"/>
      <c r="R5" s="20">
        <v>7836</v>
      </c>
    </row>
    <row r="6" spans="1:18">
      <c r="A6" t="s">
        <v>380</v>
      </c>
      <c r="B6" s="20">
        <v>1</v>
      </c>
      <c r="C6" s="20"/>
      <c r="D6" s="20">
        <v>28748</v>
      </c>
      <c r="E6" s="20">
        <v>26905</v>
      </c>
      <c r="F6" s="20"/>
      <c r="G6" s="20">
        <v>58512</v>
      </c>
      <c r="H6" s="20"/>
      <c r="I6" s="20"/>
      <c r="J6" s="20"/>
      <c r="K6" s="20"/>
      <c r="L6" s="20"/>
      <c r="M6" s="20">
        <v>4200</v>
      </c>
      <c r="N6" s="20"/>
      <c r="O6" s="20"/>
      <c r="P6" s="20"/>
      <c r="Q6" s="20"/>
      <c r="R6" s="20"/>
    </row>
    <row r="7" spans="1:18">
      <c r="A7" t="s">
        <v>74</v>
      </c>
      <c r="B7" s="20">
        <v>110273</v>
      </c>
      <c r="C7" s="20">
        <v>40</v>
      </c>
      <c r="D7" s="20"/>
      <c r="E7" s="20">
        <v>18257</v>
      </c>
      <c r="F7" s="20">
        <v>23484</v>
      </c>
      <c r="G7" s="20">
        <v>51809</v>
      </c>
      <c r="H7" s="20">
        <v>49997</v>
      </c>
      <c r="I7" s="20"/>
      <c r="J7" s="20">
        <v>17335</v>
      </c>
      <c r="K7" s="20">
        <v>106700</v>
      </c>
      <c r="L7" s="20"/>
      <c r="M7" s="20"/>
      <c r="N7" s="20"/>
      <c r="O7" s="20"/>
      <c r="P7" s="20"/>
      <c r="Q7" s="20"/>
      <c r="R7" s="20"/>
    </row>
    <row r="8" spans="1:18">
      <c r="A8" t="s">
        <v>389</v>
      </c>
      <c r="B8" s="20">
        <v>113</v>
      </c>
      <c r="C8" s="20"/>
      <c r="D8" s="20"/>
      <c r="E8" s="20"/>
      <c r="F8" s="20"/>
      <c r="G8" s="20"/>
      <c r="H8" s="20">
        <v>8</v>
      </c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>
      <c r="A9" t="s">
        <v>81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>
      <c r="A10" t="s">
        <v>82</v>
      </c>
      <c r="B10" s="20">
        <v>100369</v>
      </c>
      <c r="C10" s="20">
        <v>125071</v>
      </c>
      <c r="D10" s="20">
        <v>491636</v>
      </c>
      <c r="E10" s="20">
        <v>56723</v>
      </c>
      <c r="F10" s="20">
        <v>25361</v>
      </c>
      <c r="G10" s="20">
        <v>13032</v>
      </c>
      <c r="H10" s="20">
        <v>1494</v>
      </c>
      <c r="I10" s="20">
        <v>3043</v>
      </c>
      <c r="J10" s="20">
        <v>1567</v>
      </c>
      <c r="K10" s="20">
        <v>159</v>
      </c>
      <c r="L10" s="20">
        <v>45211</v>
      </c>
      <c r="M10" s="20">
        <v>713433</v>
      </c>
      <c r="N10" s="20">
        <v>7472</v>
      </c>
      <c r="O10" s="20">
        <v>172073</v>
      </c>
      <c r="P10" s="20">
        <v>84864</v>
      </c>
      <c r="Q10" s="20">
        <v>20</v>
      </c>
      <c r="R10" s="20">
        <v>3025</v>
      </c>
    </row>
    <row r="11" spans="1:18">
      <c r="A11" t="s">
        <v>87</v>
      </c>
      <c r="B11" s="20">
        <v>36432</v>
      </c>
      <c r="C11" s="20">
        <v>1706</v>
      </c>
      <c r="D11" s="20">
        <v>54040</v>
      </c>
      <c r="E11" s="20">
        <v>95670</v>
      </c>
      <c r="F11" s="20">
        <v>18221</v>
      </c>
      <c r="G11" s="20">
        <v>370485</v>
      </c>
      <c r="H11" s="20">
        <v>319</v>
      </c>
      <c r="I11" s="20">
        <v>1169</v>
      </c>
      <c r="J11" s="20">
        <v>1</v>
      </c>
      <c r="K11" s="20">
        <v>1209538</v>
      </c>
      <c r="L11" s="20">
        <v>1357</v>
      </c>
      <c r="M11" s="20">
        <v>283137</v>
      </c>
      <c r="N11" s="20">
        <v>1836</v>
      </c>
      <c r="O11" s="20">
        <v>1050</v>
      </c>
      <c r="P11" s="20">
        <v>2031</v>
      </c>
      <c r="Q11" s="20"/>
      <c r="R11" s="20">
        <v>331</v>
      </c>
    </row>
    <row r="12" spans="1:18">
      <c r="A12" t="s">
        <v>226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18">
      <c r="A13" t="s">
        <v>95</v>
      </c>
      <c r="B13" s="20"/>
      <c r="C13" s="20"/>
      <c r="D13" s="20">
        <v>4287</v>
      </c>
      <c r="E13" s="20"/>
      <c r="F13" s="20"/>
      <c r="G13" s="20">
        <v>5200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>
      <c r="A14" t="s">
        <v>102</v>
      </c>
      <c r="B14" s="20">
        <v>25868</v>
      </c>
      <c r="C14" s="20">
        <v>12674</v>
      </c>
      <c r="D14" s="20">
        <v>2640</v>
      </c>
      <c r="E14" s="20"/>
      <c r="F14" s="20">
        <v>2354</v>
      </c>
      <c r="G14" s="20">
        <v>175</v>
      </c>
      <c r="H14" s="20">
        <v>20</v>
      </c>
      <c r="I14" s="20">
        <v>14726</v>
      </c>
      <c r="J14" s="20">
        <v>272</v>
      </c>
      <c r="K14" s="20">
        <v>189</v>
      </c>
      <c r="L14" s="20">
        <v>585</v>
      </c>
      <c r="M14" s="20">
        <v>1724</v>
      </c>
      <c r="N14" s="20"/>
      <c r="O14" s="20">
        <v>5157</v>
      </c>
      <c r="P14" s="20"/>
      <c r="Q14" s="20">
        <v>100</v>
      </c>
      <c r="R14" s="20">
        <v>32</v>
      </c>
    </row>
    <row r="15" spans="1:18">
      <c r="A15" t="s">
        <v>107</v>
      </c>
      <c r="B15" s="20"/>
      <c r="C15" s="20"/>
      <c r="D15" s="20"/>
      <c r="E15" s="20"/>
      <c r="F15" s="20"/>
      <c r="G15" s="20">
        <v>18911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>
      <c r="A16" t="s">
        <v>111</v>
      </c>
      <c r="B16" s="20"/>
      <c r="C16" s="20"/>
      <c r="D16" s="20"/>
      <c r="E16" s="20"/>
      <c r="F16" s="20"/>
      <c r="G16" s="20">
        <v>300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>
      <c r="A17" t="s">
        <v>122</v>
      </c>
      <c r="B17" s="20">
        <v>312977</v>
      </c>
      <c r="C17" s="20">
        <v>40</v>
      </c>
      <c r="D17" s="20"/>
      <c r="E17" s="20">
        <v>10892</v>
      </c>
      <c r="F17" s="20">
        <v>19999</v>
      </c>
      <c r="G17" s="20">
        <v>82392</v>
      </c>
      <c r="H17" s="20">
        <v>19426</v>
      </c>
      <c r="I17" s="20">
        <v>68267</v>
      </c>
      <c r="J17" s="20">
        <v>28643</v>
      </c>
      <c r="K17" s="20">
        <v>195482</v>
      </c>
      <c r="L17" s="20">
        <v>1143302</v>
      </c>
      <c r="M17" s="20">
        <v>2969481</v>
      </c>
      <c r="N17" s="20">
        <v>199418</v>
      </c>
      <c r="O17" s="20">
        <v>23296</v>
      </c>
      <c r="P17" s="20">
        <v>53425</v>
      </c>
      <c r="Q17" s="20">
        <v>273</v>
      </c>
      <c r="R17" s="20">
        <v>13812</v>
      </c>
    </row>
    <row r="18" spans="1:18">
      <c r="A18" t="s">
        <v>127</v>
      </c>
      <c r="B18" s="20">
        <v>89</v>
      </c>
      <c r="C18" s="20"/>
      <c r="D18" s="20"/>
      <c r="E18" s="20"/>
      <c r="F18" s="20"/>
      <c r="G18" s="20">
        <v>1155</v>
      </c>
      <c r="H18" s="20">
        <v>1440</v>
      </c>
      <c r="I18" s="20"/>
      <c r="J18" s="20"/>
      <c r="K18" s="20"/>
      <c r="L18" s="20"/>
      <c r="M18" s="20"/>
      <c r="N18" s="20"/>
      <c r="O18" s="20">
        <v>63</v>
      </c>
      <c r="P18" s="20"/>
      <c r="Q18" s="20"/>
      <c r="R18" s="20"/>
    </row>
    <row r="19" spans="1:18">
      <c r="A19" t="s">
        <v>383</v>
      </c>
      <c r="B19" s="20">
        <v>345</v>
      </c>
      <c r="C19" s="20"/>
      <c r="D19" s="20"/>
      <c r="E19" s="20">
        <v>7253</v>
      </c>
      <c r="F19" s="20"/>
      <c r="G19" s="20">
        <v>4090</v>
      </c>
      <c r="H19" s="20"/>
      <c r="I19" s="20"/>
      <c r="J19" s="20"/>
      <c r="K19" s="20">
        <v>37</v>
      </c>
      <c r="L19" s="20"/>
      <c r="M19" s="20"/>
      <c r="N19" s="20"/>
      <c r="O19" s="20"/>
      <c r="P19" s="20"/>
      <c r="Q19" s="20"/>
      <c r="R19" s="20"/>
    </row>
    <row r="20" spans="1:18">
      <c r="A20" t="s">
        <v>134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>
        <v>30</v>
      </c>
      <c r="R20" s="20"/>
    </row>
    <row r="21" spans="1:18">
      <c r="A21" t="s">
        <v>136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>
      <c r="A22" t="s">
        <v>316</v>
      </c>
      <c r="B22" s="20"/>
      <c r="C22" s="20"/>
      <c r="D22" s="20"/>
      <c r="E22" s="20"/>
      <c r="F22" s="20"/>
      <c r="G22" s="20">
        <v>1959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>
      <c r="A23" t="s">
        <v>147</v>
      </c>
      <c r="B23" s="20">
        <v>1746</v>
      </c>
      <c r="C23" s="20">
        <v>1195</v>
      </c>
      <c r="D23" s="20"/>
      <c r="E23" s="20"/>
      <c r="F23" s="20"/>
      <c r="G23" s="20"/>
      <c r="H23" s="20"/>
      <c r="I23" s="20">
        <v>5845</v>
      </c>
      <c r="J23" s="20"/>
      <c r="K23" s="20"/>
      <c r="L23" s="20"/>
      <c r="M23" s="20"/>
      <c r="N23" s="20"/>
      <c r="O23" s="20"/>
      <c r="P23" s="20"/>
      <c r="Q23" s="20"/>
      <c r="R23" s="20">
        <v>16</v>
      </c>
    </row>
    <row r="24" spans="1:18">
      <c r="A24" t="s">
        <v>149</v>
      </c>
      <c r="B24" s="20">
        <v>947</v>
      </c>
      <c r="C24" s="20"/>
      <c r="D24" s="20"/>
      <c r="E24" s="20"/>
      <c r="F24" s="20"/>
      <c r="G24" s="20"/>
      <c r="H24" s="20"/>
      <c r="I24" s="20"/>
      <c r="J24" s="20">
        <v>18</v>
      </c>
      <c r="K24" s="20"/>
      <c r="L24" s="20"/>
      <c r="M24" s="20"/>
      <c r="N24" s="20"/>
      <c r="O24" s="20"/>
      <c r="P24" s="20"/>
      <c r="Q24" s="20"/>
      <c r="R24" s="20"/>
    </row>
    <row r="25" spans="1:18">
      <c r="A25" t="s">
        <v>150</v>
      </c>
      <c r="B25" s="20">
        <v>4116</v>
      </c>
      <c r="C25" s="20"/>
      <c r="D25" s="20"/>
      <c r="E25" s="20"/>
      <c r="F25" s="20"/>
      <c r="G25" s="20">
        <v>965</v>
      </c>
      <c r="H25" s="20">
        <v>270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>
      <c r="A26" t="s">
        <v>217</v>
      </c>
      <c r="B26" s="20">
        <v>329</v>
      </c>
      <c r="C26" s="20"/>
      <c r="D26" s="20"/>
      <c r="E26" s="20"/>
      <c r="F26" s="20"/>
      <c r="G26" s="20">
        <v>750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>
      <c r="A27" t="s">
        <v>165</v>
      </c>
      <c r="B27" s="20">
        <v>114965</v>
      </c>
      <c r="C27" s="20">
        <v>75</v>
      </c>
      <c r="D27" s="20">
        <v>735</v>
      </c>
      <c r="E27" s="20">
        <v>126401</v>
      </c>
      <c r="F27" s="20">
        <v>13314</v>
      </c>
      <c r="G27" s="20">
        <v>18308</v>
      </c>
      <c r="H27" s="20">
        <v>13487</v>
      </c>
      <c r="I27" s="20">
        <v>43808</v>
      </c>
      <c r="J27" s="20">
        <v>84165</v>
      </c>
      <c r="K27" s="20">
        <v>383</v>
      </c>
      <c r="L27" s="20">
        <v>8</v>
      </c>
      <c r="M27" s="20">
        <v>34341</v>
      </c>
      <c r="N27" s="20">
        <v>7119</v>
      </c>
      <c r="O27" s="20">
        <v>430</v>
      </c>
      <c r="P27" s="20">
        <v>54023</v>
      </c>
      <c r="Q27" s="20"/>
      <c r="R27" s="20">
        <v>83356</v>
      </c>
    </row>
    <row r="28" spans="1:18">
      <c r="A28" t="s">
        <v>166</v>
      </c>
      <c r="B28" s="20">
        <v>62</v>
      </c>
      <c r="C28" s="20"/>
      <c r="D28" s="20"/>
      <c r="E28" s="20">
        <v>29822</v>
      </c>
      <c r="F28" s="20">
        <v>9245</v>
      </c>
      <c r="G28" s="20">
        <v>34442</v>
      </c>
      <c r="H28" s="20"/>
      <c r="I28" s="20"/>
      <c r="J28" s="20"/>
      <c r="K28" s="20"/>
      <c r="L28" s="20"/>
      <c r="M28" s="20"/>
      <c r="N28" s="20"/>
      <c r="O28" s="20"/>
      <c r="P28" s="20">
        <v>754</v>
      </c>
      <c r="Q28" s="20"/>
      <c r="R28" s="20"/>
    </row>
    <row r="29" spans="1:18">
      <c r="A29" t="s">
        <v>100</v>
      </c>
      <c r="B29" s="20">
        <v>798</v>
      </c>
      <c r="C29" s="20"/>
      <c r="D29" s="20"/>
      <c r="E29" s="20">
        <v>4494</v>
      </c>
      <c r="F29" s="20">
        <v>90071</v>
      </c>
      <c r="G29" s="20">
        <v>72003</v>
      </c>
      <c r="H29" s="20">
        <v>197</v>
      </c>
      <c r="I29" s="20"/>
      <c r="J29" s="20">
        <v>650</v>
      </c>
      <c r="K29" s="20"/>
      <c r="L29" s="20"/>
      <c r="M29" s="20"/>
      <c r="N29" s="20"/>
      <c r="O29" s="20"/>
      <c r="P29" s="20">
        <v>3123</v>
      </c>
      <c r="Q29" s="20"/>
      <c r="R29" s="20"/>
    </row>
    <row r="30" spans="1:18">
      <c r="A30" t="s">
        <v>62</v>
      </c>
      <c r="B30" s="20">
        <f>1558+1665</f>
        <v>3223</v>
      </c>
      <c r="C30" s="20">
        <v>421</v>
      </c>
      <c r="D30" s="20">
        <v>2835</v>
      </c>
      <c r="E30" s="20">
        <f>7+567002+17733+2314</f>
        <v>587056</v>
      </c>
      <c r="F30" s="20">
        <f>7+100812+2</f>
        <v>100821</v>
      </c>
      <c r="G30" s="20">
        <f>116927+75+19</f>
        <v>117021</v>
      </c>
      <c r="H30" s="20"/>
      <c r="I30" s="20"/>
      <c r="J30" s="20">
        <v>670</v>
      </c>
      <c r="K30" s="20">
        <v>15915</v>
      </c>
      <c r="L30" s="20">
        <v>226</v>
      </c>
      <c r="M30" s="20">
        <v>2503</v>
      </c>
      <c r="N30" s="20">
        <f>198+110</f>
        <v>308</v>
      </c>
      <c r="O30" s="20">
        <f>15+1600</f>
        <v>1615</v>
      </c>
      <c r="P30" s="20">
        <v>558</v>
      </c>
      <c r="Q30" s="20"/>
      <c r="R30" s="20">
        <f>56+1278+34+718</f>
        <v>2086</v>
      </c>
    </row>
    <row r="31" spans="1:18">
      <c r="A31" t="s">
        <v>70</v>
      </c>
      <c r="B31" s="20">
        <v>30</v>
      </c>
      <c r="C31" s="20"/>
      <c r="D31" s="20"/>
      <c r="E31" s="20"/>
      <c r="F31" s="20"/>
      <c r="G31" s="20"/>
      <c r="H31" s="20"/>
      <c r="I31" s="20"/>
      <c r="J31" s="20"/>
      <c r="K31" s="20">
        <v>30</v>
      </c>
      <c r="L31" s="20"/>
      <c r="M31" s="20"/>
      <c r="N31" s="20"/>
      <c r="O31" s="20"/>
      <c r="P31" s="20"/>
      <c r="Q31" s="20">
        <v>25</v>
      </c>
      <c r="R31" s="20"/>
    </row>
    <row r="32" spans="1:18">
      <c r="A32" t="s">
        <v>90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>
      <c r="A33" t="s">
        <v>93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>
      <c r="A34" t="s">
        <v>305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>
        <v>6</v>
      </c>
    </row>
    <row r="35" spans="1:18">
      <c r="A35" t="s">
        <v>118</v>
      </c>
      <c r="B35" s="20">
        <v>3266</v>
      </c>
      <c r="C35" s="20">
        <v>2197607</v>
      </c>
      <c r="D35" s="20"/>
      <c r="E35" s="20"/>
      <c r="F35" s="20"/>
      <c r="G35" s="20"/>
      <c r="H35" s="20"/>
      <c r="I35" s="20"/>
      <c r="J35" s="20"/>
      <c r="K35" s="20">
        <v>2197607</v>
      </c>
      <c r="L35" s="20"/>
      <c r="M35" s="20"/>
      <c r="N35" s="20">
        <v>3</v>
      </c>
      <c r="O35" s="20"/>
      <c r="P35" s="20"/>
      <c r="Q35" s="20"/>
      <c r="R35" s="20"/>
    </row>
    <row r="36" spans="1:18">
      <c r="A36" t="s">
        <v>302</v>
      </c>
      <c r="B36" s="20"/>
      <c r="C36" s="20"/>
      <c r="D36" s="20"/>
      <c r="E36" s="20"/>
      <c r="F36" s="20"/>
      <c r="G36" s="20">
        <v>4828</v>
      </c>
      <c r="H36" s="20"/>
      <c r="I36" s="20"/>
      <c r="J36" s="20"/>
      <c r="K36" s="20"/>
      <c r="M36" s="20">
        <v>76062</v>
      </c>
      <c r="N36" s="20"/>
      <c r="O36" s="20"/>
      <c r="P36" s="20"/>
      <c r="Q36" s="20"/>
      <c r="R36" s="20"/>
    </row>
    <row r="37" spans="1:18">
      <c r="A37" t="s">
        <v>367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>
        <v>50</v>
      </c>
    </row>
    <row r="38" spans="1:18">
      <c r="A38" t="s">
        <v>103</v>
      </c>
      <c r="B38" s="20">
        <v>23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>
        <v>812</v>
      </c>
      <c r="N38" s="20"/>
      <c r="O38" s="20"/>
      <c r="P38" s="20"/>
      <c r="Q38" s="20"/>
      <c r="R38" s="20"/>
    </row>
    <row r="39" spans="1:18">
      <c r="A39" t="s">
        <v>155</v>
      </c>
      <c r="C39" s="20">
        <v>200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>
        <v>3497</v>
      </c>
    </row>
    <row r="40" spans="1:18">
      <c r="A40" t="s">
        <v>57</v>
      </c>
      <c r="B40" s="20">
        <v>21</v>
      </c>
      <c r="C40" s="20">
        <v>200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>
      <c r="A41" t="s">
        <v>72</v>
      </c>
      <c r="B41" s="20">
        <v>130</v>
      </c>
      <c r="C41" s="20"/>
      <c r="D41" s="20"/>
      <c r="E41" s="20"/>
      <c r="F41" s="20"/>
      <c r="G41" s="20">
        <v>76</v>
      </c>
      <c r="H41" s="20"/>
      <c r="I41" s="20">
        <v>4</v>
      </c>
      <c r="J41" s="20"/>
      <c r="K41" s="20"/>
      <c r="L41" s="20"/>
      <c r="M41" s="20"/>
      <c r="N41" s="20"/>
      <c r="O41" s="20"/>
      <c r="P41" s="20"/>
      <c r="Q41" s="20"/>
      <c r="R41" s="20"/>
    </row>
    <row r="42" spans="1:18">
      <c r="A42" t="s">
        <v>75</v>
      </c>
      <c r="B42" s="20"/>
      <c r="C42" s="20"/>
      <c r="D42" s="20"/>
      <c r="E42" s="20"/>
      <c r="F42" s="20"/>
      <c r="G42" s="20">
        <v>435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>
      <c r="A43" t="s">
        <v>118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>
      <c r="A44" t="s">
        <v>76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>
      <c r="A45" t="s">
        <v>379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>
        <v>141</v>
      </c>
      <c r="N45" s="20"/>
      <c r="O45" s="20"/>
      <c r="P45" s="20"/>
      <c r="Q45" s="20"/>
      <c r="R45" s="20">
        <v>395</v>
      </c>
    </row>
    <row r="46" spans="1:18">
      <c r="A46" t="s">
        <v>47</v>
      </c>
      <c r="B46" s="20">
        <v>2104</v>
      </c>
      <c r="C46" s="20"/>
      <c r="D46" s="20"/>
      <c r="E46" s="20"/>
      <c r="F46" s="20"/>
      <c r="G46" s="20">
        <v>7310</v>
      </c>
      <c r="H46" s="20">
        <v>14900</v>
      </c>
      <c r="I46" s="20">
        <v>82966</v>
      </c>
      <c r="J46" s="20"/>
      <c r="K46" s="20"/>
      <c r="L46" s="20"/>
      <c r="M46" s="20"/>
      <c r="N46" s="20"/>
      <c r="O46" s="20"/>
      <c r="P46" s="20"/>
      <c r="Q46" s="20"/>
      <c r="R46" s="20"/>
    </row>
    <row r="47" spans="1:18">
      <c r="A47" t="s">
        <v>55</v>
      </c>
      <c r="B47" s="20"/>
      <c r="C47" s="20">
        <v>25</v>
      </c>
      <c r="D47" s="20"/>
      <c r="E47" s="20"/>
      <c r="F47" s="20"/>
      <c r="G47" s="20"/>
      <c r="H47" s="20"/>
      <c r="I47" s="20">
        <v>374</v>
      </c>
      <c r="J47" s="20"/>
      <c r="K47" s="20"/>
      <c r="L47" s="20"/>
      <c r="M47" s="20"/>
      <c r="N47" s="20"/>
      <c r="O47" s="20"/>
      <c r="P47" s="20"/>
      <c r="Q47" s="20">
        <v>100</v>
      </c>
      <c r="R47" s="20">
        <v>1276</v>
      </c>
    </row>
    <row r="48" spans="1:18">
      <c r="A48" t="s">
        <v>66</v>
      </c>
      <c r="B48" s="20">
        <v>111</v>
      </c>
      <c r="C48" s="20"/>
      <c r="D48" s="20"/>
      <c r="E48" s="20">
        <v>10504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>
      <c r="A49" t="s">
        <v>360</v>
      </c>
      <c r="B49" s="20"/>
      <c r="C49" s="20"/>
      <c r="D49" s="20"/>
      <c r="E49" s="20"/>
      <c r="F49" s="20">
        <v>851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>
      <c r="A50" t="s">
        <v>177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1:18">
      <c r="A51" t="s">
        <v>174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>
      <c r="A52" t="s">
        <v>77</v>
      </c>
      <c r="B52" s="20">
        <v>2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>
        <v>5</v>
      </c>
      <c r="O52" s="20"/>
      <c r="P52" s="20"/>
      <c r="Q52" s="20"/>
      <c r="R52" s="20"/>
    </row>
    <row r="53" spans="1:18">
      <c r="A53" t="s">
        <v>328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>
      <c r="A54" t="s">
        <v>313</v>
      </c>
      <c r="B54" s="20">
        <v>448</v>
      </c>
      <c r="C54" s="20"/>
      <c r="D54" s="20"/>
      <c r="E54" s="20"/>
      <c r="F54" s="20">
        <v>499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>
        <v>25</v>
      </c>
      <c r="R54" s="20"/>
    </row>
    <row r="55" spans="1:18">
      <c r="A55" t="s">
        <v>384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N55" s="20"/>
      <c r="O55" s="20"/>
      <c r="P55" s="20"/>
      <c r="Q55" s="20"/>
      <c r="R55" s="20"/>
    </row>
    <row r="56" spans="1:18">
      <c r="A56" t="s">
        <v>67</v>
      </c>
      <c r="B56" s="20">
        <v>3751</v>
      </c>
      <c r="C56" s="20"/>
      <c r="D56" s="20">
        <v>2319</v>
      </c>
      <c r="E56" s="20"/>
      <c r="F56" s="20">
        <v>11658</v>
      </c>
      <c r="G56" s="20"/>
      <c r="H56" s="20"/>
      <c r="I56" s="20"/>
      <c r="J56" s="20">
        <v>4</v>
      </c>
      <c r="K56" s="20"/>
      <c r="L56" s="20"/>
      <c r="M56" s="20">
        <v>4060</v>
      </c>
      <c r="N56" s="20"/>
      <c r="O56" s="20"/>
      <c r="P56" s="20"/>
      <c r="Q56" s="20"/>
      <c r="R56" s="20"/>
    </row>
    <row r="57" spans="1:18">
      <c r="A57" t="s">
        <v>354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>
      <c r="A58" t="s">
        <v>385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>
      <c r="A59" t="s">
        <v>386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>
      <c r="A60" t="s">
        <v>417</v>
      </c>
      <c r="B60" s="20"/>
      <c r="C60" s="20"/>
      <c r="D60" s="20"/>
      <c r="E60" s="20"/>
      <c r="F60" s="20">
        <v>603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>
      <c r="A61" t="s">
        <v>387</v>
      </c>
      <c r="B61" s="20">
        <v>19154</v>
      </c>
      <c r="C61" s="20">
        <v>80</v>
      </c>
      <c r="D61" s="20"/>
      <c r="E61" s="20"/>
      <c r="F61" s="20"/>
      <c r="G61" s="20"/>
      <c r="H61" s="20">
        <v>590</v>
      </c>
      <c r="I61" s="20">
        <v>3054</v>
      </c>
      <c r="J61" s="20">
        <v>103</v>
      </c>
      <c r="K61" s="20"/>
      <c r="L61" s="20"/>
      <c r="M61" s="20">
        <v>35165</v>
      </c>
      <c r="N61" s="20"/>
      <c r="O61" s="20"/>
      <c r="P61" s="20"/>
      <c r="Q61" s="20"/>
      <c r="R61" s="20">
        <v>50</v>
      </c>
    </row>
    <row r="62" spans="1:18">
      <c r="A62" t="s">
        <v>104</v>
      </c>
      <c r="B62" s="20">
        <v>70394</v>
      </c>
      <c r="C62" s="20"/>
      <c r="D62" s="20"/>
      <c r="E62" s="20">
        <v>1991</v>
      </c>
      <c r="F62" s="20">
        <v>24455</v>
      </c>
      <c r="G62" s="20">
        <v>2115</v>
      </c>
      <c r="H62" s="20">
        <v>206</v>
      </c>
      <c r="I62" s="20">
        <v>59</v>
      </c>
      <c r="J62" s="20">
        <v>132</v>
      </c>
      <c r="K62" s="20"/>
      <c r="L62" s="20"/>
      <c r="M62" s="20">
        <v>749414</v>
      </c>
      <c r="N62" s="20">
        <v>1385</v>
      </c>
      <c r="O62" s="20"/>
      <c r="P62" s="20"/>
      <c r="Q62" s="20"/>
      <c r="R62" s="20">
        <v>693</v>
      </c>
    </row>
    <row r="63" spans="1:18">
      <c r="A63" t="s">
        <v>388</v>
      </c>
      <c r="B63" s="20">
        <v>5</v>
      </c>
      <c r="C63" s="20"/>
      <c r="D63" s="20"/>
      <c r="E63" s="20"/>
      <c r="F63" s="20">
        <v>40112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>
      <c r="A64" t="s">
        <v>381</v>
      </c>
      <c r="B64" s="20">
        <v>537</v>
      </c>
      <c r="C64" s="20">
        <v>99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>
      <c r="A65" t="s">
        <v>368</v>
      </c>
      <c r="B65" s="20"/>
      <c r="C65" s="20"/>
      <c r="D65" s="20"/>
      <c r="E65" s="20"/>
      <c r="F65" s="20">
        <v>5407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>
      <c r="A66" t="s">
        <v>218</v>
      </c>
      <c r="B66" s="20">
        <v>15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t="s">
        <v>48</v>
      </c>
      <c r="B67" s="20">
        <v>204</v>
      </c>
      <c r="C67" s="20">
        <v>1188</v>
      </c>
      <c r="D67" s="20">
        <v>268</v>
      </c>
      <c r="E67" s="20">
        <v>1406</v>
      </c>
      <c r="F67" s="20"/>
      <c r="G67" s="20">
        <v>43717</v>
      </c>
      <c r="H67" s="20"/>
      <c r="I67" s="20">
        <v>2113</v>
      </c>
      <c r="J67" s="20"/>
      <c r="K67" s="20"/>
      <c r="L67" s="20"/>
      <c r="M67" s="20"/>
      <c r="N67" s="20">
        <v>20</v>
      </c>
      <c r="O67" s="20"/>
      <c r="P67" s="20"/>
      <c r="Q67" s="20"/>
      <c r="R67" s="20">
        <v>16</v>
      </c>
    </row>
    <row r="68" spans="1:18">
      <c r="A68" t="s">
        <v>212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t="s">
        <v>123</v>
      </c>
      <c r="B69" s="20">
        <v>23</v>
      </c>
      <c r="C69" s="20"/>
      <c r="D69" s="20"/>
      <c r="E69" s="20">
        <v>50558</v>
      </c>
      <c r="F69" s="20">
        <v>117301</v>
      </c>
      <c r="G69" s="20">
        <v>193415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t="s">
        <v>319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>
        <v>1262</v>
      </c>
      <c r="R70" s="20"/>
    </row>
    <row r="71" spans="1:18">
      <c r="A71" t="s">
        <v>390</v>
      </c>
      <c r="B71" s="20"/>
      <c r="C71" s="20">
        <v>25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t="s">
        <v>146</v>
      </c>
      <c r="B72" s="20">
        <v>90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>
        <v>25</v>
      </c>
      <c r="R72" s="20"/>
    </row>
    <row r="73" spans="1:18">
      <c r="A73" t="s">
        <v>63</v>
      </c>
      <c r="B73" s="20">
        <v>98169</v>
      </c>
      <c r="C73" s="20"/>
      <c r="D73" s="20"/>
      <c r="E73" s="20"/>
      <c r="F73" s="20"/>
      <c r="G73" s="20"/>
      <c r="H73" s="20"/>
      <c r="I73" s="20">
        <v>28</v>
      </c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t="s">
        <v>401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t="s">
        <v>318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t="s">
        <v>119</v>
      </c>
      <c r="B76" s="20"/>
      <c r="C76" s="20">
        <v>11</v>
      </c>
      <c r="D76" s="20"/>
      <c r="E76" s="20"/>
      <c r="F76" s="20">
        <v>7420</v>
      </c>
      <c r="G76" s="20"/>
      <c r="H76" s="20"/>
      <c r="I76" s="20">
        <v>122182</v>
      </c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t="s">
        <v>78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9" spans="1:18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workbookViewId="0">
      <selection activeCell="I29" sqref="I29"/>
    </sheetView>
  </sheetViews>
  <sheetFormatPr defaultRowHeight="15"/>
  <cols>
    <col min="1" max="1" width="25.5703125" bestFit="1" customWidth="1"/>
    <col min="15" max="21" width="10" bestFit="1" customWidth="1"/>
    <col min="22" max="22" width="10.140625" bestFit="1" customWidth="1"/>
  </cols>
  <sheetData>
    <row r="1" spans="1:22">
      <c r="A1" t="s">
        <v>44</v>
      </c>
      <c r="B1" t="s">
        <v>331</v>
      </c>
      <c r="C1" t="s">
        <v>336</v>
      </c>
      <c r="D1" t="s">
        <v>366</v>
      </c>
      <c r="E1" t="s">
        <v>403</v>
      </c>
      <c r="F1" t="s">
        <v>404</v>
      </c>
      <c r="G1" t="s">
        <v>407</v>
      </c>
      <c r="H1" t="s">
        <v>408</v>
      </c>
      <c r="I1" t="s">
        <v>409</v>
      </c>
      <c r="J1" t="s">
        <v>410</v>
      </c>
      <c r="K1" t="s">
        <v>411</v>
      </c>
      <c r="L1" t="s">
        <v>412</v>
      </c>
      <c r="M1" t="s">
        <v>413</v>
      </c>
      <c r="N1" t="s">
        <v>414</v>
      </c>
      <c r="O1" t="s">
        <v>337</v>
      </c>
      <c r="P1" t="s">
        <v>340</v>
      </c>
      <c r="Q1" t="s">
        <v>339</v>
      </c>
      <c r="R1" t="s">
        <v>341</v>
      </c>
      <c r="S1" t="s">
        <v>342</v>
      </c>
      <c r="T1" t="s">
        <v>343</v>
      </c>
      <c r="U1" t="s">
        <v>344</v>
      </c>
    </row>
    <row r="2" spans="1:22">
      <c r="A2" t="s">
        <v>45</v>
      </c>
      <c r="B2" s="20">
        <v>1112749</v>
      </c>
      <c r="C2" s="20">
        <v>186267</v>
      </c>
      <c r="D2" s="20">
        <v>1180601</v>
      </c>
      <c r="E2" s="20">
        <v>2954440</v>
      </c>
      <c r="F2" s="20">
        <v>1068809</v>
      </c>
      <c r="G2" s="20">
        <v>298964</v>
      </c>
      <c r="H2" s="20">
        <v>1219257</v>
      </c>
      <c r="I2" s="20">
        <v>360125</v>
      </c>
      <c r="J2" s="20">
        <v>792420</v>
      </c>
      <c r="K2" s="20">
        <v>89411</v>
      </c>
      <c r="L2" s="20">
        <v>586318</v>
      </c>
      <c r="M2" s="20">
        <v>190644</v>
      </c>
      <c r="N2" s="20">
        <v>1080503</v>
      </c>
      <c r="O2" s="20">
        <v>1277728</v>
      </c>
      <c r="P2" s="20">
        <v>5493483</v>
      </c>
      <c r="Q2" s="20">
        <v>277394</v>
      </c>
      <c r="R2" s="20">
        <v>158740</v>
      </c>
      <c r="S2" s="20">
        <v>115335</v>
      </c>
      <c r="T2" s="20">
        <v>137313</v>
      </c>
      <c r="U2" s="20">
        <v>2848</v>
      </c>
      <c r="V2" s="20"/>
    </row>
    <row r="3" spans="1:22">
      <c r="A3" t="s">
        <v>215</v>
      </c>
      <c r="B3" s="20">
        <v>5209</v>
      </c>
      <c r="C3" s="20"/>
      <c r="D3" s="20"/>
      <c r="E3" s="20"/>
      <c r="F3" s="20"/>
      <c r="G3" s="20">
        <v>14507</v>
      </c>
      <c r="H3" s="20">
        <v>1798</v>
      </c>
      <c r="I3" s="20"/>
      <c r="J3" s="20">
        <v>9145</v>
      </c>
      <c r="K3" s="20"/>
      <c r="L3" s="20"/>
      <c r="M3" s="20"/>
      <c r="N3" s="20">
        <v>1168</v>
      </c>
      <c r="O3" s="20"/>
      <c r="P3" s="20"/>
      <c r="Q3" s="20"/>
      <c r="R3" s="20"/>
      <c r="S3" s="20"/>
      <c r="T3" s="20"/>
      <c r="U3" s="20"/>
    </row>
    <row r="4" spans="1:22">
      <c r="A4" s="51" t="s">
        <v>304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>
        <v>67</v>
      </c>
      <c r="Q4" s="20"/>
      <c r="R4" s="20"/>
      <c r="S4" s="20"/>
      <c r="T4" s="20"/>
      <c r="U4" s="20"/>
    </row>
    <row r="5" spans="1:22">
      <c r="A5" t="s">
        <v>175</v>
      </c>
      <c r="B5" s="20">
        <v>268</v>
      </c>
      <c r="C5" s="20"/>
      <c r="D5" s="20"/>
      <c r="E5" s="20">
        <v>3301</v>
      </c>
      <c r="F5" s="20"/>
      <c r="G5" s="20"/>
      <c r="H5" s="20"/>
      <c r="I5" s="20"/>
      <c r="J5" s="20">
        <v>583</v>
      </c>
      <c r="K5" s="20"/>
      <c r="L5" s="20">
        <v>8918</v>
      </c>
      <c r="M5" s="20"/>
      <c r="N5" s="20"/>
      <c r="O5" s="20"/>
      <c r="P5" s="20"/>
      <c r="Q5" s="20">
        <v>1087</v>
      </c>
      <c r="R5" s="20"/>
      <c r="S5" s="20">
        <v>185</v>
      </c>
      <c r="T5" s="20">
        <v>7110</v>
      </c>
      <c r="U5" s="20"/>
    </row>
    <row r="6" spans="1:22">
      <c r="A6" t="s">
        <v>59</v>
      </c>
      <c r="B6" s="20">
        <v>10</v>
      </c>
      <c r="C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2">
      <c r="A7" t="s">
        <v>380</v>
      </c>
      <c r="B7" s="20">
        <v>986</v>
      </c>
      <c r="C7" s="20"/>
      <c r="D7" s="20"/>
      <c r="E7" s="20">
        <v>10249</v>
      </c>
      <c r="F7" s="20">
        <v>1381</v>
      </c>
      <c r="G7" s="20">
        <v>2072</v>
      </c>
      <c r="H7" s="20">
        <v>39718</v>
      </c>
      <c r="I7" s="20"/>
      <c r="J7" s="20">
        <v>11477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2">
      <c r="A8" t="s">
        <v>74</v>
      </c>
      <c r="B8" s="20">
        <v>104977</v>
      </c>
      <c r="C8" s="20">
        <v>50</v>
      </c>
      <c r="D8" s="20"/>
      <c r="E8" s="20"/>
      <c r="F8" s="20"/>
      <c r="G8" s="20"/>
      <c r="H8" s="20">
        <v>19168</v>
      </c>
      <c r="I8" s="20">
        <v>72968</v>
      </c>
      <c r="J8" s="20">
        <v>75287</v>
      </c>
      <c r="K8" s="20">
        <v>51180</v>
      </c>
      <c r="L8" s="20"/>
      <c r="M8" s="20">
        <v>17858</v>
      </c>
      <c r="N8" s="20">
        <v>94957</v>
      </c>
      <c r="O8" s="20"/>
      <c r="P8" s="20"/>
      <c r="Q8" s="20"/>
      <c r="R8" s="20"/>
      <c r="S8" s="20"/>
      <c r="T8" s="20"/>
      <c r="U8" s="20"/>
    </row>
    <row r="9" spans="1:22">
      <c r="A9" t="s">
        <v>81</v>
      </c>
      <c r="B9" s="20"/>
      <c r="C9" s="20"/>
      <c r="D9" s="20"/>
      <c r="E9" s="20"/>
      <c r="F9" s="20"/>
      <c r="G9" s="20"/>
      <c r="H9" s="20"/>
      <c r="I9" s="20"/>
      <c r="J9" s="20">
        <v>193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2">
      <c r="A10" t="s">
        <v>82</v>
      </c>
      <c r="B10" s="20">
        <v>119965</v>
      </c>
      <c r="C10" s="20">
        <v>255</v>
      </c>
      <c r="D10" s="20">
        <v>370407</v>
      </c>
      <c r="E10" s="20">
        <v>2045208</v>
      </c>
      <c r="F10" s="20">
        <v>35908</v>
      </c>
      <c r="G10" s="20">
        <v>228335</v>
      </c>
      <c r="H10" s="20">
        <v>47361</v>
      </c>
      <c r="I10" s="20">
        <v>8579</v>
      </c>
      <c r="J10" s="20">
        <v>16465</v>
      </c>
      <c r="K10" s="20">
        <v>1264</v>
      </c>
      <c r="L10" s="20">
        <v>14194</v>
      </c>
      <c r="M10" s="20">
        <v>545</v>
      </c>
      <c r="N10" s="20">
        <v>2196</v>
      </c>
      <c r="O10" s="20">
        <v>51064</v>
      </c>
      <c r="P10" s="20">
        <v>728545</v>
      </c>
      <c r="Q10" s="20">
        <v>7583</v>
      </c>
      <c r="R10" s="20">
        <v>152696</v>
      </c>
      <c r="S10" s="20">
        <v>33650</v>
      </c>
      <c r="T10" s="20">
        <v>6965</v>
      </c>
      <c r="U10" s="20"/>
    </row>
    <row r="11" spans="1:22">
      <c r="A11" t="s">
        <v>87</v>
      </c>
      <c r="B11" s="20">
        <v>36525</v>
      </c>
      <c r="C11" s="20"/>
      <c r="D11" s="20">
        <v>10521</v>
      </c>
      <c r="E11" s="20">
        <v>99184</v>
      </c>
      <c r="F11" s="20"/>
      <c r="G11" s="20">
        <v>10686</v>
      </c>
      <c r="H11" s="20">
        <v>151350</v>
      </c>
      <c r="I11" s="20">
        <v>12447</v>
      </c>
      <c r="J11" s="20">
        <v>246592</v>
      </c>
      <c r="K11" s="20">
        <v>389</v>
      </c>
      <c r="L11" s="20">
        <v>387</v>
      </c>
      <c r="M11" s="20">
        <v>16</v>
      </c>
      <c r="N11" s="20">
        <v>577245</v>
      </c>
      <c r="P11" s="20">
        <v>438487</v>
      </c>
      <c r="Q11" s="20">
        <v>470</v>
      </c>
      <c r="R11" s="20">
        <v>294</v>
      </c>
      <c r="S11" s="20">
        <v>516</v>
      </c>
      <c r="T11" s="20">
        <v>240</v>
      </c>
      <c r="U11" s="20"/>
    </row>
    <row r="12" spans="1:22">
      <c r="A12" t="s">
        <v>226</v>
      </c>
      <c r="B12" s="20">
        <v>123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>
        <v>138</v>
      </c>
      <c r="R12" s="20"/>
      <c r="S12" s="20"/>
      <c r="T12" s="20"/>
      <c r="U12" s="20"/>
    </row>
    <row r="13" spans="1:22">
      <c r="A13" t="s">
        <v>95</v>
      </c>
      <c r="B13" s="20">
        <v>351</v>
      </c>
      <c r="C13" s="20"/>
      <c r="D13" s="20">
        <v>11400</v>
      </c>
      <c r="E13" s="20">
        <v>20841</v>
      </c>
      <c r="F13" s="20"/>
      <c r="G13" s="20">
        <v>23317</v>
      </c>
      <c r="H13" s="20">
        <v>7440</v>
      </c>
      <c r="I13" s="20"/>
      <c r="J13" s="20">
        <v>4398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2">
      <c r="A14" t="s">
        <v>102</v>
      </c>
      <c r="B14" s="20">
        <v>37182</v>
      </c>
      <c r="C14" s="20">
        <v>22</v>
      </c>
      <c r="D14" s="20">
        <v>83101</v>
      </c>
      <c r="E14" s="20">
        <v>107194</v>
      </c>
      <c r="F14" s="20"/>
      <c r="G14" s="20">
        <v>2500</v>
      </c>
      <c r="H14" s="20"/>
      <c r="I14" s="20">
        <v>1296</v>
      </c>
      <c r="J14" s="20"/>
      <c r="K14" s="20">
        <v>82</v>
      </c>
      <c r="L14" s="20"/>
      <c r="M14" s="20">
        <v>656</v>
      </c>
      <c r="N14" s="20"/>
      <c r="O14" s="20"/>
      <c r="P14" s="20">
        <v>458</v>
      </c>
      <c r="Q14" s="20"/>
      <c r="R14" s="20">
        <v>4078</v>
      </c>
      <c r="S14" s="20">
        <v>1545</v>
      </c>
      <c r="T14" s="20">
        <v>5</v>
      </c>
      <c r="U14" s="20"/>
    </row>
    <row r="15" spans="1:22">
      <c r="A15" t="s">
        <v>107</v>
      </c>
      <c r="B15" s="20"/>
      <c r="C15" s="20"/>
      <c r="D15" s="20"/>
      <c r="E15" s="20"/>
      <c r="F15" s="20"/>
      <c r="G15" s="20"/>
      <c r="H15" s="20"/>
      <c r="I15" s="20"/>
      <c r="J15" s="20">
        <v>1763</v>
      </c>
      <c r="K15" s="20"/>
      <c r="L15" s="20"/>
      <c r="M15" s="20"/>
      <c r="N15" s="20">
        <v>20</v>
      </c>
      <c r="O15" s="20"/>
      <c r="P15" s="20"/>
      <c r="Q15" s="20"/>
      <c r="R15" s="20"/>
      <c r="S15" s="20"/>
      <c r="T15" s="20"/>
      <c r="U15" s="20"/>
    </row>
    <row r="16" spans="1:22">
      <c r="A16" t="s">
        <v>122</v>
      </c>
      <c r="B16" s="20">
        <v>458376</v>
      </c>
      <c r="C16" s="20"/>
      <c r="D16" s="20">
        <v>8460</v>
      </c>
      <c r="E16" s="20">
        <v>3502</v>
      </c>
      <c r="F16" s="20"/>
      <c r="G16" s="20"/>
      <c r="H16" s="20">
        <v>18271</v>
      </c>
      <c r="I16" s="20">
        <v>3285</v>
      </c>
      <c r="J16" s="20">
        <v>91463</v>
      </c>
      <c r="K16" s="20">
        <v>19524</v>
      </c>
      <c r="L16" s="20">
        <v>49881</v>
      </c>
      <c r="M16" s="20">
        <v>34341</v>
      </c>
      <c r="N16" s="20">
        <v>357783</v>
      </c>
      <c r="O16" s="20">
        <v>1225925</v>
      </c>
      <c r="P16" s="20">
        <v>3442567</v>
      </c>
      <c r="Q16" s="20">
        <v>252019</v>
      </c>
      <c r="R16" s="20">
        <v>1672</v>
      </c>
      <c r="S16" s="20">
        <v>53510</v>
      </c>
      <c r="T16" s="20">
        <v>19153</v>
      </c>
      <c r="U16" s="20">
        <v>1462</v>
      </c>
    </row>
    <row r="17" spans="1:21">
      <c r="A17" t="s">
        <v>383</v>
      </c>
      <c r="B17" s="20"/>
      <c r="C17" s="20"/>
      <c r="D17" s="20"/>
      <c r="E17" s="20"/>
      <c r="F17" s="20"/>
      <c r="G17" s="20">
        <v>623</v>
      </c>
      <c r="H17" s="20">
        <v>31153</v>
      </c>
      <c r="I17" s="20"/>
      <c r="J17" s="20">
        <v>7789</v>
      </c>
      <c r="K17" s="20"/>
      <c r="L17" s="20"/>
      <c r="M17" s="20"/>
      <c r="N17" s="20">
        <v>28297</v>
      </c>
      <c r="O17" s="20"/>
      <c r="P17" s="20"/>
      <c r="Q17" s="20"/>
      <c r="R17" s="20"/>
      <c r="S17" s="20"/>
      <c r="T17" s="20"/>
      <c r="U17" s="20"/>
    </row>
    <row r="18" spans="1:21">
      <c r="A18" t="s">
        <v>136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>
        <v>50</v>
      </c>
      <c r="R18" s="20"/>
      <c r="S18" s="20"/>
      <c r="T18" s="20"/>
      <c r="U18" s="20"/>
    </row>
    <row r="19" spans="1:21">
      <c r="A19" t="s">
        <v>316</v>
      </c>
      <c r="B19" s="20"/>
      <c r="C19" s="20"/>
      <c r="D19" s="20"/>
      <c r="E19" s="20"/>
      <c r="F19" s="20"/>
      <c r="G19" s="20"/>
      <c r="H19" s="20"/>
      <c r="I19" s="20"/>
      <c r="J19" s="20">
        <v>1136</v>
      </c>
      <c r="K19" s="20"/>
      <c r="L19" s="20"/>
      <c r="M19" s="20"/>
      <c r="N19" s="20">
        <v>2588</v>
      </c>
      <c r="O19" s="20"/>
      <c r="P19" s="20"/>
      <c r="Q19" s="20"/>
      <c r="R19" s="20"/>
      <c r="S19" s="20"/>
      <c r="T19" s="20"/>
      <c r="U19" s="20"/>
    </row>
    <row r="20" spans="1:21">
      <c r="A20" t="s">
        <v>147</v>
      </c>
      <c r="B20" s="20">
        <v>186</v>
      </c>
      <c r="C20" s="20"/>
      <c r="D20" s="20"/>
      <c r="E20" s="20"/>
      <c r="F20" s="20"/>
      <c r="G20" s="20"/>
      <c r="H20" s="20"/>
      <c r="I20" s="20"/>
      <c r="J20" s="20"/>
      <c r="K20" s="20"/>
      <c r="L20" s="20">
        <v>34303</v>
      </c>
      <c r="M20" s="20"/>
      <c r="N20" s="20"/>
      <c r="O20" s="20"/>
      <c r="P20" s="20"/>
      <c r="Q20" s="20"/>
      <c r="R20" s="20"/>
      <c r="S20" s="20"/>
      <c r="T20" s="20"/>
      <c r="U20" s="20"/>
    </row>
    <row r="21" spans="1:21">
      <c r="A21" t="s">
        <v>149</v>
      </c>
      <c r="B21" s="20">
        <v>12150</v>
      </c>
      <c r="C21" s="20"/>
      <c r="D21" s="20"/>
      <c r="E21" s="20"/>
      <c r="F21" s="20"/>
      <c r="G21" s="20"/>
      <c r="H21" s="20"/>
      <c r="I21" s="20"/>
      <c r="J21" s="20">
        <v>967</v>
      </c>
      <c r="K21" s="20">
        <v>6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spans="1:21">
      <c r="A22" t="s">
        <v>150</v>
      </c>
      <c r="B22" s="20">
        <v>2826</v>
      </c>
      <c r="C22" s="20"/>
      <c r="D22" s="20"/>
      <c r="E22" s="20"/>
      <c r="F22" s="20"/>
      <c r="G22" s="20"/>
      <c r="H22" s="20"/>
      <c r="I22" s="20"/>
      <c r="J22" s="20">
        <v>139</v>
      </c>
      <c r="K22" s="20"/>
      <c r="L22" s="20"/>
      <c r="M22" s="20"/>
      <c r="N22" s="20"/>
      <c r="P22" s="20">
        <v>3403</v>
      </c>
      <c r="Q22" s="20"/>
      <c r="R22" s="20"/>
      <c r="S22" s="20"/>
      <c r="T22" s="20"/>
      <c r="U22" s="20"/>
    </row>
    <row r="23" spans="1:21">
      <c r="A23" t="s">
        <v>217</v>
      </c>
      <c r="B23" s="20">
        <v>46</v>
      </c>
      <c r="C23" s="20"/>
      <c r="D23" s="20"/>
      <c r="E23" s="20"/>
      <c r="F23" s="20"/>
      <c r="G23" s="20"/>
      <c r="H23" s="20"/>
      <c r="I23" s="20"/>
      <c r="J23" s="20"/>
      <c r="K23" s="20"/>
      <c r="L23" s="20">
        <v>62066</v>
      </c>
      <c r="M23" s="20"/>
      <c r="N23" s="20"/>
      <c r="O23" s="20"/>
      <c r="P23" s="20"/>
      <c r="Q23" s="20"/>
      <c r="R23" s="20"/>
      <c r="S23" s="20"/>
      <c r="T23" s="20"/>
      <c r="U23" s="20"/>
    </row>
    <row r="24" spans="1:21">
      <c r="A24" t="s">
        <v>165</v>
      </c>
      <c r="B24" s="20">
        <v>151151</v>
      </c>
      <c r="C24" s="20">
        <v>10</v>
      </c>
      <c r="D24" s="20">
        <v>26888</v>
      </c>
      <c r="E24" s="20">
        <v>463429</v>
      </c>
      <c r="F24" s="20"/>
      <c r="G24" s="20"/>
      <c r="H24" s="20">
        <v>97488</v>
      </c>
      <c r="I24" s="20">
        <v>2610</v>
      </c>
      <c r="J24" s="20">
        <v>16767</v>
      </c>
      <c r="K24" s="20">
        <v>15041</v>
      </c>
      <c r="L24" s="20">
        <v>29767</v>
      </c>
      <c r="M24" s="20">
        <v>118016</v>
      </c>
      <c r="N24" s="20">
        <v>323</v>
      </c>
      <c r="O24" s="20">
        <v>429</v>
      </c>
      <c r="P24" s="20">
        <v>54084</v>
      </c>
      <c r="Q24" s="20">
        <v>5824</v>
      </c>
      <c r="R24" s="20"/>
      <c r="S24" s="20">
        <v>22518</v>
      </c>
      <c r="T24" s="20">
        <v>96911</v>
      </c>
      <c r="U24" s="20">
        <v>1027</v>
      </c>
    </row>
    <row r="25" spans="1:21">
      <c r="A25" t="s">
        <v>166</v>
      </c>
      <c r="B25" s="20">
        <v>106</v>
      </c>
      <c r="C25" s="20"/>
      <c r="D25" s="20"/>
      <c r="E25" s="20">
        <v>5199</v>
      </c>
      <c r="F25" s="20"/>
      <c r="G25" s="20">
        <v>16924</v>
      </c>
      <c r="H25" s="20">
        <v>5561</v>
      </c>
      <c r="I25" s="20">
        <v>2851</v>
      </c>
      <c r="J25" s="20">
        <v>42523</v>
      </c>
      <c r="K25" s="20"/>
      <c r="L25" s="20"/>
      <c r="M25" s="20"/>
      <c r="N25" s="20"/>
      <c r="O25" s="20"/>
      <c r="P25" s="20"/>
      <c r="Q25" s="20"/>
      <c r="R25" s="20"/>
      <c r="S25" s="20">
        <v>959</v>
      </c>
      <c r="T25" s="20"/>
      <c r="U25" s="20"/>
    </row>
    <row r="26" spans="1:21">
      <c r="A26" t="s">
        <v>100</v>
      </c>
      <c r="B26" s="20">
        <v>1331</v>
      </c>
      <c r="C26" s="20"/>
      <c r="D26" s="20"/>
      <c r="E26" s="20"/>
      <c r="F26" s="20"/>
      <c r="G26" s="20"/>
      <c r="H26" s="20">
        <v>5205</v>
      </c>
      <c r="I26" s="20">
        <v>50132</v>
      </c>
      <c r="J26" s="20">
        <v>56077</v>
      </c>
      <c r="K26" s="20">
        <v>397</v>
      </c>
      <c r="L26" s="20"/>
      <c r="M26" s="20">
        <v>838</v>
      </c>
      <c r="N26" s="20"/>
      <c r="O26" s="20"/>
      <c r="P26" s="20">
        <v>752</v>
      </c>
      <c r="Q26" s="20"/>
      <c r="R26" s="20"/>
      <c r="S26" s="20">
        <v>1984</v>
      </c>
      <c r="T26" s="20"/>
      <c r="U26" s="20"/>
    </row>
    <row r="27" spans="1:21">
      <c r="A27" t="s">
        <v>62</v>
      </c>
      <c r="B27" s="20">
        <v>7475</v>
      </c>
      <c r="C27" s="20">
        <v>9</v>
      </c>
      <c r="D27" s="20">
        <v>305943</v>
      </c>
      <c r="E27" s="20">
        <v>71982</v>
      </c>
      <c r="F27" s="20">
        <v>1031520</v>
      </c>
      <c r="G27" s="20"/>
      <c r="H27" s="20">
        <v>791433</v>
      </c>
      <c r="I27" s="20">
        <v>141478</v>
      </c>
      <c r="J27" s="20">
        <v>86369</v>
      </c>
      <c r="K27" s="20">
        <v>114</v>
      </c>
      <c r="L27" s="20"/>
      <c r="M27" s="20">
        <v>17937</v>
      </c>
      <c r="N27" s="20">
        <v>15926</v>
      </c>
      <c r="O27" s="20">
        <v>310</v>
      </c>
      <c r="P27" s="20">
        <v>2147</v>
      </c>
      <c r="Q27" s="20">
        <v>90</v>
      </c>
      <c r="R27" s="20"/>
      <c r="S27" s="20">
        <v>468</v>
      </c>
      <c r="T27" s="20">
        <v>2853</v>
      </c>
      <c r="U27" s="20">
        <v>9</v>
      </c>
    </row>
    <row r="28" spans="1:21">
      <c r="A28" t="s">
        <v>118</v>
      </c>
      <c r="B28" s="20">
        <v>143</v>
      </c>
      <c r="C28" s="20">
        <v>182206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spans="1:21">
      <c r="A29" t="s">
        <v>302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P29" s="20">
        <v>86883</v>
      </c>
      <c r="Q29" s="20"/>
      <c r="R29" s="20"/>
      <c r="S29" s="20"/>
      <c r="T29" s="20"/>
      <c r="U29" s="20"/>
    </row>
    <row r="30" spans="1:21">
      <c r="A30" t="s">
        <v>367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>
        <v>50</v>
      </c>
      <c r="U30" s="20"/>
    </row>
    <row r="31" spans="1:21">
      <c r="A31" t="s">
        <v>103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>
        <v>2</v>
      </c>
      <c r="R31" s="20"/>
      <c r="S31" s="20"/>
      <c r="T31" s="20"/>
      <c r="U31" s="20"/>
    </row>
    <row r="32" spans="1:21">
      <c r="A32" t="s">
        <v>155</v>
      </c>
      <c r="C32">
        <v>235</v>
      </c>
      <c r="O32" s="20"/>
      <c r="P32" s="20"/>
      <c r="Q32" s="20"/>
      <c r="R32" s="20"/>
      <c r="S32" s="20"/>
      <c r="T32" s="20">
        <v>1831</v>
      </c>
      <c r="U32" s="20">
        <v>300</v>
      </c>
    </row>
    <row r="33" spans="1:21">
      <c r="A33" t="s">
        <v>57</v>
      </c>
      <c r="B33" s="20">
        <v>177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>
      <c r="A34" t="s">
        <v>72</v>
      </c>
      <c r="B34" s="20">
        <v>4632</v>
      </c>
      <c r="C34" s="20"/>
      <c r="D34" s="20"/>
      <c r="E34" s="20"/>
      <c r="F34" s="20"/>
      <c r="G34" s="20"/>
      <c r="H34" s="20"/>
      <c r="I34" s="20"/>
      <c r="J34" s="20"/>
      <c r="K34" s="20">
        <v>122</v>
      </c>
      <c r="L34" s="20">
        <v>33</v>
      </c>
      <c r="M34" s="20">
        <v>51</v>
      </c>
      <c r="N34" s="20"/>
      <c r="O34" s="20"/>
      <c r="P34" s="20"/>
      <c r="Q34" s="20"/>
      <c r="R34" s="20"/>
      <c r="S34" s="20"/>
      <c r="T34" s="20"/>
      <c r="U34" s="20"/>
    </row>
    <row r="35" spans="1:21">
      <c r="A35" t="s">
        <v>75</v>
      </c>
      <c r="B35" s="20">
        <v>7</v>
      </c>
      <c r="C35" s="20">
        <v>45</v>
      </c>
      <c r="D35" s="20"/>
      <c r="E35" s="20"/>
      <c r="F35" s="20"/>
      <c r="G35" s="20"/>
      <c r="H35" s="20"/>
      <c r="I35" s="20"/>
      <c r="J35" s="20">
        <v>258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>
      <c r="A36" t="s">
        <v>47</v>
      </c>
      <c r="B36" s="20"/>
      <c r="C36" s="20"/>
      <c r="D36" s="20">
        <v>264831</v>
      </c>
      <c r="E36" s="20">
        <v>6944</v>
      </c>
      <c r="F36" s="20"/>
      <c r="G36" s="20"/>
      <c r="H36" s="20"/>
      <c r="I36" s="20">
        <v>7143</v>
      </c>
      <c r="J36" s="20">
        <v>2097</v>
      </c>
      <c r="K36" s="20"/>
      <c r="L36" s="20">
        <v>135999</v>
      </c>
      <c r="M36" s="20"/>
      <c r="N36" s="20"/>
      <c r="O36" s="20"/>
      <c r="P36" s="20"/>
      <c r="Q36" s="20"/>
      <c r="R36" s="20"/>
      <c r="S36" s="20"/>
      <c r="T36" s="20"/>
      <c r="U36" s="20"/>
    </row>
    <row r="37" spans="1:21">
      <c r="A37" t="s">
        <v>55</v>
      </c>
      <c r="B37" s="20"/>
      <c r="C37" s="20"/>
      <c r="D37" s="20">
        <v>5060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>
        <v>2103</v>
      </c>
      <c r="U37" s="20"/>
    </row>
    <row r="38" spans="1:21">
      <c r="A38" t="s">
        <v>66</v>
      </c>
      <c r="B38" s="20"/>
      <c r="C38" s="20"/>
      <c r="D38" s="20"/>
      <c r="E38" s="20">
        <v>117407</v>
      </c>
      <c r="F38" s="20"/>
      <c r="G38" s="20"/>
      <c r="H38" s="20"/>
      <c r="I38" s="20"/>
      <c r="J38" s="20">
        <v>4885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 spans="1:21">
      <c r="A39" t="s">
        <v>360</v>
      </c>
      <c r="B39" s="20"/>
      <c r="C39" s="20"/>
      <c r="D39" s="20"/>
      <c r="E39" s="20"/>
      <c r="F39" s="20"/>
      <c r="G39" s="20"/>
      <c r="H39" s="20"/>
      <c r="I39" s="20">
        <v>967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</row>
    <row r="40" spans="1:21">
      <c r="A40" t="s">
        <v>328</v>
      </c>
      <c r="B40" s="20">
        <v>190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</row>
    <row r="41" spans="1:21">
      <c r="A41" t="s">
        <v>313</v>
      </c>
      <c r="B41" s="20">
        <v>1402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>
        <v>50</v>
      </c>
    </row>
    <row r="42" spans="1:21">
      <c r="A42" t="s">
        <v>391</v>
      </c>
      <c r="B42" s="20">
        <v>2</v>
      </c>
      <c r="C42" s="20"/>
      <c r="D42" s="20"/>
      <c r="E42" s="20"/>
      <c r="F42" s="20"/>
      <c r="G42" s="20"/>
      <c r="H42" s="20"/>
      <c r="I42" s="20"/>
      <c r="J42" s="20">
        <v>5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</row>
    <row r="43" spans="1:21">
      <c r="A43" t="s">
        <v>67</v>
      </c>
      <c r="B43" s="20">
        <v>2674</v>
      </c>
      <c r="C43" s="20"/>
      <c r="D43" s="20"/>
      <c r="E43" s="20"/>
      <c r="F43" s="20"/>
      <c r="G43" s="20"/>
      <c r="H43" s="20"/>
      <c r="I43" s="20">
        <v>452</v>
      </c>
      <c r="J43" s="20">
        <v>4287</v>
      </c>
      <c r="K43" s="20">
        <v>504</v>
      </c>
      <c r="L43" s="20"/>
      <c r="M43" s="20"/>
      <c r="N43" s="20"/>
      <c r="O43" s="20"/>
      <c r="P43" s="20">
        <v>924</v>
      </c>
      <c r="Q43" s="20"/>
      <c r="R43" s="20"/>
      <c r="S43" s="20"/>
      <c r="T43" s="20"/>
      <c r="U43" s="20"/>
    </row>
    <row r="44" spans="1:21">
      <c r="A44" t="s">
        <v>387</v>
      </c>
      <c r="B44" s="20">
        <v>21099</v>
      </c>
      <c r="C44" s="20"/>
      <c r="D44" s="20"/>
      <c r="E44" s="20"/>
      <c r="F44" s="20"/>
      <c r="G44" s="20"/>
      <c r="H44" s="20"/>
      <c r="I44" s="20"/>
      <c r="J44" s="20"/>
      <c r="K44" s="20">
        <v>532</v>
      </c>
      <c r="L44" s="20"/>
      <c r="M44" s="20">
        <v>160</v>
      </c>
      <c r="N44" s="20"/>
      <c r="O44" s="20"/>
      <c r="P44" s="20">
        <v>42477</v>
      </c>
      <c r="Q44" s="20">
        <v>100</v>
      </c>
      <c r="R44" s="20"/>
      <c r="S44" s="20"/>
      <c r="T44" s="20">
        <v>17</v>
      </c>
    </row>
    <row r="45" spans="1:21">
      <c r="A45" t="s">
        <v>104</v>
      </c>
      <c r="B45" s="20">
        <v>59443</v>
      </c>
      <c r="C45" s="20"/>
      <c r="D45" s="20"/>
      <c r="E45" s="20"/>
      <c r="F45" s="20"/>
      <c r="G45" s="20"/>
      <c r="H45" s="20"/>
      <c r="I45" s="20">
        <v>1845</v>
      </c>
      <c r="J45" s="20">
        <v>92</v>
      </c>
      <c r="K45" s="20">
        <v>256</v>
      </c>
      <c r="L45" s="20"/>
      <c r="M45" s="20">
        <v>226</v>
      </c>
      <c r="N45" s="20"/>
      <c r="O45" s="20"/>
      <c r="P45" s="20">
        <v>692689</v>
      </c>
      <c r="Q45" s="20">
        <v>10031</v>
      </c>
      <c r="R45" s="20"/>
      <c r="S45" s="20"/>
      <c r="T45" s="20">
        <v>70</v>
      </c>
    </row>
    <row r="46" spans="1:21">
      <c r="A46" t="s">
        <v>388</v>
      </c>
      <c r="B46" s="20">
        <v>4449</v>
      </c>
      <c r="C46" s="20"/>
      <c r="D46" s="20"/>
      <c r="E46" s="20"/>
      <c r="F46" s="20"/>
      <c r="G46" s="20"/>
      <c r="H46" s="20"/>
      <c r="I46" s="20">
        <v>2353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</row>
    <row r="47" spans="1:21">
      <c r="A47" t="s">
        <v>381</v>
      </c>
      <c r="B47" s="20">
        <v>898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1:21">
      <c r="A48" t="s">
        <v>218</v>
      </c>
      <c r="B48" s="20">
        <v>29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</row>
    <row r="49" spans="1:21">
      <c r="A49" t="s">
        <v>48</v>
      </c>
      <c r="B49" s="20">
        <v>10</v>
      </c>
      <c r="C49" s="20">
        <v>3435</v>
      </c>
      <c r="D49" s="20">
        <v>5845</v>
      </c>
      <c r="E49" s="20"/>
      <c r="F49" s="20"/>
      <c r="G49" s="20"/>
      <c r="H49" s="20">
        <v>35</v>
      </c>
      <c r="I49" s="20"/>
      <c r="J49" s="20">
        <v>16247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</row>
    <row r="50" spans="1:21">
      <c r="A50" t="s">
        <v>123</v>
      </c>
      <c r="B50" s="20"/>
      <c r="C50" s="20"/>
      <c r="D50" s="20"/>
      <c r="E50" s="20"/>
      <c r="F50" s="20"/>
      <c r="G50" s="20"/>
      <c r="H50" s="20">
        <v>3276</v>
      </c>
      <c r="I50" s="20">
        <v>51719</v>
      </c>
      <c r="J50" s="20">
        <v>95416</v>
      </c>
      <c r="K50" s="20"/>
      <c r="L50" s="20"/>
      <c r="M50" s="20"/>
      <c r="N50" s="20"/>
      <c r="O50" s="20"/>
      <c r="P50" s="20"/>
      <c r="Q50" s="20"/>
      <c r="R50" s="20"/>
      <c r="S50" s="20"/>
      <c r="T50" s="20">
        <v>5</v>
      </c>
      <c r="U50" s="20"/>
    </row>
    <row r="51" spans="1:21">
      <c r="A51" t="s">
        <v>390</v>
      </c>
      <c r="D51">
        <v>6896</v>
      </c>
    </row>
    <row r="52" spans="1:21">
      <c r="A52" t="s">
        <v>146</v>
      </c>
      <c r="D52">
        <v>81249</v>
      </c>
      <c r="L52">
        <v>10330</v>
      </c>
    </row>
    <row r="53" spans="1:21">
      <c r="A53" t="s">
        <v>63</v>
      </c>
      <c r="B53" s="20">
        <v>78351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</row>
    <row r="54" spans="1:21">
      <c r="A54" t="s">
        <v>401</v>
      </c>
      <c r="L54">
        <v>1065</v>
      </c>
    </row>
    <row r="55" spans="1:21">
      <c r="A55" t="s">
        <v>119</v>
      </c>
      <c r="L55">
        <v>239375</v>
      </c>
    </row>
    <row r="57" spans="1:21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selection activeCell="M22" sqref="M22"/>
    </sheetView>
  </sheetViews>
  <sheetFormatPr defaultRowHeight="15"/>
  <cols>
    <col min="1" max="1" width="25.5703125" bestFit="1" customWidth="1"/>
    <col min="9" max="10" width="10" bestFit="1" customWidth="1"/>
  </cols>
  <sheetData>
    <row r="1" spans="1:11">
      <c r="A1" t="s">
        <v>44</v>
      </c>
      <c r="B1" t="s">
        <v>331</v>
      </c>
      <c r="C1" t="s">
        <v>336</v>
      </c>
      <c r="D1" t="s">
        <v>366</v>
      </c>
      <c r="E1" t="s">
        <v>403</v>
      </c>
      <c r="F1" t="s">
        <v>404</v>
      </c>
      <c r="G1" t="s">
        <v>407</v>
      </c>
      <c r="H1" t="s">
        <v>408</v>
      </c>
      <c r="I1" t="s">
        <v>337</v>
      </c>
      <c r="J1" t="s">
        <v>340</v>
      </c>
    </row>
    <row r="2" spans="1:11">
      <c r="A2" t="s">
        <v>45</v>
      </c>
      <c r="B2" s="20">
        <v>974151</v>
      </c>
      <c r="C2" s="20">
        <v>218725</v>
      </c>
      <c r="D2" s="20">
        <v>100914</v>
      </c>
      <c r="E2" s="20">
        <v>198892</v>
      </c>
      <c r="F2" s="20">
        <v>946184</v>
      </c>
      <c r="G2" s="20">
        <v>974837</v>
      </c>
      <c r="H2" s="20">
        <v>124727</v>
      </c>
      <c r="I2" s="20">
        <v>99181</v>
      </c>
      <c r="J2" s="20">
        <v>210308</v>
      </c>
      <c r="K2" s="20"/>
    </row>
    <row r="3" spans="1:11">
      <c r="A3" t="s">
        <v>215</v>
      </c>
      <c r="B3" s="20">
        <v>429</v>
      </c>
      <c r="C3" s="20"/>
      <c r="D3" s="20"/>
      <c r="E3" s="20"/>
      <c r="F3" s="20"/>
      <c r="G3" s="20"/>
      <c r="H3" s="20">
        <v>104</v>
      </c>
      <c r="I3" s="20"/>
      <c r="J3" s="20"/>
    </row>
    <row r="4" spans="1:11">
      <c r="A4" s="51" t="s">
        <v>304</v>
      </c>
      <c r="B4" s="20">
        <v>30</v>
      </c>
      <c r="C4" s="20"/>
      <c r="D4" s="20"/>
      <c r="E4" s="20"/>
      <c r="F4" s="20"/>
      <c r="G4" s="20">
        <v>754</v>
      </c>
      <c r="H4" s="20"/>
      <c r="I4" s="20"/>
      <c r="J4" s="20"/>
    </row>
    <row r="5" spans="1:11">
      <c r="A5" t="s">
        <v>175</v>
      </c>
      <c r="B5" s="20">
        <v>322</v>
      </c>
      <c r="C5" s="20"/>
      <c r="D5" s="20">
        <v>2502</v>
      </c>
      <c r="E5" s="20"/>
      <c r="F5" s="20">
        <v>5140</v>
      </c>
      <c r="G5" s="20">
        <v>1119</v>
      </c>
      <c r="H5" s="20"/>
      <c r="I5" s="20">
        <v>118</v>
      </c>
      <c r="J5" s="20">
        <v>248</v>
      </c>
    </row>
    <row r="6" spans="1:11">
      <c r="A6" t="s">
        <v>59</v>
      </c>
      <c r="B6" s="20"/>
      <c r="C6" s="20"/>
      <c r="D6" s="20"/>
      <c r="E6" s="20"/>
      <c r="F6" s="20"/>
      <c r="G6" s="20"/>
      <c r="H6" s="20"/>
      <c r="I6" s="20"/>
      <c r="J6" s="20"/>
    </row>
    <row r="7" spans="1:11">
      <c r="A7" t="s">
        <v>380</v>
      </c>
      <c r="B7" s="20">
        <v>531</v>
      </c>
      <c r="C7" s="20"/>
      <c r="D7" s="20"/>
      <c r="E7" s="20"/>
      <c r="F7" s="20"/>
      <c r="G7" s="20"/>
      <c r="H7" s="20"/>
      <c r="I7" s="20"/>
      <c r="J7" s="20"/>
    </row>
    <row r="8" spans="1:11">
      <c r="A8" t="s">
        <v>74</v>
      </c>
      <c r="B8" s="20">
        <v>35851</v>
      </c>
      <c r="C8" s="20"/>
      <c r="D8" s="20"/>
      <c r="E8" s="20">
        <v>175</v>
      </c>
      <c r="F8" s="20">
        <v>42094</v>
      </c>
      <c r="G8" s="20">
        <v>94535</v>
      </c>
      <c r="H8" s="20">
        <v>725</v>
      </c>
      <c r="I8" s="20">
        <v>128</v>
      </c>
      <c r="J8" s="20">
        <v>45</v>
      </c>
    </row>
    <row r="9" spans="1:11">
      <c r="A9" t="s">
        <v>81</v>
      </c>
      <c r="B9" s="20"/>
      <c r="C9" s="20"/>
      <c r="D9" s="20"/>
      <c r="E9" s="20"/>
      <c r="F9" s="20"/>
      <c r="G9" s="20"/>
      <c r="H9" s="20"/>
      <c r="I9" s="20"/>
      <c r="J9" s="20">
        <v>500</v>
      </c>
    </row>
    <row r="10" spans="1:11">
      <c r="A10" t="s">
        <v>82</v>
      </c>
      <c r="B10" s="20">
        <v>31083</v>
      </c>
      <c r="C10" s="20">
        <v>1910</v>
      </c>
      <c r="D10" s="20"/>
      <c r="E10" s="20">
        <v>2273</v>
      </c>
      <c r="F10" s="20">
        <v>12903</v>
      </c>
      <c r="G10" s="20">
        <v>30800</v>
      </c>
      <c r="H10" s="20"/>
      <c r="I10" s="20">
        <v>123</v>
      </c>
      <c r="J10" s="20">
        <v>109</v>
      </c>
    </row>
    <row r="11" spans="1:11">
      <c r="A11" t="s">
        <v>87</v>
      </c>
      <c r="B11" s="20">
        <v>32838</v>
      </c>
      <c r="C11" s="20">
        <v>979</v>
      </c>
      <c r="D11" s="20">
        <v>14336</v>
      </c>
      <c r="E11" s="20">
        <v>21939</v>
      </c>
      <c r="F11" s="20">
        <v>37785</v>
      </c>
      <c r="G11" s="20">
        <v>409001</v>
      </c>
      <c r="H11" s="20">
        <v>10149</v>
      </c>
      <c r="I11" s="20">
        <v>115</v>
      </c>
      <c r="J11" s="20">
        <v>2429</v>
      </c>
    </row>
    <row r="12" spans="1:11">
      <c r="A12" t="s">
        <v>378</v>
      </c>
      <c r="B12" s="20">
        <v>27</v>
      </c>
      <c r="C12" s="20"/>
      <c r="D12" s="20"/>
      <c r="E12" s="20"/>
      <c r="F12" s="20">
        <v>1090</v>
      </c>
      <c r="G12" s="20"/>
      <c r="H12" s="20"/>
      <c r="J12" s="20"/>
    </row>
    <row r="13" spans="1:11">
      <c r="A13" t="s">
        <v>226</v>
      </c>
      <c r="C13" s="20"/>
      <c r="D13" s="20"/>
      <c r="E13" s="20"/>
      <c r="F13" s="20"/>
      <c r="G13" s="20"/>
      <c r="H13" s="20">
        <v>125</v>
      </c>
      <c r="I13" s="20"/>
      <c r="J13" s="20"/>
    </row>
    <row r="14" spans="1:11">
      <c r="A14" t="s">
        <v>95</v>
      </c>
      <c r="B14" s="20">
        <v>50</v>
      </c>
      <c r="C14" s="20"/>
      <c r="I14" s="20"/>
      <c r="J14" s="20"/>
    </row>
    <row r="15" spans="1:11">
      <c r="A15" t="s">
        <v>100</v>
      </c>
      <c r="B15" s="20">
        <v>825</v>
      </c>
      <c r="C15" s="20"/>
      <c r="D15" s="20"/>
      <c r="E15" s="20"/>
      <c r="F15" s="20">
        <v>1021</v>
      </c>
      <c r="G15" s="20">
        <v>1605</v>
      </c>
      <c r="H15" s="20"/>
      <c r="I15" s="20">
        <v>19</v>
      </c>
      <c r="J15" s="20">
        <v>50</v>
      </c>
    </row>
    <row r="16" spans="1:11">
      <c r="A16" t="s">
        <v>102</v>
      </c>
      <c r="B16" s="20">
        <v>294</v>
      </c>
      <c r="C16" s="20"/>
      <c r="D16" s="20"/>
      <c r="E16" s="20">
        <v>205</v>
      </c>
      <c r="F16" s="20"/>
      <c r="G16" s="20">
        <v>1411</v>
      </c>
      <c r="H16" s="20"/>
      <c r="I16" s="20">
        <v>2018</v>
      </c>
      <c r="J16" s="20">
        <v>393</v>
      </c>
    </row>
    <row r="17" spans="1:10">
      <c r="A17" t="s">
        <v>107</v>
      </c>
      <c r="B17" s="20">
        <v>345</v>
      </c>
      <c r="C17" s="20"/>
      <c r="D17" s="20"/>
      <c r="E17" s="20"/>
      <c r="F17" s="20">
        <v>2321</v>
      </c>
      <c r="G17" s="20">
        <v>11200</v>
      </c>
      <c r="H17" s="20"/>
      <c r="I17" s="20">
        <v>50</v>
      </c>
      <c r="J17" s="20">
        <v>100</v>
      </c>
    </row>
    <row r="18" spans="1:10">
      <c r="A18" t="s">
        <v>122</v>
      </c>
      <c r="B18" s="20">
        <v>22534</v>
      </c>
      <c r="C18" s="20"/>
      <c r="D18" s="20">
        <v>4085</v>
      </c>
      <c r="E18" s="20">
        <v>692</v>
      </c>
      <c r="F18" s="20">
        <v>11320</v>
      </c>
      <c r="G18" s="20">
        <v>70496</v>
      </c>
      <c r="H18" s="20"/>
      <c r="I18" s="20"/>
      <c r="J18" s="20">
        <v>12707</v>
      </c>
    </row>
    <row r="19" spans="1:10">
      <c r="A19" t="s">
        <v>127</v>
      </c>
      <c r="B19" s="20">
        <v>872</v>
      </c>
      <c r="C19" s="20">
        <v>23</v>
      </c>
      <c r="D19" s="20"/>
      <c r="E19" s="20"/>
      <c r="F19" s="20">
        <v>16988</v>
      </c>
      <c r="H19" s="20"/>
      <c r="I19" s="20">
        <v>50</v>
      </c>
      <c r="J19" s="20"/>
    </row>
    <row r="20" spans="1:10">
      <c r="A20" t="s">
        <v>134</v>
      </c>
      <c r="B20" s="20">
        <v>59</v>
      </c>
      <c r="C20" s="20"/>
      <c r="D20" s="20"/>
      <c r="E20" s="20"/>
      <c r="F20" s="20"/>
      <c r="G20" s="20"/>
      <c r="H20" s="20"/>
      <c r="I20" s="20"/>
      <c r="J20" s="20"/>
    </row>
    <row r="21" spans="1:10">
      <c r="A21" t="s">
        <v>136</v>
      </c>
      <c r="B21" s="20">
        <v>35940</v>
      </c>
      <c r="C21" s="20"/>
      <c r="D21" s="20"/>
      <c r="E21" s="20"/>
      <c r="F21" s="20"/>
      <c r="G21" s="20"/>
      <c r="H21" s="20"/>
      <c r="I21" s="20"/>
      <c r="J21" s="20">
        <v>90</v>
      </c>
    </row>
    <row r="22" spans="1:10">
      <c r="A22" t="s">
        <v>316</v>
      </c>
      <c r="B22" s="20">
        <v>4756</v>
      </c>
      <c r="C22" s="20"/>
      <c r="D22" s="20"/>
      <c r="E22" s="20"/>
      <c r="F22" s="20"/>
      <c r="G22" s="20">
        <v>50008</v>
      </c>
      <c r="H22" s="20">
        <v>32</v>
      </c>
      <c r="I22" s="20"/>
      <c r="J22" s="20">
        <v>321</v>
      </c>
    </row>
    <row r="23" spans="1:10">
      <c r="A23" t="s">
        <v>147</v>
      </c>
      <c r="B23" s="20">
        <v>314</v>
      </c>
      <c r="C23" s="20"/>
      <c r="D23" s="20"/>
      <c r="E23" s="20"/>
      <c r="F23" s="20"/>
      <c r="G23" s="20"/>
      <c r="H23" s="20">
        <v>2028</v>
      </c>
      <c r="I23" s="20">
        <v>271</v>
      </c>
      <c r="J23" s="20"/>
    </row>
    <row r="24" spans="1:10">
      <c r="A24" t="s">
        <v>149</v>
      </c>
      <c r="B24" s="20">
        <v>11308</v>
      </c>
      <c r="C24" s="20">
        <v>2846</v>
      </c>
      <c r="D24" s="20"/>
      <c r="E24" s="20"/>
      <c r="F24" s="20"/>
      <c r="G24" s="20">
        <v>6984</v>
      </c>
      <c r="H24" s="20"/>
      <c r="I24" s="20">
        <v>834</v>
      </c>
      <c r="J24" s="20">
        <v>10</v>
      </c>
    </row>
    <row r="25" spans="1:10">
      <c r="A25" t="s">
        <v>150</v>
      </c>
      <c r="B25" s="20">
        <v>838</v>
      </c>
      <c r="C25" s="20"/>
      <c r="D25" s="20"/>
      <c r="E25" s="20"/>
      <c r="F25" s="20"/>
      <c r="G25" s="20">
        <v>2508</v>
      </c>
      <c r="H25" s="20"/>
      <c r="J25" s="20">
        <v>100</v>
      </c>
    </row>
    <row r="26" spans="1:10">
      <c r="A26" t="s">
        <v>217</v>
      </c>
      <c r="B26" s="20">
        <v>10</v>
      </c>
      <c r="C26" s="20"/>
      <c r="D26" s="20"/>
      <c r="E26" s="20"/>
      <c r="F26" s="20"/>
      <c r="G26" s="20"/>
      <c r="H26" s="20"/>
      <c r="I26" s="20"/>
      <c r="J26" s="20"/>
    </row>
    <row r="27" spans="1:10">
      <c r="A27" t="s">
        <v>160</v>
      </c>
      <c r="B27" s="20">
        <v>111793</v>
      </c>
      <c r="C27" s="20">
        <v>22</v>
      </c>
      <c r="D27" s="20">
        <v>26062</v>
      </c>
      <c r="E27" s="20">
        <v>32895</v>
      </c>
      <c r="F27" s="20">
        <v>104688</v>
      </c>
      <c r="G27" s="20">
        <v>105803</v>
      </c>
      <c r="H27" s="20">
        <v>23806</v>
      </c>
      <c r="I27" s="20">
        <v>159</v>
      </c>
      <c r="J27" s="20">
        <v>8552</v>
      </c>
    </row>
    <row r="28" spans="1:10">
      <c r="A28" t="s">
        <v>396</v>
      </c>
      <c r="B28" s="20"/>
      <c r="C28" s="20"/>
      <c r="D28" s="20"/>
      <c r="E28" s="20"/>
      <c r="F28" s="20"/>
      <c r="G28" s="20"/>
      <c r="H28" s="20"/>
      <c r="I28" s="20"/>
      <c r="J28" s="20">
        <v>25</v>
      </c>
    </row>
    <row r="29" spans="1:10">
      <c r="A29" t="s">
        <v>62</v>
      </c>
      <c r="B29" s="20">
        <v>332259</v>
      </c>
      <c r="C29" s="20">
        <v>380</v>
      </c>
      <c r="D29" s="20">
        <v>53088</v>
      </c>
      <c r="E29" s="20">
        <v>136544</v>
      </c>
      <c r="F29" s="20">
        <v>675020</v>
      </c>
      <c r="G29" s="20">
        <v>83655</v>
      </c>
      <c r="H29" s="20">
        <v>63228</v>
      </c>
      <c r="I29" s="20">
        <v>74215</v>
      </c>
      <c r="J29" s="20">
        <v>143636</v>
      </c>
    </row>
    <row r="30" spans="1:10">
      <c r="A30" t="s">
        <v>176</v>
      </c>
      <c r="B30" s="20">
        <v>182</v>
      </c>
      <c r="C30" s="20">
        <v>30</v>
      </c>
      <c r="D30" s="20"/>
      <c r="E30" s="20"/>
      <c r="F30" s="20"/>
      <c r="G30" s="20"/>
      <c r="H30" s="20"/>
      <c r="I30" s="20">
        <v>10</v>
      </c>
      <c r="J30" s="20">
        <v>29</v>
      </c>
    </row>
    <row r="31" spans="1:10">
      <c r="A31" t="s">
        <v>70</v>
      </c>
      <c r="B31" s="20">
        <v>1808</v>
      </c>
      <c r="C31" s="20">
        <v>62</v>
      </c>
      <c r="D31" s="20"/>
      <c r="E31" s="20">
        <v>75</v>
      </c>
      <c r="F31" s="20">
        <v>107</v>
      </c>
      <c r="G31" s="20">
        <v>2116</v>
      </c>
      <c r="H31" s="20">
        <v>42</v>
      </c>
      <c r="I31" s="20">
        <v>260</v>
      </c>
      <c r="J31" s="20">
        <v>544</v>
      </c>
    </row>
    <row r="32" spans="1:10">
      <c r="A32" t="s">
        <v>90</v>
      </c>
      <c r="B32" s="20">
        <v>1999</v>
      </c>
      <c r="C32" s="20">
        <v>140</v>
      </c>
      <c r="D32" s="20">
        <v>231</v>
      </c>
      <c r="E32" s="20"/>
      <c r="F32" s="20"/>
      <c r="G32" s="20">
        <v>93</v>
      </c>
      <c r="H32" s="20">
        <v>98</v>
      </c>
      <c r="I32" s="20">
        <v>329</v>
      </c>
      <c r="J32" s="20">
        <v>158</v>
      </c>
    </row>
    <row r="33" spans="1:10">
      <c r="A33" t="s">
        <v>93</v>
      </c>
      <c r="B33" s="20">
        <v>1075</v>
      </c>
      <c r="C33" s="20"/>
      <c r="D33" s="20"/>
      <c r="E33" s="20"/>
      <c r="F33" s="20"/>
      <c r="G33" s="20">
        <v>167</v>
      </c>
      <c r="H33" s="20">
        <v>1105</v>
      </c>
      <c r="I33" s="20">
        <v>233</v>
      </c>
      <c r="J33" s="20">
        <v>262</v>
      </c>
    </row>
    <row r="34" spans="1:10">
      <c r="A34" t="s">
        <v>124</v>
      </c>
      <c r="B34" s="20">
        <v>224</v>
      </c>
      <c r="C34" s="20"/>
      <c r="D34" s="20"/>
      <c r="E34" s="20"/>
      <c r="F34" s="20"/>
      <c r="G34" s="20"/>
      <c r="H34" s="20">
        <v>684</v>
      </c>
      <c r="I34" s="20"/>
      <c r="J34" s="20">
        <v>50</v>
      </c>
    </row>
    <row r="35" spans="1:10">
      <c r="A35" t="s">
        <v>305</v>
      </c>
      <c r="B35" s="20">
        <v>1311</v>
      </c>
      <c r="C35" s="20"/>
      <c r="D35" s="20"/>
      <c r="E35" s="20"/>
      <c r="F35" s="20"/>
      <c r="G35" s="20">
        <v>19</v>
      </c>
      <c r="H35" s="20">
        <v>217</v>
      </c>
      <c r="I35" s="20"/>
      <c r="J35" s="20">
        <v>1402</v>
      </c>
    </row>
    <row r="36" spans="1:10">
      <c r="A36" t="s">
        <v>79</v>
      </c>
      <c r="B36" s="20">
        <v>1554</v>
      </c>
      <c r="C36" s="20"/>
      <c r="D36" s="20"/>
      <c r="E36" s="20"/>
      <c r="F36" s="20"/>
      <c r="G36" s="20"/>
      <c r="H36" s="20">
        <v>49</v>
      </c>
      <c r="I36" s="20">
        <v>206</v>
      </c>
      <c r="J36" s="20">
        <v>317</v>
      </c>
    </row>
    <row r="37" spans="1:10">
      <c r="A37" t="s">
        <v>118</v>
      </c>
      <c r="B37" s="20">
        <v>67771</v>
      </c>
      <c r="C37" s="20">
        <v>95248</v>
      </c>
      <c r="D37" s="20"/>
      <c r="E37" s="20">
        <v>344</v>
      </c>
      <c r="F37" s="20"/>
      <c r="G37" s="20">
        <v>2931</v>
      </c>
      <c r="H37" s="20">
        <v>11727</v>
      </c>
      <c r="I37" s="20">
        <v>9885</v>
      </c>
      <c r="J37" s="20">
        <v>13262</v>
      </c>
    </row>
    <row r="38" spans="1:10">
      <c r="A38" t="s">
        <v>287</v>
      </c>
      <c r="B38" s="20">
        <v>989</v>
      </c>
      <c r="C38" s="20"/>
      <c r="D38" s="20">
        <v>20</v>
      </c>
      <c r="E38" s="20">
        <v>271</v>
      </c>
      <c r="F38" s="20">
        <v>4694</v>
      </c>
      <c r="G38" s="20">
        <v>275</v>
      </c>
      <c r="H38" s="20">
        <v>151</v>
      </c>
      <c r="I38" s="20">
        <v>213</v>
      </c>
      <c r="J38" s="20">
        <v>356</v>
      </c>
    </row>
    <row r="39" spans="1:10">
      <c r="A39" t="s">
        <v>302</v>
      </c>
      <c r="B39" s="20">
        <v>2932</v>
      </c>
      <c r="C39" s="20"/>
      <c r="D39" s="20"/>
      <c r="E39" s="20"/>
      <c r="F39" s="20"/>
      <c r="G39" s="20">
        <v>3574</v>
      </c>
      <c r="H39" s="20"/>
      <c r="I39" s="20">
        <v>138</v>
      </c>
      <c r="J39" s="20">
        <v>2295</v>
      </c>
    </row>
    <row r="40" spans="1:10">
      <c r="A40" t="s">
        <v>367</v>
      </c>
      <c r="B40" s="20">
        <v>36</v>
      </c>
      <c r="C40" s="20"/>
      <c r="D40" s="20"/>
      <c r="E40" s="20"/>
      <c r="F40" s="20"/>
      <c r="G40" s="20"/>
      <c r="H40" s="20"/>
      <c r="I40" s="20"/>
      <c r="J40" s="20"/>
    </row>
    <row r="41" spans="1:10">
      <c r="A41" t="s">
        <v>103</v>
      </c>
      <c r="B41" s="20">
        <v>230</v>
      </c>
      <c r="C41" s="20"/>
      <c r="D41" s="20"/>
      <c r="E41" s="20"/>
      <c r="F41" s="20"/>
      <c r="G41" s="20">
        <v>19</v>
      </c>
      <c r="H41" s="20">
        <v>75</v>
      </c>
      <c r="I41" s="20"/>
      <c r="J41" s="20">
        <v>301</v>
      </c>
    </row>
    <row r="42" spans="1:10">
      <c r="A42" t="s">
        <v>155</v>
      </c>
      <c r="B42" s="20">
        <v>392</v>
      </c>
      <c r="H42" s="20">
        <v>15</v>
      </c>
      <c r="I42" s="20"/>
      <c r="J42" s="20">
        <v>29</v>
      </c>
    </row>
    <row r="43" spans="1:10">
      <c r="A43" t="s">
        <v>57</v>
      </c>
      <c r="B43" s="20">
        <v>2330</v>
      </c>
      <c r="C43" s="20"/>
      <c r="D43" s="20"/>
      <c r="E43" s="20"/>
      <c r="F43" s="20"/>
      <c r="G43" s="20">
        <v>356</v>
      </c>
      <c r="H43" s="20">
        <v>28</v>
      </c>
      <c r="I43" s="20">
        <v>48</v>
      </c>
      <c r="J43" s="20">
        <v>441</v>
      </c>
    </row>
    <row r="44" spans="1:10">
      <c r="A44" t="s">
        <v>72</v>
      </c>
      <c r="B44" s="20">
        <v>35875</v>
      </c>
      <c r="C44" s="20"/>
      <c r="D44" s="20"/>
      <c r="E44" s="20">
        <v>35</v>
      </c>
      <c r="F44" s="20"/>
      <c r="G44" s="20">
        <v>1151</v>
      </c>
      <c r="H44" s="20">
        <v>899</v>
      </c>
      <c r="I44" s="20">
        <v>330</v>
      </c>
      <c r="J44" s="20">
        <v>8532</v>
      </c>
    </row>
    <row r="45" spans="1:10">
      <c r="A45" t="s">
        <v>75</v>
      </c>
      <c r="B45" s="20">
        <v>1652</v>
      </c>
      <c r="C45" s="20">
        <v>192</v>
      </c>
      <c r="D45" s="20"/>
      <c r="E45" s="20"/>
      <c r="F45" s="20"/>
      <c r="G45" s="20">
        <v>65</v>
      </c>
      <c r="H45" s="20">
        <v>1547</v>
      </c>
      <c r="I45" s="20"/>
      <c r="J45" s="20">
        <v>252</v>
      </c>
    </row>
    <row r="46" spans="1:10">
      <c r="A46" t="s">
        <v>76</v>
      </c>
      <c r="B46" s="20">
        <v>8</v>
      </c>
      <c r="C46" s="20"/>
      <c r="D46" s="20"/>
      <c r="E46" s="20"/>
      <c r="F46" s="20"/>
      <c r="G46" s="20"/>
      <c r="H46" s="20"/>
      <c r="I46" s="20">
        <v>84</v>
      </c>
      <c r="J46" s="20"/>
    </row>
    <row r="47" spans="1:10">
      <c r="A47" t="s">
        <v>91</v>
      </c>
      <c r="B47" s="20">
        <v>1859</v>
      </c>
      <c r="C47" s="20">
        <v>37</v>
      </c>
      <c r="D47" s="20"/>
      <c r="E47" s="20"/>
      <c r="F47" s="20"/>
      <c r="G47" s="20">
        <v>35</v>
      </c>
      <c r="H47" s="20">
        <v>39</v>
      </c>
      <c r="I47" s="20"/>
      <c r="J47" s="20">
        <v>193</v>
      </c>
    </row>
    <row r="48" spans="1:10">
      <c r="A48" t="s">
        <v>379</v>
      </c>
      <c r="B48" s="20">
        <v>173</v>
      </c>
      <c r="C48" s="20"/>
      <c r="D48" s="20"/>
      <c r="E48" s="20"/>
      <c r="F48" s="20"/>
      <c r="G48" s="20"/>
      <c r="H48" s="20">
        <v>170</v>
      </c>
      <c r="I48" s="20">
        <v>35</v>
      </c>
      <c r="J48" s="20">
        <v>141</v>
      </c>
    </row>
    <row r="49" spans="1:10">
      <c r="A49" t="s">
        <v>47</v>
      </c>
      <c r="B49" s="20">
        <v>126846</v>
      </c>
      <c r="C49" s="20">
        <v>113330</v>
      </c>
      <c r="D49" s="20"/>
      <c r="E49" s="20">
        <v>2770</v>
      </c>
      <c r="F49" s="20"/>
      <c r="G49" s="20">
        <v>27380</v>
      </c>
      <c r="H49" s="20">
        <v>2182</v>
      </c>
      <c r="I49" s="20">
        <v>1772</v>
      </c>
      <c r="J49" s="20">
        <v>2291</v>
      </c>
    </row>
    <row r="50" spans="1:10">
      <c r="A50" t="s">
        <v>54</v>
      </c>
      <c r="B50" s="20">
        <v>621</v>
      </c>
      <c r="C50" s="20">
        <v>606</v>
      </c>
      <c r="D50" s="20"/>
      <c r="E50" s="20"/>
      <c r="F50" s="20"/>
      <c r="G50" s="20"/>
      <c r="H50" s="20">
        <v>12</v>
      </c>
      <c r="I50" s="20">
        <v>140</v>
      </c>
      <c r="J50" s="20"/>
    </row>
    <row r="51" spans="1:10">
      <c r="A51" t="s">
        <v>55</v>
      </c>
      <c r="B51" s="20">
        <v>578</v>
      </c>
      <c r="C51" s="20">
        <v>10</v>
      </c>
      <c r="D51" s="20"/>
      <c r="E51" s="20"/>
      <c r="F51" s="20"/>
      <c r="G51" s="20"/>
      <c r="H51" s="20"/>
      <c r="I51" s="20"/>
      <c r="J51" s="20"/>
    </row>
    <row r="52" spans="1:10">
      <c r="A52" t="s">
        <v>66</v>
      </c>
      <c r="B52" s="20">
        <v>677</v>
      </c>
      <c r="C52" s="20"/>
      <c r="D52" s="20"/>
      <c r="E52" s="20">
        <v>44</v>
      </c>
      <c r="F52" s="20"/>
      <c r="G52" s="20">
        <v>1666</v>
      </c>
      <c r="H52" s="20">
        <v>141</v>
      </c>
      <c r="I52" s="20"/>
      <c r="J52" s="20">
        <v>45</v>
      </c>
    </row>
    <row r="53" spans="1:10">
      <c r="A53" t="s">
        <v>360</v>
      </c>
      <c r="B53" s="20">
        <v>3199</v>
      </c>
      <c r="C53" s="20"/>
      <c r="D53" s="20"/>
      <c r="E53" s="20">
        <v>229</v>
      </c>
      <c r="F53" s="20"/>
      <c r="G53" s="20">
        <v>544</v>
      </c>
      <c r="H53" s="20"/>
      <c r="I53" s="20">
        <v>43</v>
      </c>
      <c r="J53" s="20">
        <v>342</v>
      </c>
    </row>
    <row r="54" spans="1:10">
      <c r="A54" t="s">
        <v>77</v>
      </c>
      <c r="B54" s="20">
        <v>178</v>
      </c>
      <c r="C54" s="20"/>
      <c r="D54" s="20"/>
      <c r="E54" s="20"/>
      <c r="F54" s="20"/>
      <c r="G54" s="20">
        <v>14</v>
      </c>
      <c r="H54" s="20">
        <v>55</v>
      </c>
      <c r="I54" s="20"/>
      <c r="J54" s="20"/>
    </row>
    <row r="55" spans="1:10">
      <c r="A55" t="s">
        <v>177</v>
      </c>
      <c r="B55" s="20"/>
      <c r="C55" s="20"/>
      <c r="D55" s="20"/>
      <c r="E55" s="20"/>
      <c r="F55" s="20"/>
      <c r="G55" s="20"/>
      <c r="H55" s="20"/>
      <c r="I55" s="20">
        <v>6</v>
      </c>
      <c r="J55" s="20"/>
    </row>
    <row r="56" spans="1:10">
      <c r="A56" t="s">
        <v>392</v>
      </c>
      <c r="B56" s="20">
        <v>795</v>
      </c>
      <c r="C56" s="20"/>
      <c r="D56" s="20"/>
      <c r="E56" s="20"/>
      <c r="F56" s="20"/>
      <c r="G56" s="20"/>
      <c r="H56" s="20"/>
      <c r="I56" s="20"/>
      <c r="J56" s="20"/>
    </row>
    <row r="57" spans="1:10">
      <c r="A57" t="s">
        <v>130</v>
      </c>
      <c r="B57" s="20">
        <v>4117</v>
      </c>
      <c r="C57" s="20"/>
      <c r="D57" s="20"/>
      <c r="E57" s="20">
        <v>66</v>
      </c>
      <c r="F57" s="20"/>
      <c r="G57" s="20">
        <v>39</v>
      </c>
      <c r="H57" s="20"/>
      <c r="I57" s="20">
        <v>1251</v>
      </c>
      <c r="J57" s="20">
        <v>262</v>
      </c>
    </row>
    <row r="58" spans="1:10">
      <c r="A58" t="s">
        <v>249</v>
      </c>
      <c r="B58" s="20"/>
      <c r="C58" s="20"/>
      <c r="D58" s="20"/>
      <c r="E58" s="20"/>
      <c r="F58" s="20"/>
      <c r="G58" s="20"/>
      <c r="H58" s="20"/>
      <c r="I58" s="20">
        <v>33</v>
      </c>
      <c r="J58" s="20"/>
    </row>
    <row r="59" spans="1:10">
      <c r="A59" t="s">
        <v>328</v>
      </c>
      <c r="B59" s="20">
        <v>828</v>
      </c>
      <c r="C59" s="20"/>
      <c r="D59" s="20">
        <v>15</v>
      </c>
      <c r="E59" s="20"/>
      <c r="F59" s="20"/>
      <c r="G59" s="20">
        <v>368</v>
      </c>
      <c r="H59" s="20"/>
      <c r="I59" s="20"/>
      <c r="J59" s="20">
        <v>563</v>
      </c>
    </row>
    <row r="60" spans="1:10">
      <c r="A60" t="s">
        <v>313</v>
      </c>
      <c r="B60" s="20">
        <v>11803</v>
      </c>
      <c r="C60" s="20">
        <v>690</v>
      </c>
      <c r="D60" s="20">
        <v>90</v>
      </c>
      <c r="E60" s="20"/>
      <c r="F60" s="20"/>
      <c r="G60" s="20">
        <v>15</v>
      </c>
      <c r="H60" s="20">
        <v>1150</v>
      </c>
      <c r="I60" s="20">
        <v>95</v>
      </c>
      <c r="J60" s="20"/>
    </row>
    <row r="61" spans="1:10">
      <c r="A61" t="s">
        <v>314</v>
      </c>
      <c r="B61" s="20"/>
      <c r="C61" s="20"/>
      <c r="D61" s="20"/>
      <c r="E61" s="20"/>
      <c r="F61" s="20"/>
      <c r="G61" s="20"/>
      <c r="H61" s="20"/>
      <c r="I61" s="20"/>
      <c r="J61" s="20">
        <v>20</v>
      </c>
    </row>
    <row r="62" spans="1:10">
      <c r="A62" t="s">
        <v>384</v>
      </c>
      <c r="B62" s="20"/>
      <c r="C62" s="20"/>
      <c r="D62" s="20"/>
      <c r="E62" s="20"/>
      <c r="F62" s="20"/>
      <c r="G62" s="20"/>
      <c r="H62" s="20">
        <v>310</v>
      </c>
      <c r="I62" s="20"/>
      <c r="J62" s="20"/>
    </row>
    <row r="63" spans="1:10">
      <c r="A63" t="s">
        <v>57</v>
      </c>
      <c r="B63" s="20"/>
      <c r="C63" s="20"/>
      <c r="D63" s="20"/>
      <c r="E63" s="20"/>
      <c r="F63" s="20"/>
      <c r="G63" s="20">
        <v>172</v>
      </c>
      <c r="H63" s="20"/>
      <c r="I63" s="20"/>
      <c r="J63" s="20"/>
    </row>
    <row r="64" spans="1:10">
      <c r="A64" t="s">
        <v>67</v>
      </c>
      <c r="B64" s="20">
        <v>2239</v>
      </c>
      <c r="C64" s="20">
        <v>21</v>
      </c>
      <c r="D64" s="20"/>
      <c r="E64" s="20">
        <v>30</v>
      </c>
      <c r="F64" s="20"/>
      <c r="G64" s="20">
        <v>3644</v>
      </c>
      <c r="H64" s="20">
        <v>274</v>
      </c>
      <c r="I64" s="20">
        <v>128</v>
      </c>
      <c r="J64" s="20">
        <v>417</v>
      </c>
    </row>
    <row r="65" spans="1:10">
      <c r="A65" t="s">
        <v>393</v>
      </c>
      <c r="B65" s="20">
        <v>127</v>
      </c>
      <c r="C65" s="20">
        <v>71</v>
      </c>
      <c r="D65" s="20"/>
      <c r="E65" s="20"/>
      <c r="F65" s="20"/>
      <c r="G65" s="20"/>
      <c r="H65" s="20"/>
      <c r="I65" s="20"/>
      <c r="J65" s="20">
        <v>615</v>
      </c>
    </row>
    <row r="66" spans="1:10">
      <c r="A66" t="s">
        <v>385</v>
      </c>
      <c r="B66" s="20">
        <v>288</v>
      </c>
      <c r="C66" s="20"/>
      <c r="D66" s="20"/>
      <c r="E66" s="20"/>
      <c r="F66" s="20"/>
      <c r="G66" s="20"/>
      <c r="H66" s="20"/>
      <c r="I66" s="20"/>
      <c r="J66" s="20"/>
    </row>
    <row r="67" spans="1:10">
      <c r="A67" t="s">
        <v>394</v>
      </c>
      <c r="B67" s="20">
        <v>63</v>
      </c>
      <c r="C67" s="20"/>
      <c r="D67" s="20"/>
      <c r="E67" s="20"/>
      <c r="F67" s="20"/>
      <c r="G67" s="20"/>
      <c r="H67" s="20"/>
      <c r="I67" s="20"/>
      <c r="J67" s="20"/>
    </row>
    <row r="68" spans="1:10">
      <c r="A68" t="s">
        <v>387</v>
      </c>
      <c r="B68" s="20">
        <v>125</v>
      </c>
      <c r="C68" s="20"/>
      <c r="D68" s="20"/>
      <c r="E68" s="20"/>
      <c r="F68" s="20"/>
      <c r="G68" s="20"/>
      <c r="H68" s="20"/>
      <c r="I68" s="20">
        <v>290</v>
      </c>
      <c r="J68" s="20">
        <v>25</v>
      </c>
    </row>
    <row r="69" spans="1:10">
      <c r="A69" t="s">
        <v>104</v>
      </c>
      <c r="B69" s="20">
        <v>2100</v>
      </c>
      <c r="C69" s="20">
        <v>290</v>
      </c>
      <c r="D69" s="20"/>
      <c r="E69" s="20">
        <v>219</v>
      </c>
      <c r="F69" s="20"/>
      <c r="G69" s="20">
        <v>2949</v>
      </c>
      <c r="H69" s="20">
        <v>2885</v>
      </c>
      <c r="I69" s="20">
        <v>4778</v>
      </c>
      <c r="J69" s="20">
        <v>7113</v>
      </c>
    </row>
    <row r="70" spans="1:10">
      <c r="A70" t="s">
        <v>388</v>
      </c>
      <c r="B70" s="20">
        <v>13</v>
      </c>
      <c r="C70" s="20"/>
      <c r="D70" s="20"/>
      <c r="E70" s="20"/>
      <c r="F70" s="20"/>
      <c r="G70" s="20"/>
      <c r="H70" s="20"/>
      <c r="I70" s="20">
        <v>30</v>
      </c>
      <c r="J70" s="20"/>
    </row>
    <row r="71" spans="1:10">
      <c r="A71" t="s">
        <v>381</v>
      </c>
      <c r="B71" s="20">
        <v>48</v>
      </c>
      <c r="C71" s="20">
        <v>57</v>
      </c>
      <c r="D71" s="20"/>
      <c r="E71" s="20"/>
      <c r="F71" s="20"/>
      <c r="G71" s="20">
        <v>104</v>
      </c>
      <c r="H71" s="20">
        <v>36</v>
      </c>
      <c r="I71" s="20">
        <v>138</v>
      </c>
      <c r="J71" s="20">
        <v>50</v>
      </c>
    </row>
    <row r="72" spans="1:10">
      <c r="A72" t="s">
        <v>212</v>
      </c>
      <c r="B72" s="20">
        <v>1221</v>
      </c>
      <c r="C72" s="20">
        <v>511</v>
      </c>
      <c r="D72" s="20"/>
      <c r="E72" s="20"/>
      <c r="F72" s="20"/>
      <c r="G72" s="20">
        <v>25</v>
      </c>
      <c r="H72" s="20"/>
      <c r="I72" s="20">
        <v>24</v>
      </c>
      <c r="J72" s="20">
        <v>308</v>
      </c>
    </row>
    <row r="73" spans="1:10">
      <c r="A73" t="s">
        <v>368</v>
      </c>
      <c r="B73" s="20">
        <v>473</v>
      </c>
      <c r="C73" s="20"/>
      <c r="D73" s="20"/>
      <c r="E73" s="20"/>
      <c r="F73" s="20"/>
      <c r="G73" s="20"/>
      <c r="H73" s="20"/>
      <c r="I73" s="20"/>
      <c r="J73" s="20"/>
    </row>
    <row r="74" spans="1:10">
      <c r="A74" t="s">
        <v>319</v>
      </c>
      <c r="B74" s="20">
        <v>209</v>
      </c>
      <c r="C74" s="20"/>
      <c r="D74" s="20"/>
      <c r="E74" s="20">
        <v>53</v>
      </c>
      <c r="F74" s="20"/>
      <c r="G74" s="20"/>
      <c r="H74" s="20"/>
      <c r="I74" s="20"/>
      <c r="J74" s="20">
        <v>49</v>
      </c>
    </row>
    <row r="75" spans="1:10">
      <c r="A75" t="s">
        <v>218</v>
      </c>
      <c r="B75" s="20">
        <v>240</v>
      </c>
      <c r="C75" s="20"/>
      <c r="D75" s="20"/>
      <c r="E75" s="20"/>
      <c r="F75" s="20"/>
      <c r="G75" s="20">
        <v>2347</v>
      </c>
      <c r="H75" s="20"/>
      <c r="I75" s="20"/>
      <c r="J75" s="20"/>
    </row>
    <row r="76" spans="1:10">
      <c r="A76" t="s">
        <v>48</v>
      </c>
      <c r="B76" s="20">
        <v>41704</v>
      </c>
      <c r="C76" s="20">
        <v>490</v>
      </c>
      <c r="D76" s="20"/>
      <c r="E76" s="20"/>
      <c r="F76" s="20">
        <v>502</v>
      </c>
      <c r="G76" s="20">
        <v>15247</v>
      </c>
      <c r="H76" s="20"/>
      <c r="I76" s="20">
        <v>387</v>
      </c>
      <c r="J76" s="20">
        <v>10</v>
      </c>
    </row>
    <row r="77" spans="1:10">
      <c r="A77" t="s">
        <v>361</v>
      </c>
      <c r="B77" s="20"/>
      <c r="C77" s="20"/>
      <c r="D77" s="20"/>
      <c r="E77" s="20"/>
      <c r="F77" s="20"/>
      <c r="G77" s="20"/>
      <c r="H77" s="20"/>
      <c r="I77" s="20">
        <v>50</v>
      </c>
      <c r="J77" s="20"/>
    </row>
    <row r="78" spans="1:10">
      <c r="A78" t="s">
        <v>317</v>
      </c>
      <c r="B78" s="20">
        <v>48</v>
      </c>
      <c r="C78" s="20"/>
      <c r="D78" s="20"/>
      <c r="E78" s="20"/>
      <c r="F78" s="20"/>
      <c r="G78" s="20"/>
      <c r="H78" s="20"/>
      <c r="I78" s="20">
        <v>123</v>
      </c>
      <c r="J78" s="20">
        <v>96</v>
      </c>
    </row>
    <row r="79" spans="1:10">
      <c r="A79" t="s">
        <v>123</v>
      </c>
      <c r="B79" s="20">
        <v>20326</v>
      </c>
      <c r="C79" s="20">
        <v>780</v>
      </c>
      <c r="D79" s="20">
        <v>485</v>
      </c>
      <c r="E79" s="20"/>
      <c r="F79" s="20">
        <v>30511</v>
      </c>
      <c r="G79" s="20">
        <v>39465</v>
      </c>
      <c r="H79" s="20"/>
      <c r="J79" s="20">
        <v>223</v>
      </c>
    </row>
    <row r="80" spans="1:10">
      <c r="A80" t="s">
        <v>390</v>
      </c>
      <c r="B80" s="20"/>
      <c r="C80" s="20"/>
      <c r="D80" s="20"/>
      <c r="E80" s="20"/>
      <c r="F80" s="20"/>
      <c r="G80" s="20">
        <v>12</v>
      </c>
      <c r="H80" s="20"/>
      <c r="J80" s="20"/>
    </row>
    <row r="81" spans="1:10">
      <c r="A81" t="s">
        <v>146</v>
      </c>
      <c r="B81" s="20">
        <v>7212</v>
      </c>
      <c r="C81" s="20"/>
      <c r="D81" s="20"/>
      <c r="E81" s="20"/>
      <c r="F81" s="20"/>
      <c r="G81">
        <v>156</v>
      </c>
      <c r="H81" s="20">
        <v>564</v>
      </c>
      <c r="I81" s="20">
        <v>22</v>
      </c>
      <c r="J81" s="20"/>
    </row>
    <row r="82" spans="1:10">
      <c r="A82" t="s">
        <v>369</v>
      </c>
      <c r="B82" s="20">
        <v>180</v>
      </c>
      <c r="C82" s="20"/>
      <c r="D82" s="20"/>
      <c r="E82" s="20"/>
      <c r="F82" s="20"/>
      <c r="G82" s="20">
        <v>10</v>
      </c>
      <c r="H82" s="20"/>
      <c r="J82" s="20"/>
    </row>
    <row r="83" spans="1:10">
      <c r="A83" t="s">
        <v>63</v>
      </c>
      <c r="B83" s="20">
        <v>500</v>
      </c>
      <c r="C83" s="20"/>
      <c r="D83" s="20"/>
      <c r="E83" s="20"/>
      <c r="F83" s="20"/>
      <c r="G83" s="20"/>
      <c r="H83" s="20"/>
      <c r="J83" s="20"/>
    </row>
    <row r="84" spans="1:10">
      <c r="A84" t="s">
        <v>78</v>
      </c>
      <c r="B84" s="20">
        <v>1355</v>
      </c>
    </row>
    <row r="85" spans="1:10">
      <c r="A85" t="s">
        <v>401</v>
      </c>
      <c r="B85" s="20">
        <v>90</v>
      </c>
    </row>
    <row r="86" spans="1:10">
      <c r="A86" t="s">
        <v>110</v>
      </c>
      <c r="B86" s="20">
        <v>200</v>
      </c>
      <c r="E86">
        <v>33</v>
      </c>
    </row>
    <row r="87" spans="1:10">
      <c r="A87" t="s">
        <v>418</v>
      </c>
      <c r="B87" s="20"/>
      <c r="H87">
        <v>75</v>
      </c>
    </row>
    <row r="88" spans="1:10">
      <c r="A88" t="s">
        <v>395</v>
      </c>
      <c r="B88" s="20">
        <v>40</v>
      </c>
    </row>
    <row r="90" spans="1:10">
      <c r="B90" s="20"/>
      <c r="C90" s="20"/>
      <c r="D90" s="20"/>
      <c r="E90" s="20"/>
      <c r="F90" s="20"/>
      <c r="G90" s="20"/>
      <c r="H90" s="20"/>
      <c r="I90" s="20"/>
      <c r="J90" s="20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pane xSplit="1" topLeftCell="D1" activePane="topRight" state="frozen"/>
      <selection pane="topRight" activeCell="R10" sqref="R10"/>
    </sheetView>
  </sheetViews>
  <sheetFormatPr defaultRowHeight="15"/>
  <cols>
    <col min="1" max="1" width="25.5703125" bestFit="1" customWidth="1"/>
    <col min="15" max="21" width="10" bestFit="1" customWidth="1"/>
  </cols>
  <sheetData>
    <row r="1" spans="1:21">
      <c r="A1" t="s">
        <v>44</v>
      </c>
      <c r="B1" t="s">
        <v>331</v>
      </c>
      <c r="C1" t="s">
        <v>336</v>
      </c>
      <c r="D1" t="s">
        <v>366</v>
      </c>
      <c r="E1" t="s">
        <v>403</v>
      </c>
      <c r="F1" t="s">
        <v>404</v>
      </c>
      <c r="G1" t="s">
        <v>407</v>
      </c>
      <c r="H1" t="s">
        <v>408</v>
      </c>
      <c r="I1" t="s">
        <v>409</v>
      </c>
      <c r="J1" t="s">
        <v>410</v>
      </c>
      <c r="K1" t="s">
        <v>411</v>
      </c>
      <c r="L1" t="s">
        <v>412</v>
      </c>
      <c r="M1" t="s">
        <v>413</v>
      </c>
      <c r="N1" t="s">
        <v>414</v>
      </c>
      <c r="O1" t="s">
        <v>337</v>
      </c>
      <c r="P1" t="s">
        <v>340</v>
      </c>
      <c r="Q1" t="s">
        <v>339</v>
      </c>
      <c r="R1" t="s">
        <v>341</v>
      </c>
      <c r="S1" t="s">
        <v>342</v>
      </c>
      <c r="T1" t="s">
        <v>343</v>
      </c>
      <c r="U1" t="s">
        <v>344</v>
      </c>
    </row>
    <row r="2" spans="1:21">
      <c r="A2" t="s">
        <v>45</v>
      </c>
      <c r="B2" s="20">
        <v>838394</v>
      </c>
      <c r="C2" s="20">
        <v>3166437</v>
      </c>
      <c r="D2" s="20">
        <v>1129328</v>
      </c>
      <c r="E2" s="20">
        <v>252039</v>
      </c>
      <c r="F2" s="20">
        <v>1083476</v>
      </c>
      <c r="G2" s="20">
        <v>276032</v>
      </c>
      <c r="H2" s="20">
        <v>1116100</v>
      </c>
      <c r="I2" s="20">
        <v>1180630</v>
      </c>
      <c r="J2" s="20">
        <v>2446</v>
      </c>
      <c r="K2" s="20">
        <v>168585</v>
      </c>
      <c r="L2" s="20">
        <v>526725</v>
      </c>
      <c r="M2" s="20">
        <v>256113</v>
      </c>
      <c r="N2" s="20">
        <v>1651203</v>
      </c>
      <c r="O2" s="20">
        <v>1663173</v>
      </c>
      <c r="P2" s="20">
        <v>5106865</v>
      </c>
      <c r="Q2" s="20">
        <v>262334</v>
      </c>
      <c r="R2" s="20">
        <v>94628</v>
      </c>
      <c r="S2" s="20">
        <v>193202</v>
      </c>
      <c r="T2" s="20">
        <v>175772</v>
      </c>
      <c r="U2" s="20">
        <v>1940</v>
      </c>
    </row>
    <row r="3" spans="1:21">
      <c r="A3" t="s">
        <v>215</v>
      </c>
      <c r="B3" s="20"/>
      <c r="C3" s="20"/>
      <c r="D3" s="20"/>
      <c r="E3" s="20"/>
      <c r="F3" s="20"/>
      <c r="G3" s="20">
        <v>3859</v>
      </c>
      <c r="H3" s="20">
        <v>739</v>
      </c>
      <c r="I3" s="20"/>
      <c r="J3" s="20"/>
      <c r="K3" s="20"/>
      <c r="L3" s="20"/>
      <c r="M3" s="20"/>
      <c r="N3" s="20">
        <v>10381</v>
      </c>
      <c r="O3" s="20">
        <v>325</v>
      </c>
      <c r="P3" s="20">
        <v>4817</v>
      </c>
      <c r="Q3" s="20">
        <v>181</v>
      </c>
      <c r="U3">
        <v>50</v>
      </c>
    </row>
    <row r="4" spans="1:21">
      <c r="A4" s="51" t="s">
        <v>304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>
        <v>213</v>
      </c>
    </row>
    <row r="5" spans="1:21">
      <c r="A5" t="s">
        <v>175</v>
      </c>
      <c r="B5" s="20">
        <v>25</v>
      </c>
      <c r="C5" s="20">
        <v>3151</v>
      </c>
      <c r="D5" s="20"/>
      <c r="E5" s="20"/>
      <c r="F5" s="20"/>
      <c r="G5" s="20"/>
      <c r="H5" s="20"/>
      <c r="I5" s="20"/>
      <c r="J5" s="20">
        <v>527</v>
      </c>
      <c r="K5" s="20">
        <v>529</v>
      </c>
      <c r="L5" s="20"/>
      <c r="M5" s="20"/>
      <c r="N5" s="20">
        <v>4770</v>
      </c>
      <c r="O5" s="20"/>
      <c r="P5" s="20"/>
      <c r="S5">
        <v>76</v>
      </c>
      <c r="T5">
        <v>6327</v>
      </c>
    </row>
    <row r="6" spans="1:21">
      <c r="A6" t="s">
        <v>59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>
        <v>20</v>
      </c>
      <c r="O6" s="20"/>
      <c r="P6" s="20"/>
    </row>
    <row r="7" spans="1:21">
      <c r="A7" t="s">
        <v>380</v>
      </c>
      <c r="B7" s="20"/>
      <c r="C7" s="20"/>
      <c r="D7" s="20"/>
      <c r="E7" s="20"/>
      <c r="F7" s="20">
        <v>5530</v>
      </c>
      <c r="G7" s="20">
        <v>4454</v>
      </c>
      <c r="H7" s="20"/>
      <c r="I7" s="20">
        <v>3968</v>
      </c>
      <c r="J7" s="20"/>
      <c r="K7" s="20"/>
      <c r="L7" s="20"/>
      <c r="M7" s="20"/>
      <c r="N7" s="20">
        <v>2063</v>
      </c>
      <c r="O7" s="20"/>
      <c r="P7" s="20"/>
    </row>
    <row r="8" spans="1:21">
      <c r="A8" t="s">
        <v>74</v>
      </c>
      <c r="B8" s="20"/>
      <c r="C8" s="20"/>
      <c r="D8" s="20"/>
      <c r="E8" s="20"/>
      <c r="F8" s="20">
        <v>5665</v>
      </c>
      <c r="G8" s="20"/>
      <c r="H8" s="20">
        <v>91035</v>
      </c>
      <c r="I8" s="20">
        <v>78159</v>
      </c>
      <c r="K8" s="20">
        <v>94643</v>
      </c>
      <c r="L8" s="20">
        <v>495</v>
      </c>
      <c r="M8" s="20">
        <v>28840</v>
      </c>
      <c r="N8" s="20">
        <v>152218</v>
      </c>
      <c r="O8" s="20"/>
      <c r="P8" s="20"/>
    </row>
    <row r="9" spans="1:21">
      <c r="A9" t="s">
        <v>81</v>
      </c>
      <c r="B9" s="20"/>
      <c r="C9" s="20"/>
      <c r="D9" s="20"/>
      <c r="L9" s="20"/>
      <c r="M9" s="20"/>
      <c r="N9" s="20">
        <v>44</v>
      </c>
      <c r="O9" s="20"/>
      <c r="P9" s="20"/>
    </row>
    <row r="10" spans="1:21">
      <c r="A10" t="s">
        <v>82</v>
      </c>
      <c r="B10" s="20"/>
      <c r="C10" s="20">
        <v>2976824</v>
      </c>
      <c r="D10" s="20">
        <v>14327</v>
      </c>
      <c r="E10" s="20">
        <v>172544</v>
      </c>
      <c r="F10" s="20">
        <v>18165</v>
      </c>
      <c r="G10" s="20"/>
      <c r="H10" s="20">
        <v>25168</v>
      </c>
      <c r="I10" s="20">
        <v>7149</v>
      </c>
      <c r="J10" s="20">
        <v>50</v>
      </c>
      <c r="K10" s="20">
        <v>1504</v>
      </c>
      <c r="L10" s="20">
        <v>8094</v>
      </c>
      <c r="M10" s="20">
        <v>906</v>
      </c>
      <c r="N10" s="20">
        <v>142616</v>
      </c>
      <c r="O10" s="20">
        <v>31496</v>
      </c>
      <c r="P10" s="20">
        <v>103741</v>
      </c>
      <c r="Q10" s="20">
        <v>2795</v>
      </c>
      <c r="R10" s="20">
        <v>88837</v>
      </c>
      <c r="S10" s="20">
        <v>18796</v>
      </c>
      <c r="T10" s="20">
        <v>2999</v>
      </c>
      <c r="U10" s="20">
        <v>19</v>
      </c>
    </row>
    <row r="11" spans="1:21">
      <c r="A11" t="s">
        <v>87</v>
      </c>
      <c r="B11" s="20"/>
      <c r="C11" s="20">
        <v>56049</v>
      </c>
      <c r="D11" s="20">
        <v>892</v>
      </c>
      <c r="E11" s="20">
        <v>8358</v>
      </c>
      <c r="F11" s="20">
        <v>166641</v>
      </c>
      <c r="G11" s="20">
        <v>144101</v>
      </c>
      <c r="H11" s="20">
        <v>215393</v>
      </c>
      <c r="I11" s="20">
        <v>970042</v>
      </c>
      <c r="J11" s="20"/>
      <c r="K11" s="20">
        <v>5504</v>
      </c>
      <c r="L11" s="20">
        <v>7522</v>
      </c>
      <c r="M11" s="20">
        <v>704</v>
      </c>
      <c r="N11" s="20">
        <v>80320</v>
      </c>
      <c r="O11" s="20"/>
      <c r="P11" s="20">
        <v>450281</v>
      </c>
      <c r="Q11" s="20">
        <v>1057</v>
      </c>
      <c r="R11" s="20">
        <v>58</v>
      </c>
      <c r="S11" s="20">
        <v>265</v>
      </c>
      <c r="T11" s="20">
        <v>276</v>
      </c>
      <c r="U11" s="20">
        <v>40</v>
      </c>
    </row>
    <row r="12" spans="1:21">
      <c r="A12" t="s">
        <v>226</v>
      </c>
      <c r="C12" s="20"/>
      <c r="D12" s="20"/>
      <c r="L12" s="20"/>
      <c r="M12" s="20"/>
      <c r="N12" s="20">
        <v>484</v>
      </c>
      <c r="O12" s="20"/>
      <c r="P12" s="20"/>
    </row>
    <row r="13" spans="1:21">
      <c r="A13" t="s">
        <v>95</v>
      </c>
      <c r="B13" s="20"/>
      <c r="C13" s="20"/>
      <c r="D13" s="20"/>
      <c r="E13" s="20">
        <v>41904</v>
      </c>
      <c r="F13" s="20">
        <v>4170</v>
      </c>
      <c r="G13" s="20">
        <v>9149</v>
      </c>
      <c r="H13" s="20">
        <v>1894</v>
      </c>
      <c r="I13" s="20"/>
      <c r="J13" s="20"/>
      <c r="K13" s="20"/>
      <c r="L13" s="20"/>
      <c r="M13" s="20"/>
      <c r="N13" s="20">
        <v>73</v>
      </c>
      <c r="O13" s="20"/>
      <c r="P13" s="20"/>
    </row>
    <row r="14" spans="1:21">
      <c r="A14" t="s">
        <v>100</v>
      </c>
      <c r="B14" s="20"/>
      <c r="C14" s="20"/>
      <c r="D14" s="20"/>
      <c r="E14" s="20"/>
      <c r="F14" s="20"/>
      <c r="G14" s="20"/>
      <c r="H14" s="20">
        <v>4971</v>
      </c>
      <c r="I14" s="20"/>
      <c r="J14" s="20"/>
      <c r="K14" s="20"/>
      <c r="L14" s="20"/>
      <c r="M14" s="20"/>
      <c r="N14" s="20"/>
      <c r="O14" s="20"/>
      <c r="P14" s="20"/>
      <c r="Q14">
        <v>284</v>
      </c>
    </row>
    <row r="15" spans="1:21">
      <c r="A15" t="s">
        <v>102</v>
      </c>
      <c r="B15" s="20"/>
      <c r="C15" s="20">
        <v>9604</v>
      </c>
      <c r="D15" s="20"/>
      <c r="E15" s="20">
        <v>16717</v>
      </c>
      <c r="F15" s="20"/>
      <c r="G15" s="20">
        <v>1914</v>
      </c>
      <c r="H15" s="20">
        <v>2493</v>
      </c>
      <c r="I15" s="20"/>
      <c r="J15" s="20">
        <v>1442</v>
      </c>
      <c r="K15" s="20"/>
      <c r="L15" s="20">
        <v>16142</v>
      </c>
      <c r="M15" s="20">
        <v>531</v>
      </c>
      <c r="N15" s="20">
        <v>69061</v>
      </c>
      <c r="O15" s="20"/>
      <c r="P15" s="20"/>
      <c r="Q15" s="20">
        <v>153</v>
      </c>
      <c r="R15" s="20">
        <v>4852</v>
      </c>
      <c r="S15" s="20">
        <v>2039</v>
      </c>
      <c r="T15" s="20">
        <v>923</v>
      </c>
    </row>
    <row r="16" spans="1:21">
      <c r="A16" t="s">
        <v>107</v>
      </c>
      <c r="B16" s="20">
        <v>15551</v>
      </c>
      <c r="C16" s="20"/>
      <c r="D16" s="20"/>
      <c r="E16" s="20"/>
      <c r="F16" s="20">
        <v>5100</v>
      </c>
      <c r="G16" s="20">
        <v>81794</v>
      </c>
      <c r="H16" s="20">
        <v>11865</v>
      </c>
      <c r="I16" s="20"/>
      <c r="J16" s="20"/>
      <c r="K16" s="20"/>
      <c r="L16" s="20"/>
      <c r="M16" s="20"/>
      <c r="N16" s="20"/>
      <c r="O16" s="20"/>
      <c r="P16" s="20"/>
    </row>
    <row r="17" spans="1:21">
      <c r="A17" t="s">
        <v>122</v>
      </c>
      <c r="B17" s="20"/>
      <c r="C17" s="20">
        <v>1910</v>
      </c>
      <c r="D17" s="20"/>
      <c r="E17" s="20">
        <v>441</v>
      </c>
      <c r="F17" s="20">
        <v>5568</v>
      </c>
      <c r="G17" s="20">
        <v>10388</v>
      </c>
      <c r="H17" s="20">
        <v>104106</v>
      </c>
      <c r="I17" s="20">
        <v>24929</v>
      </c>
      <c r="J17" s="20">
        <v>3</v>
      </c>
      <c r="K17" s="20">
        <v>47060</v>
      </c>
      <c r="L17" s="20">
        <v>47727</v>
      </c>
      <c r="M17" s="20">
        <v>39054</v>
      </c>
      <c r="N17" s="20">
        <v>544061</v>
      </c>
      <c r="O17" s="20">
        <v>1631249</v>
      </c>
      <c r="P17" s="20">
        <v>3746339</v>
      </c>
      <c r="Q17" s="20">
        <v>241388</v>
      </c>
      <c r="R17" s="20">
        <v>862</v>
      </c>
      <c r="S17" s="20">
        <v>102845</v>
      </c>
      <c r="T17" s="20">
        <v>23008</v>
      </c>
      <c r="U17" s="20">
        <v>1472</v>
      </c>
    </row>
    <row r="18" spans="1:21">
      <c r="A18" t="s">
        <v>127</v>
      </c>
      <c r="B18" s="20"/>
      <c r="C18" s="20"/>
      <c r="D18" s="20"/>
      <c r="E18" s="20"/>
      <c r="F18" s="20"/>
      <c r="G18" s="20"/>
      <c r="H18" s="20"/>
      <c r="I18" s="20"/>
      <c r="J18" s="20"/>
      <c r="K18" s="20">
        <v>37</v>
      </c>
      <c r="M18" s="20"/>
      <c r="N18" s="20">
        <v>504</v>
      </c>
      <c r="O18" s="20"/>
      <c r="P18" s="20"/>
    </row>
    <row r="19" spans="1:21">
      <c r="A19" t="s">
        <v>383</v>
      </c>
      <c r="B19" s="20"/>
      <c r="C19" s="20">
        <v>1203</v>
      </c>
      <c r="D19" s="20">
        <v>8497</v>
      </c>
      <c r="E19" s="20">
        <v>459</v>
      </c>
      <c r="F19" s="20">
        <v>97660</v>
      </c>
      <c r="G19" s="20">
        <v>435</v>
      </c>
      <c r="H19" s="20"/>
      <c r="I19" s="20">
        <v>31258</v>
      </c>
      <c r="J19" s="20"/>
      <c r="K19" s="20"/>
      <c r="L19" s="20">
        <v>10</v>
      </c>
      <c r="M19" s="20"/>
      <c r="N19" s="20">
        <v>60</v>
      </c>
      <c r="O19" s="20"/>
      <c r="P19" s="20"/>
    </row>
    <row r="20" spans="1:21">
      <c r="A20" t="s">
        <v>134</v>
      </c>
      <c r="B20" s="20"/>
      <c r="C20" s="20"/>
      <c r="D20" s="20"/>
      <c r="E20" s="20"/>
      <c r="F20" s="20"/>
      <c r="H20" s="20"/>
      <c r="I20" s="20"/>
      <c r="J20" s="20"/>
      <c r="K20" s="20"/>
      <c r="L20" s="20"/>
      <c r="M20" s="20"/>
      <c r="N20" s="20"/>
      <c r="O20" s="20"/>
      <c r="P20" s="20"/>
      <c r="T20">
        <v>25</v>
      </c>
    </row>
    <row r="21" spans="1:21">
      <c r="A21" t="s">
        <v>316</v>
      </c>
      <c r="B21" s="20"/>
      <c r="C21" s="20"/>
      <c r="D21" s="20"/>
      <c r="E21" s="20"/>
      <c r="F21" s="20"/>
      <c r="G21" s="20">
        <v>1144</v>
      </c>
      <c r="H21" s="20"/>
      <c r="I21" s="20"/>
      <c r="J21" s="20"/>
      <c r="K21" s="20"/>
      <c r="L21" s="20"/>
      <c r="M21" s="20"/>
      <c r="N21" s="20"/>
      <c r="O21" s="20"/>
      <c r="P21" s="20"/>
    </row>
    <row r="22" spans="1:21">
      <c r="A22" t="s">
        <v>147</v>
      </c>
      <c r="B22" s="20"/>
      <c r="C22" s="20"/>
      <c r="D22" s="20"/>
      <c r="E22" s="20"/>
      <c r="F22" s="20"/>
      <c r="G22" s="20"/>
      <c r="H22" s="20">
        <v>224</v>
      </c>
      <c r="I22" s="20"/>
      <c r="J22" s="20"/>
      <c r="K22" s="20"/>
      <c r="L22" s="20">
        <v>22468</v>
      </c>
      <c r="M22" s="20"/>
      <c r="N22" s="20">
        <v>36742</v>
      </c>
      <c r="O22" s="20"/>
      <c r="P22" s="20"/>
      <c r="Q22">
        <v>87</v>
      </c>
    </row>
    <row r="23" spans="1:21">
      <c r="A23" t="s">
        <v>149</v>
      </c>
      <c r="B23" s="20"/>
      <c r="C23" s="20">
        <v>8</v>
      </c>
      <c r="D23" s="20"/>
      <c r="E23" s="20"/>
      <c r="F23" s="20"/>
      <c r="G23" s="20">
        <v>7925</v>
      </c>
      <c r="H23" s="20">
        <v>2079</v>
      </c>
      <c r="I23" s="20"/>
      <c r="J23" s="20"/>
      <c r="K23" s="20"/>
      <c r="L23" s="20"/>
      <c r="M23" s="20"/>
      <c r="N23" s="20">
        <v>642</v>
      </c>
      <c r="O23" s="20"/>
      <c r="P23" s="20"/>
      <c r="Q23">
        <v>160</v>
      </c>
      <c r="S23">
        <v>230</v>
      </c>
    </row>
    <row r="24" spans="1:21">
      <c r="A24" t="s">
        <v>150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>
        <v>9598</v>
      </c>
      <c r="P24" s="20"/>
    </row>
    <row r="25" spans="1:21">
      <c r="A25" t="s">
        <v>217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>
        <v>19050</v>
      </c>
      <c r="M25" s="20"/>
      <c r="N25" s="20"/>
      <c r="O25" s="20"/>
      <c r="P25" s="20"/>
    </row>
    <row r="26" spans="1:21">
      <c r="A26" t="s">
        <v>160</v>
      </c>
      <c r="B26" s="20"/>
      <c r="C26" s="20">
        <v>11257</v>
      </c>
      <c r="D26" s="20"/>
      <c r="E26" s="20">
        <v>11616</v>
      </c>
      <c r="F26" s="20">
        <v>18146</v>
      </c>
      <c r="G26" s="20">
        <v>2477</v>
      </c>
      <c r="H26" s="20">
        <v>200887</v>
      </c>
      <c r="I26" s="20">
        <v>476</v>
      </c>
      <c r="K26" s="20">
        <v>16195</v>
      </c>
      <c r="L26" s="20">
        <v>7170</v>
      </c>
      <c r="M26" s="20">
        <v>102955</v>
      </c>
      <c r="N26" s="20">
        <v>180031</v>
      </c>
      <c r="O26" s="20">
        <v>3</v>
      </c>
      <c r="P26" s="20">
        <v>10700</v>
      </c>
      <c r="Q26" s="20">
        <v>7087</v>
      </c>
      <c r="S26" s="20">
        <v>68603</v>
      </c>
      <c r="T26" s="20">
        <v>107516</v>
      </c>
      <c r="U26" s="20">
        <v>264</v>
      </c>
    </row>
    <row r="27" spans="1:21">
      <c r="A27" t="s">
        <v>430</v>
      </c>
      <c r="B27" s="20"/>
      <c r="C27" s="20"/>
      <c r="D27" s="20"/>
      <c r="E27" s="20"/>
      <c r="F27" s="20"/>
      <c r="G27" s="20"/>
      <c r="H27" s="20">
        <v>125</v>
      </c>
      <c r="I27" s="20">
        <v>37775</v>
      </c>
      <c r="K27" s="20"/>
      <c r="L27" s="20"/>
      <c r="M27" s="20"/>
      <c r="N27" s="20"/>
      <c r="O27" s="20"/>
      <c r="P27" s="20"/>
      <c r="Q27" s="20"/>
      <c r="S27" s="20"/>
      <c r="T27" s="20"/>
      <c r="U27" s="20"/>
    </row>
    <row r="28" spans="1:21">
      <c r="A28" t="s">
        <v>62</v>
      </c>
      <c r="B28" s="20">
        <v>794642</v>
      </c>
      <c r="C28" s="20">
        <v>89855</v>
      </c>
      <c r="D28" s="20">
        <v>1103719</v>
      </c>
      <c r="E28" s="20"/>
      <c r="F28" s="20">
        <v>754952</v>
      </c>
      <c r="G28" s="20">
        <v>8392</v>
      </c>
      <c r="H28" s="20">
        <v>200615</v>
      </c>
      <c r="I28" s="20">
        <v>26874</v>
      </c>
      <c r="J28" s="20">
        <v>268</v>
      </c>
      <c r="K28" s="20">
        <v>179</v>
      </c>
      <c r="L28" s="20">
        <v>1</v>
      </c>
      <c r="M28" s="20">
        <v>82264</v>
      </c>
      <c r="N28" s="20">
        <v>11073</v>
      </c>
      <c r="O28" s="20">
        <v>100</v>
      </c>
      <c r="P28" s="20">
        <v>616</v>
      </c>
      <c r="Q28" s="20">
        <v>8448</v>
      </c>
      <c r="R28" s="20">
        <v>10</v>
      </c>
      <c r="S28" s="20">
        <v>196</v>
      </c>
      <c r="T28" s="20">
        <v>28357</v>
      </c>
    </row>
    <row r="29" spans="1:21">
      <c r="A29" t="s">
        <v>305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>
        <v>12</v>
      </c>
    </row>
    <row r="30" spans="1:21">
      <c r="A30" t="s">
        <v>118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>
        <v>6924</v>
      </c>
      <c r="O30" s="20"/>
      <c r="P30" s="20"/>
      <c r="T30">
        <v>11</v>
      </c>
    </row>
    <row r="31" spans="1:21">
      <c r="A31" t="s">
        <v>302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>
        <v>92525</v>
      </c>
      <c r="T31">
        <v>26</v>
      </c>
    </row>
    <row r="32" spans="1:21">
      <c r="A32" t="s">
        <v>155</v>
      </c>
      <c r="B32" s="20"/>
      <c r="O32" s="20"/>
      <c r="P32" s="20"/>
      <c r="T32">
        <v>2437</v>
      </c>
    </row>
    <row r="33" spans="1:21">
      <c r="A33" t="s">
        <v>57</v>
      </c>
      <c r="B33" s="20"/>
      <c r="C33" s="20"/>
      <c r="D33" s="20"/>
      <c r="E33" s="20"/>
      <c r="F33" s="20"/>
      <c r="G33" s="20"/>
      <c r="H33" s="20"/>
      <c r="I33" s="20"/>
      <c r="J33" s="20"/>
      <c r="K33" s="20">
        <v>5</v>
      </c>
      <c r="L33" s="20"/>
      <c r="M33" s="20"/>
      <c r="N33" s="20">
        <v>304</v>
      </c>
      <c r="O33" s="20"/>
      <c r="P33" s="20"/>
    </row>
    <row r="34" spans="1:21">
      <c r="A34" t="s">
        <v>72</v>
      </c>
      <c r="B34" s="20"/>
      <c r="C34" s="20"/>
      <c r="D34" s="20">
        <v>1893</v>
      </c>
      <c r="E34" s="20"/>
      <c r="F34" s="20"/>
      <c r="G34" s="20"/>
      <c r="H34" s="20"/>
      <c r="I34" s="20"/>
      <c r="J34" s="20"/>
      <c r="K34" s="20"/>
      <c r="L34" s="20">
        <v>91</v>
      </c>
      <c r="M34" s="20"/>
      <c r="N34" s="20">
        <v>10</v>
      </c>
      <c r="O34" s="20"/>
      <c r="P34" s="20"/>
    </row>
    <row r="35" spans="1:21">
      <c r="A35" t="s">
        <v>75</v>
      </c>
      <c r="B35" s="20"/>
      <c r="C35" s="20"/>
      <c r="D35" s="20"/>
      <c r="E35" s="20"/>
      <c r="F35" s="20"/>
      <c r="G35" s="20"/>
      <c r="H35" s="20">
        <v>52</v>
      </c>
      <c r="I35" s="20"/>
      <c r="J35" s="20"/>
      <c r="K35" s="20"/>
      <c r="L35" s="20"/>
      <c r="M35" s="20"/>
      <c r="N35" s="20">
        <v>163</v>
      </c>
      <c r="O35" s="20"/>
      <c r="P35" s="20"/>
      <c r="R35">
        <v>9</v>
      </c>
    </row>
    <row r="36" spans="1:21">
      <c r="A36" t="s">
        <v>379</v>
      </c>
      <c r="B36" s="20"/>
      <c r="C36" s="20"/>
      <c r="D36" s="20"/>
      <c r="E36" s="20"/>
      <c r="F36" s="20"/>
      <c r="G36" s="20"/>
      <c r="H36" s="20"/>
      <c r="I36" s="20"/>
      <c r="J36" s="20">
        <v>125</v>
      </c>
      <c r="K36" s="20"/>
      <c r="L36" s="20"/>
      <c r="M36" s="20"/>
      <c r="N36" s="20"/>
      <c r="O36" s="20"/>
      <c r="P36" s="20"/>
    </row>
    <row r="37" spans="1:21">
      <c r="A37" t="s">
        <v>47</v>
      </c>
      <c r="B37" s="20">
        <v>28176</v>
      </c>
      <c r="C37" s="20"/>
      <c r="D37" s="20"/>
      <c r="E37" s="20"/>
      <c r="F37" s="20"/>
      <c r="G37" s="20"/>
      <c r="H37" s="20">
        <v>2393</v>
      </c>
      <c r="I37" s="20"/>
      <c r="J37" s="20"/>
      <c r="K37" s="20"/>
      <c r="L37" s="20">
        <v>336785</v>
      </c>
      <c r="M37" s="20"/>
      <c r="N37" s="20"/>
      <c r="O37" s="20"/>
      <c r="P37" s="20">
        <v>440</v>
      </c>
    </row>
    <row r="38" spans="1:21">
      <c r="A38" t="s">
        <v>55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>
        <v>7133</v>
      </c>
      <c r="M38" s="20"/>
      <c r="N38" s="20"/>
      <c r="O38" s="20"/>
      <c r="P38" s="20"/>
      <c r="T38">
        <v>1898</v>
      </c>
    </row>
    <row r="39" spans="1:21">
      <c r="A39" t="s">
        <v>66</v>
      </c>
      <c r="B39" s="20"/>
      <c r="C39" s="20">
        <v>16576</v>
      </c>
      <c r="D39" s="20"/>
      <c r="E39" s="20"/>
      <c r="F39" s="20"/>
      <c r="G39" s="20"/>
      <c r="H39" s="20"/>
      <c r="I39" s="20"/>
      <c r="J39" s="20"/>
      <c r="K39" s="20"/>
      <c r="L39" s="20">
        <v>3743</v>
      </c>
      <c r="M39" s="20"/>
      <c r="N39" s="20"/>
      <c r="O39" s="20"/>
      <c r="P39" s="20"/>
    </row>
    <row r="40" spans="1:21">
      <c r="A40" t="s">
        <v>174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>
        <v>401</v>
      </c>
      <c r="O40" s="20"/>
      <c r="P40" s="20"/>
    </row>
    <row r="41" spans="1:21">
      <c r="A41" t="s">
        <v>313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>
        <v>629</v>
      </c>
      <c r="M41" s="20"/>
      <c r="N41" s="20">
        <v>2981</v>
      </c>
      <c r="O41" s="20"/>
      <c r="P41" s="20"/>
    </row>
    <row r="42" spans="1:21">
      <c r="A42" t="s">
        <v>67</v>
      </c>
      <c r="B42" s="20"/>
      <c r="C42" s="20"/>
      <c r="D42" s="20"/>
      <c r="E42" s="20"/>
      <c r="F42" s="20"/>
      <c r="G42" s="20"/>
      <c r="H42" s="20">
        <v>1505</v>
      </c>
      <c r="I42" s="20"/>
      <c r="J42" s="20"/>
      <c r="K42" s="20">
        <v>2522</v>
      </c>
      <c r="L42" s="20"/>
      <c r="M42" s="20">
        <v>106</v>
      </c>
      <c r="N42" s="20">
        <v>17735</v>
      </c>
      <c r="O42" s="20"/>
      <c r="P42" s="20">
        <v>3864</v>
      </c>
    </row>
    <row r="43" spans="1:21">
      <c r="A43" t="s">
        <v>394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>
        <v>9</v>
      </c>
      <c r="S43">
        <v>152</v>
      </c>
      <c r="T43">
        <v>1325</v>
      </c>
    </row>
    <row r="44" spans="1:21">
      <c r="A44" t="s">
        <v>387</v>
      </c>
      <c r="B44" s="20"/>
      <c r="C44" s="20"/>
      <c r="D44" s="20"/>
      <c r="E44" s="20"/>
      <c r="F44" s="20"/>
      <c r="G44" s="20"/>
      <c r="H44" s="20"/>
      <c r="I44" s="20"/>
      <c r="J44" s="20"/>
      <c r="K44" s="20">
        <v>69</v>
      </c>
      <c r="L44" s="20"/>
      <c r="M44" s="20">
        <v>6</v>
      </c>
      <c r="N44" s="20">
        <v>13535</v>
      </c>
      <c r="O44" s="20"/>
      <c r="P44" s="20">
        <v>367</v>
      </c>
      <c r="T44">
        <v>3</v>
      </c>
    </row>
    <row r="45" spans="1:21">
      <c r="A45" t="s">
        <v>104</v>
      </c>
      <c r="B45" s="20"/>
      <c r="C45" s="20"/>
      <c r="D45" s="20"/>
      <c r="E45" s="20"/>
      <c r="F45" s="20"/>
      <c r="G45" s="20"/>
      <c r="H45" s="20">
        <v>16297</v>
      </c>
      <c r="I45" s="20"/>
      <c r="J45" s="20"/>
      <c r="K45" s="20">
        <v>338</v>
      </c>
      <c r="L45" s="20">
        <v>16</v>
      </c>
      <c r="M45" s="20">
        <v>747</v>
      </c>
      <c r="N45" s="20">
        <v>60542</v>
      </c>
      <c r="O45" s="20"/>
      <c r="P45" s="20">
        <v>692932</v>
      </c>
      <c r="Q45" s="20">
        <v>328</v>
      </c>
      <c r="T45">
        <v>527</v>
      </c>
      <c r="U45">
        <v>90</v>
      </c>
    </row>
    <row r="46" spans="1:21">
      <c r="A46" t="s">
        <v>364</v>
      </c>
      <c r="B46" s="20"/>
      <c r="C46" s="20"/>
      <c r="D46" s="20"/>
      <c r="E46" s="20"/>
      <c r="F46" s="20"/>
      <c r="G46" s="20"/>
      <c r="H46" s="20">
        <v>1723</v>
      </c>
      <c r="I46" s="20"/>
      <c r="J46" s="20"/>
      <c r="K46" s="20"/>
      <c r="L46" s="20"/>
      <c r="M46" s="20"/>
      <c r="N46" s="20"/>
      <c r="O46" s="20"/>
      <c r="P46" s="20"/>
    </row>
    <row r="47" spans="1:21">
      <c r="A47" t="s">
        <v>400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T47">
        <v>2</v>
      </c>
    </row>
    <row r="48" spans="1:21">
      <c r="A48" t="s">
        <v>212</v>
      </c>
      <c r="B48" s="20"/>
      <c r="C48" s="20"/>
      <c r="D48" s="20"/>
      <c r="E48" s="20"/>
      <c r="F48" s="20"/>
      <c r="G48" s="20"/>
      <c r="H48" s="20"/>
      <c r="I48" s="20"/>
      <c r="J48" s="20">
        <v>31</v>
      </c>
      <c r="K48" s="20"/>
      <c r="L48" s="20"/>
      <c r="M48" s="20"/>
      <c r="N48" s="20"/>
      <c r="O48" s="20"/>
      <c r="P48" s="20">
        <v>30</v>
      </c>
      <c r="U48">
        <v>5</v>
      </c>
    </row>
    <row r="49" spans="1:21">
      <c r="A49" t="s">
        <v>151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>
        <v>713</v>
      </c>
      <c r="O49" s="20"/>
      <c r="P49" s="20"/>
      <c r="Q49">
        <v>5</v>
      </c>
      <c r="T49">
        <v>57</v>
      </c>
    </row>
    <row r="50" spans="1:21">
      <c r="A50" t="s">
        <v>218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>
        <v>2020</v>
      </c>
      <c r="M50" s="20"/>
      <c r="N50" s="20"/>
      <c r="O50" s="20"/>
      <c r="P50" s="20"/>
    </row>
    <row r="51" spans="1:21">
      <c r="A51" t="s">
        <v>48</v>
      </c>
      <c r="B51" s="20"/>
      <c r="C51" s="20"/>
      <c r="D51" s="20"/>
      <c r="E51" s="20"/>
      <c r="F51" s="20">
        <v>90</v>
      </c>
      <c r="G51" s="20"/>
      <c r="H51" s="20">
        <v>21052</v>
      </c>
      <c r="I51" s="20"/>
      <c r="J51" s="20"/>
      <c r="K51" s="20"/>
      <c r="L51" s="20"/>
      <c r="M51" s="20"/>
      <c r="N51" s="20">
        <v>162</v>
      </c>
      <c r="O51" s="20"/>
      <c r="P51" s="20"/>
      <c r="Q51">
        <v>244</v>
      </c>
      <c r="T51">
        <v>5</v>
      </c>
    </row>
    <row r="52" spans="1:21">
      <c r="A52" t="s">
        <v>123</v>
      </c>
      <c r="B52" s="20"/>
      <c r="C52" s="20"/>
      <c r="D52" s="20"/>
      <c r="E52" s="20"/>
      <c r="F52" s="20">
        <v>1789</v>
      </c>
      <c r="G52" s="20"/>
      <c r="H52" s="20">
        <v>210599</v>
      </c>
      <c r="I52" s="20"/>
      <c r="J52" s="20"/>
      <c r="K52" s="20"/>
      <c r="L52" s="20"/>
      <c r="M52" s="20"/>
      <c r="N52" s="20">
        <v>109</v>
      </c>
      <c r="P52" s="20"/>
      <c r="Q52">
        <v>96</v>
      </c>
    </row>
    <row r="53" spans="1:21">
      <c r="A53" t="s">
        <v>146</v>
      </c>
      <c r="B53" s="20"/>
      <c r="C53" s="20"/>
      <c r="D53" s="20"/>
      <c r="E53" s="20"/>
      <c r="F53" s="20"/>
      <c r="G53" s="20"/>
      <c r="H53" s="20">
        <v>40</v>
      </c>
      <c r="I53" s="20"/>
      <c r="J53" s="20"/>
      <c r="K53" s="20"/>
      <c r="L53" s="20"/>
      <c r="M53" s="20"/>
      <c r="N53" s="20"/>
      <c r="O53" s="20"/>
      <c r="P53" s="20"/>
    </row>
    <row r="54" spans="1:21">
      <c r="A54" t="s">
        <v>63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>
        <v>299399</v>
      </c>
      <c r="P54" s="20"/>
    </row>
    <row r="55" spans="1:21">
      <c r="A55" t="s">
        <v>78</v>
      </c>
      <c r="B55" s="20"/>
      <c r="N55">
        <v>52</v>
      </c>
      <c r="T55">
        <v>50</v>
      </c>
    </row>
    <row r="56" spans="1:21">
      <c r="A56" t="s">
        <v>419</v>
      </c>
      <c r="B56" s="20"/>
      <c r="N56">
        <v>135</v>
      </c>
    </row>
    <row r="57" spans="1:21">
      <c r="A57" t="s">
        <v>119</v>
      </c>
      <c r="B57" s="20"/>
      <c r="H57">
        <v>845</v>
      </c>
      <c r="L57">
        <v>47629</v>
      </c>
    </row>
    <row r="58" spans="1:21">
      <c r="A58" t="s">
        <v>420</v>
      </c>
      <c r="N58">
        <v>3277</v>
      </c>
    </row>
    <row r="60" spans="1:21">
      <c r="B60" s="20"/>
      <c r="C60" s="20"/>
      <c r="D60" s="20"/>
      <c r="E60" s="20"/>
      <c r="F60" s="20"/>
      <c r="G60" s="20"/>
      <c r="J60" s="20"/>
      <c r="K60" s="20"/>
      <c r="L60" s="20"/>
      <c r="N60" s="20"/>
      <c r="O60" s="20"/>
      <c r="P60" s="20"/>
      <c r="Q60" s="20"/>
      <c r="S60" s="20"/>
      <c r="T60" s="20"/>
      <c r="U60" s="20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A19" workbookViewId="0">
      <pane xSplit="1" topLeftCell="K1" activePane="topRight" state="frozen"/>
      <selection pane="topRight" activeCell="K59" sqref="K59:T59"/>
    </sheetView>
  </sheetViews>
  <sheetFormatPr defaultRowHeight="15"/>
  <cols>
    <col min="1" max="1" width="25.5703125" bestFit="1" customWidth="1"/>
    <col min="2" max="12" width="8.85546875" customWidth="1"/>
    <col min="14" max="19" width="10" bestFit="1" customWidth="1"/>
  </cols>
  <sheetData>
    <row r="1" spans="1:20">
      <c r="A1" t="s">
        <v>44</v>
      </c>
      <c r="B1" t="s">
        <v>331</v>
      </c>
      <c r="C1" t="s">
        <v>336</v>
      </c>
      <c r="D1" t="s">
        <v>366</v>
      </c>
      <c r="E1" t="s">
        <v>403</v>
      </c>
      <c r="F1" t="s">
        <v>404</v>
      </c>
      <c r="G1" t="s">
        <v>407</v>
      </c>
      <c r="H1" t="s">
        <v>408</v>
      </c>
      <c r="I1" t="s">
        <v>409</v>
      </c>
      <c r="J1" t="s">
        <v>410</v>
      </c>
      <c r="K1" t="s">
        <v>411</v>
      </c>
      <c r="L1" t="s">
        <v>412</v>
      </c>
      <c r="M1" t="s">
        <v>413</v>
      </c>
      <c r="N1" t="s">
        <v>337</v>
      </c>
      <c r="O1" t="s">
        <v>340</v>
      </c>
      <c r="P1" t="s">
        <v>339</v>
      </c>
      <c r="Q1" t="s">
        <v>341</v>
      </c>
      <c r="R1" t="s">
        <v>342</v>
      </c>
      <c r="S1" t="s">
        <v>343</v>
      </c>
      <c r="T1" t="s">
        <v>344</v>
      </c>
    </row>
    <row r="2" spans="1:20">
      <c r="A2" t="s">
        <v>45</v>
      </c>
      <c r="B2" s="20">
        <v>696669</v>
      </c>
      <c r="C2" s="20">
        <v>1577152</v>
      </c>
      <c r="D2" s="20">
        <v>1538852</v>
      </c>
      <c r="E2" s="20">
        <v>167879</v>
      </c>
      <c r="F2" s="20">
        <v>744081</v>
      </c>
      <c r="G2" s="20">
        <v>296909</v>
      </c>
      <c r="H2" s="20">
        <v>934579</v>
      </c>
      <c r="I2" s="20">
        <v>1367262</v>
      </c>
      <c r="J2" s="20">
        <v>150098</v>
      </c>
      <c r="K2" s="20">
        <v>406661</v>
      </c>
      <c r="L2" s="20">
        <v>145746</v>
      </c>
      <c r="M2" s="20">
        <v>1496667</v>
      </c>
      <c r="N2" s="20">
        <v>1672798</v>
      </c>
      <c r="O2" s="20">
        <v>4969743</v>
      </c>
      <c r="P2" s="20">
        <v>256635</v>
      </c>
      <c r="Q2" s="20">
        <v>91817</v>
      </c>
      <c r="R2" s="20">
        <v>194984</v>
      </c>
      <c r="S2" s="20">
        <v>214323</v>
      </c>
      <c r="T2" s="20">
        <v>484</v>
      </c>
    </row>
    <row r="3" spans="1:20">
      <c r="A3" t="s">
        <v>215</v>
      </c>
      <c r="B3" s="20"/>
      <c r="C3" s="20"/>
      <c r="D3" s="20"/>
      <c r="E3" s="20"/>
      <c r="F3" s="20">
        <v>257</v>
      </c>
      <c r="G3" s="20"/>
      <c r="H3" s="20"/>
      <c r="I3" s="20"/>
      <c r="J3" s="20"/>
      <c r="K3" s="20"/>
      <c r="L3" s="20"/>
      <c r="M3" s="20">
        <v>8752</v>
      </c>
      <c r="N3" s="20"/>
      <c r="O3" s="20"/>
      <c r="P3">
        <v>61</v>
      </c>
    </row>
    <row r="4" spans="1:20">
      <c r="A4" t="s">
        <v>175</v>
      </c>
      <c r="B4" s="20"/>
      <c r="C4" s="20">
        <v>6500</v>
      </c>
      <c r="D4" s="20"/>
      <c r="E4" s="20"/>
      <c r="F4" s="20"/>
      <c r="G4" s="20"/>
      <c r="H4" s="20"/>
      <c r="I4" s="20"/>
      <c r="J4" s="20"/>
      <c r="K4" s="20"/>
      <c r="L4" s="20">
        <v>6</v>
      </c>
      <c r="M4" s="20">
        <v>3124</v>
      </c>
      <c r="N4" s="20">
        <v>19</v>
      </c>
      <c r="O4" s="20">
        <v>153</v>
      </c>
      <c r="S4">
        <v>13992</v>
      </c>
    </row>
    <row r="5" spans="1:20">
      <c r="A5" t="s">
        <v>59</v>
      </c>
      <c r="B5" s="20"/>
      <c r="C5" s="20"/>
      <c r="D5" s="20"/>
      <c r="E5" s="20"/>
      <c r="F5" s="20"/>
      <c r="G5" s="20">
        <v>3439</v>
      </c>
      <c r="H5" s="20"/>
      <c r="I5" s="20"/>
      <c r="J5" s="20"/>
      <c r="K5" s="20"/>
      <c r="L5" s="20"/>
      <c r="M5" s="20">
        <v>654</v>
      </c>
      <c r="N5" s="20"/>
      <c r="O5" s="20"/>
    </row>
    <row r="6" spans="1:20">
      <c r="A6" t="s">
        <v>380</v>
      </c>
      <c r="B6" s="20"/>
      <c r="C6" s="20"/>
      <c r="D6" s="20"/>
      <c r="E6" s="20">
        <v>2410</v>
      </c>
      <c r="F6" s="20">
        <v>5330</v>
      </c>
      <c r="G6" s="20">
        <v>7086</v>
      </c>
      <c r="H6" s="20"/>
      <c r="I6" s="20">
        <v>45057</v>
      </c>
      <c r="J6" s="20"/>
      <c r="K6" s="20"/>
      <c r="L6" s="20"/>
      <c r="M6" s="20">
        <v>2728</v>
      </c>
      <c r="N6" s="20">
        <v>1258</v>
      </c>
      <c r="O6" s="20">
        <v>425</v>
      </c>
    </row>
    <row r="7" spans="1:20">
      <c r="A7" t="s">
        <v>74</v>
      </c>
      <c r="B7" s="20"/>
      <c r="C7" s="20"/>
      <c r="D7" s="20"/>
      <c r="E7" s="20"/>
      <c r="F7" s="20">
        <v>4150</v>
      </c>
      <c r="G7" s="20">
        <v>6806</v>
      </c>
      <c r="H7" s="20">
        <v>66388</v>
      </c>
      <c r="I7" s="20">
        <v>68258</v>
      </c>
      <c r="J7" s="20">
        <v>69948</v>
      </c>
      <c r="K7" s="20">
        <v>19</v>
      </c>
      <c r="L7" s="20">
        <v>3601</v>
      </c>
      <c r="M7" s="20">
        <v>114662</v>
      </c>
      <c r="N7" s="20"/>
      <c r="O7" s="20">
        <v>1217</v>
      </c>
      <c r="S7">
        <v>96</v>
      </c>
    </row>
    <row r="8" spans="1:20">
      <c r="A8" t="s">
        <v>397</v>
      </c>
      <c r="B8" s="20"/>
      <c r="C8" s="20"/>
      <c r="D8" s="20"/>
      <c r="E8" s="20"/>
      <c r="F8" s="20"/>
      <c r="G8" s="20"/>
      <c r="H8" s="20"/>
      <c r="I8" s="20"/>
      <c r="K8" s="20"/>
      <c r="L8" s="20"/>
      <c r="M8" s="20">
        <v>72</v>
      </c>
      <c r="N8" s="20"/>
      <c r="O8" s="20"/>
    </row>
    <row r="9" spans="1:20">
      <c r="A9" t="s">
        <v>81</v>
      </c>
      <c r="B9" s="20"/>
      <c r="C9" s="20"/>
      <c r="D9" s="20"/>
      <c r="E9" s="20"/>
      <c r="F9" s="20"/>
      <c r="G9" s="20"/>
      <c r="H9" s="20"/>
      <c r="I9" s="20"/>
      <c r="J9" s="20">
        <v>888</v>
      </c>
      <c r="K9" s="20"/>
      <c r="L9" s="20"/>
      <c r="M9" s="20">
        <v>491</v>
      </c>
      <c r="N9" s="20"/>
      <c r="O9" s="20"/>
    </row>
    <row r="10" spans="1:20">
      <c r="A10" t="s">
        <v>82</v>
      </c>
      <c r="B10" s="20">
        <v>176</v>
      </c>
      <c r="C10" s="20">
        <v>1280861</v>
      </c>
      <c r="D10" s="20"/>
      <c r="E10" s="20">
        <v>98534</v>
      </c>
      <c r="F10" s="20">
        <v>14520</v>
      </c>
      <c r="G10" s="20"/>
      <c r="H10" s="20">
        <v>2294</v>
      </c>
      <c r="I10" s="20"/>
      <c r="J10" s="20">
        <v>1664</v>
      </c>
      <c r="K10" s="20">
        <v>2796</v>
      </c>
      <c r="L10" s="20">
        <v>2281</v>
      </c>
      <c r="M10" s="20">
        <v>121948</v>
      </c>
      <c r="N10" s="20">
        <v>40347</v>
      </c>
      <c r="O10" s="20">
        <v>79289</v>
      </c>
      <c r="P10" s="20">
        <v>3755</v>
      </c>
      <c r="Q10" s="20">
        <v>71866</v>
      </c>
      <c r="R10" s="20">
        <v>74343</v>
      </c>
      <c r="S10" s="20">
        <v>16088</v>
      </c>
    </row>
    <row r="11" spans="1:20">
      <c r="A11" t="s">
        <v>87</v>
      </c>
      <c r="B11" s="20"/>
      <c r="C11" s="20">
        <v>78970</v>
      </c>
      <c r="D11" s="20"/>
      <c r="E11" s="20">
        <v>14421</v>
      </c>
      <c r="F11" s="20">
        <v>84357</v>
      </c>
      <c r="G11" s="20">
        <v>112807</v>
      </c>
      <c r="H11" s="20">
        <v>218029</v>
      </c>
      <c r="I11" s="20">
        <v>1170203</v>
      </c>
      <c r="J11" s="20">
        <v>4815</v>
      </c>
      <c r="K11" s="20">
        <v>1666</v>
      </c>
      <c r="L11" s="20">
        <v>1062</v>
      </c>
      <c r="M11" s="20">
        <v>65423</v>
      </c>
      <c r="N11" s="20"/>
      <c r="O11" s="20">
        <v>517924</v>
      </c>
      <c r="P11">
        <v>1536</v>
      </c>
      <c r="R11">
        <v>108</v>
      </c>
      <c r="S11">
        <v>301</v>
      </c>
    </row>
    <row r="12" spans="1:20">
      <c r="A12" t="s">
        <v>226</v>
      </c>
      <c r="B12" s="20"/>
      <c r="D12" s="20"/>
      <c r="E12" s="20"/>
      <c r="F12" s="20"/>
      <c r="G12" s="20"/>
      <c r="H12" s="20"/>
      <c r="I12" s="20"/>
      <c r="J12" s="20"/>
      <c r="K12" s="20"/>
      <c r="L12" s="20"/>
      <c r="M12" s="20">
        <v>336</v>
      </c>
      <c r="N12" s="20"/>
      <c r="O12" s="20"/>
      <c r="S12">
        <v>25</v>
      </c>
    </row>
    <row r="13" spans="1:20">
      <c r="A13" t="s">
        <v>95</v>
      </c>
      <c r="B13" s="20"/>
      <c r="C13" s="20"/>
      <c r="D13" s="20"/>
      <c r="E13" s="20">
        <v>48336</v>
      </c>
      <c r="F13" s="20">
        <v>10310</v>
      </c>
      <c r="G13" s="20">
        <v>41185</v>
      </c>
      <c r="H13" s="20"/>
      <c r="I13" s="20"/>
      <c r="J13" s="20"/>
      <c r="K13" s="20"/>
      <c r="L13" s="20"/>
      <c r="M13" s="20">
        <v>6865</v>
      </c>
      <c r="N13" s="20"/>
      <c r="O13" s="20"/>
      <c r="S13">
        <v>997</v>
      </c>
    </row>
    <row r="14" spans="1:20">
      <c r="A14" t="s">
        <v>100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S14">
        <v>20</v>
      </c>
    </row>
    <row r="15" spans="1:20">
      <c r="A15" t="s">
        <v>102</v>
      </c>
      <c r="B15" s="20"/>
      <c r="C15" s="20">
        <v>7523</v>
      </c>
      <c r="D15" s="20"/>
      <c r="E15" s="20"/>
      <c r="F15" s="20"/>
      <c r="G15" s="20">
        <v>575</v>
      </c>
      <c r="H15" s="20">
        <v>680</v>
      </c>
      <c r="I15" s="20"/>
      <c r="J15" s="20">
        <v>254</v>
      </c>
      <c r="K15" s="20">
        <v>12237</v>
      </c>
      <c r="L15" s="20">
        <v>30</v>
      </c>
      <c r="M15" s="20">
        <v>80919</v>
      </c>
      <c r="N15" s="20"/>
      <c r="O15" s="20"/>
      <c r="Q15">
        <v>6088</v>
      </c>
      <c r="R15">
        <v>550</v>
      </c>
      <c r="S15">
        <v>2147</v>
      </c>
    </row>
    <row r="16" spans="1:20">
      <c r="A16" t="s">
        <v>107</v>
      </c>
      <c r="B16" s="20"/>
      <c r="C16" s="20">
        <v>874</v>
      </c>
      <c r="D16" s="20"/>
      <c r="E16" s="20"/>
      <c r="F16" s="20"/>
      <c r="G16" s="20">
        <v>82994</v>
      </c>
      <c r="H16" s="20"/>
      <c r="I16" s="20">
        <v>69</v>
      </c>
      <c r="J16" s="20"/>
      <c r="K16" s="20"/>
      <c r="L16" s="20"/>
      <c r="M16" s="20"/>
      <c r="N16" s="20"/>
      <c r="O16" s="20"/>
    </row>
    <row r="17" spans="1:20">
      <c r="A17" t="s">
        <v>122</v>
      </c>
      <c r="B17" s="20"/>
      <c r="C17" s="20"/>
      <c r="D17" s="20"/>
      <c r="E17" s="20"/>
      <c r="F17" s="20">
        <v>159</v>
      </c>
      <c r="G17" s="20">
        <v>10453</v>
      </c>
      <c r="H17" s="20">
        <v>75042</v>
      </c>
      <c r="I17" s="20">
        <v>13215</v>
      </c>
      <c r="J17" s="20">
        <v>53406</v>
      </c>
      <c r="K17" s="20">
        <v>10677</v>
      </c>
      <c r="L17" s="20">
        <v>20595</v>
      </c>
      <c r="M17" s="20">
        <v>433599</v>
      </c>
      <c r="N17" s="20">
        <v>1631174</v>
      </c>
      <c r="O17" s="20">
        <v>3489960</v>
      </c>
      <c r="P17" s="20">
        <v>245975</v>
      </c>
      <c r="Q17" s="20">
        <v>11341</v>
      </c>
      <c r="R17" s="20">
        <v>73439</v>
      </c>
      <c r="S17" s="20">
        <v>10164</v>
      </c>
    </row>
    <row r="18" spans="1:20">
      <c r="A18" t="s">
        <v>127</v>
      </c>
      <c r="B18" s="20"/>
      <c r="C18" s="20"/>
      <c r="D18" s="20"/>
      <c r="E18" s="20"/>
      <c r="F18" s="20"/>
      <c r="G18" s="20"/>
      <c r="H18" s="20">
        <v>6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20">
      <c r="A19" t="s">
        <v>383</v>
      </c>
      <c r="B19" s="20"/>
      <c r="C19" s="20">
        <v>91513</v>
      </c>
      <c r="D19" s="20"/>
      <c r="E19" s="20"/>
      <c r="F19" s="20">
        <v>87803</v>
      </c>
      <c r="G19" s="20">
        <v>17380</v>
      </c>
      <c r="H19" s="20">
        <v>69</v>
      </c>
      <c r="I19" s="20">
        <v>23740</v>
      </c>
      <c r="J19" s="20"/>
      <c r="K19" s="20"/>
      <c r="L19" s="20"/>
      <c r="M19" s="20">
        <v>3</v>
      </c>
      <c r="N19" s="20"/>
      <c r="O19" s="20"/>
    </row>
    <row r="20" spans="1:20">
      <c r="A20" t="s">
        <v>316</v>
      </c>
      <c r="B20" s="20"/>
      <c r="C20" s="20"/>
      <c r="D20" s="20"/>
      <c r="E20" s="20"/>
      <c r="F20" s="20"/>
      <c r="G20" s="20">
        <v>927</v>
      </c>
      <c r="H20" s="20"/>
      <c r="I20" s="20">
        <v>53</v>
      </c>
      <c r="J20" s="20"/>
      <c r="K20" s="20"/>
      <c r="L20" s="20"/>
      <c r="M20" s="20"/>
      <c r="O20" s="20">
        <v>1492</v>
      </c>
    </row>
    <row r="21" spans="1:20">
      <c r="A21" t="s">
        <v>147</v>
      </c>
      <c r="B21" s="20"/>
      <c r="C21" s="20"/>
      <c r="D21" s="20"/>
      <c r="E21" s="20"/>
      <c r="F21" s="20"/>
      <c r="G21" s="20"/>
      <c r="H21" s="20">
        <v>386</v>
      </c>
      <c r="I21" s="20"/>
      <c r="J21" s="20"/>
      <c r="K21" s="20">
        <v>2659</v>
      </c>
      <c r="L21" s="20"/>
      <c r="M21" s="20">
        <v>4094</v>
      </c>
      <c r="N21" s="20"/>
      <c r="O21" s="20"/>
    </row>
    <row r="22" spans="1:20">
      <c r="A22" t="s">
        <v>149</v>
      </c>
      <c r="B22" s="20"/>
      <c r="C22" s="20"/>
      <c r="D22" s="20"/>
      <c r="E22" s="20"/>
      <c r="F22" s="20">
        <v>285</v>
      </c>
      <c r="G22" s="20">
        <v>6525</v>
      </c>
      <c r="H22" s="20">
        <v>1053</v>
      </c>
      <c r="I22" s="20"/>
      <c r="J22" s="20"/>
      <c r="K22" s="20"/>
      <c r="L22" s="20"/>
      <c r="M22" s="20">
        <v>75</v>
      </c>
      <c r="N22" s="20"/>
      <c r="O22" s="20"/>
    </row>
    <row r="23" spans="1:20">
      <c r="A23" t="s">
        <v>150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>
        <v>6077</v>
      </c>
      <c r="O23" s="20"/>
      <c r="P23">
        <v>33</v>
      </c>
      <c r="R23">
        <v>8</v>
      </c>
      <c r="S23">
        <v>30</v>
      </c>
      <c r="T23">
        <v>386</v>
      </c>
    </row>
    <row r="24" spans="1:20">
      <c r="A24" t="s">
        <v>217</v>
      </c>
      <c r="B24" s="20"/>
      <c r="C24" s="20"/>
      <c r="D24" s="20"/>
      <c r="E24" s="20"/>
      <c r="F24" s="20"/>
      <c r="G24" s="20"/>
      <c r="H24" s="20"/>
      <c r="I24" s="20"/>
      <c r="J24" s="20"/>
      <c r="K24" s="20">
        <v>9504</v>
      </c>
      <c r="L24" s="20"/>
      <c r="M24" s="20"/>
      <c r="O24" s="20"/>
    </row>
    <row r="25" spans="1:20">
      <c r="A25" t="s">
        <v>160</v>
      </c>
      <c r="B25" s="20"/>
      <c r="C25" s="20">
        <v>31119</v>
      </c>
      <c r="D25" s="20">
        <v>17029</v>
      </c>
      <c r="E25" s="20">
        <v>3903</v>
      </c>
      <c r="F25" s="20">
        <v>27156</v>
      </c>
      <c r="G25" s="20">
        <v>3863</v>
      </c>
      <c r="H25" s="20">
        <v>96073</v>
      </c>
      <c r="I25" s="20">
        <v>308</v>
      </c>
      <c r="J25" s="20">
        <v>17357</v>
      </c>
      <c r="K25" s="20">
        <v>5141</v>
      </c>
      <c r="L25" s="20">
        <v>75355</v>
      </c>
      <c r="M25" s="20">
        <v>128350</v>
      </c>
      <c r="N25" s="20"/>
      <c r="O25" s="20">
        <v>28301</v>
      </c>
      <c r="P25">
        <v>3531</v>
      </c>
      <c r="R25">
        <v>46372</v>
      </c>
      <c r="S25">
        <v>142316</v>
      </c>
      <c r="T25">
        <v>5</v>
      </c>
    </row>
    <row r="26" spans="1:20">
      <c r="A26" t="s">
        <v>62</v>
      </c>
      <c r="B26" s="20">
        <v>694843</v>
      </c>
      <c r="C26" s="20">
        <v>79512</v>
      </c>
      <c r="D26" s="20">
        <v>1521823</v>
      </c>
      <c r="E26" s="20">
        <v>275</v>
      </c>
      <c r="F26" s="20">
        <v>503268</v>
      </c>
      <c r="G26" s="20">
        <v>2852</v>
      </c>
      <c r="H26" s="20">
        <v>181663</v>
      </c>
      <c r="I26" s="20">
        <v>42369</v>
      </c>
      <c r="J26" s="20">
        <v>280</v>
      </c>
      <c r="K26" s="20">
        <v>141</v>
      </c>
      <c r="L26" s="20">
        <v>41894</v>
      </c>
      <c r="M26" s="20">
        <v>12906</v>
      </c>
      <c r="O26" s="20">
        <v>7186</v>
      </c>
      <c r="P26" s="20">
        <v>863</v>
      </c>
      <c r="Q26" s="20">
        <v>40</v>
      </c>
      <c r="R26" s="20">
        <v>138</v>
      </c>
      <c r="S26" s="20">
        <v>23633</v>
      </c>
      <c r="T26" s="20">
        <v>49</v>
      </c>
    </row>
    <row r="27" spans="1:20">
      <c r="A27" t="s">
        <v>118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>
        <v>1870</v>
      </c>
      <c r="N27" s="20"/>
      <c r="O27" s="20"/>
      <c r="S27">
        <v>75</v>
      </c>
    </row>
    <row r="28" spans="1:20">
      <c r="A28" t="s">
        <v>302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>
        <v>84555</v>
      </c>
    </row>
    <row r="29" spans="1:20">
      <c r="A29" t="s">
        <v>155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S29">
        <v>2546</v>
      </c>
    </row>
    <row r="30" spans="1:20">
      <c r="A30" t="s">
        <v>57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>
        <v>10</v>
      </c>
      <c r="N30" s="20"/>
      <c r="O30" s="20">
        <v>3075</v>
      </c>
    </row>
    <row r="31" spans="1:20">
      <c r="A31" t="s">
        <v>176</v>
      </c>
      <c r="B31" s="20"/>
      <c r="C31" s="20"/>
      <c r="D31" s="20"/>
      <c r="E31" s="20"/>
      <c r="F31" s="20"/>
      <c r="G31" s="20"/>
      <c r="H31" s="20">
        <v>499</v>
      </c>
      <c r="I31" s="20"/>
      <c r="J31" s="20"/>
      <c r="K31" s="20"/>
      <c r="L31" s="20"/>
      <c r="M31" s="20"/>
      <c r="N31" s="20"/>
      <c r="O31" s="20"/>
    </row>
    <row r="32" spans="1:20">
      <c r="A32" t="s">
        <v>72</v>
      </c>
      <c r="B32" s="20"/>
      <c r="C32" s="20"/>
      <c r="D32" s="20"/>
      <c r="E32" s="20"/>
      <c r="F32" s="20"/>
      <c r="G32" s="20"/>
      <c r="H32" s="20">
        <v>21</v>
      </c>
      <c r="I32" s="20"/>
      <c r="J32" s="20"/>
      <c r="K32" s="20">
        <v>126</v>
      </c>
      <c r="L32" s="20"/>
      <c r="M32" s="20">
        <v>521</v>
      </c>
      <c r="N32" s="20"/>
      <c r="O32" s="20"/>
      <c r="S32">
        <v>13</v>
      </c>
    </row>
    <row r="33" spans="1:20">
      <c r="A33" t="s">
        <v>75</v>
      </c>
      <c r="B33" s="20"/>
      <c r="C33" s="20"/>
      <c r="D33" s="20"/>
      <c r="E33" s="20"/>
      <c r="F33" s="20"/>
      <c r="G33" s="20"/>
      <c r="H33" s="20">
        <v>30</v>
      </c>
      <c r="I33" s="20"/>
      <c r="J33" s="20"/>
      <c r="K33" s="20"/>
      <c r="L33" s="20"/>
      <c r="M33" s="20"/>
      <c r="N33" s="20"/>
      <c r="O33" s="20"/>
    </row>
    <row r="34" spans="1:20">
      <c r="A34" t="s">
        <v>47</v>
      </c>
      <c r="B34" s="20">
        <v>1650</v>
      </c>
      <c r="C34" s="20"/>
      <c r="D34" s="20"/>
      <c r="E34" s="20"/>
      <c r="F34" s="20"/>
      <c r="G34" s="20"/>
      <c r="H34" s="20">
        <v>6165</v>
      </c>
      <c r="I34" s="20"/>
      <c r="J34" s="20"/>
      <c r="K34" s="20">
        <v>300008</v>
      </c>
      <c r="L34" s="20"/>
      <c r="M34" s="20"/>
      <c r="N34" s="20"/>
      <c r="O34" s="20"/>
    </row>
    <row r="35" spans="1:20">
      <c r="A35" t="s">
        <v>55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S35">
        <v>1553</v>
      </c>
    </row>
    <row r="36" spans="1:20">
      <c r="A36" t="s">
        <v>66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>
        <v>18</v>
      </c>
      <c r="N36" s="20"/>
      <c r="O36" s="20"/>
    </row>
    <row r="37" spans="1:20">
      <c r="A37" t="s">
        <v>375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>
        <v>562</v>
      </c>
      <c r="N37" s="20"/>
      <c r="O37" s="20"/>
    </row>
    <row r="38" spans="1:20">
      <c r="A38" t="s">
        <v>313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>
        <v>1533</v>
      </c>
      <c r="N38" s="20"/>
      <c r="O38" s="20">
        <v>44</v>
      </c>
    </row>
    <row r="39" spans="1:20">
      <c r="A39" t="s">
        <v>398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>
        <v>10</v>
      </c>
      <c r="N39" s="20"/>
      <c r="O39" s="20"/>
    </row>
    <row r="40" spans="1:20">
      <c r="A40" t="s">
        <v>384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>
        <v>388</v>
      </c>
      <c r="N40" s="20"/>
      <c r="O40" s="20"/>
    </row>
    <row r="41" spans="1:20">
      <c r="A41" t="s">
        <v>67</v>
      </c>
      <c r="B41" s="20"/>
      <c r="C41" s="20"/>
      <c r="D41" s="20"/>
      <c r="E41" s="20"/>
      <c r="F41" s="20"/>
      <c r="G41" s="20"/>
      <c r="H41" s="20"/>
      <c r="I41" s="20"/>
      <c r="J41" s="20">
        <v>441</v>
      </c>
      <c r="K41" s="20"/>
      <c r="L41" s="20"/>
      <c r="M41" s="20">
        <v>4677</v>
      </c>
      <c r="N41" s="20"/>
      <c r="O41">
        <v>684</v>
      </c>
    </row>
    <row r="42" spans="1:20">
      <c r="A42" t="s">
        <v>385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S42">
        <v>161</v>
      </c>
    </row>
    <row r="43" spans="1:20">
      <c r="A43" t="s">
        <v>387</v>
      </c>
      <c r="B43" s="20"/>
      <c r="C43" s="20"/>
      <c r="D43" s="20"/>
      <c r="E43" s="20"/>
      <c r="F43" s="20"/>
      <c r="G43" s="20"/>
      <c r="H43" s="20"/>
      <c r="I43" s="20"/>
      <c r="J43" s="20">
        <v>534</v>
      </c>
      <c r="K43" s="20"/>
      <c r="L43" s="20">
        <v>183</v>
      </c>
      <c r="M43" s="20">
        <v>17475</v>
      </c>
      <c r="N43" s="20"/>
      <c r="O43" s="20">
        <v>23</v>
      </c>
    </row>
    <row r="44" spans="1:20">
      <c r="A44" t="s">
        <v>104</v>
      </c>
      <c r="B44" s="20"/>
      <c r="C44" s="20"/>
      <c r="D44" s="20"/>
      <c r="E44" s="20"/>
      <c r="F44" s="20"/>
      <c r="G44" s="20"/>
      <c r="H44" s="20">
        <v>18158</v>
      </c>
      <c r="I44" s="20"/>
      <c r="J44" s="20">
        <v>511</v>
      </c>
      <c r="K44" s="20">
        <v>5</v>
      </c>
      <c r="L44" s="20">
        <v>739</v>
      </c>
      <c r="M44" s="20">
        <v>53733</v>
      </c>
      <c r="N44" s="20"/>
      <c r="O44" s="20">
        <v>755415</v>
      </c>
      <c r="P44">
        <v>479</v>
      </c>
      <c r="S44">
        <v>138</v>
      </c>
      <c r="T44">
        <v>44</v>
      </c>
    </row>
    <row r="45" spans="1:20">
      <c r="A45" t="s">
        <v>399</v>
      </c>
      <c r="B45" s="20"/>
      <c r="C45" s="20"/>
      <c r="D45" s="20"/>
      <c r="E45" s="20"/>
      <c r="F45" s="20"/>
      <c r="G45" s="20"/>
      <c r="H45" s="20">
        <v>4739</v>
      </c>
      <c r="I45" s="20"/>
      <c r="J45" s="20"/>
      <c r="K45" s="20"/>
      <c r="L45" s="20"/>
      <c r="M45" s="20"/>
      <c r="N45" s="20"/>
      <c r="O45" s="20"/>
    </row>
    <row r="46" spans="1:20">
      <c r="A46" t="s">
        <v>400</v>
      </c>
      <c r="B46" s="20"/>
      <c r="C46" s="20"/>
      <c r="D46" s="20"/>
      <c r="E46" s="20"/>
      <c r="F46" s="20"/>
      <c r="G46" s="20"/>
      <c r="H46" s="20">
        <v>162</v>
      </c>
      <c r="I46" s="20"/>
      <c r="J46" s="20"/>
      <c r="K46" s="20"/>
      <c r="L46" s="20"/>
      <c r="M46" s="20"/>
      <c r="N46" s="20"/>
      <c r="O46" s="20"/>
    </row>
    <row r="47" spans="1:20">
      <c r="A47" t="s">
        <v>364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>
        <v>509</v>
      </c>
      <c r="N47" s="20"/>
      <c r="O47" s="20"/>
    </row>
    <row r="48" spans="1:20">
      <c r="A48" t="s">
        <v>151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>
        <v>1752</v>
      </c>
      <c r="N48" s="20"/>
      <c r="O48" s="20"/>
    </row>
    <row r="49" spans="1:20">
      <c r="A49" t="s">
        <v>212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>
        <v>75</v>
      </c>
    </row>
    <row r="50" spans="1:20">
      <c r="A50" t="s">
        <v>368</v>
      </c>
      <c r="B50" s="20"/>
      <c r="C50" s="20"/>
      <c r="D50" s="20"/>
      <c r="E50" s="20"/>
      <c r="F50" s="20"/>
      <c r="G50" s="20"/>
      <c r="H50" s="20"/>
      <c r="I50" s="20">
        <v>3990</v>
      </c>
      <c r="J50" s="20"/>
      <c r="K50" s="20"/>
      <c r="L50" s="20"/>
      <c r="M50" s="20"/>
      <c r="N50" s="20"/>
      <c r="O50" s="20"/>
    </row>
    <row r="51" spans="1:20">
      <c r="A51" t="s">
        <v>218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Q51">
        <v>2482</v>
      </c>
    </row>
    <row r="52" spans="1:20">
      <c r="A52" t="s">
        <v>48</v>
      </c>
      <c r="B52" s="20"/>
      <c r="C52" s="20"/>
      <c r="D52" s="20"/>
      <c r="E52" s="20"/>
      <c r="F52" s="20"/>
      <c r="G52" s="20">
        <v>17</v>
      </c>
      <c r="H52" s="20">
        <v>25009</v>
      </c>
      <c r="I52" s="20"/>
      <c r="J52" s="20"/>
      <c r="K52" s="20"/>
      <c r="L52" s="20"/>
      <c r="M52" s="20">
        <v>6238</v>
      </c>
      <c r="N52" s="20"/>
      <c r="O52" s="20"/>
      <c r="P52">
        <v>124</v>
      </c>
      <c r="S52">
        <v>26</v>
      </c>
    </row>
    <row r="53" spans="1:20">
      <c r="A53" t="s">
        <v>123</v>
      </c>
      <c r="B53" s="20"/>
      <c r="C53" s="20">
        <v>280</v>
      </c>
      <c r="D53" s="20"/>
      <c r="E53" s="20"/>
      <c r="F53" s="20">
        <v>6486</v>
      </c>
      <c r="G53" s="20"/>
      <c r="H53" s="20">
        <v>238113</v>
      </c>
      <c r="I53" s="20"/>
      <c r="J53" s="20"/>
      <c r="K53" s="20"/>
      <c r="L53" s="20"/>
      <c r="M53" s="20">
        <v>425</v>
      </c>
      <c r="O53" s="20"/>
      <c r="P53">
        <v>203</v>
      </c>
      <c r="T53">
        <v>28</v>
      </c>
    </row>
    <row r="54" spans="1:20">
      <c r="A54" t="s">
        <v>318</v>
      </c>
      <c r="B54" s="20"/>
      <c r="C54" s="20"/>
      <c r="D54" s="20"/>
      <c r="E54" s="20"/>
      <c r="F54" s="20"/>
      <c r="G54" s="20"/>
      <c r="H54" s="20"/>
      <c r="I54" s="20"/>
      <c r="J54" s="20"/>
      <c r="K54" s="20">
        <v>2689</v>
      </c>
      <c r="L54" s="20"/>
      <c r="M54" s="20"/>
      <c r="O54" s="20"/>
    </row>
    <row r="55" spans="1:20">
      <c r="A55" t="s">
        <v>119</v>
      </c>
      <c r="B55" s="20"/>
      <c r="C55" s="20"/>
      <c r="D55" s="20"/>
      <c r="E55" s="20"/>
      <c r="F55" s="20"/>
      <c r="G55" s="20"/>
      <c r="H55" s="20"/>
      <c r="I55" s="20"/>
      <c r="J55" s="20"/>
      <c r="K55" s="20">
        <v>58993</v>
      </c>
      <c r="L55" s="20"/>
      <c r="M55" s="20"/>
      <c r="O55" s="20"/>
    </row>
    <row r="56" spans="1:20">
      <c r="A56" t="s">
        <v>63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>
        <v>383273</v>
      </c>
      <c r="O56" s="20"/>
    </row>
    <row r="57" spans="1:20">
      <c r="A57" t="s">
        <v>78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>
        <v>32592</v>
      </c>
    </row>
    <row r="58" spans="1:20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</row>
    <row r="59" spans="1:20">
      <c r="K59" s="20"/>
      <c r="L59" s="20"/>
      <c r="M59" s="20"/>
      <c r="N59" s="20"/>
      <c r="O59" s="20"/>
      <c r="P59" s="20"/>
      <c r="Q59" s="20"/>
      <c r="R59" s="20"/>
      <c r="S59" s="20"/>
      <c r="T59" s="20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0" workbookViewId="0">
      <pane xSplit="1" topLeftCell="B1" activePane="topRight" state="frozen"/>
      <selection pane="topRight" activeCell="A47" sqref="A47"/>
    </sheetView>
  </sheetViews>
  <sheetFormatPr defaultRowHeight="15"/>
  <cols>
    <col min="1" max="1" width="25.5703125" bestFit="1" customWidth="1"/>
    <col min="3" max="6" width="10" bestFit="1" customWidth="1"/>
  </cols>
  <sheetData>
    <row r="1" spans="1:9">
      <c r="A1" t="s">
        <v>44</v>
      </c>
      <c r="B1" t="s">
        <v>323</v>
      </c>
      <c r="C1" t="s">
        <v>337</v>
      </c>
      <c r="D1" t="s">
        <v>340</v>
      </c>
      <c r="E1" t="s">
        <v>339</v>
      </c>
      <c r="F1" t="s">
        <v>341</v>
      </c>
      <c r="G1" t="s">
        <v>342</v>
      </c>
      <c r="H1" t="s">
        <v>343</v>
      </c>
      <c r="I1" t="s">
        <v>344</v>
      </c>
    </row>
    <row r="2" spans="1:9">
      <c r="A2" t="s">
        <v>45</v>
      </c>
      <c r="B2" s="20">
        <v>9111877</v>
      </c>
      <c r="C2" s="20">
        <v>1668434</v>
      </c>
      <c r="D2" s="20">
        <v>5327968</v>
      </c>
      <c r="E2" s="20">
        <v>288682</v>
      </c>
      <c r="F2" s="20">
        <v>86120</v>
      </c>
      <c r="G2" s="20">
        <v>156751</v>
      </c>
      <c r="H2" s="20">
        <v>221292</v>
      </c>
      <c r="I2" s="20">
        <v>6343</v>
      </c>
    </row>
    <row r="3" spans="1:9">
      <c r="A3" t="s">
        <v>215</v>
      </c>
      <c r="B3" s="20">
        <v>6698</v>
      </c>
      <c r="C3" s="20"/>
      <c r="D3" s="20"/>
      <c r="E3" s="20"/>
      <c r="F3" s="20"/>
      <c r="G3" s="20"/>
      <c r="H3" s="20"/>
      <c r="I3" s="20"/>
    </row>
    <row r="4" spans="1:9">
      <c r="A4" s="51" t="s">
        <v>304</v>
      </c>
      <c r="B4" s="20">
        <v>30</v>
      </c>
      <c r="C4" s="20"/>
      <c r="D4" s="20"/>
      <c r="E4" s="20"/>
      <c r="F4" s="20"/>
      <c r="G4" s="20"/>
      <c r="H4" s="20"/>
      <c r="I4" s="20"/>
    </row>
    <row r="5" spans="1:9">
      <c r="A5" t="s">
        <v>175</v>
      </c>
      <c r="B5" s="20">
        <v>7343</v>
      </c>
      <c r="C5" s="20"/>
      <c r="D5" s="20"/>
      <c r="E5" s="20">
        <v>344</v>
      </c>
      <c r="F5" s="20"/>
      <c r="G5" s="20">
        <v>64</v>
      </c>
      <c r="H5" s="20">
        <v>7535</v>
      </c>
      <c r="I5" s="20"/>
    </row>
    <row r="6" spans="1:9">
      <c r="A6" t="s">
        <v>59</v>
      </c>
      <c r="B6" s="20">
        <v>68</v>
      </c>
      <c r="C6" s="20"/>
      <c r="D6" s="20"/>
      <c r="E6" s="20"/>
      <c r="F6" s="20"/>
      <c r="G6" s="20"/>
      <c r="H6" s="20"/>
      <c r="I6" s="20"/>
    </row>
    <row r="7" spans="1:9">
      <c r="A7" t="s">
        <v>380</v>
      </c>
      <c r="B7" s="20">
        <v>165236</v>
      </c>
      <c r="C7" s="20"/>
      <c r="D7" s="20"/>
      <c r="E7" s="20"/>
      <c r="F7" s="20"/>
      <c r="G7" s="20"/>
      <c r="H7" s="20"/>
      <c r="I7" s="20"/>
    </row>
    <row r="8" spans="1:9">
      <c r="A8" t="s">
        <v>74</v>
      </c>
      <c r="B8" s="20">
        <v>427822</v>
      </c>
      <c r="C8" s="20"/>
      <c r="D8" s="20"/>
      <c r="E8" s="20"/>
      <c r="F8" s="20"/>
      <c r="G8" s="20"/>
      <c r="H8" s="20"/>
      <c r="I8" s="20"/>
    </row>
    <row r="9" spans="1:9">
      <c r="A9" t="s">
        <v>397</v>
      </c>
      <c r="B9" s="20">
        <v>124198</v>
      </c>
      <c r="C9" s="20"/>
      <c r="D9" s="20"/>
      <c r="E9" s="20"/>
      <c r="F9" s="20"/>
      <c r="G9" s="20"/>
      <c r="H9" s="20"/>
      <c r="I9" s="20"/>
    </row>
    <row r="10" spans="1:9">
      <c r="A10" t="s">
        <v>81</v>
      </c>
      <c r="B10" s="20">
        <v>132</v>
      </c>
      <c r="C10" s="20"/>
      <c r="D10" s="20"/>
      <c r="E10" s="20"/>
      <c r="F10" s="20"/>
      <c r="G10" s="20"/>
      <c r="H10" s="20"/>
      <c r="I10" s="20"/>
    </row>
    <row r="11" spans="1:9">
      <c r="A11" t="s">
        <v>82</v>
      </c>
      <c r="B11" s="20">
        <v>652436</v>
      </c>
      <c r="C11" s="20">
        <v>50248</v>
      </c>
      <c r="D11" s="20">
        <v>85616</v>
      </c>
      <c r="E11" s="20">
        <v>5376</v>
      </c>
      <c r="F11" s="20">
        <v>85963</v>
      </c>
      <c r="G11" s="20">
        <v>14634</v>
      </c>
      <c r="H11" s="20">
        <v>6211</v>
      </c>
      <c r="I11" s="20"/>
    </row>
    <row r="12" spans="1:9">
      <c r="A12" t="s">
        <v>87</v>
      </c>
      <c r="B12" s="20">
        <v>1943560</v>
      </c>
      <c r="C12" s="20">
        <v>9</v>
      </c>
      <c r="D12" s="20">
        <v>508929</v>
      </c>
      <c r="E12" s="20">
        <v>902</v>
      </c>
      <c r="F12" s="20"/>
      <c r="G12" s="20">
        <v>203</v>
      </c>
      <c r="H12" s="20">
        <v>69</v>
      </c>
      <c r="I12" s="20"/>
    </row>
    <row r="13" spans="1:9">
      <c r="A13" t="s">
        <v>226</v>
      </c>
      <c r="B13" s="20">
        <v>246</v>
      </c>
      <c r="C13" s="20"/>
      <c r="D13" s="20"/>
      <c r="E13" s="20"/>
      <c r="F13" s="20"/>
      <c r="G13" s="20"/>
      <c r="H13" s="20"/>
      <c r="I13" s="20"/>
    </row>
    <row r="14" spans="1:9">
      <c r="A14" t="s">
        <v>95</v>
      </c>
      <c r="B14" s="20">
        <v>87200</v>
      </c>
      <c r="C14" s="20"/>
      <c r="D14" s="20"/>
      <c r="E14" s="20"/>
      <c r="F14" s="20"/>
      <c r="G14" s="20"/>
      <c r="H14" s="20"/>
      <c r="I14" s="20"/>
    </row>
    <row r="15" spans="1:9">
      <c r="A15" t="s">
        <v>102</v>
      </c>
      <c r="B15" s="20">
        <v>106662</v>
      </c>
      <c r="C15" s="20"/>
      <c r="D15" s="20"/>
      <c r="E15" s="20">
        <v>116</v>
      </c>
      <c r="F15" s="20"/>
      <c r="G15" s="20"/>
      <c r="H15" s="20">
        <v>78</v>
      </c>
      <c r="I15" s="20"/>
    </row>
    <row r="16" spans="1:9">
      <c r="A16" t="s">
        <v>107</v>
      </c>
      <c r="B16" s="20">
        <v>86331</v>
      </c>
      <c r="C16" s="20"/>
      <c r="D16" s="20"/>
      <c r="E16" s="20"/>
      <c r="F16" s="20"/>
      <c r="G16" s="20"/>
      <c r="H16" s="20"/>
      <c r="I16" s="20"/>
    </row>
    <row r="17" spans="1:9">
      <c r="A17" t="s">
        <v>111</v>
      </c>
      <c r="B17" s="20">
        <v>7294</v>
      </c>
      <c r="C17" s="20"/>
      <c r="D17" s="20"/>
      <c r="E17" s="20"/>
      <c r="F17" s="20"/>
      <c r="G17" s="20"/>
      <c r="H17" s="20"/>
      <c r="I17" s="20"/>
    </row>
    <row r="18" spans="1:9">
      <c r="A18" t="s">
        <v>122</v>
      </c>
      <c r="B18" s="20">
        <v>889105</v>
      </c>
      <c r="C18" s="20">
        <v>1618177</v>
      </c>
      <c r="D18" s="20">
        <v>3843891</v>
      </c>
      <c r="E18" s="20">
        <v>271849</v>
      </c>
      <c r="F18" s="20">
        <v>152</v>
      </c>
      <c r="G18" s="20">
        <v>94549</v>
      </c>
      <c r="H18" s="20">
        <v>10934</v>
      </c>
      <c r="I18" s="20">
        <v>6199</v>
      </c>
    </row>
    <row r="19" spans="1:9">
      <c r="A19" t="s">
        <v>127</v>
      </c>
      <c r="B19" s="20">
        <v>10</v>
      </c>
      <c r="C19" s="20"/>
      <c r="D19" s="20"/>
      <c r="E19" s="20"/>
      <c r="F19" s="20"/>
      <c r="G19" s="20"/>
      <c r="H19" s="20"/>
      <c r="I19" s="20"/>
    </row>
    <row r="20" spans="1:9">
      <c r="A20" t="s">
        <v>383</v>
      </c>
      <c r="B20" s="20">
        <v>615414</v>
      </c>
      <c r="C20" s="20"/>
      <c r="D20" s="20"/>
      <c r="E20" s="20"/>
      <c r="F20" s="20"/>
      <c r="G20" s="20"/>
      <c r="H20" s="20"/>
      <c r="I20" s="20"/>
    </row>
    <row r="21" spans="1:9">
      <c r="A21" t="s">
        <v>316</v>
      </c>
      <c r="B21" s="20">
        <v>314944</v>
      </c>
      <c r="C21" s="20"/>
      <c r="D21" s="20"/>
      <c r="E21" s="20"/>
      <c r="F21" s="20"/>
      <c r="G21" s="20"/>
      <c r="H21" s="20"/>
      <c r="I21" s="20"/>
    </row>
    <row r="22" spans="1:9">
      <c r="A22" t="s">
        <v>147</v>
      </c>
      <c r="B22" s="20">
        <v>21194</v>
      </c>
      <c r="C22" s="20"/>
      <c r="D22" s="20"/>
      <c r="E22" s="20"/>
      <c r="F22" s="20"/>
      <c r="G22" s="20"/>
      <c r="H22" s="20"/>
      <c r="I22" s="20"/>
    </row>
    <row r="23" spans="1:9">
      <c r="A23" t="s">
        <v>149</v>
      </c>
      <c r="B23" s="20">
        <v>2708</v>
      </c>
      <c r="C23" s="20"/>
      <c r="D23" s="20"/>
      <c r="E23" s="20"/>
      <c r="F23" s="20"/>
      <c r="G23" s="20"/>
      <c r="H23" s="20"/>
      <c r="I23" s="20"/>
    </row>
    <row r="24" spans="1:9">
      <c r="A24" t="s">
        <v>150</v>
      </c>
      <c r="B24" s="20">
        <v>5336</v>
      </c>
      <c r="C24" s="20"/>
      <c r="D24" s="20"/>
      <c r="E24" s="20"/>
      <c r="F24" s="20"/>
      <c r="G24" s="20"/>
      <c r="H24" s="20"/>
      <c r="I24" s="20"/>
    </row>
    <row r="25" spans="1:9">
      <c r="A25" t="s">
        <v>160</v>
      </c>
      <c r="B25" s="20">
        <v>508479</v>
      </c>
      <c r="D25" s="20">
        <v>22369</v>
      </c>
      <c r="E25" s="20">
        <v>6383</v>
      </c>
      <c r="F25" s="20">
        <v>5</v>
      </c>
      <c r="G25" s="20">
        <v>44493</v>
      </c>
      <c r="H25" s="20">
        <v>165814</v>
      </c>
      <c r="I25" s="20">
        <v>54</v>
      </c>
    </row>
    <row r="26" spans="1:9">
      <c r="A26" t="s">
        <v>62</v>
      </c>
      <c r="B26" s="20">
        <v>1791040</v>
      </c>
      <c r="C26" s="20"/>
      <c r="D26" s="20">
        <v>411</v>
      </c>
      <c r="E26" s="20">
        <v>2829</v>
      </c>
      <c r="F26" s="20"/>
      <c r="G26" s="20">
        <v>2802</v>
      </c>
      <c r="H26" s="20">
        <v>27264</v>
      </c>
      <c r="I26" s="20"/>
    </row>
    <row r="27" spans="1:9">
      <c r="A27" t="s">
        <v>90</v>
      </c>
      <c r="B27" s="20"/>
      <c r="C27" s="20"/>
      <c r="D27" s="20"/>
      <c r="E27" s="20"/>
      <c r="F27" s="20"/>
      <c r="G27" s="20"/>
      <c r="H27" s="20">
        <v>50</v>
      </c>
      <c r="I27" s="20"/>
    </row>
    <row r="28" spans="1:9">
      <c r="A28" t="s">
        <v>124</v>
      </c>
      <c r="B28" s="20"/>
      <c r="C28" s="20"/>
      <c r="D28" s="20"/>
      <c r="E28" s="20"/>
      <c r="F28" s="20"/>
      <c r="G28" s="20"/>
      <c r="H28" s="20">
        <v>6</v>
      </c>
      <c r="I28" s="20"/>
    </row>
    <row r="29" spans="1:9">
      <c r="A29" t="s">
        <v>118</v>
      </c>
      <c r="B29" s="20">
        <v>666</v>
      </c>
      <c r="C29" s="20"/>
      <c r="D29" s="20"/>
      <c r="E29" s="20"/>
      <c r="F29" s="20"/>
      <c r="G29" s="20"/>
      <c r="H29" s="20"/>
      <c r="I29" s="20"/>
    </row>
    <row r="30" spans="1:9">
      <c r="A30" t="s">
        <v>302</v>
      </c>
      <c r="B30" s="20"/>
      <c r="C30" s="20"/>
      <c r="D30" s="20">
        <v>93763</v>
      </c>
      <c r="E30" s="20"/>
      <c r="F30" s="20"/>
      <c r="G30" s="20"/>
      <c r="H30" s="20"/>
      <c r="I30" s="20"/>
    </row>
    <row r="31" spans="1:9">
      <c r="A31" t="s">
        <v>155</v>
      </c>
      <c r="B31" s="20"/>
      <c r="C31" s="20"/>
      <c r="D31" s="20"/>
      <c r="E31" s="20"/>
      <c r="F31" s="20"/>
      <c r="G31" s="20"/>
      <c r="H31" s="20">
        <v>2000</v>
      </c>
      <c r="I31" s="20"/>
    </row>
    <row r="32" spans="1:9">
      <c r="A32" t="s">
        <v>103</v>
      </c>
      <c r="B32" s="20">
        <v>167</v>
      </c>
      <c r="C32" s="20"/>
      <c r="D32" s="20"/>
      <c r="E32" s="20"/>
      <c r="F32" s="20"/>
      <c r="G32" s="20"/>
      <c r="H32" s="20"/>
      <c r="I32" s="20"/>
    </row>
    <row r="33" spans="1:9">
      <c r="A33" t="s">
        <v>57</v>
      </c>
      <c r="B33" s="20">
        <v>255</v>
      </c>
      <c r="C33" s="20"/>
      <c r="D33" s="20"/>
      <c r="E33" s="20"/>
      <c r="F33" s="20"/>
      <c r="G33" s="20"/>
      <c r="H33" s="20"/>
      <c r="I33" s="20"/>
    </row>
    <row r="34" spans="1:9">
      <c r="A34" t="s">
        <v>72</v>
      </c>
      <c r="B34" s="20">
        <v>168</v>
      </c>
      <c r="C34" s="20"/>
      <c r="D34" s="20"/>
      <c r="E34" s="20"/>
      <c r="F34" s="20"/>
      <c r="G34" s="20"/>
      <c r="H34" s="20"/>
      <c r="I34" s="20">
        <v>5</v>
      </c>
    </row>
    <row r="35" spans="1:9">
      <c r="A35" t="s">
        <v>75</v>
      </c>
      <c r="B35" s="20">
        <v>594</v>
      </c>
      <c r="C35" s="20"/>
      <c r="D35" s="20"/>
      <c r="E35" s="20"/>
      <c r="F35" s="20"/>
      <c r="G35" s="20"/>
      <c r="H35" s="20"/>
      <c r="I35" s="20"/>
    </row>
    <row r="36" spans="1:9">
      <c r="A36" t="s">
        <v>47</v>
      </c>
      <c r="B36" s="20">
        <v>350777</v>
      </c>
      <c r="C36" s="20"/>
      <c r="D36" s="20"/>
      <c r="E36" s="20">
        <v>55</v>
      </c>
      <c r="G36" s="20"/>
      <c r="H36" s="20"/>
      <c r="I36" s="20"/>
    </row>
    <row r="37" spans="1:9">
      <c r="A37" t="s">
        <v>55</v>
      </c>
      <c r="B37" s="20"/>
      <c r="C37" s="20"/>
      <c r="D37" s="20"/>
      <c r="E37" s="20">
        <v>41</v>
      </c>
      <c r="G37" s="20"/>
      <c r="H37" s="20">
        <v>946</v>
      </c>
      <c r="I37" s="20"/>
    </row>
    <row r="38" spans="1:9">
      <c r="A38" t="s">
        <v>66</v>
      </c>
      <c r="B38" s="20">
        <v>24</v>
      </c>
      <c r="C38" s="20"/>
      <c r="D38" s="20"/>
      <c r="E38" s="20"/>
      <c r="F38" s="20"/>
      <c r="G38" s="20"/>
      <c r="H38" s="20"/>
      <c r="I38" s="20"/>
    </row>
    <row r="39" spans="1:9">
      <c r="A39" t="s">
        <v>328</v>
      </c>
      <c r="B39" s="20"/>
      <c r="C39" s="20"/>
      <c r="D39" s="20"/>
      <c r="E39" s="20"/>
      <c r="F39" s="20"/>
      <c r="G39" s="20"/>
      <c r="H39" s="20">
        <v>130</v>
      </c>
      <c r="I39" s="20"/>
    </row>
    <row r="40" spans="1:9">
      <c r="A40" t="s">
        <v>313</v>
      </c>
      <c r="B40" s="20">
        <v>3990</v>
      </c>
      <c r="C40" s="20"/>
      <c r="D40" s="20"/>
      <c r="E40" s="20"/>
      <c r="F40" s="20"/>
      <c r="G40" s="20"/>
      <c r="H40" s="20"/>
      <c r="I40" s="20"/>
    </row>
    <row r="41" spans="1:9">
      <c r="A41" t="s">
        <v>67</v>
      </c>
      <c r="B41" s="20">
        <v>8757</v>
      </c>
      <c r="C41" s="20"/>
      <c r="D41" s="20">
        <v>167</v>
      </c>
      <c r="E41" s="20"/>
      <c r="F41" s="20"/>
      <c r="G41" s="20"/>
      <c r="H41" s="20"/>
      <c r="I41" s="20"/>
    </row>
    <row r="42" spans="1:9">
      <c r="A42" t="s">
        <v>387</v>
      </c>
      <c r="B42" s="20">
        <v>7885</v>
      </c>
      <c r="C42" s="20"/>
      <c r="D42" s="20">
        <v>1857</v>
      </c>
      <c r="E42" s="20">
        <v>24</v>
      </c>
      <c r="F42" s="20"/>
      <c r="G42" s="20"/>
      <c r="H42" s="20"/>
      <c r="I42" s="20"/>
    </row>
    <row r="43" spans="1:9">
      <c r="A43" t="s">
        <v>104</v>
      </c>
      <c r="B43" s="20">
        <v>61278</v>
      </c>
      <c r="C43" s="20"/>
      <c r="D43" s="20">
        <v>770965</v>
      </c>
      <c r="E43" s="20">
        <v>10</v>
      </c>
      <c r="F43" s="20"/>
      <c r="G43" s="20">
        <v>6</v>
      </c>
      <c r="H43" s="20">
        <v>169</v>
      </c>
      <c r="I43" s="20">
        <v>10</v>
      </c>
    </row>
    <row r="44" spans="1:9">
      <c r="A44" t="s">
        <v>399</v>
      </c>
      <c r="B44" s="20">
        <v>906</v>
      </c>
      <c r="C44" s="20"/>
      <c r="D44" s="20"/>
      <c r="E44" s="20"/>
      <c r="F44" s="20"/>
      <c r="G44" s="20"/>
      <c r="H44" s="20"/>
      <c r="I44" s="20"/>
    </row>
    <row r="45" spans="1:9">
      <c r="A45" t="s">
        <v>400</v>
      </c>
      <c r="B45" s="20">
        <v>458</v>
      </c>
      <c r="C45" s="20"/>
      <c r="D45" s="20"/>
      <c r="E45" s="20"/>
      <c r="F45" s="20"/>
      <c r="G45" s="20"/>
      <c r="H45" s="20"/>
      <c r="I45" s="20"/>
    </row>
    <row r="46" spans="1:9">
      <c r="A46" t="s">
        <v>151</v>
      </c>
      <c r="B46" s="20">
        <v>1833</v>
      </c>
      <c r="C46" s="20"/>
      <c r="D46" s="20"/>
      <c r="E46" s="20"/>
      <c r="F46" s="20"/>
      <c r="G46" s="20"/>
      <c r="H46" s="20"/>
      <c r="I46" s="20"/>
    </row>
    <row r="47" spans="1:9">
      <c r="A47" t="s">
        <v>212</v>
      </c>
      <c r="B47" s="20"/>
      <c r="C47" s="20"/>
      <c r="D47" s="20"/>
      <c r="E47" s="20"/>
      <c r="F47" s="20"/>
      <c r="G47" s="20"/>
      <c r="H47" s="20"/>
      <c r="I47" s="20">
        <v>75</v>
      </c>
    </row>
    <row r="48" spans="1:9">
      <c r="A48" t="s">
        <v>157</v>
      </c>
      <c r="B48" s="20">
        <v>8595</v>
      </c>
      <c r="C48" s="20"/>
      <c r="D48" s="20"/>
      <c r="E48" s="20"/>
      <c r="F48" s="20"/>
      <c r="G48" s="20"/>
      <c r="H48" s="20"/>
      <c r="I48" s="20"/>
    </row>
    <row r="49" spans="1:9">
      <c r="A49" t="s">
        <v>48</v>
      </c>
      <c r="B49" s="20">
        <v>34470</v>
      </c>
      <c r="C49" s="20"/>
      <c r="D49" s="20"/>
      <c r="E49" s="20">
        <v>650</v>
      </c>
      <c r="F49" s="20"/>
      <c r="G49" s="20"/>
      <c r="H49" s="20"/>
      <c r="I49" s="20"/>
    </row>
    <row r="50" spans="1:9">
      <c r="A50" t="s">
        <v>123</v>
      </c>
      <c r="B50" s="20">
        <v>315018</v>
      </c>
      <c r="C50" s="20"/>
      <c r="D50" s="20"/>
      <c r="E50" s="20"/>
      <c r="F50" s="20"/>
      <c r="G50" s="20"/>
      <c r="H50" s="20">
        <v>86</v>
      </c>
      <c r="I50" s="20"/>
    </row>
    <row r="51" spans="1:9">
      <c r="A51" t="s">
        <v>80</v>
      </c>
      <c r="B51" s="20">
        <v>3025</v>
      </c>
      <c r="C51" s="20"/>
      <c r="D51" s="20"/>
      <c r="E51" s="20"/>
      <c r="F51" s="20"/>
      <c r="G51" s="20"/>
      <c r="H51" s="20"/>
      <c r="I51" s="20"/>
    </row>
    <row r="52" spans="1:9">
      <c r="A52" t="s">
        <v>146</v>
      </c>
      <c r="B52" s="20"/>
      <c r="C52" s="20"/>
      <c r="D52" s="20"/>
      <c r="E52" s="20">
        <v>103</v>
      </c>
      <c r="F52" s="20"/>
      <c r="G52" s="20"/>
      <c r="H52" s="20"/>
      <c r="I52" s="20"/>
    </row>
    <row r="53" spans="1:9">
      <c r="A53" t="s">
        <v>401</v>
      </c>
      <c r="B53" s="20">
        <v>1006</v>
      </c>
      <c r="C53" s="20"/>
      <c r="D53" s="20"/>
      <c r="E53" s="20"/>
      <c r="F53" s="20"/>
      <c r="G53" s="20"/>
      <c r="H53" s="20"/>
      <c r="I53" s="20"/>
    </row>
    <row r="54" spans="1:9">
      <c r="A54" t="s">
        <v>119</v>
      </c>
      <c r="B54" s="20">
        <v>111492</v>
      </c>
      <c r="C54" s="20"/>
      <c r="D54" s="20"/>
      <c r="E54" s="20"/>
      <c r="F54" s="20"/>
      <c r="G54" s="20"/>
      <c r="H54" s="20"/>
      <c r="I54" s="20"/>
    </row>
    <row r="55" spans="1:9">
      <c r="A55" t="s">
        <v>63</v>
      </c>
      <c r="B55" s="20">
        <v>437027</v>
      </c>
      <c r="C55" s="20"/>
      <c r="D55" s="20"/>
      <c r="E55" s="20"/>
      <c r="F55" s="20"/>
      <c r="G55" s="20"/>
      <c r="H55" s="20"/>
      <c r="I55" s="20"/>
    </row>
    <row r="57" spans="1:9">
      <c r="B57" s="20"/>
      <c r="C57" s="20"/>
      <c r="D57" s="20"/>
      <c r="E57" s="20"/>
      <c r="F57" s="20"/>
      <c r="G57" s="20"/>
      <c r="H57" s="20"/>
      <c r="I57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ySplit="1" topLeftCell="A2" activePane="bottomLeft" state="frozen"/>
      <selection pane="bottomLeft" activeCell="B2" sqref="B2"/>
    </sheetView>
  </sheetViews>
  <sheetFormatPr defaultColWidth="11.42578125" defaultRowHeight="15"/>
  <cols>
    <col min="1" max="1" width="49.85546875" style="54" bestFit="1" customWidth="1"/>
    <col min="2" max="2" width="7.5703125" style="54" bestFit="1" customWidth="1"/>
    <col min="3" max="16384" width="11.42578125" style="54"/>
  </cols>
  <sheetData>
    <row r="1" spans="1:3" s="52" customFormat="1">
      <c r="A1" s="49" t="s">
        <v>44</v>
      </c>
      <c r="B1" s="37" t="s">
        <v>324</v>
      </c>
    </row>
    <row r="2" spans="1:3" s="53" customFormat="1">
      <c r="A2" s="49" t="s">
        <v>45</v>
      </c>
      <c r="B2" s="55">
        <f>SUM(B3:B37)</f>
        <v>392440</v>
      </c>
      <c r="C2" s="55"/>
    </row>
    <row r="3" spans="1:3" s="53" customFormat="1">
      <c r="A3" s="44" t="s">
        <v>215</v>
      </c>
      <c r="B3" s="48">
        <v>71760</v>
      </c>
    </row>
    <row r="4" spans="1:3" s="53" customFormat="1">
      <c r="A4" s="44" t="s">
        <v>175</v>
      </c>
      <c r="B4" s="48">
        <v>3894</v>
      </c>
    </row>
    <row r="5" spans="1:3" s="53" customFormat="1">
      <c r="A5" s="44" t="s">
        <v>56</v>
      </c>
      <c r="B5" s="48">
        <v>7602</v>
      </c>
    </row>
    <row r="6" spans="1:3" s="53" customFormat="1">
      <c r="A6" s="44" t="s">
        <v>167</v>
      </c>
      <c r="B6" s="48">
        <v>10901</v>
      </c>
    </row>
    <row r="7" spans="1:3" s="53" customFormat="1">
      <c r="A7" s="44" t="s">
        <v>176</v>
      </c>
      <c r="B7" s="48">
        <v>6</v>
      </c>
    </row>
    <row r="8" spans="1:3" s="53" customFormat="1">
      <c r="A8" s="44" t="s">
        <v>209</v>
      </c>
      <c r="B8" s="48">
        <v>20</v>
      </c>
    </row>
    <row r="9" spans="1:3" s="53" customFormat="1">
      <c r="A9" s="44" t="s">
        <v>57</v>
      </c>
      <c r="B9" s="48">
        <v>16</v>
      </c>
    </row>
    <row r="10" spans="1:3" s="53" customFormat="1">
      <c r="A10" s="44" t="s">
        <v>62</v>
      </c>
      <c r="B10" s="48">
        <v>28042</v>
      </c>
    </row>
    <row r="11" spans="1:3" s="53" customFormat="1">
      <c r="A11" s="44" t="s">
        <v>197</v>
      </c>
      <c r="B11" s="48">
        <v>2660</v>
      </c>
    </row>
    <row r="12" spans="1:3" s="53" customFormat="1">
      <c r="A12" s="44" t="s">
        <v>67</v>
      </c>
      <c r="B12" s="48">
        <v>171</v>
      </c>
    </row>
    <row r="13" spans="1:3" s="53" customFormat="1">
      <c r="A13" s="44" t="s">
        <v>72</v>
      </c>
      <c r="B13" s="48">
        <v>1208</v>
      </c>
    </row>
    <row r="14" spans="1:3" s="53" customFormat="1">
      <c r="A14" s="44" t="s">
        <v>165</v>
      </c>
      <c r="B14" s="48">
        <v>132214</v>
      </c>
    </row>
    <row r="15" spans="1:3" s="53" customFormat="1">
      <c r="A15" s="44" t="s">
        <v>168</v>
      </c>
      <c r="B15" s="48">
        <v>48148</v>
      </c>
    </row>
    <row r="16" spans="1:3" s="53" customFormat="1">
      <c r="A16" s="44" t="s">
        <v>169</v>
      </c>
      <c r="B16" s="48">
        <v>475</v>
      </c>
    </row>
    <row r="17" spans="1:2" s="53" customFormat="1">
      <c r="A17" s="44" t="s">
        <v>378</v>
      </c>
      <c r="B17" s="48">
        <v>4415</v>
      </c>
    </row>
    <row r="18" spans="1:2" s="53" customFormat="1">
      <c r="A18" s="44" t="s">
        <v>92</v>
      </c>
      <c r="B18" s="48">
        <v>20365</v>
      </c>
    </row>
    <row r="19" spans="1:2" s="53" customFormat="1">
      <c r="A19" s="44" t="s">
        <v>164</v>
      </c>
      <c r="B19" s="48">
        <v>25661</v>
      </c>
    </row>
    <row r="20" spans="1:2" s="53" customFormat="1">
      <c r="A20" s="44" t="s">
        <v>116</v>
      </c>
      <c r="B20" s="48">
        <v>411</v>
      </c>
    </row>
    <row r="21" spans="1:2" s="53" customFormat="1">
      <c r="A21" s="44" t="s">
        <v>118</v>
      </c>
      <c r="B21" s="48">
        <v>583</v>
      </c>
    </row>
    <row r="22" spans="1:2" s="53" customFormat="1">
      <c r="A22" s="44" t="s">
        <v>194</v>
      </c>
      <c r="B22" s="48">
        <v>1109</v>
      </c>
    </row>
    <row r="23" spans="1:2" s="53" customFormat="1">
      <c r="A23" s="44" t="s">
        <v>207</v>
      </c>
      <c r="B23" s="48">
        <v>61</v>
      </c>
    </row>
    <row r="24" spans="1:2" s="53" customFormat="1">
      <c r="A24" s="44" t="s">
        <v>128</v>
      </c>
      <c r="B24" s="48">
        <v>63</v>
      </c>
    </row>
    <row r="25" spans="1:2" s="53" customFormat="1">
      <c r="A25" s="44" t="s">
        <v>130</v>
      </c>
      <c r="B25" s="48">
        <v>290</v>
      </c>
    </row>
    <row r="26" spans="1:2" s="53" customFormat="1">
      <c r="A26" s="44" t="s">
        <v>133</v>
      </c>
      <c r="B26" s="48">
        <v>1</v>
      </c>
    </row>
    <row r="27" spans="1:2">
      <c r="A27" s="44" t="s">
        <v>203</v>
      </c>
      <c r="B27" s="48">
        <v>1148</v>
      </c>
    </row>
    <row r="28" spans="1:2">
      <c r="A28" s="44" t="s">
        <v>139</v>
      </c>
      <c r="B28" s="48">
        <v>45</v>
      </c>
    </row>
    <row r="29" spans="1:2">
      <c r="A29" s="44" t="s">
        <v>188</v>
      </c>
      <c r="B29" s="48">
        <v>35</v>
      </c>
    </row>
    <row r="30" spans="1:2">
      <c r="A30" s="44" t="s">
        <v>166</v>
      </c>
      <c r="B30" s="48">
        <v>3230</v>
      </c>
    </row>
    <row r="31" spans="1:2">
      <c r="A31" s="44" t="s">
        <v>183</v>
      </c>
      <c r="B31" s="48">
        <v>3653</v>
      </c>
    </row>
    <row r="32" spans="1:2">
      <c r="A32" s="44" t="s">
        <v>171</v>
      </c>
      <c r="B32" s="48">
        <v>5</v>
      </c>
    </row>
    <row r="33" spans="1:2">
      <c r="A33" s="44" t="s">
        <v>218</v>
      </c>
      <c r="B33" s="48">
        <v>428</v>
      </c>
    </row>
    <row r="34" spans="1:2">
      <c r="A34" s="44" t="s">
        <v>217</v>
      </c>
      <c r="B34" s="48">
        <v>2403</v>
      </c>
    </row>
    <row r="35" spans="1:2">
      <c r="A35" s="44" t="s">
        <v>189</v>
      </c>
      <c r="B35" s="48">
        <v>1790</v>
      </c>
    </row>
    <row r="36" spans="1:2">
      <c r="A36" s="44" t="s">
        <v>214</v>
      </c>
      <c r="B36" s="48">
        <v>19567</v>
      </c>
    </row>
    <row r="37" spans="1:2">
      <c r="A37" s="44" t="s">
        <v>161</v>
      </c>
      <c r="B37" s="48">
        <v>60</v>
      </c>
    </row>
  </sheetData>
  <sortState ref="A3:D247">
    <sortCondition ref="A3"/>
  </sortState>
  <pageMargins left="0.75" right="0.75" top="1" bottom="1" header="0.5" footer="0.5"/>
  <pageSetup orientation="portrait" horizontalDpi="4294967292" verticalDpi="429496729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I9" sqref="I9"/>
    </sheetView>
  </sheetViews>
  <sheetFormatPr defaultRowHeight="15"/>
  <cols>
    <col min="1" max="1" width="25.5703125" bestFit="1" customWidth="1"/>
    <col min="3" max="9" width="10" bestFit="1" customWidth="1"/>
  </cols>
  <sheetData>
    <row r="1" spans="1:9">
      <c r="A1" t="s">
        <v>44</v>
      </c>
      <c r="B1" t="s">
        <v>323</v>
      </c>
      <c r="C1" t="s">
        <v>337</v>
      </c>
      <c r="D1" t="s">
        <v>340</v>
      </c>
      <c r="E1" t="s">
        <v>339</v>
      </c>
      <c r="F1" t="s">
        <v>341</v>
      </c>
      <c r="G1" t="s">
        <v>342</v>
      </c>
      <c r="H1" t="s">
        <v>343</v>
      </c>
      <c r="I1" t="s">
        <v>344</v>
      </c>
    </row>
    <row r="2" spans="1:9">
      <c r="A2" t="s">
        <v>45</v>
      </c>
      <c r="B2" s="20">
        <v>8971712</v>
      </c>
      <c r="C2" s="20">
        <v>1445095</v>
      </c>
      <c r="D2" s="20">
        <v>5543189</v>
      </c>
      <c r="E2" s="20">
        <v>228319</v>
      </c>
      <c r="F2" s="20">
        <v>53371</v>
      </c>
      <c r="G2" s="20">
        <v>193003</v>
      </c>
      <c r="H2" s="20">
        <v>173394</v>
      </c>
      <c r="I2" s="20">
        <v>1264</v>
      </c>
    </row>
    <row r="3" spans="1:9">
      <c r="A3" t="s">
        <v>215</v>
      </c>
      <c r="B3" s="20">
        <v>5020</v>
      </c>
      <c r="C3" s="20"/>
      <c r="D3" s="20"/>
      <c r="E3" s="20"/>
      <c r="F3" s="20"/>
      <c r="G3" s="20"/>
      <c r="H3" s="20"/>
      <c r="I3" s="20"/>
    </row>
    <row r="4" spans="1:9">
      <c r="A4" t="s">
        <v>175</v>
      </c>
      <c r="B4" s="20">
        <v>17742</v>
      </c>
      <c r="C4" s="20"/>
      <c r="D4" s="20"/>
      <c r="E4" s="20">
        <v>370</v>
      </c>
      <c r="F4" s="20"/>
      <c r="G4" s="20">
        <v>50</v>
      </c>
      <c r="H4" s="20">
        <v>8008</v>
      </c>
      <c r="I4" s="20"/>
    </row>
    <row r="5" spans="1:9">
      <c r="A5" t="s">
        <v>59</v>
      </c>
      <c r="B5" s="20">
        <v>2937</v>
      </c>
      <c r="C5" s="20"/>
      <c r="D5" s="20"/>
      <c r="E5" s="20"/>
      <c r="F5" s="20"/>
      <c r="G5" s="20"/>
      <c r="H5" s="20"/>
      <c r="I5" s="20"/>
    </row>
    <row r="6" spans="1:9">
      <c r="A6" t="s">
        <v>380</v>
      </c>
      <c r="B6" s="20">
        <v>254008</v>
      </c>
      <c r="C6" s="20"/>
      <c r="D6" s="20"/>
      <c r="E6" s="20"/>
      <c r="F6" s="20"/>
      <c r="G6" s="20"/>
      <c r="H6" s="20"/>
      <c r="I6" s="20"/>
    </row>
    <row r="7" spans="1:9">
      <c r="A7" t="s">
        <v>74</v>
      </c>
      <c r="B7" s="20">
        <v>343043</v>
      </c>
      <c r="C7" s="20"/>
      <c r="D7" s="20"/>
      <c r="E7" s="20">
        <v>3</v>
      </c>
      <c r="F7" s="20"/>
      <c r="G7" s="20"/>
      <c r="H7" s="20"/>
      <c r="I7" s="20"/>
    </row>
    <row r="8" spans="1:9">
      <c r="A8" t="s">
        <v>397</v>
      </c>
      <c r="B8" s="20">
        <v>41882</v>
      </c>
      <c r="C8" s="20"/>
      <c r="D8" s="20"/>
      <c r="E8" s="20"/>
      <c r="F8" s="20"/>
      <c r="G8" s="20"/>
      <c r="H8" s="20"/>
      <c r="I8" s="20"/>
    </row>
    <row r="9" spans="1:9">
      <c r="A9" t="s">
        <v>82</v>
      </c>
      <c r="B9" s="20">
        <v>815549</v>
      </c>
      <c r="C9" s="20">
        <v>41569</v>
      </c>
      <c r="D9" s="20">
        <v>67038</v>
      </c>
      <c r="E9" s="20">
        <v>1727</v>
      </c>
      <c r="F9" s="20">
        <v>52639</v>
      </c>
      <c r="G9" s="20">
        <v>16398</v>
      </c>
      <c r="H9" s="20">
        <v>4123</v>
      </c>
      <c r="I9" s="20"/>
    </row>
    <row r="10" spans="1:9">
      <c r="A10" t="s">
        <v>87</v>
      </c>
      <c r="B10" s="20">
        <v>2077521</v>
      </c>
      <c r="C10" s="20">
        <v>3471</v>
      </c>
      <c r="D10" s="20">
        <v>571094</v>
      </c>
      <c r="E10" s="20">
        <v>2572</v>
      </c>
      <c r="F10" s="20"/>
      <c r="G10" s="20">
        <v>448</v>
      </c>
      <c r="H10" s="20">
        <v>293</v>
      </c>
      <c r="I10" s="20"/>
    </row>
    <row r="11" spans="1:9">
      <c r="A11" t="s">
        <v>226</v>
      </c>
      <c r="B11" s="20">
        <v>335</v>
      </c>
      <c r="C11" s="20"/>
      <c r="D11" s="20"/>
      <c r="E11" s="20"/>
      <c r="F11" s="20"/>
      <c r="G11" s="20"/>
      <c r="H11" s="20"/>
      <c r="I11" s="20"/>
    </row>
    <row r="12" spans="1:9">
      <c r="A12" t="s">
        <v>95</v>
      </c>
      <c r="B12" s="20">
        <v>214293</v>
      </c>
      <c r="C12" s="20"/>
      <c r="D12" s="20"/>
      <c r="E12" s="20"/>
      <c r="F12" s="20"/>
      <c r="G12" s="20"/>
      <c r="H12" s="20"/>
      <c r="I12" s="20"/>
    </row>
    <row r="13" spans="1:9">
      <c r="A13" t="s">
        <v>102</v>
      </c>
      <c r="B13" s="20">
        <v>122762</v>
      </c>
      <c r="C13" s="20"/>
      <c r="D13" s="20"/>
      <c r="E13" s="20"/>
      <c r="F13" s="20"/>
      <c r="G13" s="20"/>
      <c r="H13" s="20">
        <v>152</v>
      </c>
      <c r="I13" s="20"/>
    </row>
    <row r="14" spans="1:9">
      <c r="A14" t="s">
        <v>107</v>
      </c>
      <c r="B14" s="20">
        <v>6084</v>
      </c>
      <c r="C14" s="20"/>
      <c r="D14" s="20"/>
      <c r="E14" s="20"/>
      <c r="F14" s="20"/>
      <c r="G14" s="20"/>
      <c r="H14" s="20"/>
      <c r="I14" s="20"/>
    </row>
    <row r="15" spans="1:9">
      <c r="A15" t="s">
        <v>122</v>
      </c>
      <c r="B15" s="20">
        <v>876629</v>
      </c>
      <c r="C15" s="20">
        <v>1400014</v>
      </c>
      <c r="D15" s="20">
        <v>3744691</v>
      </c>
      <c r="E15" s="20">
        <v>216626</v>
      </c>
      <c r="F15" s="20">
        <v>406</v>
      </c>
      <c r="G15" s="20">
        <v>118120</v>
      </c>
      <c r="H15" s="20">
        <v>10381</v>
      </c>
      <c r="I15" s="20">
        <v>75</v>
      </c>
    </row>
    <row r="16" spans="1:9">
      <c r="A16" t="s">
        <v>127</v>
      </c>
      <c r="B16" s="20">
        <v>1160</v>
      </c>
      <c r="C16" s="20"/>
      <c r="D16" s="20"/>
      <c r="E16" s="20"/>
      <c r="F16" s="20"/>
      <c r="G16" s="20"/>
      <c r="H16" s="20"/>
      <c r="I16" s="20"/>
    </row>
    <row r="17" spans="1:9">
      <c r="A17" t="s">
        <v>383</v>
      </c>
      <c r="B17" s="20">
        <v>400457</v>
      </c>
      <c r="C17" s="20"/>
      <c r="D17" s="20"/>
      <c r="E17" s="20"/>
      <c r="F17" s="20"/>
      <c r="G17" s="20"/>
      <c r="H17" s="20"/>
      <c r="I17" s="20"/>
    </row>
    <row r="18" spans="1:9">
      <c r="A18" t="s">
        <v>134</v>
      </c>
      <c r="B18" s="20">
        <v>13104</v>
      </c>
      <c r="C18" s="20"/>
      <c r="D18" s="20"/>
      <c r="E18" s="20"/>
      <c r="F18" s="20"/>
      <c r="G18" s="20"/>
      <c r="H18" s="20"/>
      <c r="I18" s="20"/>
    </row>
    <row r="19" spans="1:9">
      <c r="A19" t="s">
        <v>316</v>
      </c>
      <c r="B19" s="20">
        <v>42469</v>
      </c>
      <c r="C19" s="20"/>
      <c r="D19" s="20"/>
      <c r="E19" s="20"/>
      <c r="F19" s="20"/>
      <c r="G19" s="20"/>
      <c r="H19" s="20"/>
      <c r="I19" s="20"/>
    </row>
    <row r="20" spans="1:9">
      <c r="A20" t="s">
        <v>147</v>
      </c>
      <c r="B20" s="20">
        <v>13519</v>
      </c>
      <c r="C20" s="20"/>
      <c r="D20" s="20"/>
      <c r="E20" s="20">
        <v>30</v>
      </c>
      <c r="F20" s="20"/>
      <c r="G20" s="20"/>
      <c r="H20" s="20"/>
      <c r="I20" s="20"/>
    </row>
    <row r="21" spans="1:9">
      <c r="A21" t="s">
        <v>149</v>
      </c>
      <c r="B21" s="20">
        <v>4198</v>
      </c>
      <c r="C21" s="20"/>
      <c r="D21" s="20"/>
      <c r="E21" s="20"/>
      <c r="F21" s="20"/>
      <c r="G21" s="20"/>
      <c r="H21" s="20"/>
      <c r="I21" s="20"/>
    </row>
    <row r="22" spans="1:9">
      <c r="A22" t="s">
        <v>150</v>
      </c>
      <c r="B22" s="20">
        <v>3445</v>
      </c>
      <c r="C22" s="20"/>
      <c r="D22" s="20"/>
      <c r="E22" s="20"/>
      <c r="F22" s="20">
        <v>218</v>
      </c>
      <c r="G22" s="20"/>
      <c r="H22" s="20"/>
      <c r="I22" s="20"/>
    </row>
    <row r="23" spans="1:9">
      <c r="A23" t="s">
        <v>160</v>
      </c>
      <c r="B23" s="20">
        <v>371704</v>
      </c>
      <c r="C23">
        <v>7</v>
      </c>
      <c r="D23" s="20">
        <v>30837</v>
      </c>
      <c r="E23" s="20">
        <v>3840</v>
      </c>
      <c r="F23" s="20">
        <v>108</v>
      </c>
      <c r="G23" s="20">
        <v>52568</v>
      </c>
      <c r="H23" s="20">
        <v>128415</v>
      </c>
      <c r="I23" s="20">
        <v>629</v>
      </c>
    </row>
    <row r="24" spans="1:9">
      <c r="A24" t="s">
        <v>62</v>
      </c>
      <c r="B24" s="20">
        <v>1708397</v>
      </c>
      <c r="C24" s="20">
        <v>34</v>
      </c>
      <c r="D24" s="20">
        <v>944</v>
      </c>
      <c r="E24" s="20">
        <v>2759</v>
      </c>
      <c r="F24" s="20"/>
      <c r="G24" s="20">
        <v>5371</v>
      </c>
      <c r="H24" s="20">
        <v>17227</v>
      </c>
      <c r="I24" s="20">
        <v>13</v>
      </c>
    </row>
    <row r="25" spans="1:9">
      <c r="A25" t="s">
        <v>70</v>
      </c>
      <c r="B25" s="20"/>
      <c r="C25" s="20"/>
      <c r="D25" s="20"/>
      <c r="E25" s="20"/>
      <c r="F25" s="20"/>
      <c r="G25" s="20"/>
      <c r="H25" s="20"/>
      <c r="I25" s="20">
        <v>50</v>
      </c>
    </row>
    <row r="26" spans="1:9">
      <c r="A26" t="s">
        <v>90</v>
      </c>
      <c r="B26" s="20"/>
      <c r="C26" s="20"/>
      <c r="D26" s="20"/>
      <c r="E26" s="20"/>
      <c r="F26" s="20"/>
      <c r="G26" s="20"/>
      <c r="H26" s="20">
        <v>98</v>
      </c>
      <c r="I26" s="20"/>
    </row>
    <row r="27" spans="1:9">
      <c r="A27" t="s">
        <v>93</v>
      </c>
      <c r="B27" s="20"/>
      <c r="C27" s="20"/>
      <c r="D27" s="20"/>
      <c r="E27" s="20"/>
      <c r="F27" s="20"/>
      <c r="G27" s="20"/>
      <c r="H27" s="20"/>
      <c r="I27" s="20">
        <v>10</v>
      </c>
    </row>
    <row r="28" spans="1:9">
      <c r="A28" t="s">
        <v>305</v>
      </c>
      <c r="B28" s="20"/>
      <c r="C28" s="20"/>
      <c r="D28" s="20"/>
      <c r="E28" s="20"/>
      <c r="F28" s="20"/>
      <c r="G28" s="20"/>
      <c r="H28" s="20">
        <v>15</v>
      </c>
      <c r="I28" s="20"/>
    </row>
    <row r="29" spans="1:9">
      <c r="A29" t="s">
        <v>118</v>
      </c>
      <c r="B29" s="20">
        <v>65839</v>
      </c>
      <c r="C29" s="20"/>
      <c r="D29" s="20"/>
      <c r="E29" s="20"/>
      <c r="F29" s="20"/>
      <c r="G29" s="20"/>
      <c r="H29" s="20"/>
      <c r="I29" s="20"/>
    </row>
    <row r="30" spans="1:9">
      <c r="A30" t="s">
        <v>287</v>
      </c>
      <c r="B30" s="20">
        <v>29</v>
      </c>
      <c r="C30" s="20"/>
      <c r="D30" s="20"/>
      <c r="E30" s="20"/>
      <c r="F30" s="20"/>
      <c r="G30" s="20"/>
      <c r="H30" s="20"/>
      <c r="I30" s="20"/>
    </row>
    <row r="31" spans="1:9">
      <c r="A31" t="s">
        <v>302</v>
      </c>
      <c r="B31" s="20"/>
      <c r="C31" s="20"/>
      <c r="D31" s="20">
        <v>79912</v>
      </c>
      <c r="E31" s="20"/>
      <c r="F31" s="20"/>
      <c r="G31" s="20"/>
      <c r="H31" s="20"/>
      <c r="I31" s="20"/>
    </row>
    <row r="32" spans="1:9">
      <c r="A32" t="s">
        <v>155</v>
      </c>
      <c r="B32" s="20">
        <v>87454</v>
      </c>
      <c r="C32" s="20"/>
      <c r="D32" s="20"/>
      <c r="E32" s="20"/>
      <c r="F32" s="20"/>
      <c r="G32" s="20"/>
      <c r="H32" s="20">
        <v>2985</v>
      </c>
      <c r="I32" s="20"/>
    </row>
    <row r="33" spans="1:9">
      <c r="A33" t="s">
        <v>103</v>
      </c>
      <c r="B33" s="20"/>
      <c r="C33" s="20"/>
      <c r="D33" s="20">
        <v>27</v>
      </c>
      <c r="E33" s="20"/>
      <c r="F33" s="20"/>
      <c r="G33" s="20"/>
      <c r="H33" s="20"/>
      <c r="I33" s="20"/>
    </row>
    <row r="34" spans="1:9">
      <c r="A34" t="s">
        <v>72</v>
      </c>
      <c r="B34" s="20">
        <v>65403</v>
      </c>
      <c r="C34" s="20"/>
      <c r="D34" s="20"/>
      <c r="E34" s="20"/>
      <c r="F34" s="20"/>
      <c r="G34" s="20"/>
      <c r="H34" s="20"/>
      <c r="I34" s="20"/>
    </row>
    <row r="35" spans="1:9">
      <c r="A35" t="s">
        <v>75</v>
      </c>
      <c r="B35" s="20">
        <v>3670</v>
      </c>
      <c r="C35" s="20"/>
      <c r="D35" s="20"/>
      <c r="E35" s="20"/>
      <c r="F35" s="20"/>
      <c r="G35" s="20"/>
      <c r="H35" s="20"/>
      <c r="I35" s="20"/>
    </row>
    <row r="36" spans="1:9">
      <c r="A36" t="s">
        <v>402</v>
      </c>
      <c r="B36" s="20">
        <v>48</v>
      </c>
      <c r="C36" s="20"/>
      <c r="D36" s="20"/>
      <c r="E36" s="20"/>
      <c r="F36" s="20"/>
      <c r="G36" s="20"/>
      <c r="H36" s="20"/>
      <c r="I36" s="20"/>
    </row>
    <row r="37" spans="1:9">
      <c r="A37" t="s">
        <v>47</v>
      </c>
      <c r="B37" s="20">
        <v>269067</v>
      </c>
      <c r="C37" s="20"/>
      <c r="D37" s="20"/>
      <c r="E37" s="20"/>
      <c r="F37" s="20"/>
      <c r="G37" s="20"/>
      <c r="H37" s="20"/>
      <c r="I37" s="20"/>
    </row>
    <row r="38" spans="1:9">
      <c r="A38" t="s">
        <v>55</v>
      </c>
      <c r="B38" s="20"/>
      <c r="C38" s="20"/>
      <c r="D38" s="20"/>
      <c r="E38" s="20"/>
      <c r="F38" s="20"/>
      <c r="G38" s="20"/>
      <c r="H38" s="20">
        <v>1030</v>
      </c>
      <c r="I38" s="20"/>
    </row>
    <row r="39" spans="1:9">
      <c r="A39" t="s">
        <v>328</v>
      </c>
      <c r="B39" s="20">
        <v>1180</v>
      </c>
      <c r="C39" s="20"/>
      <c r="D39" s="20"/>
      <c r="E39" s="20"/>
      <c r="F39" s="20"/>
      <c r="G39" s="20"/>
      <c r="H39" s="20"/>
      <c r="I39" s="20"/>
    </row>
    <row r="40" spans="1:9">
      <c r="A40" t="s">
        <v>313</v>
      </c>
      <c r="B40" s="20">
        <v>3732</v>
      </c>
      <c r="C40" s="20"/>
      <c r="D40" s="20">
        <v>233</v>
      </c>
      <c r="E40" s="20"/>
      <c r="F40" s="20"/>
      <c r="G40" s="20"/>
      <c r="H40" s="20"/>
      <c r="I40" s="20"/>
    </row>
    <row r="41" spans="1:9">
      <c r="A41" t="s">
        <v>384</v>
      </c>
      <c r="B41" s="20">
        <v>25</v>
      </c>
      <c r="C41" s="20"/>
      <c r="D41" s="20"/>
      <c r="E41" s="20"/>
      <c r="F41" s="20"/>
      <c r="G41" s="20"/>
      <c r="H41" s="20"/>
      <c r="I41" s="20"/>
    </row>
    <row r="42" spans="1:9">
      <c r="A42" t="s">
        <v>67</v>
      </c>
      <c r="B42" s="20">
        <v>13319</v>
      </c>
      <c r="C42" s="20"/>
      <c r="D42" s="20">
        <v>113</v>
      </c>
      <c r="E42" s="20">
        <v>53</v>
      </c>
      <c r="F42" s="20"/>
      <c r="G42" s="20"/>
      <c r="H42" s="20"/>
      <c r="I42" s="20"/>
    </row>
    <row r="43" spans="1:9">
      <c r="A43" t="s">
        <v>387</v>
      </c>
      <c r="B43" s="20">
        <v>5069</v>
      </c>
      <c r="C43" s="20"/>
      <c r="D43" s="20">
        <v>1964</v>
      </c>
      <c r="E43" s="20"/>
      <c r="F43" s="20"/>
      <c r="G43" s="20"/>
      <c r="H43" s="20"/>
      <c r="I43" s="20"/>
    </row>
    <row r="44" spans="1:9">
      <c r="A44" t="s">
        <v>104</v>
      </c>
      <c r="B44" s="20">
        <v>86027</v>
      </c>
      <c r="C44" s="20"/>
      <c r="D44" s="20">
        <v>1046336</v>
      </c>
      <c r="E44" s="20">
        <v>131</v>
      </c>
      <c r="F44" s="20"/>
      <c r="G44" s="20"/>
      <c r="H44" s="20">
        <v>667</v>
      </c>
      <c r="I44" s="20">
        <v>50</v>
      </c>
    </row>
    <row r="45" spans="1:9">
      <c r="A45" t="s">
        <v>364</v>
      </c>
      <c r="B45" s="20">
        <v>44</v>
      </c>
      <c r="C45" s="20"/>
      <c r="D45" s="20"/>
      <c r="E45" s="20"/>
      <c r="F45" s="20"/>
      <c r="G45" s="20"/>
      <c r="H45" s="20"/>
      <c r="I45" s="20"/>
    </row>
    <row r="46" spans="1:9">
      <c r="A46" t="s">
        <v>212</v>
      </c>
      <c r="B46" s="20"/>
      <c r="C46" s="20"/>
      <c r="D46" s="20"/>
      <c r="E46" s="20"/>
      <c r="F46" s="20"/>
      <c r="G46" s="20"/>
      <c r="H46" s="20"/>
      <c r="I46" s="20">
        <v>100</v>
      </c>
    </row>
    <row r="47" spans="1:9">
      <c r="A47" t="s">
        <v>151</v>
      </c>
      <c r="B47" s="20">
        <v>1066</v>
      </c>
      <c r="C47" s="20"/>
      <c r="D47" s="20"/>
      <c r="E47" s="20"/>
      <c r="F47" s="20"/>
      <c r="G47" s="20"/>
      <c r="H47" s="20"/>
      <c r="I47" s="20"/>
    </row>
    <row r="48" spans="1:9">
      <c r="A48" t="s">
        <v>157</v>
      </c>
      <c r="B48" s="20">
        <v>53738</v>
      </c>
      <c r="C48" s="20"/>
      <c r="D48" s="20"/>
      <c r="E48" s="20"/>
      <c r="F48" s="20"/>
      <c r="G48" s="20"/>
      <c r="H48" s="20"/>
      <c r="I48" s="20"/>
    </row>
    <row r="49" spans="1:9">
      <c r="A49" t="s">
        <v>48</v>
      </c>
      <c r="B49" s="20">
        <v>23276</v>
      </c>
      <c r="C49" s="20"/>
      <c r="D49" s="20"/>
      <c r="E49" s="20">
        <v>208</v>
      </c>
      <c r="F49" s="20"/>
      <c r="G49" s="20">
        <v>48</v>
      </c>
      <c r="H49" s="20"/>
      <c r="I49" s="20"/>
    </row>
    <row r="50" spans="1:9">
      <c r="A50" t="s">
        <v>123</v>
      </c>
      <c r="B50" s="20">
        <v>393121</v>
      </c>
      <c r="C50" s="20"/>
      <c r="D50" s="20"/>
      <c r="E50" s="20"/>
      <c r="F50" s="20"/>
      <c r="G50" s="20"/>
      <c r="H50" s="20"/>
      <c r="I50" s="20">
        <v>277</v>
      </c>
    </row>
    <row r="51" spans="1:9">
      <c r="A51" t="s">
        <v>119</v>
      </c>
      <c r="B51" s="20">
        <v>335093</v>
      </c>
      <c r="C51" s="20"/>
      <c r="D51" s="20"/>
      <c r="E51" s="20"/>
      <c r="F51" s="20"/>
      <c r="G51" s="20"/>
      <c r="H51" s="20"/>
      <c r="I51" s="20">
        <v>60</v>
      </c>
    </row>
    <row r="52" spans="1:9">
      <c r="A52" t="s">
        <v>63</v>
      </c>
      <c r="B52" s="20">
        <v>228254</v>
      </c>
      <c r="C52" s="20"/>
      <c r="D52" s="20"/>
      <c r="E52" s="20"/>
      <c r="F52" s="20"/>
      <c r="G52" s="20"/>
      <c r="H52" s="20"/>
      <c r="I52" s="20"/>
    </row>
    <row r="53" spans="1:9">
      <c r="I53" s="20"/>
    </row>
    <row r="54" spans="1:9">
      <c r="B54" s="20"/>
      <c r="C54" s="20"/>
      <c r="D54" s="20"/>
      <c r="E54" s="20"/>
      <c r="F54" s="20"/>
      <c r="G54" s="20"/>
      <c r="H54" s="20"/>
      <c r="I54" s="20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34" workbookViewId="0">
      <selection activeCell="H54" sqref="H54"/>
    </sheetView>
  </sheetViews>
  <sheetFormatPr defaultRowHeight="15"/>
  <cols>
    <col min="1" max="1" width="26.7109375" bestFit="1" customWidth="1"/>
    <col min="3" max="11" width="10" bestFit="1" customWidth="1"/>
    <col min="12" max="13" width="11" bestFit="1" customWidth="1"/>
  </cols>
  <sheetData>
    <row r="1" spans="1:14">
      <c r="A1" t="s">
        <v>44</v>
      </c>
      <c r="B1" t="s">
        <v>323</v>
      </c>
      <c r="C1" t="s">
        <v>337</v>
      </c>
      <c r="D1" t="s">
        <v>340</v>
      </c>
      <c r="E1" t="s">
        <v>339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  <c r="M1" t="s">
        <v>348</v>
      </c>
      <c r="N1" t="s">
        <v>332</v>
      </c>
    </row>
    <row r="2" spans="1:14">
      <c r="A2" t="s">
        <v>45</v>
      </c>
      <c r="B2" s="20">
        <v>6778326</v>
      </c>
      <c r="C2" s="20">
        <v>1129216</v>
      </c>
      <c r="D2" s="20">
        <v>152117</v>
      </c>
      <c r="E2" s="20">
        <v>216692</v>
      </c>
      <c r="F2" s="20">
        <v>3118164</v>
      </c>
      <c r="G2" s="20">
        <v>331812</v>
      </c>
      <c r="H2" s="20">
        <v>1211175</v>
      </c>
      <c r="I2" s="20">
        <v>259168</v>
      </c>
      <c r="J2" s="20">
        <v>65433</v>
      </c>
      <c r="K2" s="20">
        <v>194442</v>
      </c>
      <c r="L2" s="20">
        <v>176082</v>
      </c>
      <c r="M2" s="20">
        <v>405</v>
      </c>
      <c r="N2" s="20">
        <v>152826</v>
      </c>
    </row>
    <row r="3" spans="1:14">
      <c r="A3" t="s">
        <v>215</v>
      </c>
      <c r="B3" s="20">
        <v>4187</v>
      </c>
      <c r="C3" s="20"/>
      <c r="D3" s="20"/>
      <c r="E3" s="20"/>
      <c r="F3" s="20"/>
      <c r="G3" s="20"/>
      <c r="H3" s="20"/>
      <c r="I3" s="20"/>
    </row>
    <row r="4" spans="1:14">
      <c r="A4" s="51" t="s">
        <v>304</v>
      </c>
      <c r="B4" s="20"/>
      <c r="C4" s="20"/>
      <c r="D4" s="20"/>
      <c r="E4" s="20"/>
      <c r="F4" s="20"/>
      <c r="G4" s="20"/>
      <c r="H4" s="20">
        <v>98</v>
      </c>
      <c r="I4" s="20"/>
    </row>
    <row r="5" spans="1:14">
      <c r="A5" t="s">
        <v>175</v>
      </c>
      <c r="B5" s="20">
        <v>12479</v>
      </c>
      <c r="C5" s="20"/>
      <c r="D5" s="20"/>
      <c r="E5" s="20"/>
      <c r="F5" s="20"/>
      <c r="G5" s="20"/>
      <c r="H5" s="20"/>
      <c r="I5" s="20"/>
      <c r="L5">
        <v>1418</v>
      </c>
    </row>
    <row r="6" spans="1:14">
      <c r="A6" t="s">
        <v>59</v>
      </c>
      <c r="B6" s="20">
        <v>132</v>
      </c>
      <c r="C6" s="20"/>
      <c r="D6" s="20"/>
      <c r="E6" s="20"/>
      <c r="F6" s="20"/>
      <c r="G6" s="20"/>
      <c r="H6" s="20"/>
      <c r="I6" s="20"/>
    </row>
    <row r="7" spans="1:14">
      <c r="A7" t="s">
        <v>380</v>
      </c>
      <c r="B7" s="20">
        <v>189660</v>
      </c>
      <c r="C7" s="20"/>
      <c r="D7" s="20"/>
      <c r="E7" s="20"/>
      <c r="F7" s="20"/>
      <c r="G7" s="20"/>
      <c r="H7" s="20"/>
      <c r="I7" s="20"/>
    </row>
    <row r="8" spans="1:14">
      <c r="A8" t="s">
        <v>74</v>
      </c>
      <c r="B8" s="20">
        <v>383905</v>
      </c>
      <c r="C8" s="20"/>
      <c r="D8" s="20"/>
      <c r="E8" s="20"/>
      <c r="F8" s="20"/>
      <c r="G8" s="20"/>
      <c r="H8" s="20"/>
      <c r="I8" s="20"/>
    </row>
    <row r="9" spans="1:14">
      <c r="A9" t="s">
        <v>397</v>
      </c>
      <c r="B9" s="20">
        <v>6107</v>
      </c>
      <c r="C9" s="20">
        <v>33398</v>
      </c>
      <c r="D9" s="20"/>
      <c r="E9" s="20"/>
      <c r="F9" s="20"/>
      <c r="G9" s="20"/>
      <c r="H9" s="20"/>
      <c r="I9" s="20"/>
    </row>
    <row r="10" spans="1:14">
      <c r="A10" t="s">
        <v>82</v>
      </c>
      <c r="B10" s="20">
        <v>457685</v>
      </c>
      <c r="C10" s="20"/>
      <c r="D10" s="20">
        <v>55641</v>
      </c>
      <c r="E10" s="20">
        <v>214660</v>
      </c>
      <c r="F10" s="20">
        <v>3384</v>
      </c>
      <c r="G10" s="20"/>
      <c r="H10" s="20">
        <v>73773</v>
      </c>
      <c r="I10" s="20">
        <v>12522</v>
      </c>
      <c r="J10" s="20">
        <v>63748</v>
      </c>
      <c r="K10" s="20">
        <v>5942</v>
      </c>
      <c r="L10" s="20">
        <v>6329</v>
      </c>
      <c r="N10" s="20">
        <v>139</v>
      </c>
    </row>
    <row r="11" spans="1:14">
      <c r="A11" t="s">
        <v>87</v>
      </c>
      <c r="B11" s="20">
        <v>1784990</v>
      </c>
      <c r="C11" s="20"/>
      <c r="D11" s="20"/>
      <c r="E11" s="20"/>
      <c r="F11" s="20"/>
      <c r="G11" s="20"/>
      <c r="H11" s="20">
        <v>4852</v>
      </c>
      <c r="I11" s="20">
        <v>1232</v>
      </c>
      <c r="J11">
        <v>58</v>
      </c>
      <c r="K11" s="20">
        <v>443</v>
      </c>
      <c r="L11" s="20">
        <v>192</v>
      </c>
      <c r="N11" s="20">
        <v>63</v>
      </c>
    </row>
    <row r="12" spans="1:14">
      <c r="A12" t="s">
        <v>226</v>
      </c>
      <c r="B12" s="20">
        <v>101</v>
      </c>
      <c r="C12" s="20"/>
      <c r="D12" s="20"/>
      <c r="E12" s="20"/>
      <c r="F12" s="20"/>
      <c r="G12" s="20"/>
      <c r="H12" s="20"/>
      <c r="I12" s="20"/>
    </row>
    <row r="13" spans="1:14">
      <c r="A13" t="s">
        <v>95</v>
      </c>
      <c r="B13" s="20">
        <v>110805</v>
      </c>
      <c r="C13" s="20"/>
      <c r="D13" s="20"/>
      <c r="E13" s="20"/>
      <c r="F13" s="20"/>
      <c r="G13" s="20"/>
      <c r="H13" s="20"/>
      <c r="I13" s="20"/>
    </row>
    <row r="14" spans="1:14">
      <c r="A14" t="s">
        <v>100</v>
      </c>
      <c r="B14" s="20">
        <v>146149</v>
      </c>
      <c r="C14" s="20"/>
      <c r="D14" s="20"/>
      <c r="E14" s="20"/>
      <c r="F14" s="20"/>
      <c r="G14" s="20">
        <v>1709</v>
      </c>
      <c r="H14" s="20"/>
      <c r="I14" s="20"/>
    </row>
    <row r="15" spans="1:14">
      <c r="A15" t="s">
        <v>102</v>
      </c>
      <c r="B15" s="20"/>
      <c r="C15" s="20"/>
      <c r="D15" s="20"/>
      <c r="E15" s="20"/>
      <c r="F15" s="20"/>
      <c r="G15" s="20"/>
      <c r="H15" s="20"/>
      <c r="I15" s="20"/>
      <c r="J15">
        <v>1319</v>
      </c>
      <c r="L15">
        <v>87</v>
      </c>
    </row>
    <row r="16" spans="1:14">
      <c r="A16" t="s">
        <v>107</v>
      </c>
      <c r="B16" s="20">
        <v>8010</v>
      </c>
      <c r="F16" s="20"/>
      <c r="G16" s="20"/>
      <c r="H16" s="20"/>
      <c r="I16" s="20"/>
    </row>
    <row r="17" spans="1:14">
      <c r="A17" t="s">
        <v>122</v>
      </c>
      <c r="B17" s="20">
        <v>881684</v>
      </c>
      <c r="C17" s="20">
        <v>1095451</v>
      </c>
      <c r="D17" s="20">
        <v>8208</v>
      </c>
      <c r="E17" s="20">
        <v>1535</v>
      </c>
      <c r="F17" s="20">
        <v>3114064</v>
      </c>
      <c r="G17" s="20">
        <v>318426</v>
      </c>
      <c r="H17" s="20">
        <v>39576</v>
      </c>
      <c r="I17" s="20">
        <v>239433</v>
      </c>
      <c r="J17" s="20">
        <v>123</v>
      </c>
      <c r="K17" s="20">
        <v>144685</v>
      </c>
      <c r="L17" s="20">
        <v>7716</v>
      </c>
    </row>
    <row r="18" spans="1:14">
      <c r="A18" t="s">
        <v>127</v>
      </c>
      <c r="B18" s="20">
        <v>323256</v>
      </c>
      <c r="C18" s="20"/>
      <c r="D18" s="20"/>
      <c r="E18" s="20"/>
      <c r="F18" s="20"/>
      <c r="G18" s="20"/>
      <c r="H18" s="20"/>
      <c r="I18" s="20"/>
    </row>
    <row r="19" spans="1:14">
      <c r="A19" t="s">
        <v>383</v>
      </c>
      <c r="B19" s="20">
        <v>436</v>
      </c>
      <c r="C19" s="20"/>
      <c r="D19" s="20"/>
      <c r="E19" s="20"/>
      <c r="F19" s="20"/>
      <c r="G19" s="20"/>
      <c r="H19" s="20"/>
      <c r="I19" s="20"/>
    </row>
    <row r="20" spans="1:14">
      <c r="A20" t="s">
        <v>316</v>
      </c>
      <c r="B20" s="20">
        <v>176</v>
      </c>
      <c r="C20" s="20"/>
      <c r="D20" s="20"/>
      <c r="E20" s="20"/>
      <c r="F20" s="20"/>
      <c r="G20" s="20"/>
      <c r="H20" s="20"/>
      <c r="I20" s="20"/>
    </row>
    <row r="21" spans="1:14">
      <c r="A21" t="s">
        <v>147</v>
      </c>
      <c r="B21" s="20">
        <v>15504</v>
      </c>
      <c r="C21" s="20"/>
      <c r="D21" s="20"/>
      <c r="E21" s="20"/>
      <c r="F21" s="20"/>
      <c r="G21" s="20"/>
      <c r="H21" s="20"/>
      <c r="I21" s="20"/>
    </row>
    <row r="22" spans="1:14">
      <c r="A22" t="s">
        <v>149</v>
      </c>
      <c r="B22" s="20">
        <v>1970</v>
      </c>
      <c r="C22" s="20"/>
      <c r="D22" s="20"/>
      <c r="E22" s="20"/>
      <c r="F22" s="20"/>
      <c r="G22" s="20"/>
      <c r="H22" s="20"/>
      <c r="I22" s="20"/>
      <c r="N22">
        <v>515</v>
      </c>
    </row>
    <row r="23" spans="1:14">
      <c r="A23" t="s">
        <v>150</v>
      </c>
      <c r="B23" s="20">
        <v>1089</v>
      </c>
      <c r="C23" s="20">
        <v>175</v>
      </c>
      <c r="D23" s="20">
        <v>8904</v>
      </c>
      <c r="E23" s="20"/>
      <c r="F23" s="20"/>
      <c r="G23" s="20"/>
      <c r="H23" s="20"/>
      <c r="I23" s="20"/>
      <c r="J23">
        <v>60</v>
      </c>
    </row>
    <row r="24" spans="1:14">
      <c r="A24" t="s">
        <v>160</v>
      </c>
      <c r="B24" s="20">
        <v>274408</v>
      </c>
      <c r="C24">
        <v>192</v>
      </c>
      <c r="D24" s="20"/>
      <c r="F24" s="20">
        <v>212</v>
      </c>
      <c r="G24" s="20">
        <v>9658</v>
      </c>
      <c r="H24" s="20">
        <v>7988</v>
      </c>
      <c r="I24" s="20">
        <v>3684</v>
      </c>
      <c r="J24" s="20">
        <v>125</v>
      </c>
      <c r="K24" s="20">
        <v>43246</v>
      </c>
      <c r="L24" s="20">
        <v>140653</v>
      </c>
      <c r="N24" s="20">
        <v>2005</v>
      </c>
    </row>
    <row r="25" spans="1:14">
      <c r="A25" t="s">
        <v>62</v>
      </c>
      <c r="B25" s="20">
        <v>802555</v>
      </c>
      <c r="C25" s="20"/>
      <c r="D25" s="20"/>
      <c r="E25" s="20"/>
      <c r="F25" s="20"/>
      <c r="G25" s="20"/>
      <c r="H25" s="20">
        <v>508</v>
      </c>
      <c r="I25" s="20">
        <v>975</v>
      </c>
      <c r="K25">
        <v>126</v>
      </c>
      <c r="L25" s="20">
        <v>17099</v>
      </c>
      <c r="M25" s="20">
        <v>125</v>
      </c>
      <c r="N25" s="20">
        <v>138491</v>
      </c>
    </row>
    <row r="26" spans="1:14">
      <c r="A26" t="s">
        <v>93</v>
      </c>
      <c r="B26" s="20"/>
      <c r="C26" s="20"/>
      <c r="D26" s="20"/>
      <c r="E26" s="20"/>
      <c r="F26" s="20"/>
      <c r="G26" s="20"/>
      <c r="H26" s="20"/>
      <c r="I26" s="20"/>
      <c r="M26">
        <v>50</v>
      </c>
    </row>
    <row r="27" spans="1:14">
      <c r="A27" t="s">
        <v>305</v>
      </c>
      <c r="B27" s="20"/>
      <c r="C27" s="20"/>
      <c r="D27" s="20"/>
      <c r="E27" s="20"/>
      <c r="F27" s="20"/>
      <c r="G27" s="20"/>
      <c r="H27" s="20"/>
      <c r="I27" s="20"/>
      <c r="N27">
        <v>136</v>
      </c>
    </row>
    <row r="28" spans="1:14">
      <c r="A28" t="s">
        <v>118</v>
      </c>
      <c r="B28" s="20">
        <v>11615</v>
      </c>
      <c r="C28" s="20"/>
      <c r="D28" s="20"/>
      <c r="E28" s="20"/>
      <c r="F28" s="20"/>
      <c r="G28" s="20"/>
      <c r="H28" s="20"/>
      <c r="I28" s="20"/>
      <c r="L28">
        <v>160</v>
      </c>
      <c r="M28">
        <v>40</v>
      </c>
      <c r="N28">
        <v>3772</v>
      </c>
    </row>
    <row r="29" spans="1:14">
      <c r="A29" t="s">
        <v>287</v>
      </c>
      <c r="B29" s="20"/>
      <c r="C29" s="20"/>
      <c r="D29" s="20"/>
      <c r="E29" s="20"/>
      <c r="F29" s="20"/>
      <c r="G29" s="20"/>
      <c r="H29" s="20"/>
      <c r="I29" s="20"/>
      <c r="N29">
        <v>24</v>
      </c>
    </row>
    <row r="30" spans="1:14">
      <c r="A30" t="s">
        <v>302</v>
      </c>
      <c r="B30" s="20"/>
      <c r="C30" s="20"/>
      <c r="D30" s="20"/>
      <c r="E30" s="20"/>
      <c r="F30" s="20"/>
      <c r="G30" s="20"/>
      <c r="H30" s="20">
        <v>73840</v>
      </c>
      <c r="I30" s="20"/>
      <c r="N30">
        <v>150</v>
      </c>
    </row>
    <row r="31" spans="1:14">
      <c r="A31" t="s">
        <v>155</v>
      </c>
      <c r="B31" s="20">
        <v>45117</v>
      </c>
      <c r="C31" s="20"/>
      <c r="D31" s="20"/>
      <c r="E31" s="20"/>
      <c r="F31" s="20"/>
      <c r="G31" s="20"/>
      <c r="H31" s="20"/>
      <c r="I31" s="20"/>
      <c r="L31">
        <v>904</v>
      </c>
    </row>
    <row r="32" spans="1:14">
      <c r="A32" t="s">
        <v>103</v>
      </c>
      <c r="B32" s="20">
        <v>18</v>
      </c>
      <c r="C32" s="20"/>
      <c r="D32" s="20"/>
      <c r="E32" s="20"/>
      <c r="F32" s="20"/>
      <c r="G32" s="20"/>
      <c r="H32" s="20"/>
      <c r="I32" s="20"/>
    </row>
    <row r="33" spans="1:14">
      <c r="A33" t="s">
        <v>431</v>
      </c>
      <c r="B33" s="20"/>
      <c r="C33" s="20"/>
      <c r="D33" s="20"/>
      <c r="E33" s="20"/>
      <c r="F33" s="20"/>
      <c r="G33" s="20"/>
      <c r="H33" s="20"/>
      <c r="I33" s="20"/>
      <c r="N33">
        <v>769</v>
      </c>
    </row>
    <row r="34" spans="1:14">
      <c r="A34" t="s">
        <v>72</v>
      </c>
      <c r="B34" s="20">
        <v>33520</v>
      </c>
      <c r="C34" s="20"/>
      <c r="D34" s="20"/>
      <c r="E34" s="20"/>
      <c r="F34" s="20"/>
      <c r="G34" s="20"/>
      <c r="H34" s="20"/>
      <c r="I34" s="20"/>
      <c r="N34">
        <v>6573</v>
      </c>
    </row>
    <row r="35" spans="1:14">
      <c r="A35" t="s">
        <v>75</v>
      </c>
      <c r="B35" s="20">
        <v>1067</v>
      </c>
      <c r="C35" s="20"/>
      <c r="D35" s="20"/>
      <c r="E35" s="20"/>
      <c r="F35" s="20"/>
      <c r="G35" s="20"/>
      <c r="H35" s="20"/>
      <c r="I35" s="20"/>
      <c r="N35">
        <v>44</v>
      </c>
    </row>
    <row r="36" spans="1:14">
      <c r="A36" t="s">
        <v>47</v>
      </c>
      <c r="B36" s="20">
        <v>243745</v>
      </c>
      <c r="C36" s="20"/>
      <c r="D36" s="20"/>
      <c r="E36" s="20"/>
      <c r="F36" s="20"/>
      <c r="G36" s="20"/>
      <c r="H36" s="20"/>
      <c r="I36" s="20"/>
      <c r="L36">
        <v>1034</v>
      </c>
    </row>
    <row r="37" spans="1:14">
      <c r="A37" t="s">
        <v>360</v>
      </c>
      <c r="B37" s="20"/>
      <c r="C37" s="20"/>
      <c r="D37" s="20"/>
      <c r="E37" s="20"/>
      <c r="F37" s="20"/>
      <c r="G37" s="20"/>
      <c r="H37" s="20"/>
      <c r="I37" s="20"/>
      <c r="N37">
        <v>20</v>
      </c>
    </row>
    <row r="38" spans="1:14">
      <c r="A38" t="s">
        <v>161</v>
      </c>
      <c r="B38" s="20">
        <v>1342</v>
      </c>
      <c r="C38" s="20"/>
      <c r="D38" s="20"/>
      <c r="E38" s="20"/>
      <c r="F38" s="20"/>
      <c r="G38" s="20"/>
      <c r="H38" s="20"/>
      <c r="I38" s="20"/>
      <c r="L38">
        <v>80</v>
      </c>
    </row>
    <row r="39" spans="1:14">
      <c r="A39" t="s">
        <v>313</v>
      </c>
      <c r="B39" s="20"/>
      <c r="C39" s="20"/>
      <c r="D39" s="20"/>
      <c r="E39" s="20"/>
      <c r="F39" s="20"/>
      <c r="G39" s="20"/>
      <c r="H39" s="20"/>
      <c r="I39" s="20"/>
      <c r="L39">
        <v>121</v>
      </c>
    </row>
    <row r="40" spans="1:14">
      <c r="A40" t="s">
        <v>67</v>
      </c>
      <c r="B40" s="20">
        <v>6828</v>
      </c>
      <c r="C40" s="20"/>
      <c r="D40" s="20">
        <v>541</v>
      </c>
      <c r="E40" s="20"/>
      <c r="F40" s="20"/>
      <c r="G40" s="20">
        <v>1459</v>
      </c>
      <c r="H40" s="20">
        <v>41</v>
      </c>
      <c r="I40" s="20">
        <v>15</v>
      </c>
      <c r="N40">
        <v>14</v>
      </c>
    </row>
    <row r="41" spans="1:14">
      <c r="A41" t="s">
        <v>387</v>
      </c>
      <c r="B41" s="20">
        <v>3412</v>
      </c>
      <c r="C41" s="20"/>
      <c r="D41" s="20">
        <v>78823</v>
      </c>
      <c r="E41" s="20">
        <v>497</v>
      </c>
      <c r="F41" s="20"/>
      <c r="G41" s="20">
        <v>560</v>
      </c>
      <c r="H41" s="20">
        <v>569</v>
      </c>
      <c r="I41" s="20"/>
      <c r="L41">
        <v>38</v>
      </c>
    </row>
    <row r="42" spans="1:14">
      <c r="A42" t="s">
        <v>104</v>
      </c>
      <c r="B42" s="20">
        <v>85944</v>
      </c>
      <c r="C42" s="20"/>
      <c r="D42" s="20"/>
      <c r="E42" s="20"/>
      <c r="F42" s="20">
        <v>504</v>
      </c>
      <c r="G42" s="20"/>
      <c r="H42" s="20">
        <v>1009789</v>
      </c>
      <c r="I42" s="20">
        <v>416</v>
      </c>
      <c r="L42">
        <v>251</v>
      </c>
    </row>
    <row r="43" spans="1:14">
      <c r="A43" t="s">
        <v>399</v>
      </c>
      <c r="B43" s="20">
        <v>2694</v>
      </c>
      <c r="C43" s="20"/>
      <c r="D43" s="20"/>
      <c r="E43" s="20"/>
      <c r="F43" s="20"/>
      <c r="G43" s="20"/>
      <c r="H43" s="20">
        <v>141</v>
      </c>
      <c r="I43" s="20"/>
    </row>
    <row r="44" spans="1:14">
      <c r="A44" t="s">
        <v>364</v>
      </c>
      <c r="B44" s="20"/>
      <c r="C44" s="20"/>
      <c r="D44" s="20"/>
      <c r="E44" s="20"/>
      <c r="F44" s="20"/>
      <c r="G44" s="20"/>
      <c r="H44" s="20"/>
      <c r="I44" s="20"/>
      <c r="M44">
        <v>50</v>
      </c>
    </row>
    <row r="45" spans="1:14">
      <c r="A45" t="s">
        <v>212</v>
      </c>
      <c r="B45" s="20"/>
      <c r="C45" s="20"/>
      <c r="D45" s="20"/>
      <c r="E45" s="20"/>
      <c r="F45" s="20"/>
      <c r="G45" s="20"/>
      <c r="H45" s="20"/>
      <c r="I45" s="20"/>
      <c r="M45">
        <v>90</v>
      </c>
    </row>
    <row r="46" spans="1:14">
      <c r="A46" t="s">
        <v>151</v>
      </c>
      <c r="B46" s="20">
        <v>11118</v>
      </c>
      <c r="C46" s="20"/>
      <c r="D46" s="20"/>
      <c r="E46" s="20"/>
      <c r="F46" s="20"/>
      <c r="G46" s="20"/>
      <c r="H46" s="20"/>
      <c r="I46" s="20"/>
    </row>
    <row r="47" spans="1:14">
      <c r="A47" t="s">
        <v>157</v>
      </c>
      <c r="B47" s="20">
        <v>148496</v>
      </c>
      <c r="C47" s="20"/>
      <c r="D47" s="20"/>
      <c r="E47" s="20"/>
      <c r="F47" s="20"/>
      <c r="G47" s="20"/>
      <c r="H47" s="20"/>
      <c r="I47" s="20">
        <v>178</v>
      </c>
    </row>
    <row r="48" spans="1:14">
      <c r="A48" t="s">
        <v>48</v>
      </c>
      <c r="B48" s="20">
        <v>26135</v>
      </c>
      <c r="C48" s="20"/>
      <c r="D48" s="20"/>
      <c r="E48" s="20"/>
      <c r="F48" s="20"/>
      <c r="G48" s="20"/>
      <c r="H48" s="20"/>
      <c r="I48" s="20">
        <v>590</v>
      </c>
      <c r="N48">
        <v>111</v>
      </c>
    </row>
    <row r="49" spans="1:14">
      <c r="A49" t="s">
        <v>361</v>
      </c>
      <c r="B49" s="20">
        <v>117</v>
      </c>
      <c r="C49" s="20"/>
      <c r="D49" s="20"/>
      <c r="E49" s="20"/>
      <c r="F49" s="20"/>
      <c r="G49" s="20"/>
      <c r="H49" s="20"/>
      <c r="I49" s="20"/>
    </row>
    <row r="50" spans="1:14">
      <c r="A50" t="s">
        <v>123</v>
      </c>
      <c r="B50" s="20">
        <v>302607</v>
      </c>
      <c r="C50" s="20"/>
      <c r="D50" s="20"/>
      <c r="E50" s="20"/>
      <c r="F50" s="20"/>
      <c r="G50" s="20"/>
      <c r="H50" s="20"/>
      <c r="I50" s="20">
        <v>110</v>
      </c>
      <c r="M50">
        <v>50</v>
      </c>
    </row>
    <row r="51" spans="1:14">
      <c r="A51" t="s">
        <v>146</v>
      </c>
      <c r="C51" s="20"/>
      <c r="D51" s="20"/>
      <c r="E51" s="20"/>
      <c r="F51" s="20"/>
      <c r="G51" s="20"/>
      <c r="H51" s="20"/>
      <c r="I51" s="20">
        <v>13</v>
      </c>
    </row>
    <row r="52" spans="1:14">
      <c r="A52" t="s">
        <v>401</v>
      </c>
      <c r="B52" s="20">
        <v>5738</v>
      </c>
      <c r="C52" s="20"/>
      <c r="D52" s="20"/>
      <c r="E52" s="20"/>
      <c r="F52" s="20"/>
      <c r="G52" s="20"/>
      <c r="H52" s="20"/>
      <c r="I52" s="20"/>
    </row>
    <row r="53" spans="1:14">
      <c r="A53" t="s">
        <v>119</v>
      </c>
      <c r="B53" s="20">
        <v>171685</v>
      </c>
      <c r="C53" s="20"/>
      <c r="D53" s="20"/>
      <c r="E53" s="20"/>
      <c r="F53" s="20"/>
      <c r="G53" s="20"/>
      <c r="H53" s="20"/>
      <c r="I53" s="20"/>
    </row>
    <row r="54" spans="1:14">
      <c r="A54" t="s">
        <v>63</v>
      </c>
      <c r="B54" s="20">
        <v>271840</v>
      </c>
      <c r="C54" s="20"/>
      <c r="D54" s="20"/>
      <c r="E54" s="20"/>
      <c r="F54" s="20"/>
      <c r="G54" s="20"/>
      <c r="H54" s="20"/>
      <c r="I54" s="20"/>
    </row>
    <row r="55" spans="1:14">
      <c r="C55" s="20"/>
      <c r="D55" s="20"/>
      <c r="E55" s="20"/>
      <c r="F55" s="20"/>
      <c r="G55" s="20"/>
      <c r="H55" s="20"/>
      <c r="I55" s="20"/>
    </row>
    <row r="56" spans="1:14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</row>
    <row r="57" spans="1:14">
      <c r="B57" s="20"/>
      <c r="C57" s="20"/>
      <c r="D57" s="20"/>
      <c r="E57" s="20"/>
      <c r="F57" s="20"/>
      <c r="G57" s="20"/>
      <c r="H57" s="20"/>
      <c r="I5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pane ySplit="1" topLeftCell="A2" activePane="bottomLeft" state="frozen"/>
      <selection pane="bottomLeft" activeCell="C36" sqref="C36"/>
    </sheetView>
  </sheetViews>
  <sheetFormatPr defaultColWidth="11.42578125" defaultRowHeight="15"/>
  <cols>
    <col min="1" max="1" width="38.7109375" style="44" bestFit="1" customWidth="1"/>
    <col min="2" max="2" width="7.5703125" style="44" bestFit="1" customWidth="1"/>
    <col min="3" max="16384" width="11.42578125" style="44"/>
  </cols>
  <sheetData>
    <row r="1" spans="1:4" s="49" customFormat="1">
      <c r="A1" s="49" t="s">
        <v>44</v>
      </c>
      <c r="B1" s="37" t="s">
        <v>324</v>
      </c>
    </row>
    <row r="2" spans="1:4" s="51" customFormat="1">
      <c r="A2" s="49" t="s">
        <v>45</v>
      </c>
      <c r="B2" s="56">
        <f>SUM(B3:B38)</f>
        <v>573764</v>
      </c>
      <c r="D2" s="56"/>
    </row>
    <row r="3" spans="1:4" s="51" customFormat="1">
      <c r="A3" s="44" t="s">
        <v>215</v>
      </c>
      <c r="B3" s="48">
        <v>35367</v>
      </c>
      <c r="C3" s="56"/>
    </row>
    <row r="4" spans="1:4" s="51" customFormat="1">
      <c r="A4" s="44" t="s">
        <v>175</v>
      </c>
      <c r="B4" s="48">
        <v>4741</v>
      </c>
    </row>
    <row r="5" spans="1:4" s="51" customFormat="1">
      <c r="A5" s="44" t="s">
        <v>56</v>
      </c>
      <c r="B5" s="48">
        <v>11758</v>
      </c>
    </row>
    <row r="6" spans="1:4" s="51" customFormat="1">
      <c r="A6" s="44" t="s">
        <v>210</v>
      </c>
      <c r="B6" s="48">
        <v>31</v>
      </c>
    </row>
    <row r="7" spans="1:4" s="51" customFormat="1">
      <c r="A7" s="44" t="s">
        <v>167</v>
      </c>
      <c r="B7" s="48">
        <v>177414</v>
      </c>
    </row>
    <row r="8" spans="1:4" s="51" customFormat="1">
      <c r="A8" s="44" t="s">
        <v>57</v>
      </c>
      <c r="B8" s="48">
        <v>30066</v>
      </c>
    </row>
    <row r="9" spans="1:4" s="51" customFormat="1">
      <c r="A9" s="44" t="s">
        <v>62</v>
      </c>
      <c r="B9" s="48">
        <v>45890</v>
      </c>
    </row>
    <row r="10" spans="1:4" s="51" customFormat="1">
      <c r="A10" s="44" t="s">
        <v>197</v>
      </c>
      <c r="B10" s="48">
        <v>5579</v>
      </c>
    </row>
    <row r="11" spans="1:4" s="51" customFormat="1">
      <c r="A11" s="44" t="s">
        <v>67</v>
      </c>
      <c r="B11" s="48">
        <v>150</v>
      </c>
    </row>
    <row r="12" spans="1:4" s="51" customFormat="1">
      <c r="A12" s="44" t="s">
        <v>72</v>
      </c>
      <c r="B12" s="48">
        <v>392</v>
      </c>
    </row>
    <row r="13" spans="1:4" s="51" customFormat="1">
      <c r="A13" s="44" t="s">
        <v>172</v>
      </c>
      <c r="B13" s="48">
        <v>746</v>
      </c>
    </row>
    <row r="14" spans="1:4" s="51" customFormat="1">
      <c r="A14" s="44" t="s">
        <v>76</v>
      </c>
      <c r="B14" s="48">
        <v>28</v>
      </c>
    </row>
    <row r="15" spans="1:4" s="51" customFormat="1">
      <c r="A15" s="44" t="s">
        <v>165</v>
      </c>
      <c r="B15" s="48">
        <v>147009</v>
      </c>
    </row>
    <row r="16" spans="1:4" s="51" customFormat="1">
      <c r="A16" s="44" t="s">
        <v>168</v>
      </c>
      <c r="B16" s="48">
        <v>32612</v>
      </c>
    </row>
    <row r="17" spans="1:2" s="51" customFormat="1">
      <c r="A17" s="44" t="s">
        <v>169</v>
      </c>
      <c r="B17" s="48">
        <v>868</v>
      </c>
    </row>
    <row r="18" spans="1:2" s="51" customFormat="1">
      <c r="A18" s="44" t="s">
        <v>92</v>
      </c>
      <c r="B18" s="48">
        <v>19819</v>
      </c>
    </row>
    <row r="19" spans="1:2" s="51" customFormat="1">
      <c r="A19" s="44" t="s">
        <v>164</v>
      </c>
      <c r="B19" s="48">
        <v>43437</v>
      </c>
    </row>
    <row r="20" spans="1:2" s="51" customFormat="1">
      <c r="A20" s="44" t="s">
        <v>100</v>
      </c>
      <c r="B20" s="48">
        <v>123</v>
      </c>
    </row>
    <row r="21" spans="1:2" s="51" customFormat="1">
      <c r="A21" s="44" t="s">
        <v>113</v>
      </c>
      <c r="B21" s="48">
        <v>10</v>
      </c>
    </row>
    <row r="22" spans="1:2" s="51" customFormat="1">
      <c r="A22" s="44" t="s">
        <v>116</v>
      </c>
      <c r="B22" s="48">
        <v>2695</v>
      </c>
    </row>
    <row r="23" spans="1:2" s="51" customFormat="1">
      <c r="A23" s="44" t="s">
        <v>118</v>
      </c>
      <c r="B23" s="48">
        <v>1748</v>
      </c>
    </row>
    <row r="24" spans="1:2" s="51" customFormat="1">
      <c r="A24" s="44" t="s">
        <v>194</v>
      </c>
      <c r="B24" s="48">
        <v>850</v>
      </c>
    </row>
    <row r="25" spans="1:2" s="51" customFormat="1">
      <c r="A25" s="44" t="s">
        <v>207</v>
      </c>
      <c r="B25" s="48">
        <v>77</v>
      </c>
    </row>
    <row r="26" spans="1:2" s="51" customFormat="1">
      <c r="A26" s="44" t="s">
        <v>219</v>
      </c>
      <c r="B26" s="48">
        <v>1566</v>
      </c>
    </row>
    <row r="27" spans="1:2" s="51" customFormat="1">
      <c r="A27" s="44" t="s">
        <v>213</v>
      </c>
      <c r="B27" s="48">
        <v>5</v>
      </c>
    </row>
    <row r="28" spans="1:2" s="51" customFormat="1">
      <c r="A28" s="44" t="s">
        <v>134</v>
      </c>
      <c r="B28" s="48">
        <v>10</v>
      </c>
    </row>
    <row r="29" spans="1:2">
      <c r="A29" s="44" t="s">
        <v>203</v>
      </c>
      <c r="B29" s="48">
        <v>185</v>
      </c>
    </row>
    <row r="30" spans="1:2">
      <c r="A30" s="44" t="s">
        <v>139</v>
      </c>
      <c r="B30" s="48">
        <v>13</v>
      </c>
    </row>
    <row r="31" spans="1:2">
      <c r="A31" s="44" t="s">
        <v>188</v>
      </c>
      <c r="B31" s="48">
        <v>50</v>
      </c>
    </row>
    <row r="32" spans="1:2">
      <c r="A32" s="44" t="s">
        <v>166</v>
      </c>
      <c r="B32" s="48">
        <v>707</v>
      </c>
    </row>
    <row r="33" spans="1:2">
      <c r="A33" s="44" t="s">
        <v>183</v>
      </c>
      <c r="B33" s="48">
        <v>79</v>
      </c>
    </row>
    <row r="34" spans="1:2">
      <c r="A34" s="44" t="s">
        <v>218</v>
      </c>
      <c r="B34" s="48">
        <v>1033</v>
      </c>
    </row>
    <row r="35" spans="1:2">
      <c r="A35" s="44" t="s">
        <v>217</v>
      </c>
      <c r="B35" s="48">
        <v>100</v>
      </c>
    </row>
    <row r="36" spans="1:2">
      <c r="A36" s="44" t="s">
        <v>189</v>
      </c>
      <c r="B36" s="48">
        <v>1176</v>
      </c>
    </row>
    <row r="37" spans="1:2">
      <c r="A37" s="44" t="s">
        <v>214</v>
      </c>
      <c r="B37" s="48">
        <v>6898</v>
      </c>
    </row>
    <row r="38" spans="1:2">
      <c r="A38" s="44" t="s">
        <v>161</v>
      </c>
      <c r="B38" s="48">
        <v>532</v>
      </c>
    </row>
  </sheetData>
  <sortState ref="A3:D247">
    <sortCondition ref="A3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Updated Country List</vt:lpstr>
      <vt:lpstr>Key</vt:lpstr>
      <vt:lpstr>Notes</vt:lpstr>
      <vt:lpstr>1854</vt:lpstr>
      <vt:lpstr>1855</vt:lpstr>
      <vt:lpstr>1856</vt:lpstr>
      <vt:lpstr>1857</vt:lpstr>
      <vt:lpstr>1858</vt:lpstr>
      <vt:lpstr>1859</vt:lpstr>
      <vt:lpstr>1860</vt:lpstr>
      <vt:lpstr>1861</vt:lpstr>
      <vt:lpstr>1862</vt:lpstr>
      <vt:lpstr>1863</vt:lpstr>
      <vt:lpstr>1864</vt:lpstr>
      <vt:lpstr>1865</vt:lpstr>
      <vt:lpstr>1866</vt:lpstr>
      <vt:lpstr>1867</vt:lpstr>
      <vt:lpstr>1868</vt:lpstr>
      <vt:lpstr>1869</vt:lpstr>
      <vt:lpstr>1870</vt:lpstr>
      <vt:lpstr>1871</vt:lpstr>
      <vt:lpstr>1872</vt:lpstr>
      <vt:lpstr>1873</vt:lpstr>
      <vt:lpstr>1874</vt:lpstr>
      <vt:lpstr>1875</vt:lpstr>
      <vt:lpstr>1876</vt:lpstr>
      <vt:lpstr>1877</vt:lpstr>
      <vt:lpstr>1878</vt:lpstr>
      <vt:lpstr>1879</vt:lpstr>
      <vt:lpstr>1880</vt:lpstr>
      <vt:lpstr>1881</vt:lpstr>
      <vt:lpstr>1882</vt:lpstr>
      <vt:lpstr>1883</vt:lpstr>
      <vt:lpstr>1884</vt:lpstr>
      <vt:lpstr>1885</vt:lpstr>
      <vt:lpstr>1886</vt:lpstr>
      <vt:lpstr>1887</vt:lpstr>
      <vt:lpstr>1888</vt:lpstr>
      <vt:lpstr>1889</vt:lpstr>
      <vt:lpstr>1890</vt:lpstr>
      <vt:lpstr>1891</vt:lpstr>
      <vt:lpstr>1892</vt:lpstr>
      <vt:lpstr>1893</vt:lpstr>
      <vt:lpstr>1894</vt:lpstr>
      <vt:lpstr>1895</vt:lpstr>
      <vt:lpstr>1896</vt:lpstr>
      <vt:lpstr>1897</vt:lpstr>
      <vt:lpstr>1898</vt:lpstr>
      <vt:lpstr>1899</vt:lpstr>
      <vt:lpstr>1900</vt:lpstr>
      <vt:lpstr>1901</vt:lpstr>
      <vt:lpstr>1902</vt:lpstr>
      <vt:lpstr>1903</vt:lpstr>
      <vt:lpstr>1904</vt:lpstr>
      <vt:lpstr>1905</vt:lpstr>
      <vt:lpstr>1906</vt:lpstr>
      <vt:lpstr>1907</vt:lpstr>
      <vt:lpstr>1908</vt:lpstr>
      <vt:lpstr>1909</vt:lpstr>
      <vt:lpstr>1910</vt:lpstr>
      <vt:lpstr>1911</vt:lpstr>
      <vt:lpstr>1912</vt:lpstr>
      <vt:lpstr>1913</vt:lpstr>
      <vt:lpstr>1914</vt:lpstr>
      <vt:lpstr>1915</vt:lpstr>
      <vt:lpstr>1916</vt:lpstr>
      <vt:lpstr>1917</vt:lpstr>
      <vt:lpstr>1918</vt:lpstr>
      <vt:lpstr>1918_Switch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1928</vt:lpstr>
      <vt:lpstr>1929</vt:lpstr>
      <vt:lpstr>1930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mspringborn</dc:creator>
  <cp:lastModifiedBy>WIN31TONT40</cp:lastModifiedBy>
  <cp:lastPrinted>2015-03-31T04:13:40Z</cp:lastPrinted>
  <dcterms:created xsi:type="dcterms:W3CDTF">2014-09-18T20:15:15Z</dcterms:created>
  <dcterms:modified xsi:type="dcterms:W3CDTF">2016-05-03T13:24:34Z</dcterms:modified>
</cp:coreProperties>
</file>