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34c1e357d8c4c1c/Documents/GitHub/MOOCs/MIT-Analytics-Edge/data/"/>
    </mc:Choice>
  </mc:AlternateContent>
  <bookViews>
    <workbookView xWindow="936" yWindow="0" windowWidth="16560" windowHeight="5652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Sheet1!$B$53</definedName>
    <definedName name="solver_lhs2" localSheetId="0" hidden="1">Sheet1!$B$56</definedName>
    <definedName name="solver_lhs3" localSheetId="0" hidden="1">Sheet1!$B$64:$B$70</definedName>
    <definedName name="solver_lhs4" localSheetId="0" hidden="1">Sheet1!$B$71:$B$74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Sheet1!$B$61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1</definedName>
    <definedName name="solver_rel4" localSheetId="0" hidden="1">3</definedName>
    <definedName name="solver_rhs1" localSheetId="0" hidden="1">0</definedName>
    <definedName name="solver_rhs2" localSheetId="0" hidden="1">0</definedName>
    <definedName name="solver_rhs3" localSheetId="0" hidden="1">Sheet1!$D$64:$D$70</definedName>
    <definedName name="solver_rhs4" localSheetId="0" hidden="1">Sheet1!$D$71:$D$74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7" i="1" l="1"/>
  <c r="G31" i="1"/>
  <c r="H31" i="1"/>
  <c r="I31" i="1"/>
  <c r="F31" i="1"/>
  <c r="B61" i="1"/>
  <c r="D62" i="1"/>
  <c r="G62" i="1"/>
  <c r="F62" i="1"/>
  <c r="B74" i="1"/>
  <c r="B73" i="1"/>
  <c r="B72" i="1"/>
  <c r="B71" i="1"/>
  <c r="B68" i="1"/>
  <c r="B69" i="1"/>
  <c r="B70" i="1"/>
  <c r="B67" i="1"/>
  <c r="B66" i="1"/>
  <c r="B65" i="1"/>
  <c r="B64" i="1"/>
  <c r="D65" i="1"/>
  <c r="D66" i="1"/>
  <c r="D68" i="1"/>
  <c r="D69" i="1"/>
  <c r="D70" i="1"/>
  <c r="D64" i="1"/>
  <c r="D72" i="1"/>
  <c r="D73" i="1"/>
  <c r="D74" i="1"/>
  <c r="D71" i="1"/>
</calcChain>
</file>

<file path=xl/sharedStrings.xml><?xml version="1.0" encoding="utf-8"?>
<sst xmlns="http://schemas.openxmlformats.org/spreadsheetml/2006/main" count="97" uniqueCount="40">
  <si>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</si>
  <si>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</si>
  <si>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</si>
  <si>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</si>
  <si>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</si>
  <si>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</si>
  <si>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</si>
  <si>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</si>
  <si>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</si>
  <si>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</si>
  <si>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</si>
  <si>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</si>
  <si>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</si>
  <si>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</si>
  <si>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</si>
  <si>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</si>
  <si>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</si>
  <si>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</si>
  <si>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</si>
  <si>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</si>
  <si>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</si>
  <si>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</si>
  <si>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Objective</t>
  </si>
  <si>
    <t>Ambrosi Capacity</t>
  </si>
  <si>
    <t>Bresciani Capacity</t>
  </si>
  <si>
    <t>Castri Capacity</t>
  </si>
  <si>
    <t>De Blasi Capacity</t>
  </si>
  <si>
    <t>Estensi Capacity</t>
  </si>
  <si>
    <t>Filatoi Riuniti Capacity</t>
  </si>
  <si>
    <t>Guiliani Capacity</t>
  </si>
  <si>
    <t>Extra Fine Demand</t>
  </si>
  <si>
    <t>Fine Demand</t>
  </si>
  <si>
    <t>Medium Demand</t>
  </si>
  <si>
    <t>Coarse Demand</t>
  </si>
  <si>
    <t>Value</t>
  </si>
  <si>
    <t>Sign</t>
  </si>
  <si>
    <t>Constraint</t>
  </si>
  <si>
    <t>&lt;=</t>
  </si>
  <si>
    <t>&gt;=</t>
  </si>
  <si>
    <t>b18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</si>
</sst>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topLeftCell="A48" workbookViewId="0">
      <selection activeCell="A52" sqref="A52"/>
    </sheetView>
  </sheetViews>
  <sheetFormatPr defaultColWidth="11.19921875" defaultRowHeight="15.6" x14ac:dyDescent="0.3"/>
  <sheetData>
    <row r="1" spans="1:5" x14ac:dyDescent="0.3">
      <c r="A1" s="13" t="s">
        <v>0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ht="16.2" thickBot="1" x14ac:dyDescent="0.35">
      <c r="A3" s="13" t="s">
        <v>1</v>
      </c>
      <c r="B3" s="1"/>
      <c r="C3" s="1"/>
      <c r="D3" s="1"/>
      <c r="E3" s="1"/>
    </row>
    <row r="4" spans="1:5" ht="16.2" thickBot="1" x14ac:dyDescent="0.35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x14ac:dyDescent="0.3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 x14ac:dyDescent="0.3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 x14ac:dyDescent="0.3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 x14ac:dyDescent="0.3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 x14ac:dyDescent="0.3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 x14ac:dyDescent="0.3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.2" thickBot="1" x14ac:dyDescent="0.35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 x14ac:dyDescent="0.3">
      <c r="A12" s="1"/>
      <c r="B12" s="1"/>
      <c r="C12" s="1"/>
      <c r="D12" s="1"/>
      <c r="E12" s="1"/>
    </row>
    <row r="13" spans="1:5" ht="16.2" thickBot="1" x14ac:dyDescent="0.35">
      <c r="A13" s="13" t="s">
        <v>14</v>
      </c>
      <c r="B13" s="1"/>
      <c r="C13" s="1"/>
      <c r="D13" s="1"/>
      <c r="E13" s="1"/>
    </row>
    <row r="14" spans="1:5" ht="16.2" thickBot="1" x14ac:dyDescent="0.35">
      <c r="A14" s="2" t="s">
        <v>2</v>
      </c>
      <c r="B14" s="4" t="s">
        <v>15</v>
      </c>
      <c r="C14" s="1"/>
      <c r="D14" s="1"/>
      <c r="E14" s="1"/>
    </row>
    <row r="15" spans="1:5" x14ac:dyDescent="0.3">
      <c r="A15" s="5" t="s">
        <v>7</v>
      </c>
      <c r="B15" s="8">
        <v>2500</v>
      </c>
      <c r="C15" s="1"/>
      <c r="D15" s="1"/>
      <c r="E15" s="1"/>
    </row>
    <row r="16" spans="1:5" x14ac:dyDescent="0.3">
      <c r="A16" s="5" t="s">
        <v>8</v>
      </c>
      <c r="B16" s="8">
        <v>3000</v>
      </c>
      <c r="C16" s="1"/>
      <c r="D16" s="1"/>
      <c r="E16" s="1"/>
    </row>
    <row r="17" spans="1:9" x14ac:dyDescent="0.3">
      <c r="A17" s="5" t="s">
        <v>9</v>
      </c>
      <c r="B17" s="8">
        <v>2500</v>
      </c>
      <c r="C17" s="1"/>
      <c r="D17" s="1"/>
      <c r="E17" s="1"/>
    </row>
    <row r="18" spans="1:9" x14ac:dyDescent="0.3">
      <c r="A18" s="5" t="s">
        <v>10</v>
      </c>
      <c r="B18" s="8">
        <v>2600</v>
      </c>
      <c r="C18" s="1"/>
      <c r="D18" s="1"/>
      <c r="E18" s="1"/>
    </row>
    <row r="19" spans="1:9" x14ac:dyDescent="0.3">
      <c r="A19" s="5" t="s">
        <v>11</v>
      </c>
      <c r="B19" s="8">
        <v>2500</v>
      </c>
      <c r="C19" s="1"/>
      <c r="D19" s="1"/>
      <c r="E19" s="1"/>
    </row>
    <row r="20" spans="1:9" x14ac:dyDescent="0.3">
      <c r="A20" s="5" t="s">
        <v>12</v>
      </c>
      <c r="B20" s="8">
        <v>38000</v>
      </c>
      <c r="C20" s="1"/>
      <c r="D20" s="1"/>
      <c r="E20" s="1"/>
    </row>
    <row r="21" spans="1:9" ht="16.2" thickBot="1" x14ac:dyDescent="0.35">
      <c r="A21" s="9" t="s">
        <v>13</v>
      </c>
      <c r="B21" s="10">
        <v>2500</v>
      </c>
      <c r="C21" s="1"/>
      <c r="D21" s="1"/>
      <c r="E21" s="1"/>
    </row>
    <row r="22" spans="1:9" x14ac:dyDescent="0.3">
      <c r="A22" s="1"/>
      <c r="B22" s="1"/>
      <c r="C22" s="1"/>
      <c r="D22" s="1"/>
      <c r="E22" s="1"/>
    </row>
    <row r="23" spans="1:9" ht="16.2" thickBot="1" x14ac:dyDescent="0.35">
      <c r="A23" s="13" t="s">
        <v>16</v>
      </c>
      <c r="B23" s="1"/>
      <c r="C23" s="1"/>
      <c r="D23" s="1"/>
      <c r="E23" s="1"/>
    </row>
    <row r="24" spans="1:9" ht="16.2" thickBot="1" x14ac:dyDescent="0.35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9" x14ac:dyDescent="0.3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9" x14ac:dyDescent="0.3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9" x14ac:dyDescent="0.3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9" x14ac:dyDescent="0.3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9" x14ac:dyDescent="0.3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9" x14ac:dyDescent="0.3">
      <c r="A30" s="5" t="s">
        <v>12</v>
      </c>
      <c r="B30" s="18">
        <v>17.337499999999999</v>
      </c>
      <c r="C30" s="18">
        <v>13.205</v>
      </c>
      <c r="D30" s="18">
        <v>10.83</v>
      </c>
      <c r="E30" s="19">
        <v>8.4550000000000001</v>
      </c>
      <c r="F30" s="18">
        <v>18.25</v>
      </c>
      <c r="G30" s="18">
        <v>13.9</v>
      </c>
      <c r="H30" s="18">
        <v>11.4</v>
      </c>
      <c r="I30" s="19">
        <v>8.9</v>
      </c>
    </row>
    <row r="31" spans="1:9" ht="16.2" thickBot="1" x14ac:dyDescent="0.35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  <c r="F31">
        <f>F30*0.95</f>
        <v>17.337499999999999</v>
      </c>
      <c r="G31">
        <f t="shared" ref="G31:I31" si="0">G30*0.95</f>
        <v>13.205</v>
      </c>
      <c r="H31">
        <f t="shared" si="0"/>
        <v>10.83</v>
      </c>
      <c r="I31">
        <f t="shared" si="0"/>
        <v>8.4550000000000001</v>
      </c>
    </row>
    <row r="32" spans="1:9" x14ac:dyDescent="0.3">
      <c r="A32" s="1"/>
      <c r="B32" s="1"/>
      <c r="C32" s="1"/>
      <c r="D32" s="1"/>
      <c r="E32" s="1"/>
    </row>
    <row r="33" spans="1:5" ht="16.2" thickBot="1" x14ac:dyDescent="0.35">
      <c r="A33" s="13" t="s">
        <v>17</v>
      </c>
      <c r="B33" s="1"/>
      <c r="C33" s="1"/>
      <c r="D33" s="1"/>
      <c r="E33" s="1"/>
    </row>
    <row r="34" spans="1:5" ht="16.2" thickBot="1" x14ac:dyDescent="0.35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3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 x14ac:dyDescent="0.3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 x14ac:dyDescent="0.3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 x14ac:dyDescent="0.3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 x14ac:dyDescent="0.3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 x14ac:dyDescent="0.3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.2" thickBot="1" x14ac:dyDescent="0.35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 x14ac:dyDescent="0.3">
      <c r="A42" s="1"/>
      <c r="B42" s="1"/>
      <c r="C42" s="1"/>
      <c r="D42" s="1"/>
      <c r="E42" s="1"/>
    </row>
    <row r="43" spans="1:5" ht="16.2" thickBot="1" x14ac:dyDescent="0.35">
      <c r="A43" s="13" t="s">
        <v>18</v>
      </c>
      <c r="B43" s="1"/>
      <c r="C43" s="1"/>
      <c r="D43" s="1"/>
      <c r="E43" s="1"/>
    </row>
    <row r="44" spans="1:5" ht="16.2" thickBot="1" x14ac:dyDescent="0.35">
      <c r="A44" s="2" t="s">
        <v>19</v>
      </c>
      <c r="B44" s="4" t="s">
        <v>20</v>
      </c>
      <c r="C44" s="12"/>
      <c r="D44" s="12"/>
      <c r="E44" s="12"/>
    </row>
    <row r="45" spans="1:5" x14ac:dyDescent="0.3">
      <c r="A45" s="5" t="s">
        <v>3</v>
      </c>
      <c r="B45" s="8">
        <v>25000</v>
      </c>
      <c r="C45" s="7"/>
      <c r="D45" s="7"/>
      <c r="E45" s="7"/>
    </row>
    <row r="46" spans="1:5" x14ac:dyDescent="0.3">
      <c r="A46" s="5" t="s">
        <v>4</v>
      </c>
      <c r="B46" s="8">
        <v>26000</v>
      </c>
      <c r="C46" s="1"/>
      <c r="D46" s="1"/>
      <c r="E46" s="1"/>
    </row>
    <row r="47" spans="1:5" x14ac:dyDescent="0.3">
      <c r="A47" s="5" t="s">
        <v>5</v>
      </c>
      <c r="B47" s="8">
        <v>28000</v>
      </c>
      <c r="C47" s="8">
        <v>28000</v>
      </c>
      <c r="D47" s="1"/>
      <c r="E47" s="1"/>
    </row>
    <row r="48" spans="1:5" ht="16.2" thickBot="1" x14ac:dyDescent="0.35">
      <c r="A48" s="9" t="s">
        <v>6</v>
      </c>
      <c r="B48" s="10">
        <v>28000</v>
      </c>
      <c r="C48" s="1"/>
      <c r="D48" s="1"/>
      <c r="E48" s="1"/>
    </row>
    <row r="49" spans="1:7" x14ac:dyDescent="0.3">
      <c r="A49" s="1"/>
      <c r="B49" s="1"/>
      <c r="C49" s="1"/>
      <c r="D49" s="1"/>
      <c r="E49" s="1"/>
    </row>
    <row r="50" spans="1:7" x14ac:dyDescent="0.3">
      <c r="A50" s="1"/>
      <c r="B50" s="1"/>
      <c r="C50" s="1"/>
      <c r="D50" s="1"/>
      <c r="E50" s="1"/>
    </row>
    <row r="51" spans="1:7" ht="16.2" thickBot="1" x14ac:dyDescent="0.35">
      <c r="A51" s="13" t="s">
        <v>21</v>
      </c>
      <c r="B51" s="1"/>
      <c r="C51" s="1"/>
      <c r="D51" s="1"/>
      <c r="E51" s="1"/>
    </row>
    <row r="52" spans="1:7" ht="16.2" thickBot="1" x14ac:dyDescent="0.35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7" x14ac:dyDescent="0.3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</row>
    <row r="54" spans="1:7" x14ac:dyDescent="0.3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</row>
    <row r="55" spans="1:7" x14ac:dyDescent="0.3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</row>
    <row r="56" spans="1:7" x14ac:dyDescent="0.3">
      <c r="A56" s="5" t="s">
        <v>10</v>
      </c>
      <c r="B56" s="26">
        <v>0</v>
      </c>
      <c r="C56" s="26">
        <v>0</v>
      </c>
      <c r="D56" s="26">
        <v>2040.1254518901733</v>
      </c>
      <c r="E56" s="29">
        <v>0</v>
      </c>
    </row>
    <row r="57" spans="1:7" x14ac:dyDescent="0.3">
      <c r="A57" s="5" t="s">
        <v>11</v>
      </c>
      <c r="B57" s="26">
        <v>3846.1538461538466</v>
      </c>
      <c r="C57" s="26">
        <v>0</v>
      </c>
      <c r="D57" s="26">
        <v>0</v>
      </c>
      <c r="E57" s="29">
        <v>0</v>
      </c>
    </row>
    <row r="58" spans="1:7" x14ac:dyDescent="0.3">
      <c r="A58" s="5" t="s">
        <v>12</v>
      </c>
      <c r="B58" s="26">
        <v>13164.428164428158</v>
      </c>
      <c r="C58" s="26">
        <v>19750</v>
      </c>
      <c r="D58" s="26">
        <v>18817.017405252696</v>
      </c>
      <c r="E58" s="29">
        <v>28000</v>
      </c>
    </row>
    <row r="59" spans="1:7" ht="16.2" thickBot="1" x14ac:dyDescent="0.35">
      <c r="A59" s="9" t="s">
        <v>13</v>
      </c>
      <c r="B59" s="30">
        <v>0</v>
      </c>
      <c r="C59" s="30">
        <v>0</v>
      </c>
      <c r="D59" s="30">
        <v>7142.8571428571413</v>
      </c>
      <c r="E59" s="31">
        <v>0</v>
      </c>
    </row>
    <row r="61" spans="1:7" x14ac:dyDescent="0.3">
      <c r="A61" s="32" t="s">
        <v>22</v>
      </c>
      <c r="B61">
        <f>SUMPRODUCT(B53:E59,B35:E41)+SUMPRODUCT(B53:E59,B25:E31)</f>
        <v>1333619.8436938878</v>
      </c>
      <c r="D61">
        <v>1382544.3343149223</v>
      </c>
    </row>
    <row r="62" spans="1:7" x14ac:dyDescent="0.3">
      <c r="D62">
        <f>D61-B61</f>
        <v>48924.490621034522</v>
      </c>
      <c r="E62" s="33">
        <v>1500</v>
      </c>
      <c r="F62" t="str">
        <f>IF(E62&lt;D62,"Yes","No")</f>
        <v>Yes</v>
      </c>
      <c r="G62">
        <f>D62/6000</f>
        <v>8.1540817701724198</v>
      </c>
    </row>
    <row r="63" spans="1:7" x14ac:dyDescent="0.3">
      <c r="B63" t="s">
        <v>34</v>
      </c>
      <c r="C63" t="s">
        <v>35</v>
      </c>
      <c r="D63" t="s">
        <v>36</v>
      </c>
    </row>
    <row r="64" spans="1:7" ht="26.4" x14ac:dyDescent="0.3">
      <c r="A64" s="32" t="s">
        <v>23</v>
      </c>
      <c r="B64">
        <f>SUMPRODUCT(B53:E53,B5:E5)</f>
        <v>2500</v>
      </c>
      <c r="C64" t="s">
        <v>37</v>
      </c>
      <c r="D64">
        <f>B15</f>
        <v>2500</v>
      </c>
    </row>
    <row r="65" spans="1:6" ht="26.4" x14ac:dyDescent="0.3">
      <c r="A65" s="32" t="s">
        <v>24</v>
      </c>
      <c r="B65">
        <f>SUMPRODUCT(B54:E54,B6:E6)</f>
        <v>3000</v>
      </c>
      <c r="C65" t="s">
        <v>37</v>
      </c>
      <c r="D65">
        <f t="shared" ref="D65:F70" si="1">B16</f>
        <v>3000</v>
      </c>
    </row>
    <row r="66" spans="1:6" ht="26.4" x14ac:dyDescent="0.3">
      <c r="A66" s="32" t="s">
        <v>25</v>
      </c>
      <c r="B66">
        <f>SUMPRODUCT(B55:E55,B7:E7)</f>
        <v>2500</v>
      </c>
      <c r="C66" t="s">
        <v>37</v>
      </c>
      <c r="D66">
        <f t="shared" si="1"/>
        <v>2500</v>
      </c>
    </row>
    <row r="67" spans="1:6" ht="26.4" x14ac:dyDescent="0.3">
      <c r="A67" s="32" t="s">
        <v>26</v>
      </c>
      <c r="B67">
        <f>SUMPRODUCT(B56:E56,B8:E8)</f>
        <v>714.04390816156058</v>
      </c>
      <c r="C67" t="s">
        <v>37</v>
      </c>
      <c r="D67">
        <v>2080</v>
      </c>
      <c r="E67">
        <f>D67*0.8</f>
        <v>1664</v>
      </c>
      <c r="F67" s="34" t="s">
        <v>39</v>
      </c>
    </row>
    <row r="68" spans="1:6" ht="26.4" x14ac:dyDescent="0.3">
      <c r="A68" s="32" t="s">
        <v>27</v>
      </c>
      <c r="B68">
        <f t="shared" ref="B68:B70" si="2">SUMPRODUCT(B57:E57,B9:E9)</f>
        <v>2500.0000000000005</v>
      </c>
      <c r="C68" t="s">
        <v>37</v>
      </c>
      <c r="D68">
        <f t="shared" si="1"/>
        <v>2500</v>
      </c>
    </row>
    <row r="69" spans="1:6" ht="26.4" x14ac:dyDescent="0.3">
      <c r="A69" s="32" t="s">
        <v>28</v>
      </c>
      <c r="B69">
        <f t="shared" si="2"/>
        <v>37999.999999999993</v>
      </c>
      <c r="C69" t="s">
        <v>37</v>
      </c>
      <c r="D69">
        <f t="shared" si="1"/>
        <v>38000</v>
      </c>
    </row>
    <row r="70" spans="1:6" ht="26.4" x14ac:dyDescent="0.3">
      <c r="A70" s="32" t="s">
        <v>29</v>
      </c>
      <c r="B70">
        <f t="shared" si="2"/>
        <v>2499.9999999999991</v>
      </c>
      <c r="C70" t="s">
        <v>37</v>
      </c>
      <c r="D70">
        <f t="shared" si="1"/>
        <v>2500</v>
      </c>
    </row>
    <row r="71" spans="1:6" ht="26.4" x14ac:dyDescent="0.3">
      <c r="A71" s="32" t="s">
        <v>30</v>
      </c>
      <c r="B71">
        <f>SUM(B53:B59)</f>
        <v>24999.999999999993</v>
      </c>
      <c r="C71" t="s">
        <v>38</v>
      </c>
      <c r="D71">
        <f>B45</f>
        <v>25000</v>
      </c>
    </row>
    <row r="72" spans="1:6" x14ac:dyDescent="0.3">
      <c r="A72" s="32" t="s">
        <v>31</v>
      </c>
      <c r="B72">
        <f>SUM(C53:C59)</f>
        <v>26000</v>
      </c>
      <c r="C72" t="s">
        <v>38</v>
      </c>
      <c r="D72">
        <f t="shared" ref="D72:D74" si="3">B46</f>
        <v>26000</v>
      </c>
    </row>
    <row r="73" spans="1:6" ht="26.4" x14ac:dyDescent="0.3">
      <c r="A73" s="32" t="s">
        <v>32</v>
      </c>
      <c r="B73">
        <f>SUM(D53:D59)</f>
        <v>28000.000000000011</v>
      </c>
      <c r="C73" t="s">
        <v>38</v>
      </c>
      <c r="D73">
        <f t="shared" si="3"/>
        <v>28000</v>
      </c>
    </row>
    <row r="74" spans="1:6" ht="26.4" x14ac:dyDescent="0.3">
      <c r="A74" s="32" t="s">
        <v>33</v>
      </c>
      <c r="B74">
        <f>SUM(E53:E59)</f>
        <v>28000</v>
      </c>
      <c r="C74" t="s">
        <v>38</v>
      </c>
      <c r="D74">
        <f t="shared" si="3"/>
        <v>28000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Michael Maldonado</cp:lastModifiedBy>
  <dcterms:created xsi:type="dcterms:W3CDTF">2014-01-19T03:55:05Z</dcterms:created>
  <dcterms:modified xsi:type="dcterms:W3CDTF">2016-06-19T17:58:37Z</dcterms:modified>
</cp:coreProperties>
</file>