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user\Documents\joy\5th year\1st term\COE125\"/>
    </mc:Choice>
  </mc:AlternateContent>
  <xr:revisionPtr revIDLastSave="0" documentId="10_ncr:100000_{0C2CC6E4-0B40-486A-8424-B9F0A073FF37}" xr6:coauthVersionLast="31" xr6:coauthVersionMax="31" xr10:uidLastSave="{00000000-0000-0000-0000-000000000000}"/>
  <bookViews>
    <workbookView xWindow="0" yWindow="0" windowWidth="20490" windowHeight="7545" tabRatio="885" xr2:uid="{00000000-000D-0000-FFFF-FFFF00000000}"/>
  </bookViews>
  <sheets>
    <sheet name="Board" sheetId="16" r:id="rId1"/>
    <sheet name="Availability Estimate" sheetId="2" r:id="rId2"/>
    <sheet name="Actual Spent Time" sheetId="18" r:id="rId3"/>
    <sheet name="Product BackLog" sheetId="15" r:id="rId4"/>
    <sheet name="2nd Sprint" sheetId="22" r:id="rId5"/>
  </sheets>
  <calcPr calcId="179017" concurrentCalc="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Q13" i="22" l="1"/>
  <c r="H4" i="22"/>
  <c r="I4" i="22"/>
  <c r="S13" i="22"/>
  <c r="J4" i="22"/>
  <c r="T13" i="22"/>
  <c r="K4" i="22"/>
  <c r="U13" i="22"/>
  <c r="L4" i="22"/>
  <c r="V13" i="22"/>
  <c r="M4" i="22"/>
  <c r="W13" i="22"/>
  <c r="F6" i="22"/>
  <c r="F5" i="22"/>
  <c r="P15" i="22"/>
  <c r="G5" i="22"/>
  <c r="Q15" i="22"/>
  <c r="H5" i="22"/>
  <c r="R15" i="22"/>
  <c r="I5" i="22"/>
  <c r="S15" i="22"/>
  <c r="J5" i="22"/>
  <c r="T15" i="22"/>
  <c r="K5" i="22"/>
  <c r="U15" i="22"/>
  <c r="L5" i="22"/>
  <c r="V15" i="22"/>
  <c r="M5" i="22"/>
  <c r="W15" i="22"/>
  <c r="P16" i="22"/>
  <c r="F2" i="22"/>
  <c r="G6" i="22"/>
  <c r="Q16" i="22"/>
  <c r="H6" i="22"/>
  <c r="R16" i="22"/>
  <c r="I6" i="22"/>
  <c r="S16" i="22"/>
  <c r="J6" i="22"/>
  <c r="T16" i="22"/>
  <c r="K6" i="22"/>
  <c r="U16" i="22"/>
  <c r="L6" i="22"/>
  <c r="V16" i="22"/>
  <c r="M6" i="22"/>
  <c r="W16" i="22"/>
  <c r="J11" i="2"/>
  <c r="J12" i="2"/>
  <c r="J13" i="2"/>
  <c r="M31" i="22"/>
  <c r="L31" i="22"/>
  <c r="K31" i="22"/>
  <c r="J31" i="22"/>
  <c r="I31" i="22"/>
  <c r="H31" i="22"/>
  <c r="G31" i="22"/>
  <c r="F31" i="22"/>
  <c r="W12" i="22"/>
  <c r="V12" i="22"/>
  <c r="U12" i="22"/>
  <c r="T12" i="22"/>
  <c r="S12" i="22"/>
  <c r="R12" i="22"/>
  <c r="Q12" i="22"/>
  <c r="M2" i="22"/>
  <c r="L2" i="22"/>
  <c r="K2" i="22"/>
  <c r="J2" i="22"/>
  <c r="I2" i="22"/>
  <c r="H2" i="22"/>
  <c r="G2" i="22"/>
  <c r="J8" i="2"/>
  <c r="J9" i="2"/>
  <c r="J10" i="2"/>
  <c r="D7" i="2"/>
  <c r="E7" i="2"/>
  <c r="F7" i="2"/>
  <c r="G7" i="2"/>
  <c r="H7" i="2"/>
  <c r="I7" i="2"/>
  <c r="D5" i="2"/>
  <c r="E5" i="2"/>
  <c r="F5" i="2"/>
  <c r="G5" i="2"/>
  <c r="H5" i="2"/>
  <c r="I5" i="2"/>
  <c r="C4" i="2"/>
  <c r="I3" i="2"/>
  <c r="H3" i="2"/>
  <c r="G3" i="2"/>
  <c r="F3" i="2"/>
  <c r="E3" i="2"/>
  <c r="D3" i="2"/>
  <c r="C3" i="2"/>
  <c r="J13" i="18"/>
  <c r="J12" i="18"/>
  <c r="J11" i="18"/>
  <c r="J10" i="18"/>
  <c r="J9" i="18"/>
  <c r="J8" i="18"/>
  <c r="D5" i="18"/>
  <c r="E5" i="18"/>
  <c r="F5" i="18"/>
  <c r="G5" i="18"/>
  <c r="H5" i="18"/>
  <c r="I5" i="18"/>
  <c r="C14" i="18"/>
  <c r="D14" i="18"/>
  <c r="E14" i="18"/>
  <c r="F14" i="18"/>
  <c r="G14" i="18"/>
  <c r="H14" i="18"/>
  <c r="I14" i="18"/>
  <c r="C16" i="18"/>
  <c r="I15" i="18"/>
  <c r="H15" i="18"/>
  <c r="G15" i="18"/>
  <c r="F15" i="18"/>
  <c r="E15" i="18"/>
  <c r="D15" i="18"/>
  <c r="C15" i="18"/>
  <c r="J14" i="18"/>
  <c r="D7" i="18"/>
  <c r="E7" i="18"/>
  <c r="F7" i="18"/>
  <c r="G7" i="18"/>
  <c r="H7" i="18"/>
  <c r="I7" i="18"/>
  <c r="I3" i="18"/>
  <c r="H3" i="18"/>
  <c r="G3" i="18"/>
  <c r="F3" i="18"/>
  <c r="E3" i="18"/>
  <c r="D3" i="18"/>
  <c r="C3" i="18"/>
  <c r="D14" i="2"/>
  <c r="E14" i="2"/>
  <c r="F14" i="2"/>
  <c r="G14" i="2"/>
  <c r="H14" i="2"/>
  <c r="I14" i="2"/>
  <c r="C14" i="2"/>
  <c r="C16" i="2"/>
  <c r="I15" i="2"/>
  <c r="H15" i="2"/>
  <c r="G15" i="2"/>
  <c r="F15" i="2"/>
  <c r="E15" i="2"/>
  <c r="D15" i="2"/>
  <c r="C15" i="2"/>
  <c r="J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B2" authorId="0" shapeId="0" xr:uid="{00000000-0006-0000-0300-000001000000}">
      <text>
        <r>
          <rPr>
            <sz val="9"/>
            <color indexed="81"/>
            <rFont val="Arial"/>
          </rPr>
          <t>A prioritized list of high-level requirements.</t>
        </r>
      </text>
    </comment>
    <comment ref="B4" authorId="0" shapeId="0" xr:uid="{00000000-0006-0000-0300-000002000000}">
      <text>
        <r>
          <rPr>
            <b/>
            <sz val="9"/>
            <color indexed="81"/>
            <rFont val="Arial"/>
          </rPr>
          <t xml:space="preserve">INVEST in stories: </t>
        </r>
        <r>
          <rPr>
            <sz val="9"/>
            <color indexed="81"/>
            <rFont val="Arial"/>
          </rPr>
          <t xml:space="preserve">
- Independent
- Negotiable
- Valuable
- Estimable
- Small
- Testable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Joana Paulo Pardal</author>
  </authors>
  <commentList>
    <comment ref="C3" authorId="0" shapeId="0" xr:uid="{00000000-0006-0000-0400-000001000000}">
      <text>
        <r>
          <rPr>
            <b/>
            <sz val="9"/>
            <color indexed="81"/>
            <rFont val="Arial"/>
          </rPr>
          <t xml:space="preserve">SMART Tasks:
</t>
        </r>
        <r>
          <rPr>
            <sz val="9"/>
            <color indexed="81"/>
            <rFont val="Arial"/>
          </rPr>
          <t>- Specific
- Measurable
- Achievable
- Relevant
- Time-Boxed</t>
        </r>
      </text>
    </comment>
  </commentList>
</comments>
</file>

<file path=xl/sharedStrings.xml><?xml version="1.0" encoding="utf-8"?>
<sst xmlns="http://schemas.openxmlformats.org/spreadsheetml/2006/main" count="108" uniqueCount="82">
  <si>
    <t>DONE</t>
  </si>
  <si>
    <t>weekday</t>
  </si>
  <si>
    <t>month</t>
  </si>
  <si>
    <t>day</t>
  </si>
  <si>
    <t>DROPPED</t>
  </si>
  <si>
    <t>Stories</t>
  </si>
  <si>
    <t>Sprint #1</t>
  </si>
  <si>
    <t>Resource</t>
  </si>
  <si>
    <t>Total per Day</t>
  </si>
  <si>
    <t>Until the end of the Sprint</t>
  </si>
  <si>
    <t>Total per Sprint</t>
  </si>
  <si>
    <t>Total per Resource</t>
  </si>
  <si>
    <t>Story</t>
  </si>
  <si>
    <t>Task</t>
  </si>
  <si>
    <t>Who</t>
  </si>
  <si>
    <t>Time to finish task (person/hour)</t>
  </si>
  <si>
    <t>Ideal Execution</t>
  </si>
  <si>
    <t>Category</t>
  </si>
  <si>
    <t>Estimate</t>
  </si>
  <si>
    <t>Ideal</t>
  </si>
  <si>
    <t>Real</t>
  </si>
  <si>
    <t>Points</t>
  </si>
  <si>
    <t>Availability Estimate</t>
  </si>
  <si>
    <t>Actual Availability</t>
  </si>
  <si>
    <t>NOT DONE</t>
  </si>
  <si>
    <t>IN PROGRESS...</t>
  </si>
  <si>
    <t>STORIES</t>
  </si>
  <si>
    <t>State</t>
  </si>
  <si>
    <t>Name</t>
  </si>
  <si>
    <t>Description</t>
  </si>
  <si>
    <t>Product BackLog</t>
  </si>
  <si>
    <t>Claud</t>
  </si>
  <si>
    <t>Joy</t>
  </si>
  <si>
    <t>Dan</t>
  </si>
  <si>
    <t>Claud de Pano</t>
  </si>
  <si>
    <t>Joy Balilo</t>
  </si>
  <si>
    <t>Dan Gadia</t>
  </si>
  <si>
    <t>September</t>
  </si>
  <si>
    <t>Caud de Pano</t>
  </si>
  <si>
    <t>Sprint #2</t>
  </si>
  <si>
    <t xml:space="preserve">Dan </t>
  </si>
  <si>
    <t>Install Visual Studio Code and db browser for Sqlite</t>
  </si>
  <si>
    <t>DBHelper</t>
  </si>
  <si>
    <t>DBInitialize</t>
  </si>
  <si>
    <t>Controller</t>
  </si>
  <si>
    <t>Model</t>
  </si>
  <si>
    <t>Tesing</t>
  </si>
  <si>
    <t>Polishing</t>
  </si>
  <si>
    <t xml:space="preserve">This visual studio code is the one used to see the better view of the compilation of the codes, while for the db browser for sqlite contains the database where customers do sign in their details like their first name, last name, birth date and the likes. </t>
  </si>
  <si>
    <t xml:space="preserve">Contains data data source, sql connection and cursor, the result, data, data table and if it has error. </t>
  </si>
  <si>
    <t xml:space="preserve">Contains the user table, flight table, location table, country table, city table, passenger table and the payment table.  </t>
  </si>
  <si>
    <t xml:space="preserve">Contains the database from the dbhelper. It has the user class, flight class, passenger class and payment class. </t>
  </si>
  <si>
    <t xml:space="preserve">Makes sure that the program works properly. </t>
  </si>
  <si>
    <t>Contains the printed data and data table</t>
  </si>
  <si>
    <t xml:space="preserve">Imports from he system from the views of signup window, admin window, customer window, login window, and the model imports users, flights, passengers and payments. </t>
  </si>
  <si>
    <t>Install VSC and DB Browser for SQLite</t>
  </si>
  <si>
    <t>DB Helper</t>
  </si>
  <si>
    <t>DB Initialize</t>
  </si>
  <si>
    <t>Testing</t>
  </si>
  <si>
    <t>Install the visual studio code</t>
  </si>
  <si>
    <t>and</t>
  </si>
  <si>
    <t>DB Browser for SQLite</t>
  </si>
  <si>
    <t>data source</t>
  </si>
  <si>
    <t>sql connection and cursor</t>
  </si>
  <si>
    <t>result, data and data table</t>
  </si>
  <si>
    <t>if it has error</t>
  </si>
  <si>
    <t>create user table and flight table</t>
  </si>
  <si>
    <t>create the location table and country table</t>
  </si>
  <si>
    <t>create the city table</t>
  </si>
  <si>
    <t>create the passenger and payment table</t>
  </si>
  <si>
    <t>Import qtcore, qtgui and qtwidgets from pyqt5</t>
  </si>
  <si>
    <t>import signup, admin, customer and login window from views</t>
  </si>
  <si>
    <t>import users, flights, passengers and payments from models</t>
  </si>
  <si>
    <t>Models</t>
  </si>
  <si>
    <t>Controlers</t>
  </si>
  <si>
    <t>create the user class</t>
  </si>
  <si>
    <t>create the flight class</t>
  </si>
  <si>
    <t>create the passenger and payment class</t>
  </si>
  <si>
    <t xml:space="preserve">Polish everything </t>
  </si>
  <si>
    <t xml:space="preserve">Joy </t>
  </si>
  <si>
    <t xml:space="preserve">Claud </t>
  </si>
  <si>
    <t>print the data and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</si>
</sst>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409]mmm\-yy;@"/>
    <numFmt numFmtId="166" formatCode="mmm\-dd"/>
    <numFmt numFmtId="167" formatCode="dd"/>
    <numFmt numFmtId="168" formatCode="mmmm"/>
    <numFmt numFmtId="169" formatCode="mmm\ dd"/>
  </numFmts>
  <fonts count="33" x14ac:knownFonts="1">
    <font>
      <sz val="10"/>
      <name val="Arial"/>
    </font>
    <font>
      <b/>
      <sz val="8"/>
      <name val="Arial"/>
      <family val="2"/>
    </font>
    <font>
      <sz val="8"/>
      <name val="Arial"/>
    </font>
    <font>
      <sz val="10"/>
      <name val="Arial"/>
    </font>
    <font>
      <sz val="11"/>
      <name val="Arial"/>
    </font>
    <font>
      <sz val="12"/>
      <name val="Arial"/>
    </font>
    <font>
      <b/>
      <sz val="11"/>
      <name val="Arial"/>
      <family val="2"/>
    </font>
    <font>
      <sz val="9"/>
      <color indexed="81"/>
      <name val="Arial"/>
    </font>
    <font>
      <b/>
      <sz val="9"/>
      <color indexed="81"/>
      <name val="Arial"/>
    </font>
    <font>
      <b/>
      <sz val="12"/>
      <name val="Arial"/>
      <family val="2"/>
    </font>
    <font>
      <b/>
      <sz val="10"/>
      <name val="Arial"/>
      <family val="2"/>
    </font>
    <font>
      <b/>
      <sz val="9"/>
      <name val="Arial"/>
      <family val="2"/>
    </font>
    <font>
      <b/>
      <sz val="22"/>
      <name val="Arial"/>
    </font>
    <font>
      <i/>
      <sz val="11"/>
      <name val="Arial"/>
    </font>
    <font>
      <b/>
      <sz val="14"/>
      <name val="Arial"/>
      <family val="2"/>
    </font>
    <font>
      <sz val="16"/>
      <name val="Arial"/>
    </font>
    <font>
      <sz val="22"/>
      <name val="Arial"/>
    </font>
    <font>
      <b/>
      <i/>
      <sz val="11"/>
      <name val="Arial"/>
    </font>
    <font>
      <sz val="9"/>
      <name val="Arial"/>
    </font>
    <font>
      <b/>
      <sz val="10"/>
      <color rgb="FFFF0000"/>
      <name val="Arial"/>
    </font>
    <font>
      <sz val="9"/>
      <color theme="1" tint="0.34998626667073579"/>
      <name val="Arial"/>
    </font>
    <font>
      <b/>
      <sz val="9"/>
      <color theme="1" tint="0.34998626667073579"/>
      <name val="Arial"/>
    </font>
    <font>
      <sz val="6"/>
      <color theme="1" tint="0.499984740745262"/>
      <name val="Arial"/>
    </font>
    <font>
      <b/>
      <sz val="8"/>
      <color theme="1" tint="0.34998626667073579"/>
      <name val="Arial"/>
    </font>
    <font>
      <b/>
      <sz val="22"/>
      <color theme="1"/>
      <name val="Arial"/>
    </font>
    <font>
      <b/>
      <sz val="20"/>
      <color theme="1"/>
      <name val="Arial"/>
    </font>
    <font>
      <u/>
      <sz val="10"/>
      <color theme="10"/>
      <name val="Arial"/>
    </font>
    <font>
      <u/>
      <sz val="10"/>
      <color theme="11"/>
      <name val="Arial"/>
    </font>
    <font>
      <sz val="14"/>
      <name val="Arial"/>
    </font>
    <font>
      <sz val="11"/>
      <name val="Arial"/>
      <family val="2"/>
    </font>
    <font>
      <sz val="12"/>
      <name val="Arial"/>
      <family val="2"/>
    </font>
    <font>
      <sz val="10"/>
      <name val="Arial"/>
      <family val="2"/>
    </font>
    <font>
      <sz val="10"/>
      <color rgb="FF000000"/>
      <name val="Calibri"/>
      <family val="2"/>
    </font>
  </fonts>
  <fills count="10">
    <fill>
      <patternFill patternType="none"/>
    </fill>
    <fill>
      <patternFill patternType="gray125"/>
    </fill>
    <fill>
      <patternFill patternType="solid">
        <fgColor indexed="22"/>
        <bgColor indexed="64"/>
      </patternFill>
    </fill>
    <fill>
      <patternFill patternType="solid">
        <fgColor rgb="FFFFFC8D"/>
        <bgColor indexed="64"/>
      </patternFill>
    </fill>
    <fill>
      <patternFill patternType="solid">
        <fgColor theme="0" tint="-4.9989318521683403E-2"/>
        <bgColor indexed="64"/>
      </patternFill>
    </fill>
    <fill>
      <patternFill patternType="solid">
        <fgColor rgb="FFFDF37F"/>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113">
    <border>
      <left/>
      <right/>
      <top/>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double">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medium">
        <color auto="1"/>
      </left>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hair">
        <color auto="1"/>
      </right>
      <top style="thin">
        <color auto="1"/>
      </top>
      <bottom style="medium">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hair">
        <color auto="1"/>
      </left>
      <right style="medium">
        <color auto="1"/>
      </right>
      <top style="double">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medium">
        <color auto="1"/>
      </right>
      <top/>
      <bottom style="medium">
        <color auto="1"/>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bottom style="hair">
        <color auto="1"/>
      </bottom>
      <diagonal/>
    </border>
    <border>
      <left style="medium">
        <color auto="1"/>
      </left>
      <right style="medium">
        <color auto="1"/>
      </right>
      <top style="hair">
        <color auto="1"/>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double">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double">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thin">
        <color auto="1"/>
      </left>
      <right style="thin">
        <color auto="1"/>
      </right>
      <top style="double">
        <color auto="1"/>
      </top>
      <bottom style="hair">
        <color auto="1"/>
      </bottom>
      <diagonal/>
    </border>
    <border>
      <left style="thin">
        <color auto="1"/>
      </left>
      <right style="medium">
        <color auto="1"/>
      </right>
      <top style="double">
        <color auto="1"/>
      </top>
      <bottom style="hair">
        <color auto="1"/>
      </bottom>
      <diagonal/>
    </border>
    <border>
      <left style="medium">
        <color auto="1"/>
      </left>
      <right style="medium">
        <color auto="1"/>
      </right>
      <top style="double">
        <color auto="1"/>
      </top>
      <bottom style="hair">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style="double">
        <color auto="1"/>
      </bottom>
      <diagonal/>
    </border>
    <border>
      <left/>
      <right style="thin">
        <color auto="1"/>
      </right>
      <top style="double">
        <color auto="1"/>
      </top>
      <bottom style="hair">
        <color auto="1"/>
      </bottom>
      <diagonal/>
    </border>
    <border>
      <left/>
      <right style="thin">
        <color auto="1"/>
      </right>
      <top/>
      <bottom style="hair">
        <color auto="1"/>
      </bottom>
      <diagonal/>
    </border>
    <border>
      <left/>
      <right style="thin">
        <color auto="1"/>
      </right>
      <top style="hair">
        <color auto="1"/>
      </top>
      <bottom style="medium">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hair">
        <color auto="1"/>
      </left>
      <right style="medium">
        <color auto="1"/>
      </right>
      <top style="medium">
        <color auto="1"/>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double">
        <color auto="1"/>
      </bottom>
      <diagonal/>
    </border>
    <border>
      <left/>
      <right style="medium">
        <color auto="1"/>
      </right>
      <top/>
      <bottom style="thin">
        <color auto="1"/>
      </bottom>
      <diagonal/>
    </border>
    <border>
      <left/>
      <right style="medium">
        <color auto="1"/>
      </right>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double">
        <color auto="1"/>
      </top>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s>
  <cellStyleXfs count="21">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cellStyleXfs>
  <cellXfs count="222">
    <xf numFmtId="0" fontId="0" fillId="0" borderId="0" xfId="0"/>
    <xf numFmtId="0" fontId="4" fillId="0" borderId="0" xfId="0" applyFont="1" applyAlignment="1">
      <alignment horizontal="center" vertical="center"/>
    </xf>
    <xf numFmtId="0" fontId="5" fillId="0" borderId="0" xfId="0" applyFont="1" applyAlignment="1" applyProtection="1">
      <alignment horizontal="center" vertical="center" wrapText="1"/>
      <protection locked="0"/>
    </xf>
    <xf numFmtId="0" fontId="5" fillId="0" borderId="0" xfId="0" applyFont="1" applyAlignment="1" applyProtection="1">
      <alignment horizontal="center" vertical="center"/>
      <protection locked="0"/>
    </xf>
    <xf numFmtId="0" fontId="4" fillId="0" borderId="0" xfId="0" applyFont="1" applyAlignment="1">
      <alignment horizontal="left" vertical="center"/>
    </xf>
    <xf numFmtId="14" fontId="4" fillId="0" borderId="0" xfId="0" applyNumberFormat="1" applyFont="1" applyAlignment="1">
      <alignment horizontal="left" vertical="center"/>
    </xf>
    <xf numFmtId="0" fontId="0" fillId="0" borderId="0" xfId="0" applyFont="1" applyAlignment="1">
      <alignment horizontal="left" vertical="center"/>
    </xf>
    <xf numFmtId="0" fontId="0" fillId="0" borderId="0" xfId="0" applyFont="1"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68" fontId="9" fillId="0" borderId="0" xfId="0" applyNumberFormat="1" applyFont="1" applyAlignment="1">
      <alignment horizontal="center" vertical="center"/>
    </xf>
    <xf numFmtId="0" fontId="2" fillId="0" borderId="0" xfId="0" applyFont="1" applyAlignment="1">
      <alignment horizontal="right"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10" fillId="0" borderId="13"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166" fontId="0" fillId="3" borderId="16" xfId="0" applyNumberFormat="1" applyFont="1" applyFill="1" applyBorder="1" applyAlignment="1">
      <alignment horizontal="center" vertical="center" textRotation="90"/>
    </xf>
    <xf numFmtId="166" fontId="0" fillId="3" borderId="17" xfId="0" applyNumberFormat="1" applyFont="1" applyFill="1" applyBorder="1" applyAlignment="1">
      <alignment horizontal="center" vertical="center" textRotation="90"/>
    </xf>
    <xf numFmtId="166" fontId="0" fillId="3" borderId="18" xfId="0" applyNumberFormat="1" applyFont="1" applyFill="1" applyBorder="1" applyAlignment="1">
      <alignment horizontal="center" vertical="center" textRotation="90"/>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165" fontId="10" fillId="3" borderId="25" xfId="0" applyNumberFormat="1" applyFont="1" applyFill="1" applyBorder="1" applyAlignment="1" applyProtection="1">
      <alignment horizontal="center" vertical="center" textRotation="90" wrapText="1"/>
    </xf>
    <xf numFmtId="0" fontId="4" fillId="3" borderId="26"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19" fillId="4" borderId="0" xfId="0" applyFont="1" applyFill="1" applyAlignment="1" applyProtection="1">
      <alignment horizontal="center" vertical="center" wrapText="1"/>
      <protection locked="0"/>
    </xf>
    <xf numFmtId="0" fontId="5" fillId="4" borderId="0" xfId="0" applyFont="1" applyFill="1" applyAlignment="1" applyProtection="1">
      <alignment horizontal="center" vertical="center"/>
      <protection locked="0"/>
    </xf>
    <xf numFmtId="164" fontId="9" fillId="3" borderId="29" xfId="0" applyNumberFormat="1" applyFont="1" applyFill="1" applyBorder="1" applyAlignment="1" applyProtection="1">
      <alignment horizontal="center" vertical="center" wrapText="1"/>
    </xf>
    <xf numFmtId="0" fontId="9" fillId="3" borderId="30" xfId="0"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31" xfId="0" applyFont="1" applyFill="1" applyBorder="1" applyAlignment="1" applyProtection="1">
      <alignment horizontal="center" vertical="center" wrapText="1"/>
      <protection locked="0"/>
    </xf>
    <xf numFmtId="0" fontId="9" fillId="2" borderId="32" xfId="0" applyFont="1" applyFill="1" applyBorder="1" applyAlignment="1" applyProtection="1">
      <alignment horizontal="center" vertical="center" wrapText="1"/>
      <protection locked="0"/>
    </xf>
    <xf numFmtId="0" fontId="5" fillId="0" borderId="35" xfId="0" applyFont="1" applyBorder="1" applyAlignment="1" applyProtection="1">
      <alignment horizontal="center" vertical="center"/>
      <protection locked="0"/>
    </xf>
    <xf numFmtId="0" fontId="5" fillId="0" borderId="37" xfId="0" applyFont="1" applyBorder="1" applyAlignment="1" applyProtection="1">
      <alignment horizontal="center" vertical="center"/>
      <protection locked="0"/>
    </xf>
    <xf numFmtId="0" fontId="5" fillId="0" borderId="40"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20" fillId="0" borderId="0" xfId="0" applyFont="1" applyAlignment="1" applyProtection="1">
      <alignment horizontal="center" vertical="center"/>
      <protection locked="0"/>
    </xf>
    <xf numFmtId="0" fontId="21" fillId="0" borderId="0" xfId="0" applyFont="1" applyAlignment="1" applyProtection="1">
      <alignment horizontal="center" wrapText="1"/>
      <protection locked="0"/>
    </xf>
    <xf numFmtId="0" fontId="21" fillId="5" borderId="43" xfId="0" applyFont="1" applyFill="1" applyBorder="1" applyAlignment="1" applyProtection="1">
      <alignment horizontal="right" vertical="center"/>
    </xf>
    <xf numFmtId="1" fontId="21" fillId="5" borderId="43" xfId="0" applyNumberFormat="1" applyFont="1" applyFill="1" applyBorder="1" applyAlignment="1" applyProtection="1">
      <alignment horizontal="center" vertical="center"/>
    </xf>
    <xf numFmtId="1" fontId="20" fillId="5" borderId="44" xfId="0" applyNumberFormat="1" applyFont="1" applyFill="1" applyBorder="1" applyAlignment="1" applyProtection="1">
      <alignment horizontal="center" vertical="center"/>
    </xf>
    <xf numFmtId="1" fontId="20" fillId="5" borderId="45" xfId="0" applyNumberFormat="1" applyFont="1" applyFill="1" applyBorder="1" applyAlignment="1" applyProtection="1">
      <alignment horizontal="center" vertical="center"/>
    </xf>
    <xf numFmtId="1" fontId="20" fillId="5" borderId="46" xfId="0" applyNumberFormat="1" applyFont="1" applyFill="1" applyBorder="1" applyAlignment="1" applyProtection="1">
      <alignment horizontal="center" vertical="center"/>
    </xf>
    <xf numFmtId="0" fontId="21" fillId="5" borderId="47" xfId="0" applyFont="1" applyFill="1" applyBorder="1" applyAlignment="1" applyProtection="1">
      <alignment horizontal="right" vertical="center"/>
    </xf>
    <xf numFmtId="1" fontId="21" fillId="5" borderId="47" xfId="0" applyNumberFormat="1"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164" fontId="15" fillId="0" borderId="0" xfId="0" applyNumberFormat="1" applyFont="1" applyAlignment="1">
      <alignment horizontal="center" vertical="center"/>
    </xf>
    <xf numFmtId="167" fontId="0" fillId="0" borderId="16" xfId="0" applyNumberFormat="1" applyFont="1" applyBorder="1" applyAlignment="1">
      <alignment horizontal="center" vertical="center"/>
    </xf>
    <xf numFmtId="167" fontId="0" fillId="0" borderId="17" xfId="0" applyNumberFormat="1" applyFont="1" applyBorder="1" applyAlignment="1">
      <alignment horizontal="center" vertical="center"/>
    </xf>
    <xf numFmtId="167" fontId="0" fillId="0" borderId="18" xfId="0" applyNumberFormat="1"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22" fillId="0" borderId="0" xfId="0" applyFont="1" applyAlignment="1" applyProtection="1">
      <alignment horizontal="center" vertical="center" wrapText="1"/>
      <protection locked="0"/>
    </xf>
    <xf numFmtId="1" fontId="22" fillId="3" borderId="54" xfId="0" applyNumberFormat="1" applyFont="1" applyFill="1" applyBorder="1" applyAlignment="1" applyProtection="1">
      <alignment horizontal="center" vertical="center"/>
    </xf>
    <xf numFmtId="0" fontId="4" fillId="0" borderId="55" xfId="0" applyFont="1" applyBorder="1" applyAlignment="1">
      <alignment horizontal="center" vertical="center"/>
    </xf>
    <xf numFmtId="0" fontId="4" fillId="0" borderId="56" xfId="0" applyFont="1" applyBorder="1" applyAlignment="1">
      <alignment horizontal="center" vertical="center"/>
    </xf>
    <xf numFmtId="0" fontId="4" fillId="0" borderId="57" xfId="0" applyFont="1" applyBorder="1" applyAlignment="1">
      <alignment horizontal="center" vertical="center"/>
    </xf>
    <xf numFmtId="0" fontId="9" fillId="2" borderId="60" xfId="0" applyFont="1" applyFill="1" applyBorder="1" applyAlignment="1" applyProtection="1">
      <alignment horizontal="center" vertical="center" wrapText="1"/>
      <protection locked="0"/>
    </xf>
    <xf numFmtId="0" fontId="6" fillId="0" borderId="0" xfId="0" applyFont="1" applyAlignment="1">
      <alignment horizontal="right" vertical="center"/>
    </xf>
    <xf numFmtId="0" fontId="13" fillId="0" borderId="0" xfId="0" applyFont="1" applyAlignment="1" applyProtection="1">
      <alignment horizontal="center" vertical="center"/>
      <protection locked="0"/>
    </xf>
    <xf numFmtId="0" fontId="13" fillId="0" borderId="61" xfId="0" applyFont="1" applyBorder="1" applyAlignment="1" applyProtection="1">
      <alignment horizontal="center" vertical="center"/>
      <protection locked="0"/>
    </xf>
    <xf numFmtId="0" fontId="13" fillId="0" borderId="62" xfId="0" applyFont="1" applyBorder="1" applyAlignment="1" applyProtection="1">
      <alignment horizontal="center" vertical="center"/>
      <protection locked="0"/>
    </xf>
    <xf numFmtId="0" fontId="13" fillId="0" borderId="63" xfId="0" applyFont="1" applyBorder="1" applyAlignment="1" applyProtection="1">
      <alignment horizontal="center" vertical="center"/>
      <protection locked="0"/>
    </xf>
    <xf numFmtId="0" fontId="13" fillId="0" borderId="64" xfId="0" applyFont="1" applyBorder="1" applyAlignment="1" applyProtection="1">
      <alignment horizontal="center" vertical="center"/>
      <protection locked="0"/>
    </xf>
    <xf numFmtId="0" fontId="13" fillId="0" borderId="65" xfId="0" applyFont="1" applyBorder="1" applyAlignment="1" applyProtection="1">
      <alignment horizontal="center" vertical="center"/>
      <protection locked="0"/>
    </xf>
    <xf numFmtId="0" fontId="13" fillId="0" borderId="66" xfId="0" applyFont="1" applyBorder="1" applyAlignment="1" applyProtection="1">
      <alignment horizontal="center" vertical="center"/>
      <protection locked="0"/>
    </xf>
    <xf numFmtId="0" fontId="13" fillId="4" borderId="0" xfId="0" applyFont="1" applyFill="1" applyAlignment="1" applyProtection="1">
      <alignment horizontal="center" vertical="center"/>
      <protection locked="0"/>
    </xf>
    <xf numFmtId="0" fontId="1" fillId="0" borderId="67" xfId="0" applyFont="1" applyBorder="1" applyAlignment="1">
      <alignment horizontal="center" vertical="center"/>
    </xf>
    <xf numFmtId="0" fontId="1" fillId="0" borderId="68" xfId="0" applyFont="1" applyBorder="1" applyAlignment="1">
      <alignment horizontal="center" vertical="center"/>
    </xf>
    <xf numFmtId="0" fontId="1" fillId="0" borderId="69" xfId="0" applyFont="1" applyBorder="1" applyAlignment="1">
      <alignment horizontal="center" vertical="center"/>
    </xf>
    <xf numFmtId="167" fontId="0" fillId="0" borderId="70" xfId="0" applyNumberFormat="1" applyFont="1" applyBorder="1" applyAlignment="1">
      <alignment horizontal="center" vertical="center"/>
    </xf>
    <xf numFmtId="167" fontId="0" fillId="0" borderId="71" xfId="0" applyNumberFormat="1" applyFont="1" applyBorder="1" applyAlignment="1">
      <alignment horizontal="center" vertical="center"/>
    </xf>
    <xf numFmtId="167" fontId="0" fillId="0" borderId="72" xfId="0" applyNumberFormat="1"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17" fillId="0" borderId="76" xfId="0" applyFont="1" applyBorder="1" applyAlignment="1">
      <alignment horizontal="center" vertical="center"/>
    </xf>
    <xf numFmtId="0" fontId="17" fillId="0" borderId="77" xfId="0" applyFont="1" applyBorder="1" applyAlignment="1">
      <alignment horizontal="center" vertical="center"/>
    </xf>
    <xf numFmtId="0" fontId="17" fillId="0" borderId="78" xfId="0" applyFont="1" applyBorder="1" applyAlignment="1">
      <alignment horizontal="center" vertical="center"/>
    </xf>
    <xf numFmtId="0" fontId="17" fillId="0" borderId="51" xfId="0" applyFont="1" applyBorder="1" applyAlignment="1">
      <alignment horizontal="center" vertical="center"/>
    </xf>
    <xf numFmtId="0" fontId="17" fillId="0" borderId="52" xfId="0" applyFont="1" applyBorder="1" applyAlignment="1">
      <alignment horizontal="center" vertical="center"/>
    </xf>
    <xf numFmtId="0" fontId="17" fillId="0" borderId="53" xfId="0" applyFont="1" applyBorder="1" applyAlignment="1">
      <alignment horizontal="center" vertical="center"/>
    </xf>
    <xf numFmtId="0" fontId="17" fillId="0" borderId="79" xfId="0" applyFont="1" applyBorder="1" applyAlignment="1">
      <alignment horizontal="center" vertical="center"/>
    </xf>
    <xf numFmtId="0" fontId="17" fillId="0" borderId="80" xfId="0" applyFont="1" applyBorder="1" applyAlignment="1">
      <alignment horizontal="center" vertical="center"/>
    </xf>
    <xf numFmtId="0" fontId="17" fillId="0" borderId="81" xfId="0" applyFont="1" applyBorder="1" applyAlignment="1">
      <alignment horizontal="center" vertical="center"/>
    </xf>
    <xf numFmtId="0" fontId="0" fillId="0" borderId="16" xfId="0" applyFont="1" applyBorder="1" applyAlignment="1">
      <alignment horizontal="center" vertical="center"/>
    </xf>
    <xf numFmtId="0" fontId="0" fillId="0" borderId="17" xfId="0" applyFont="1" applyBorder="1" applyAlignment="1">
      <alignment horizontal="center" vertical="center"/>
    </xf>
    <xf numFmtId="0" fontId="0" fillId="0" borderId="18" xfId="0" applyFont="1" applyBorder="1" applyAlignment="1">
      <alignment horizontal="center" vertical="center"/>
    </xf>
    <xf numFmtId="164" fontId="11" fillId="0" borderId="107" xfId="0" applyNumberFormat="1" applyFont="1" applyBorder="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0" fontId="11" fillId="0" borderId="108" xfId="0" applyFont="1" applyBorder="1" applyAlignment="1" applyProtection="1">
      <alignment horizontal="center" vertical="center" wrapText="1"/>
    </xf>
    <xf numFmtId="0" fontId="11" fillId="0" borderId="75" xfId="0" applyFont="1" applyBorder="1" applyAlignment="1" applyProtection="1">
      <alignment horizontal="center" vertical="center" wrapText="1"/>
    </xf>
    <xf numFmtId="0" fontId="0" fillId="0" borderId="44" xfId="0" applyFont="1" applyBorder="1" applyAlignment="1" applyProtection="1">
      <alignment horizontal="center" vertical="center"/>
      <protection locked="0"/>
    </xf>
    <xf numFmtId="0" fontId="0" fillId="0" borderId="109" xfId="0" applyFont="1" applyBorder="1" applyAlignment="1" applyProtection="1">
      <alignment horizontal="center" vertical="center"/>
      <protection locked="0"/>
    </xf>
    <xf numFmtId="0" fontId="14" fillId="0" borderId="110" xfId="0" applyFont="1" applyBorder="1" applyAlignment="1" applyProtection="1">
      <alignment horizontal="center" vertical="center"/>
      <protection locked="0"/>
    </xf>
    <xf numFmtId="0" fontId="0" fillId="0" borderId="110" xfId="0" applyFont="1" applyBorder="1" applyAlignment="1" applyProtection="1">
      <alignment vertical="center"/>
      <protection locked="0"/>
    </xf>
    <xf numFmtId="0" fontId="0" fillId="0" borderId="109" xfId="0" applyFont="1" applyBorder="1" applyAlignment="1" applyProtection="1">
      <alignment vertical="center"/>
      <protection locked="0"/>
    </xf>
    <xf numFmtId="164" fontId="15" fillId="0" borderId="111" xfId="0" applyNumberFormat="1" applyFont="1" applyBorder="1" applyAlignment="1">
      <alignment horizontal="center" vertical="center"/>
    </xf>
    <xf numFmtId="0" fontId="0" fillId="0" borderId="112" xfId="0" applyFont="1" applyBorder="1" applyAlignment="1">
      <alignment horizontal="left" vertical="center"/>
    </xf>
    <xf numFmtId="164" fontId="15" fillId="0" borderId="112" xfId="0" applyNumberFormat="1" applyFont="1" applyBorder="1" applyAlignment="1">
      <alignment horizontal="center" vertical="center"/>
    </xf>
    <xf numFmtId="164" fontId="15" fillId="0" borderId="46" xfId="0" applyNumberFormat="1" applyFont="1" applyBorder="1" applyAlignment="1">
      <alignment horizontal="center" vertical="center"/>
    </xf>
    <xf numFmtId="0" fontId="24" fillId="0" borderId="0" xfId="0" applyFont="1" applyBorder="1" applyAlignment="1">
      <alignment horizontal="center" vertical="center"/>
    </xf>
    <xf numFmtId="0" fontId="0" fillId="0" borderId="0" xfId="0" applyBorder="1"/>
    <xf numFmtId="0" fontId="0" fillId="6" borderId="110" xfId="0" applyFill="1" applyBorder="1"/>
    <xf numFmtId="0" fontId="3" fillId="7" borderId="110" xfId="0" applyFont="1" applyFill="1" applyBorder="1"/>
    <xf numFmtId="0" fontId="0" fillId="8" borderId="110" xfId="0" applyFill="1" applyBorder="1"/>
    <xf numFmtId="0" fontId="0" fillId="7" borderId="110" xfId="0" applyFill="1" applyBorder="1"/>
    <xf numFmtId="0" fontId="24" fillId="9" borderId="44" xfId="0" applyFont="1" applyFill="1" applyBorder="1" applyAlignment="1">
      <alignment horizontal="center" vertical="center"/>
    </xf>
    <xf numFmtId="0" fontId="24" fillId="6" borderId="45" xfId="0" applyFont="1" applyFill="1" applyBorder="1" applyAlignment="1">
      <alignment horizontal="center" vertical="center"/>
    </xf>
    <xf numFmtId="0" fontId="25" fillId="7" borderId="45" xfId="0" applyFont="1" applyFill="1" applyBorder="1" applyAlignment="1">
      <alignment horizontal="center" vertical="center"/>
    </xf>
    <xf numFmtId="0" fontId="24" fillId="8" borderId="45" xfId="0" applyFont="1" applyFill="1" applyBorder="1" applyAlignment="1">
      <alignment horizontal="center" vertical="center"/>
    </xf>
    <xf numFmtId="0" fontId="24" fillId="4" borderId="46" xfId="0" applyFont="1" applyFill="1" applyBorder="1" applyAlignment="1">
      <alignment horizontal="center" vertical="center"/>
    </xf>
    <xf numFmtId="0" fontId="0" fillId="9" borderId="109" xfId="0" applyFill="1" applyBorder="1"/>
    <xf numFmtId="0" fontId="0" fillId="4" borderId="111" xfId="0" applyFill="1" applyBorder="1"/>
    <xf numFmtId="0" fontId="28" fillId="0" borderId="0" xfId="0" applyFont="1" applyAlignment="1">
      <alignment horizontal="left" vertical="center"/>
    </xf>
    <xf numFmtId="0" fontId="14" fillId="0" borderId="110" xfId="0" applyFont="1" applyBorder="1" applyAlignment="1" applyProtection="1">
      <alignment vertical="center"/>
      <protection locked="0"/>
    </xf>
    <xf numFmtId="0" fontId="28" fillId="0" borderId="112" xfId="0" applyFont="1" applyBorder="1" applyAlignment="1">
      <alignment horizontal="left" vertical="center"/>
    </xf>
    <xf numFmtId="0" fontId="30" fillId="0" borderId="58" xfId="0" applyFont="1" applyBorder="1" applyAlignment="1" applyProtection="1">
      <alignment horizontal="left" vertical="center"/>
      <protection locked="0"/>
    </xf>
    <xf numFmtId="0" fontId="30" fillId="0" borderId="41" xfId="0" applyFont="1" applyBorder="1" applyAlignment="1" applyProtection="1">
      <alignment horizontal="left" vertical="center"/>
      <protection locked="0"/>
    </xf>
    <xf numFmtId="0" fontId="30" fillId="0" borderId="39" xfId="0" applyFont="1" applyBorder="1" applyAlignment="1" applyProtection="1">
      <alignment horizontal="left" vertical="center"/>
      <protection locked="0"/>
    </xf>
    <xf numFmtId="0" fontId="30" fillId="0" borderId="36" xfId="0" applyFont="1" applyBorder="1" applyAlignment="1" applyProtection="1">
      <alignment horizontal="center" vertical="center"/>
      <protection locked="0"/>
    </xf>
    <xf numFmtId="0" fontId="30" fillId="0" borderId="34" xfId="0" applyFont="1" applyBorder="1" applyAlignment="1" applyProtection="1">
      <alignment horizontal="center" vertical="center"/>
      <protection locked="0"/>
    </xf>
    <xf numFmtId="0" fontId="30" fillId="0" borderId="40" xfId="0" applyFont="1" applyBorder="1" applyAlignment="1" applyProtection="1">
      <alignment horizontal="left" vertical="center"/>
      <protection locked="0"/>
    </xf>
    <xf numFmtId="0" fontId="30" fillId="0" borderId="59" xfId="0" applyFont="1" applyBorder="1" applyAlignment="1" applyProtection="1">
      <alignment horizontal="center" vertical="center"/>
      <protection locked="0"/>
    </xf>
    <xf numFmtId="0" fontId="30" fillId="0" borderId="35" xfId="0" applyFont="1" applyBorder="1" applyAlignment="1" applyProtection="1">
      <alignment horizontal="center" vertical="center"/>
      <protection locked="0"/>
    </xf>
    <xf numFmtId="0" fontId="30" fillId="0" borderId="38" xfId="0" applyFont="1" applyBorder="1" applyAlignment="1" applyProtection="1">
      <alignment horizontal="left" vertical="center"/>
      <protection locked="0"/>
    </xf>
    <xf numFmtId="0" fontId="30" fillId="0" borderId="33" xfId="0" applyFont="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29" fillId="0" borderId="1" xfId="0" applyFont="1" applyBorder="1" applyAlignment="1">
      <alignment horizontal="left" vertical="center"/>
    </xf>
    <xf numFmtId="0" fontId="29" fillId="0" borderId="2" xfId="0" applyFont="1" applyBorder="1" applyAlignment="1">
      <alignment horizontal="left" vertical="center"/>
    </xf>
    <xf numFmtId="0" fontId="31" fillId="0" borderId="45" xfId="0" applyFont="1" applyBorder="1" applyAlignment="1" applyProtection="1">
      <alignment vertical="center"/>
      <protection locked="0"/>
    </xf>
    <xf numFmtId="0" fontId="31" fillId="0" borderId="110" xfId="0" applyFont="1" applyBorder="1" applyAlignment="1" applyProtection="1">
      <alignment vertical="center"/>
      <protection locked="0"/>
    </xf>
    <xf numFmtId="0" fontId="32" fillId="0" borderId="0" xfId="0" applyFont="1" applyAlignment="1">
      <alignment horizontal="left" vertical="center"/>
    </xf>
    <xf numFmtId="0" fontId="5" fillId="0" borderId="0" xfId="0" applyFont="1" applyAlignment="1" applyProtection="1">
      <alignment horizontal="left" vertical="center"/>
      <protection locked="0"/>
    </xf>
    <xf numFmtId="0" fontId="17" fillId="0" borderId="82" xfId="0" applyFont="1" applyBorder="1" applyAlignment="1">
      <alignment horizontal="center" vertical="center"/>
    </xf>
    <xf numFmtId="0" fontId="17" fillId="0" borderId="83" xfId="0" applyFont="1" applyBorder="1" applyAlignment="1">
      <alignment horizontal="center" vertical="center"/>
    </xf>
    <xf numFmtId="0" fontId="17" fillId="0" borderId="84" xfId="0" applyFont="1" applyBorder="1" applyAlignment="1">
      <alignment horizontal="center" vertical="center"/>
    </xf>
    <xf numFmtId="0" fontId="17" fillId="0" borderId="15" xfId="0" applyFont="1" applyBorder="1" applyAlignment="1">
      <alignment horizontal="center" vertical="center"/>
    </xf>
    <xf numFmtId="0" fontId="17" fillId="0" borderId="85" xfId="0" applyFont="1" applyBorder="1" applyAlignment="1">
      <alignment horizontal="center" vertical="center"/>
    </xf>
    <xf numFmtId="0" fontId="16" fillId="0" borderId="0" xfId="0" applyFont="1" applyBorder="1" applyAlignment="1">
      <alignment horizontal="left" vertical="center"/>
    </xf>
    <xf numFmtId="0" fontId="6" fillId="0" borderId="86" xfId="0" applyFont="1" applyBorder="1" applyAlignment="1">
      <alignment horizontal="center" vertical="center" wrapText="1"/>
    </xf>
    <xf numFmtId="0" fontId="6" fillId="0" borderId="87" xfId="0" applyFont="1" applyBorder="1" applyAlignment="1">
      <alignment horizontal="center" vertical="center" wrapText="1"/>
    </xf>
    <xf numFmtId="168" fontId="6" fillId="0" borderId="88" xfId="0" applyNumberFormat="1" applyFont="1" applyBorder="1" applyAlignment="1">
      <alignment horizontal="center" vertical="center"/>
    </xf>
    <xf numFmtId="168" fontId="6" fillId="0" borderId="89" xfId="0" applyNumberFormat="1" applyFont="1" applyBorder="1" applyAlignment="1">
      <alignment horizontal="center" vertical="center"/>
    </xf>
    <xf numFmtId="168" fontId="6" fillId="0" borderId="90" xfId="0" applyNumberFormat="1" applyFont="1" applyBorder="1" applyAlignment="1">
      <alignment horizontal="center" vertical="center"/>
    </xf>
    <xf numFmtId="0" fontId="6" fillId="0" borderId="91" xfId="0" applyFont="1" applyBorder="1" applyAlignment="1">
      <alignment horizontal="center" vertical="center"/>
    </xf>
    <xf numFmtId="0" fontId="6" fillId="0" borderId="92" xfId="0" applyFont="1" applyBorder="1" applyAlignment="1">
      <alignment horizontal="center" vertical="center"/>
    </xf>
    <xf numFmtId="0" fontId="6" fillId="0" borderId="93" xfId="0" applyFont="1" applyBorder="1" applyAlignment="1">
      <alignment horizontal="center" vertical="center"/>
    </xf>
    <xf numFmtId="0" fontId="6" fillId="0" borderId="94" xfId="0" applyFont="1" applyBorder="1" applyAlignment="1">
      <alignment horizontal="center" vertical="center" wrapText="1"/>
    </xf>
    <xf numFmtId="0" fontId="6" fillId="0" borderId="95" xfId="0" applyFont="1" applyBorder="1" applyAlignment="1">
      <alignment horizontal="center" vertical="center" wrapText="1"/>
    </xf>
    <xf numFmtId="168" fontId="6" fillId="0" borderId="14" xfId="0" applyNumberFormat="1" applyFont="1" applyBorder="1" applyAlignment="1">
      <alignment horizontal="center" vertical="center"/>
    </xf>
    <xf numFmtId="168" fontId="6" fillId="0" borderId="96" xfId="0" applyNumberFormat="1" applyFont="1" applyBorder="1" applyAlignment="1">
      <alignment horizontal="center" vertical="center"/>
    </xf>
    <xf numFmtId="168" fontId="6" fillId="0" borderId="97" xfId="0" applyNumberFormat="1" applyFont="1" applyBorder="1" applyAlignment="1">
      <alignment horizontal="center" vertical="center"/>
    </xf>
    <xf numFmtId="0" fontId="14" fillId="0" borderId="88" xfId="0" applyFont="1" applyBorder="1" applyAlignment="1" applyProtection="1">
      <alignment horizontal="center" vertical="center" wrapText="1"/>
    </xf>
    <xf numFmtId="0" fontId="14" fillId="0" borderId="89" xfId="0" applyFont="1" applyBorder="1" applyAlignment="1" applyProtection="1">
      <alignment horizontal="center" vertical="center" wrapText="1"/>
    </xf>
    <xf numFmtId="0" fontId="14" fillId="0" borderId="90" xfId="0" applyFont="1" applyBorder="1" applyAlignment="1" applyProtection="1">
      <alignment horizontal="center" vertical="center" wrapText="1"/>
    </xf>
    <xf numFmtId="0" fontId="12" fillId="0" borderId="88" xfId="0" applyFont="1" applyBorder="1" applyAlignment="1">
      <alignment horizontal="center" vertical="center"/>
    </xf>
    <xf numFmtId="0" fontId="12" fillId="0" borderId="89" xfId="0" applyFont="1" applyBorder="1" applyAlignment="1">
      <alignment horizontal="center" vertical="center"/>
    </xf>
    <xf numFmtId="0" fontId="12" fillId="0" borderId="90" xfId="0" applyFont="1" applyBorder="1" applyAlignment="1">
      <alignment horizontal="center" vertical="center"/>
    </xf>
    <xf numFmtId="0" fontId="14" fillId="0" borderId="101" xfId="0" applyFont="1" applyBorder="1" applyAlignment="1" applyProtection="1">
      <alignment horizontal="center" vertical="center" wrapText="1"/>
      <protection locked="0"/>
    </xf>
    <xf numFmtId="0" fontId="5" fillId="0" borderId="102" xfId="0" applyFont="1" applyBorder="1" applyAlignment="1" applyProtection="1">
      <alignment horizontal="center" vertical="center" wrapText="1"/>
      <protection locked="0"/>
    </xf>
    <xf numFmtId="0" fontId="5" fillId="0" borderId="99" xfId="0" applyFont="1" applyBorder="1" applyAlignment="1" applyProtection="1">
      <alignment horizontal="center" vertical="center" wrapText="1"/>
      <protection locked="0"/>
    </xf>
    <xf numFmtId="0" fontId="9" fillId="0" borderId="15" xfId="0" applyFont="1" applyBorder="1" applyAlignment="1" applyProtection="1">
      <alignment horizontal="right" vertical="center"/>
    </xf>
    <xf numFmtId="0" fontId="9" fillId="0" borderId="85" xfId="0" applyFont="1" applyBorder="1" applyAlignment="1" applyProtection="1">
      <alignment horizontal="right" vertical="center"/>
    </xf>
    <xf numFmtId="0" fontId="9" fillId="0" borderId="84" xfId="0" applyFont="1" applyBorder="1" applyAlignment="1" applyProtection="1">
      <alignment horizontal="right" vertical="center"/>
    </xf>
    <xf numFmtId="0" fontId="14" fillId="0" borderId="98" xfId="0" applyFont="1" applyBorder="1" applyAlignment="1" applyProtection="1">
      <alignment horizontal="center" vertical="center" wrapText="1"/>
      <protection locked="0"/>
    </xf>
    <xf numFmtId="0" fontId="14" fillId="0" borderId="103" xfId="0" applyFont="1" applyBorder="1" applyAlignment="1" applyProtection="1">
      <alignment horizontal="center" vertical="center" wrapText="1"/>
      <protection locked="0"/>
    </xf>
    <xf numFmtId="0" fontId="14" fillId="0" borderId="102" xfId="0" applyFont="1" applyBorder="1" applyAlignment="1" applyProtection="1">
      <alignment horizontal="center" vertical="center" wrapText="1"/>
      <protection locked="0"/>
    </xf>
    <xf numFmtId="169" fontId="21" fillId="5" borderId="104" xfId="0" applyNumberFormat="1" applyFont="1" applyFill="1" applyBorder="1" applyAlignment="1" applyProtection="1">
      <alignment horizontal="center" vertical="center" textRotation="90"/>
    </xf>
    <xf numFmtId="169" fontId="21" fillId="5" borderId="105" xfId="0" applyNumberFormat="1" applyFont="1" applyFill="1" applyBorder="1" applyAlignment="1" applyProtection="1">
      <alignment horizontal="center" vertical="center" textRotation="90"/>
    </xf>
    <xf numFmtId="0" fontId="5" fillId="0" borderId="103" xfId="0" applyFont="1" applyBorder="1" applyAlignment="1" applyProtection="1">
      <alignment horizontal="center" vertical="center" wrapText="1"/>
      <protection locked="0"/>
    </xf>
    <xf numFmtId="0" fontId="23" fillId="5" borderId="54" xfId="0" applyFont="1" applyFill="1" applyBorder="1" applyAlignment="1" applyProtection="1">
      <alignment horizontal="center" vertical="center" textRotation="90" wrapText="1"/>
    </xf>
    <xf numFmtId="0" fontId="23" fillId="5" borderId="25" xfId="0" applyFont="1" applyFill="1" applyBorder="1" applyAlignment="1" applyProtection="1">
      <alignment horizontal="center" vertical="center" textRotation="90" wrapText="1"/>
    </xf>
    <xf numFmtId="169" fontId="21" fillId="5" borderId="100" xfId="0" applyNumberFormat="1" applyFont="1" applyFill="1" applyBorder="1" applyAlignment="1" applyProtection="1">
      <alignment horizontal="center" vertical="center" textRotation="90"/>
    </xf>
    <xf numFmtId="169" fontId="21" fillId="5" borderId="74" xfId="0" applyNumberFormat="1" applyFont="1" applyFill="1" applyBorder="1" applyAlignment="1" applyProtection="1">
      <alignment horizontal="center" vertical="center" textRotation="90"/>
    </xf>
    <xf numFmtId="169" fontId="21" fillId="5" borderId="98" xfId="0" applyNumberFormat="1" applyFont="1" applyFill="1" applyBorder="1" applyAlignment="1" applyProtection="1">
      <alignment horizontal="center" vertical="center" textRotation="90"/>
    </xf>
    <xf numFmtId="169" fontId="21" fillId="5" borderId="99" xfId="0" applyNumberFormat="1" applyFont="1" applyFill="1" applyBorder="1" applyAlignment="1" applyProtection="1">
      <alignment horizontal="center" vertical="center" textRotation="90"/>
    </xf>
    <xf numFmtId="0" fontId="14" fillId="0" borderId="98" xfId="0" applyFont="1" applyBorder="1" applyAlignment="1" applyProtection="1">
      <alignment horizontal="center" vertical="center" wrapText="1"/>
    </xf>
    <xf numFmtId="0" fontId="14" fillId="0" borderId="99" xfId="0" applyFont="1" applyBorder="1" applyAlignment="1" applyProtection="1">
      <alignment horizontal="center" vertical="center" wrapText="1"/>
    </xf>
    <xf numFmtId="0" fontId="9" fillId="0" borderId="106" xfId="0" applyFont="1" applyBorder="1" applyAlignment="1" applyProtection="1">
      <alignment horizontal="center" vertical="center" wrapText="1"/>
    </xf>
    <xf numFmtId="0" fontId="9" fillId="0" borderId="73" xfId="0" applyFont="1" applyBorder="1" applyAlignment="1" applyProtection="1">
      <alignment horizontal="center" vertical="center" wrapText="1"/>
    </xf>
    <xf numFmtId="165" fontId="9" fillId="3" borderId="91" xfId="0" applyNumberFormat="1" applyFont="1" applyFill="1" applyBorder="1" applyAlignment="1" applyProtection="1">
      <alignment horizontal="center" vertical="center"/>
    </xf>
    <xf numFmtId="165" fontId="9" fillId="3" borderId="92" xfId="0" applyNumberFormat="1" applyFont="1" applyFill="1" applyBorder="1" applyAlignment="1" applyProtection="1">
      <alignment horizontal="center" vertical="center"/>
    </xf>
    <xf numFmtId="165" fontId="9" fillId="3" borderId="93" xfId="0" applyNumberFormat="1" applyFont="1" applyFill="1" applyBorder="1" applyAlignment="1" applyProtection="1">
      <alignment horizontal="center" vertical="center"/>
    </xf>
    <xf numFmtId="0" fontId="9" fillId="0" borderId="91" xfId="0" applyFont="1" applyBorder="1" applyAlignment="1" applyProtection="1">
      <alignment horizontal="right" vertical="center"/>
    </xf>
    <xf numFmtId="0" fontId="9" fillId="0" borderId="92" xfId="0" applyFont="1" applyBorder="1" applyAlignment="1" applyProtection="1">
      <alignment horizontal="right" vertical="center"/>
    </xf>
    <xf numFmtId="0" fontId="9" fillId="0" borderId="93" xfId="0" applyFont="1" applyBorder="1" applyAlignment="1" applyProtection="1">
      <alignment horizontal="right" vertical="center"/>
    </xf>
    <xf numFmtId="0" fontId="9" fillId="0" borderId="100" xfId="0" applyFont="1" applyBorder="1" applyAlignment="1" applyProtection="1">
      <alignment horizontal="center" vertical="center" wrapText="1"/>
    </xf>
    <xf numFmtId="0" fontId="9" fillId="0" borderId="74" xfId="0" applyFont="1" applyBorder="1" applyAlignment="1" applyProtection="1">
      <alignment horizontal="center" vertical="center" wrapText="1"/>
    </xf>
    <xf numFmtId="0" fontId="9" fillId="0" borderId="104" xfId="0" applyFont="1" applyBorder="1" applyAlignment="1" applyProtection="1">
      <alignment horizontal="center" vertical="center" wrapText="1"/>
    </xf>
    <xf numFmtId="0" fontId="9" fillId="0" borderId="105" xfId="0" applyFont="1" applyBorder="1" applyAlignment="1" applyProtection="1">
      <alignment horizontal="center"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66">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ill>
        <patternFill patternType="solid">
          <fgColor indexed="64"/>
          <bgColor theme="0" tint="-0.249977111117893"/>
        </patternFill>
      </fill>
    </dxf>
    <dxf>
      <fill>
        <patternFill patternType="solid">
          <fgColor indexed="64"/>
          <bgColor rgb="FFF8C027"/>
        </patternFill>
      </fill>
    </dxf>
    <dxf>
      <fill>
        <patternFill patternType="solid">
          <fgColor indexed="64"/>
          <bgColor rgb="FFFFFC8D"/>
        </patternFill>
      </fill>
    </dxf>
    <dxf>
      <fill>
        <patternFill patternType="solid">
          <fgColor indexed="64"/>
          <bgColor rgb="FFCCFFCC"/>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ont>
        <b/>
        <i val="0"/>
        <color rgb="FF9C0006"/>
      </font>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
      <fill>
        <patternFill patternType="solid">
          <fgColor indexed="64"/>
          <bgColor rgb="FFFFCC00"/>
        </patternFill>
      </fill>
    </dxf>
    <dxf>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Sprint Burndown Chart</a:t>
            </a:r>
          </a:p>
        </c:rich>
      </c:tx>
      <c:layout>
        <c:manualLayout>
          <c:xMode val="edge"/>
          <c:yMode val="edge"/>
          <c:x val="6.3003487819056195E-2"/>
          <c:y val="3.7320832777258797E-2"/>
        </c:manualLayout>
      </c:layout>
      <c:overlay val="0"/>
      <c:spPr>
        <a:noFill/>
        <a:ln w="25400">
          <a:noFill/>
        </a:ln>
      </c:spPr>
    </c:title>
    <c:autoTitleDeleted val="0"/>
    <c:plotArea>
      <c:layout>
        <c:manualLayout>
          <c:layoutTarget val="inner"/>
          <c:xMode val="edge"/>
          <c:yMode val="edge"/>
          <c:x val="0.12115573640543301"/>
          <c:y val="0.18941087183379199"/>
          <c:w val="0.75701580087723896"/>
          <c:h val="0.61461710309467099"/>
        </c:manualLayout>
      </c:layout>
      <c:areaChart>
        <c:grouping val="stacked"/>
        <c:varyColors val="0"/>
        <c:ser>
          <c:idx val="2"/>
          <c:order val="2"/>
          <c:tx>
            <c:strRef>
              <c:f>'1st Sprint'!#REF!</c:f>
              <c:strCache>
                <c:ptCount val="1"/>
                <c:pt idx="0">
                  <c:v>#REF!</c:v>
                </c:pt>
              </c:strCache>
            </c:strRef>
          </c:tx>
          <c:spPr>
            <a:solidFill>
              <a:schemeClr val="tx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0-6DEE-4DF4-A0D3-620FE553D50C}"/>
            </c:ext>
          </c:extLst>
        </c:ser>
        <c:ser>
          <c:idx val="3"/>
          <c:order val="3"/>
          <c:tx>
            <c:strRef>
              <c:f>'1st Sprint'!#REF!</c:f>
              <c:strCache>
                <c:ptCount val="1"/>
                <c:pt idx="0">
                  <c:v>#REF!</c:v>
                </c:pt>
              </c:strCache>
            </c:strRef>
          </c:tx>
          <c:spPr>
            <a:solidFill>
              <a:schemeClr val="accent5">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1-6DEE-4DF4-A0D3-620FE553D50C}"/>
            </c:ext>
          </c:extLst>
        </c:ser>
        <c:ser>
          <c:idx val="4"/>
          <c:order val="4"/>
          <c:tx>
            <c:strRef>
              <c:f>'1st Sprint'!#REF!</c:f>
              <c:strCache>
                <c:ptCount val="1"/>
                <c:pt idx="0">
                  <c:v>#REF!</c:v>
                </c:pt>
              </c:strCache>
            </c:strRef>
          </c:tx>
          <c:spPr>
            <a:solidFill>
              <a:schemeClr val="accent4">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2-6DEE-4DF4-A0D3-620FE553D50C}"/>
            </c:ext>
          </c:extLst>
        </c:ser>
        <c:ser>
          <c:idx val="5"/>
          <c:order val="5"/>
          <c:tx>
            <c:strRef>
              <c:f>'1st Sprint'!#REF!</c:f>
              <c:strCache>
                <c:ptCount val="1"/>
                <c:pt idx="0">
                  <c:v>#REF!</c:v>
                </c:pt>
              </c:strCache>
            </c:strRef>
          </c:tx>
          <c:spPr>
            <a:solidFill>
              <a:schemeClr val="accent6">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3-6DEE-4DF4-A0D3-620FE553D50C}"/>
            </c:ext>
          </c:extLst>
        </c:ser>
        <c:ser>
          <c:idx val="6"/>
          <c:order val="6"/>
          <c:tx>
            <c:strRef>
              <c:f>'1st Sprint'!#REF!</c:f>
              <c:strCache>
                <c:ptCount val="1"/>
                <c:pt idx="0">
                  <c:v>#REF!</c:v>
                </c:pt>
              </c:strCache>
            </c:strRef>
          </c:tx>
          <c:spPr>
            <a:solidFill>
              <a:schemeClr val="accent3">
                <a:lumMod val="75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4-6DEE-4DF4-A0D3-620FE553D50C}"/>
            </c:ext>
          </c:extLst>
        </c:ser>
        <c:ser>
          <c:idx val="7"/>
          <c:order val="7"/>
          <c:tx>
            <c:strRef>
              <c:f>'1st Sprint'!#REF!</c:f>
              <c:strCache>
                <c:ptCount val="1"/>
                <c:pt idx="0">
                  <c:v>#REF!</c:v>
                </c:pt>
              </c:strCache>
            </c:strRef>
          </c:tx>
          <c:spPr>
            <a:solidFill>
              <a:schemeClr val="accent2">
                <a:lumMod val="60000"/>
                <a:lumOff val="40000"/>
              </a:schemeClr>
            </a:solidFill>
          </c:spP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'1st Sprint'!#REF!</c:f>
              <c:numCache>
                <c:formatCode>General</c:formatCode>
                <c:ptCount val="1"/>
                <c:pt idx="0">
                  <c:v>1</c:v>
                </c:pt>
              </c:numCache>
            </c:numRef>
          </c:val>
          <c:extLst>
            <c:ext xmlns:c16="http://schemas.microsoft.com/office/drawing/2014/chart" uri="{C3380CC4-5D6E-409C-BE32-E72D297353CC}">
              <c16:uniqueId val="{00000005-6DEE-4DF4-A0D3-620FE553D50C}"/>
            </c:ext>
          </c:extLst>
        </c:ser>
        <c:dLbls>
          <c:showLegendKey val="0"/>
          <c:showVal val="0"/>
          <c:showCatName val="0"/>
          <c:showSerName val="0"/>
          <c:showPercent val="0"/>
          <c:showBubbleSize val="0"/>
        </c:dLbls>
        <c:axId val="308096368"/>
        <c:axId val="308097152"/>
      </c:areaChart>
      <c:lineChart>
        <c:grouping val="standard"/>
        <c:varyColors val="0"/>
        <c:ser>
          <c:idx val="0"/>
          <c:order val="0"/>
          <c:tx>
            <c:strRef>
              <c:f>'2nd Sprint'!$O$15</c:f>
              <c:strCache>
                <c:ptCount val="1"/>
                <c:pt idx="0">
                  <c:v>Ideal</c:v>
                </c:pt>
              </c:strCache>
            </c:strRef>
          </c:tx>
          <c:spPr>
            <a:ln w="38100" cmpd="sng">
              <a:solidFill>
                <a:srgbClr val="800000"/>
              </a:solidFill>
              <a:prstDash val="sysDash"/>
            </a:ln>
          </c:spPr>
          <c:marker>
            <c:symbol val="diamond"/>
            <c:size val="3"/>
            <c:spPr>
              <a:solidFill>
                <a:srgbClr val="0000D4"/>
              </a:solidFill>
              <a:ln w="38100" cmpd="sng">
                <a:solidFill>
                  <a:srgbClr val="800000"/>
                </a:solidFill>
                <a:prstDash val="sysDash"/>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Sprint'!$P$15:$W$15</c:f>
              <c:numCache>
                <c:formatCode>0</c:formatCode>
                <c:ptCount val="8"/>
                <c:pt idx="0">
                  <c:v>21</c:v>
                </c:pt>
                <c:pt idx="1">
                  <c:v>16.8</c:v>
                </c:pt>
                <c:pt idx="2">
                  <c:v>12.600000000000001</c:v>
                </c:pt>
                <c:pt idx="3">
                  <c:v>8.4000000000000021</c:v>
                </c:pt>
                <c:pt idx="4">
                  <c:v>4.200000000000002</c:v>
                </c:pt>
                <c:pt idx="5">
                  <c:v>1.7763568394002505E-15</c:v>
                </c:pt>
                <c:pt idx="6">
                  <c:v>0</c:v>
                </c:pt>
                <c:pt idx="7">
                  <c:v>0</c:v>
                </c:pt>
              </c:numCache>
            </c:numRef>
          </c:val>
          <c:smooth val="0"/>
          <c:extLst>
            <c:ext xmlns:c16="http://schemas.microsoft.com/office/drawing/2014/chart" uri="{C3380CC4-5D6E-409C-BE32-E72D297353CC}">
              <c16:uniqueId val="{00000006-6DEE-4DF4-A0D3-620FE553D50C}"/>
            </c:ext>
          </c:extLst>
        </c:ser>
        <c:ser>
          <c:idx val="1"/>
          <c:order val="1"/>
          <c:tx>
            <c:strRef>
              <c:f>'2nd Sprint'!$O$16</c:f>
              <c:strCache>
                <c:ptCount val="1"/>
                <c:pt idx="0">
                  <c:v>Real</c:v>
                </c:pt>
              </c:strCache>
            </c:strRef>
          </c:tx>
          <c:spPr>
            <a:ln w="38100" cmpd="sng">
              <a:solidFill>
                <a:schemeClr val="tx2"/>
              </a:solidFill>
              <a:prstDash val="solid"/>
            </a:ln>
          </c:spPr>
          <c:marker>
            <c:symbol val="square"/>
            <c:size val="3"/>
            <c:spPr>
              <a:solidFill>
                <a:srgbClr val="DD0806"/>
              </a:solidFill>
              <a:ln w="38100" cmpd="sng">
                <a:solidFill>
                  <a:schemeClr val="tx2"/>
                </a:solidFill>
                <a:prstDash val="solid"/>
              </a:ln>
            </c:spPr>
          </c:marker>
          <c:cat>
            <c:strRef>
              <c:f>'2nd Sprint'!$P$13:$W$14</c:f>
              <c:strCache>
                <c:ptCount val="8"/>
                <c:pt idx="0">
                  <c:v>Estimate</c:v>
                </c:pt>
                <c:pt idx="1">
                  <c:v>Oct 04</c:v>
                </c:pt>
                <c:pt idx="2">
                  <c:v>Sep 20</c:v>
                </c:pt>
                <c:pt idx="3">
                  <c:v>Oct 06</c:v>
                </c:pt>
                <c:pt idx="4">
                  <c:v>Oct 07</c:v>
                </c:pt>
                <c:pt idx="5">
                  <c:v>Oct 08</c:v>
                </c:pt>
                <c:pt idx="6">
                  <c:v>Oct 09</c:v>
                </c:pt>
                <c:pt idx="7">
                  <c:v>Oct 10</c:v>
                </c:pt>
              </c:strCache>
            </c:strRef>
          </c:cat>
          <c:val>
            <c:numRef>
              <c:f>'2nd Sprint'!$P$16:$W$16</c:f>
              <c:numCache>
                <c:formatCode>General</c:formatCode>
                <c:ptCount val="8"/>
                <c:pt idx="0" formatCode="0">
                  <c:v>21</c:v>
                </c:pt>
                <c:pt idx="1">
                  <c:v>3</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7-6DEE-4DF4-A0D3-620FE553D50C}"/>
            </c:ext>
          </c:extLst>
        </c:ser>
        <c:dLbls>
          <c:showLegendKey val="0"/>
          <c:showVal val="0"/>
          <c:showCatName val="0"/>
          <c:showSerName val="0"/>
          <c:showPercent val="0"/>
          <c:showBubbleSize val="0"/>
        </c:dLbls>
        <c:marker val="1"/>
        <c:smooth val="0"/>
        <c:axId val="308096368"/>
        <c:axId val="308097152"/>
      </c:lineChart>
      <c:catAx>
        <c:axId val="30809636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sz="900"/>
                  <a:t>Days</a:t>
                </a:r>
              </a:p>
            </c:rich>
          </c:tx>
          <c:layout>
            <c:manualLayout>
              <c:xMode val="edge"/>
              <c:yMode val="edge"/>
              <c:x val="0.87841013581355998"/>
              <c:y val="0.842631789670359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308097152"/>
        <c:crosses val="autoZero"/>
        <c:auto val="1"/>
        <c:lblAlgn val="ctr"/>
        <c:lblOffset val="100"/>
        <c:tickLblSkip val="1"/>
        <c:tickMarkSkip val="1"/>
        <c:noMultiLvlLbl val="0"/>
      </c:catAx>
      <c:valAx>
        <c:axId val="308097152"/>
        <c:scaling>
          <c:orientation val="minMax"/>
        </c:scaling>
        <c:delete val="0"/>
        <c:axPos val="l"/>
        <c:title>
          <c:tx>
            <c:rich>
              <a:bodyPr rot="-5400000" vert="horz"/>
              <a:lstStyle/>
              <a:p>
                <a:pPr>
                  <a:defRPr sz="900" b="1" i="0" u="none" strike="noStrike" baseline="0">
                    <a:solidFill>
                      <a:srgbClr val="000000"/>
                    </a:solidFill>
                    <a:latin typeface="Arial"/>
                    <a:ea typeface="Arial"/>
                    <a:cs typeface="Arial"/>
                  </a:defRPr>
                </a:pPr>
                <a:r>
                  <a:rPr lang="en-US" sz="900"/>
                  <a:t>Hours</a:t>
                </a:r>
              </a:p>
            </c:rich>
          </c:tx>
          <c:layout>
            <c:manualLayout>
              <c:xMode val="edge"/>
              <c:yMode val="edge"/>
              <c:x val="7.74612904930508E-3"/>
              <c:y val="0.173671093020151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08096368"/>
        <c:crosses val="autoZero"/>
        <c:crossBetween val="between"/>
      </c:valAx>
      <c:spPr>
        <a:solidFill>
          <a:schemeClr val="bg1">
            <a:lumMod val="95000"/>
          </a:schemeClr>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234948</xdr:colOff>
      <xdr:row>1</xdr:row>
      <xdr:rowOff>149222</xdr:rowOff>
    </xdr:from>
    <xdr:to>
      <xdr:col>0</xdr:col>
      <xdr:colOff>2698749</xdr:colOff>
      <xdr:row>1</xdr:row>
      <xdr:rowOff>2952749</xdr:rowOff>
    </xdr:to>
    <xdr:sp macro="" textlink="">
      <xdr:nvSpPr>
        <xdr:cNvPr id="19" name="Folded Corner 18">
          <a:extLst>
            <a:ext uri="{FF2B5EF4-FFF2-40B4-BE49-F238E27FC236}">
              <a16:creationId xmlns:a16="http://schemas.microsoft.com/office/drawing/2014/main" id="{00000000-0008-0000-0000-000013000000}"/>
            </a:ext>
          </a:extLst>
        </xdr:cNvPr>
        <xdr:cNvSpPr/>
      </xdr:nvSpPr>
      <xdr:spPr>
        <a:xfrm>
          <a:off x="234948" y="498472"/>
          <a:ext cx="2463801" cy="28035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600" b="1" u="sng">
              <a:solidFill>
                <a:schemeClr val="tx1"/>
              </a:solidFill>
            </a:rPr>
            <a:t>STORY #</a:t>
          </a:r>
          <a:r>
            <a:rPr lang="pt-PT" sz="1600" b="1" u="sng" baseline="0">
              <a:solidFill>
                <a:schemeClr val="tx1"/>
              </a:solidFill>
            </a:rPr>
            <a:t> 01:</a:t>
          </a:r>
        </a:p>
        <a:p>
          <a:pPr algn="l"/>
          <a:endParaRPr lang="pt-PT" sz="1600" b="1" u="sng" baseline="0">
            <a:solidFill>
              <a:schemeClr val="tx1"/>
            </a:solidFill>
          </a:endParaRPr>
        </a:p>
        <a:p>
          <a:pPr algn="l"/>
          <a:r>
            <a:rPr lang="pt-PT" sz="1600" b="0" u="none" baseline="0">
              <a:solidFill>
                <a:schemeClr val="tx1"/>
              </a:solidFill>
            </a:rPr>
            <a:t>As the creator of the program, we would like to Install visual studio code and db browser for sqlite to see the better compilation of codes.</a:t>
          </a:r>
        </a:p>
      </xdr:txBody>
    </xdr:sp>
    <xdr:clientData/>
  </xdr:twoCellAnchor>
  <xdr:twoCellAnchor>
    <xdr:from>
      <xdr:col>0</xdr:col>
      <xdr:colOff>269876</xdr:colOff>
      <xdr:row>2</xdr:row>
      <xdr:rowOff>126999</xdr:rowOff>
    </xdr:from>
    <xdr:to>
      <xdr:col>0</xdr:col>
      <xdr:colOff>2730500</xdr:colOff>
      <xdr:row>2</xdr:row>
      <xdr:rowOff>2349500</xdr:rowOff>
    </xdr:to>
    <xdr:sp macro="" textlink="">
      <xdr:nvSpPr>
        <xdr:cNvPr id="22" name="Folded Corner 21">
          <a:extLst>
            <a:ext uri="{FF2B5EF4-FFF2-40B4-BE49-F238E27FC236}">
              <a16:creationId xmlns:a16="http://schemas.microsoft.com/office/drawing/2014/main" id="{00000000-0008-0000-0000-000016000000}"/>
            </a:ext>
          </a:extLst>
        </xdr:cNvPr>
        <xdr:cNvSpPr/>
      </xdr:nvSpPr>
      <xdr:spPr>
        <a:xfrm>
          <a:off x="269876" y="3540124"/>
          <a:ext cx="2460624" cy="2222501"/>
        </a:xfrm>
        <a:prstGeom prst="foldedCorner">
          <a:avLst/>
        </a:prstGeom>
        <a:solidFill>
          <a:schemeClr val="bg1">
            <a:lumMod val="95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pt-PT" sz="1600" b="1" u="sng" baseline="0">
              <a:solidFill>
                <a:schemeClr val="tx1"/>
              </a:solidFill>
            </a:rPr>
            <a:t>STORY # 02:</a:t>
          </a:r>
        </a:p>
        <a:p>
          <a:pPr algn="l"/>
          <a:endParaRPr lang="pt-PT" sz="1600" b="1" u="sng" baseline="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pt-PT" sz="1600" b="0" baseline="0">
              <a:solidFill>
                <a:sysClr val="windowText" lastClr="000000"/>
              </a:solidFill>
              <a:effectLst/>
              <a:latin typeface="+mn-lt"/>
              <a:ea typeface="+mn-ea"/>
              <a:cs typeface="+mn-cs"/>
            </a:rPr>
            <a:t>As the creator of the program we would like to work or study for the partial codes for the database of the project</a:t>
          </a:r>
          <a:endParaRPr lang="pt-PT" sz="1600" b="1" u="sng" baseline="0">
            <a:solidFill>
              <a:schemeClr val="tx1"/>
            </a:solidFill>
          </a:endParaRPr>
        </a:p>
      </xdr:txBody>
    </xdr:sp>
    <xdr:clientData/>
  </xdr:twoCellAnchor>
  <xdr:twoCellAnchor>
    <xdr:from>
      <xdr:col>0</xdr:col>
      <xdr:colOff>317500</xdr:colOff>
      <xdr:row>3</xdr:row>
      <xdr:rowOff>219073</xdr:rowOff>
    </xdr:from>
    <xdr:to>
      <xdr:col>0</xdr:col>
      <xdr:colOff>2781299</xdr:colOff>
      <xdr:row>3</xdr:row>
      <xdr:rowOff>2159000</xdr:rowOff>
    </xdr:to>
    <xdr:sp macro="" textlink="">
      <xdr:nvSpPr>
        <xdr:cNvPr id="9" name="Folded Corner 18">
          <a:extLst>
            <a:ext uri="{FF2B5EF4-FFF2-40B4-BE49-F238E27FC236}">
              <a16:creationId xmlns:a16="http://schemas.microsoft.com/office/drawing/2014/main" id="{00000000-0008-0000-0000-000009000000}"/>
            </a:ext>
          </a:extLst>
        </xdr:cNvPr>
        <xdr:cNvSpPr/>
      </xdr:nvSpPr>
      <xdr:spPr>
        <a:xfrm>
          <a:off x="317500" y="6219823"/>
          <a:ext cx="2463799" cy="1939927"/>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03:</a:t>
          </a:r>
        </a:p>
        <a:p>
          <a:pPr algn="l"/>
          <a:r>
            <a:rPr lang="pt-PT" sz="1600" b="0" baseline="0">
              <a:solidFill>
                <a:sysClr val="windowText" lastClr="000000"/>
              </a:solidFill>
              <a:effectLst/>
              <a:latin typeface="+mn-lt"/>
              <a:ea typeface="+mn-ea"/>
              <a:cs typeface="+mn-cs"/>
            </a:rPr>
            <a:t>As the creator of the Flight ticketing page, we would like to create on the dbhelper and the db initialize. </a:t>
          </a:r>
          <a:endParaRPr lang="pt-PT" sz="1600">
            <a:solidFill>
              <a:sysClr val="windowText" lastClr="000000"/>
            </a:solidFill>
          </a:endParaRPr>
        </a:p>
      </xdr:txBody>
    </xdr:sp>
    <xdr:clientData/>
  </xdr:twoCellAnchor>
  <xdr:twoCellAnchor>
    <xdr:from>
      <xdr:col>0</xdr:col>
      <xdr:colOff>307975</xdr:colOff>
      <xdr:row>4</xdr:row>
      <xdr:rowOff>133349</xdr:rowOff>
    </xdr:from>
    <xdr:to>
      <xdr:col>0</xdr:col>
      <xdr:colOff>2841624</xdr:colOff>
      <xdr:row>4</xdr:row>
      <xdr:rowOff>1841500</xdr:rowOff>
    </xdr:to>
    <xdr:sp macro="" textlink="">
      <xdr:nvSpPr>
        <xdr:cNvPr id="10" name="Folded Corner 18">
          <a:extLst>
            <a:ext uri="{FF2B5EF4-FFF2-40B4-BE49-F238E27FC236}">
              <a16:creationId xmlns:a16="http://schemas.microsoft.com/office/drawing/2014/main" id="{00000000-0008-0000-0000-00000A000000}"/>
            </a:ext>
          </a:extLst>
        </xdr:cNvPr>
        <xdr:cNvSpPr/>
      </xdr:nvSpPr>
      <xdr:spPr>
        <a:xfrm>
          <a:off x="307975" y="8785224"/>
          <a:ext cx="2533649" cy="170815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04:</a:t>
          </a:r>
        </a:p>
        <a:p>
          <a:pPr algn="l"/>
          <a:r>
            <a:rPr lang="pt-PT" sz="1600">
              <a:solidFill>
                <a:schemeClr val="tx1"/>
              </a:solidFill>
            </a:rPr>
            <a:t>As</a:t>
          </a:r>
          <a:r>
            <a:rPr lang="pt-PT" sz="1600" baseline="0">
              <a:solidFill>
                <a:schemeClr val="tx1"/>
              </a:solidFill>
            </a:rPr>
            <a:t> the creator of the flight ticketing page, we would like to create the controller and model for the project.</a:t>
          </a:r>
          <a:endParaRPr lang="pt-PT" sz="1600">
            <a:solidFill>
              <a:schemeClr val="tx1"/>
            </a:solidFill>
          </a:endParaRPr>
        </a:p>
      </xdr:txBody>
    </xdr:sp>
    <xdr:clientData/>
  </xdr:twoCellAnchor>
  <xdr:twoCellAnchor>
    <xdr:from>
      <xdr:col>3</xdr:col>
      <xdr:colOff>504825</xdr:colOff>
      <xdr:row>1</xdr:row>
      <xdr:rowOff>481540</xdr:rowOff>
    </xdr:from>
    <xdr:to>
      <xdr:col>3</xdr:col>
      <xdr:colOff>2746374</xdr:colOff>
      <xdr:row>1</xdr:row>
      <xdr:rowOff>2047875</xdr:rowOff>
    </xdr:to>
    <xdr:sp macro="" textlink="">
      <xdr:nvSpPr>
        <xdr:cNvPr id="20" name="Folded Corner 38">
          <a:extLst>
            <a:ext uri="{FF2B5EF4-FFF2-40B4-BE49-F238E27FC236}">
              <a16:creationId xmlns:a16="http://schemas.microsoft.com/office/drawing/2014/main" id="{00000000-0008-0000-0000-000014000000}"/>
            </a:ext>
          </a:extLst>
        </xdr:cNvPr>
        <xdr:cNvSpPr/>
      </xdr:nvSpPr>
      <xdr:spPr>
        <a:xfrm>
          <a:off x="9696450" y="830790"/>
          <a:ext cx="2241549" cy="156633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01 - TASK # 01:</a:t>
          </a:r>
          <a:br>
            <a:rPr lang="pt-PT" sz="1600" baseline="0">
              <a:solidFill>
                <a:schemeClr val="tx1"/>
              </a:solidFill>
            </a:rPr>
          </a:br>
          <a:r>
            <a:rPr lang="pt-PT" sz="1600" baseline="0">
              <a:solidFill>
                <a:schemeClr val="tx1"/>
              </a:solidFill>
            </a:rPr>
            <a:t>Install visual studio code and db browser for sqlite. </a:t>
          </a:r>
          <a:endParaRPr lang="pt-PT" sz="1600">
            <a:solidFill>
              <a:schemeClr val="tx1"/>
            </a:solidFill>
          </a:endParaRPr>
        </a:p>
      </xdr:txBody>
    </xdr:sp>
    <xdr:clientData/>
  </xdr:twoCellAnchor>
  <xdr:twoCellAnchor>
    <xdr:from>
      <xdr:col>0</xdr:col>
      <xdr:colOff>222250</xdr:colOff>
      <xdr:row>5</xdr:row>
      <xdr:rowOff>79373</xdr:rowOff>
    </xdr:from>
    <xdr:to>
      <xdr:col>0</xdr:col>
      <xdr:colOff>2755899</xdr:colOff>
      <xdr:row>5</xdr:row>
      <xdr:rowOff>2301874</xdr:rowOff>
    </xdr:to>
    <xdr:sp macro="" textlink="">
      <xdr:nvSpPr>
        <xdr:cNvPr id="21" name="Folded Corner 18">
          <a:extLst>
            <a:ext uri="{FF2B5EF4-FFF2-40B4-BE49-F238E27FC236}">
              <a16:creationId xmlns:a16="http://schemas.microsoft.com/office/drawing/2014/main" id="{00000000-0008-0000-0000-000015000000}"/>
            </a:ext>
          </a:extLst>
        </xdr:cNvPr>
        <xdr:cNvSpPr/>
      </xdr:nvSpPr>
      <xdr:spPr>
        <a:xfrm>
          <a:off x="222250" y="11382373"/>
          <a:ext cx="2533649" cy="2222501"/>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05:</a:t>
          </a:r>
        </a:p>
        <a:p>
          <a:pPr algn="l"/>
          <a:r>
            <a:rPr lang="pt-PT" sz="1600">
              <a:solidFill>
                <a:schemeClr val="tx1"/>
              </a:solidFill>
            </a:rPr>
            <a:t>As</a:t>
          </a:r>
          <a:r>
            <a:rPr lang="pt-PT" sz="1600" baseline="0">
              <a:solidFill>
                <a:schemeClr val="tx1"/>
              </a:solidFill>
            </a:rPr>
            <a:t> the creator of the flight ticketing page, we would like to test our program so we will know that errors of our program and to make the customer's request be achieved. </a:t>
          </a:r>
          <a:endParaRPr lang="pt-PT" sz="1600">
            <a:solidFill>
              <a:schemeClr val="tx1"/>
            </a:solidFill>
          </a:endParaRPr>
        </a:p>
      </xdr:txBody>
    </xdr:sp>
    <xdr:clientData/>
  </xdr:twoCellAnchor>
  <xdr:twoCellAnchor>
    <xdr:from>
      <xdr:col>0</xdr:col>
      <xdr:colOff>231775</xdr:colOff>
      <xdr:row>6</xdr:row>
      <xdr:rowOff>152398</xdr:rowOff>
    </xdr:from>
    <xdr:to>
      <xdr:col>0</xdr:col>
      <xdr:colOff>2765424</xdr:colOff>
      <xdr:row>6</xdr:row>
      <xdr:rowOff>2174876</xdr:rowOff>
    </xdr:to>
    <xdr:sp macro="" textlink="">
      <xdr:nvSpPr>
        <xdr:cNvPr id="23" name="Folded Corner 18">
          <a:extLst>
            <a:ext uri="{FF2B5EF4-FFF2-40B4-BE49-F238E27FC236}">
              <a16:creationId xmlns:a16="http://schemas.microsoft.com/office/drawing/2014/main" id="{00000000-0008-0000-0000-000017000000}"/>
            </a:ext>
          </a:extLst>
        </xdr:cNvPr>
        <xdr:cNvSpPr/>
      </xdr:nvSpPr>
      <xdr:spPr>
        <a:xfrm>
          <a:off x="231775" y="13503273"/>
          <a:ext cx="2533649" cy="2022478"/>
        </a:xfrm>
        <a:prstGeom prst="foldedCorner">
          <a:avLst/>
        </a:prstGeom>
        <a:solidFill>
          <a:schemeClr val="bg1">
            <a:lumMod val="95000"/>
          </a:schemeClr>
        </a:solidFill>
        <a:ln>
          <a:solidFill>
            <a:schemeClr val="tx1"/>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pt-PT" sz="1100" b="1" u="sng">
              <a:solidFill>
                <a:schemeClr val="tx1"/>
              </a:solidFill>
            </a:rPr>
            <a:t>STORY #</a:t>
          </a:r>
          <a:r>
            <a:rPr lang="pt-PT" sz="1100" b="1" u="sng" baseline="0">
              <a:solidFill>
                <a:schemeClr val="tx1"/>
              </a:solidFill>
            </a:rPr>
            <a:t> 06:</a:t>
          </a:r>
        </a:p>
        <a:p>
          <a:pPr algn="l"/>
          <a:r>
            <a:rPr lang="pt-PT" sz="1600">
              <a:solidFill>
                <a:schemeClr val="tx1"/>
              </a:solidFill>
            </a:rPr>
            <a:t>As</a:t>
          </a:r>
          <a:r>
            <a:rPr lang="pt-PT" sz="1600" baseline="0">
              <a:solidFill>
                <a:schemeClr val="tx1"/>
              </a:solidFill>
            </a:rPr>
            <a:t> the creator of the flight ticketing page, we would like to polish our work so tat it will flow smooth as expected.</a:t>
          </a:r>
          <a:endParaRPr lang="pt-PT" sz="1600">
            <a:solidFill>
              <a:schemeClr val="tx1"/>
            </a:solidFill>
          </a:endParaRPr>
        </a:p>
      </xdr:txBody>
    </xdr:sp>
    <xdr:clientData/>
  </xdr:twoCellAnchor>
  <xdr:twoCellAnchor>
    <xdr:from>
      <xdr:col>1</xdr:col>
      <xdr:colOff>371475</xdr:colOff>
      <xdr:row>2</xdr:row>
      <xdr:rowOff>332315</xdr:rowOff>
    </xdr:from>
    <xdr:to>
      <xdr:col>1</xdr:col>
      <xdr:colOff>2619374</xdr:colOff>
      <xdr:row>2</xdr:row>
      <xdr:rowOff>1905000</xdr:rowOff>
    </xdr:to>
    <xdr:sp macro="" textlink="">
      <xdr:nvSpPr>
        <xdr:cNvPr id="25" name="Folded Corner 38">
          <a:extLst>
            <a:ext uri="{FF2B5EF4-FFF2-40B4-BE49-F238E27FC236}">
              <a16:creationId xmlns:a16="http://schemas.microsoft.com/office/drawing/2014/main" id="{00000000-0008-0000-0000-000019000000}"/>
            </a:ext>
          </a:extLst>
        </xdr:cNvPr>
        <xdr:cNvSpPr/>
      </xdr:nvSpPr>
      <xdr:spPr>
        <a:xfrm>
          <a:off x="3419475" y="3761315"/>
          <a:ext cx="2247899" cy="157268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02 - TASK # 01:</a:t>
          </a:r>
          <a:br>
            <a:rPr lang="pt-PT" sz="1600" baseline="0">
              <a:solidFill>
                <a:schemeClr val="tx1"/>
              </a:solidFill>
            </a:rPr>
          </a:br>
          <a:r>
            <a:rPr lang="pt-PT" sz="1600" baseline="0">
              <a:solidFill>
                <a:schemeClr val="tx1"/>
              </a:solidFill>
            </a:rPr>
            <a:t>Start partial codes for the database. </a:t>
          </a:r>
          <a:endParaRPr lang="pt-PT" sz="1600">
            <a:solidFill>
              <a:schemeClr val="tx1"/>
            </a:solidFill>
          </a:endParaRPr>
        </a:p>
      </xdr:txBody>
    </xdr:sp>
    <xdr:clientData/>
  </xdr:twoCellAnchor>
  <xdr:twoCellAnchor>
    <xdr:from>
      <xdr:col>1</xdr:col>
      <xdr:colOff>349250</xdr:colOff>
      <xdr:row>3</xdr:row>
      <xdr:rowOff>476250</xdr:rowOff>
    </xdr:from>
    <xdr:to>
      <xdr:col>1</xdr:col>
      <xdr:colOff>2635250</xdr:colOff>
      <xdr:row>3</xdr:row>
      <xdr:rowOff>2016125</xdr:rowOff>
    </xdr:to>
    <xdr:sp macro="" textlink="">
      <xdr:nvSpPr>
        <xdr:cNvPr id="26" name="Folded Corner 38">
          <a:extLst>
            <a:ext uri="{FF2B5EF4-FFF2-40B4-BE49-F238E27FC236}">
              <a16:creationId xmlns:a16="http://schemas.microsoft.com/office/drawing/2014/main" id="{00000000-0008-0000-0000-00001A000000}"/>
            </a:ext>
          </a:extLst>
        </xdr:cNvPr>
        <xdr:cNvSpPr/>
      </xdr:nvSpPr>
      <xdr:spPr>
        <a:xfrm>
          <a:off x="3397250" y="6508750"/>
          <a:ext cx="2286000"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03 - TASK # 01:</a:t>
          </a:r>
          <a:br>
            <a:rPr lang="pt-PT" sz="1600" baseline="0">
              <a:solidFill>
                <a:schemeClr val="tx1"/>
              </a:solidFill>
            </a:rPr>
          </a:br>
          <a:r>
            <a:rPr lang="pt-PT" sz="1600" baseline="0">
              <a:solidFill>
                <a:schemeClr val="tx1"/>
              </a:solidFill>
            </a:rPr>
            <a:t>Create the dbhelper and db initialize code. </a:t>
          </a:r>
          <a:endParaRPr lang="pt-PT" sz="1600">
            <a:solidFill>
              <a:schemeClr val="tx1"/>
            </a:solidFill>
          </a:endParaRPr>
        </a:p>
      </xdr:txBody>
    </xdr:sp>
    <xdr:clientData/>
  </xdr:twoCellAnchor>
  <xdr:twoCellAnchor>
    <xdr:from>
      <xdr:col>1</xdr:col>
      <xdr:colOff>428625</xdr:colOff>
      <xdr:row>4</xdr:row>
      <xdr:rowOff>301625</xdr:rowOff>
    </xdr:from>
    <xdr:to>
      <xdr:col>1</xdr:col>
      <xdr:colOff>2714625</xdr:colOff>
      <xdr:row>4</xdr:row>
      <xdr:rowOff>1825625</xdr:rowOff>
    </xdr:to>
    <xdr:sp macro="" textlink="">
      <xdr:nvSpPr>
        <xdr:cNvPr id="27" name="Folded Corner 38">
          <a:extLst>
            <a:ext uri="{FF2B5EF4-FFF2-40B4-BE49-F238E27FC236}">
              <a16:creationId xmlns:a16="http://schemas.microsoft.com/office/drawing/2014/main" id="{00000000-0008-0000-0000-00001B000000}"/>
            </a:ext>
          </a:extLst>
        </xdr:cNvPr>
        <xdr:cNvSpPr/>
      </xdr:nvSpPr>
      <xdr:spPr>
        <a:xfrm>
          <a:off x="3492500" y="8953500"/>
          <a:ext cx="2286000" cy="1524000"/>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04 - TASK # 01:</a:t>
          </a:r>
          <a:br>
            <a:rPr lang="pt-PT" sz="1600" baseline="0">
              <a:solidFill>
                <a:schemeClr val="tx1"/>
              </a:solidFill>
            </a:rPr>
          </a:br>
          <a:r>
            <a:rPr lang="pt-PT" sz="1600" baseline="0">
              <a:solidFill>
                <a:schemeClr val="tx1"/>
              </a:solidFill>
            </a:rPr>
            <a:t>Create the controller and model. </a:t>
          </a:r>
          <a:endParaRPr lang="pt-PT" sz="1600">
            <a:solidFill>
              <a:schemeClr val="tx1"/>
            </a:solidFill>
          </a:endParaRPr>
        </a:p>
      </xdr:txBody>
    </xdr:sp>
    <xdr:clientData/>
  </xdr:twoCellAnchor>
  <xdr:twoCellAnchor>
    <xdr:from>
      <xdr:col>1</xdr:col>
      <xdr:colOff>317501</xdr:colOff>
      <xdr:row>5</xdr:row>
      <xdr:rowOff>555625</xdr:rowOff>
    </xdr:from>
    <xdr:to>
      <xdr:col>1</xdr:col>
      <xdr:colOff>2682875</xdr:colOff>
      <xdr:row>5</xdr:row>
      <xdr:rowOff>2095500</xdr:rowOff>
    </xdr:to>
    <xdr:sp macro="" textlink="">
      <xdr:nvSpPr>
        <xdr:cNvPr id="28" name="Folded Corner 38">
          <a:extLst>
            <a:ext uri="{FF2B5EF4-FFF2-40B4-BE49-F238E27FC236}">
              <a16:creationId xmlns:a16="http://schemas.microsoft.com/office/drawing/2014/main" id="{00000000-0008-0000-0000-00001C000000}"/>
            </a:ext>
          </a:extLst>
        </xdr:cNvPr>
        <xdr:cNvSpPr/>
      </xdr:nvSpPr>
      <xdr:spPr>
        <a:xfrm>
          <a:off x="3365501" y="11445875"/>
          <a:ext cx="2365374" cy="153987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05 - TASK # 01:</a:t>
          </a:r>
          <a:br>
            <a:rPr lang="pt-PT" sz="1600" baseline="0">
              <a:solidFill>
                <a:schemeClr val="tx1"/>
              </a:solidFill>
            </a:rPr>
          </a:br>
          <a:r>
            <a:rPr lang="pt-PT" sz="1600" baseline="0">
              <a:solidFill>
                <a:schemeClr val="tx1"/>
              </a:solidFill>
            </a:rPr>
            <a:t>Create the testing</a:t>
          </a:r>
          <a:endParaRPr lang="pt-PT" sz="1600">
            <a:solidFill>
              <a:schemeClr val="tx1"/>
            </a:solidFill>
          </a:endParaRPr>
        </a:p>
      </xdr:txBody>
    </xdr:sp>
    <xdr:clientData/>
  </xdr:twoCellAnchor>
  <xdr:twoCellAnchor>
    <xdr:from>
      <xdr:col>1</xdr:col>
      <xdr:colOff>444499</xdr:colOff>
      <xdr:row>6</xdr:row>
      <xdr:rowOff>444500</xdr:rowOff>
    </xdr:from>
    <xdr:to>
      <xdr:col>1</xdr:col>
      <xdr:colOff>2809874</xdr:colOff>
      <xdr:row>6</xdr:row>
      <xdr:rowOff>2016125</xdr:rowOff>
    </xdr:to>
    <xdr:sp macro="" textlink="">
      <xdr:nvSpPr>
        <xdr:cNvPr id="29" name="Folded Corner 38">
          <a:extLst>
            <a:ext uri="{FF2B5EF4-FFF2-40B4-BE49-F238E27FC236}">
              <a16:creationId xmlns:a16="http://schemas.microsoft.com/office/drawing/2014/main" id="{00000000-0008-0000-0000-00001D000000}"/>
            </a:ext>
          </a:extLst>
        </xdr:cNvPr>
        <xdr:cNvSpPr/>
      </xdr:nvSpPr>
      <xdr:spPr>
        <a:xfrm>
          <a:off x="3492499" y="13874750"/>
          <a:ext cx="2365375" cy="1571625"/>
        </a:xfrm>
        <a:prstGeom prst="foldedCorner">
          <a:avLst/>
        </a:prstGeom>
        <a:solidFill>
          <a:schemeClr val="accent2">
            <a:lumMod val="20000"/>
            <a:lumOff val="8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l"/>
          <a:r>
            <a:rPr lang="pt-PT" sz="1600" b="1" u="sng" baseline="0">
              <a:solidFill>
                <a:schemeClr val="tx1"/>
              </a:solidFill>
            </a:rPr>
            <a:t>STORY # 06 - TASK # 01:</a:t>
          </a:r>
          <a:br>
            <a:rPr lang="pt-PT" sz="1600" baseline="0">
              <a:solidFill>
                <a:schemeClr val="tx1"/>
              </a:solidFill>
            </a:rPr>
          </a:br>
          <a:r>
            <a:rPr lang="pt-PT" sz="1600" baseline="0">
              <a:solidFill>
                <a:schemeClr val="tx1"/>
              </a:solidFill>
            </a:rPr>
            <a:t>polishing</a:t>
          </a:r>
          <a:endParaRPr lang="pt-PT" sz="16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88900</xdr:colOff>
      <xdr:row>1</xdr:row>
      <xdr:rowOff>50800</xdr:rowOff>
    </xdr:from>
    <xdr:to>
      <xdr:col>22</xdr:col>
      <xdr:colOff>317500</xdr:colOff>
      <xdr:row>11</xdr:row>
      <xdr:rowOff>0</xdr:rowOff>
    </xdr:to>
    <xdr:graphicFrame macro="">
      <xdr:nvGraphicFramePr>
        <xdr:cNvPr id="336948" name="Chart 2">
          <a:extLst>
            <a:ext uri="{FF2B5EF4-FFF2-40B4-BE49-F238E27FC236}">
              <a16:creationId xmlns:a16="http://schemas.microsoft.com/office/drawing/2014/main" id="{00000000-0008-0000-0400-00003424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abSelected="1" zoomScale="30" zoomScaleNormal="30" workbookViewId="0">
      <pane ySplit="1" topLeftCell="A2" activePane="bottomLeft" state="frozen"/>
      <selection pane="bottomLeft" activeCell="I5" sqref="I5"/>
    </sheetView>
  </sheetViews>
  <sheetFormatPr defaultColWidth="35.85546875" defaultRowHeight="99.95" customHeight="1" x14ac:dyDescent="0.2"/>
  <cols>
    <col min="1" max="1" width="45.85546875" style="143" customWidth="1"/>
    <col min="2" max="2" width="45.85546875" style="134" customWidth="1"/>
    <col min="3" max="3" width="45.85546875" style="137" customWidth="1"/>
    <col min="4" max="4" width="45.85546875" style="136" customWidth="1"/>
    <col min="5" max="5" width="45.85546875" style="144" customWidth="1"/>
    <col min="6" max="16384" width="35.85546875" style="133"/>
  </cols>
  <sheetData>
    <row r="1" spans="1:5" s="132" customFormat="1" ht="27.75" x14ac:dyDescent="0.2">
      <c r="A1" s="138" t="s">
        <v>26</v>
      </c>
      <c r="B1" s="139" t="s">
        <v>24</v>
      </c>
      <c r="C1" s="140" t="s">
        <v>25</v>
      </c>
      <c r="D1" s="141" t="s">
        <v>0</v>
      </c>
      <c r="E1" s="142" t="s">
        <v>4</v>
      </c>
    </row>
    <row r="2" spans="1:5" ht="241.5" customHeight="1" x14ac:dyDescent="0.2">
      <c r="C2" s="135"/>
    </row>
    <row r="3" spans="1:5" ht="204" customHeight="1" x14ac:dyDescent="0.2"/>
    <row r="4" spans="1:5" ht="209.25" customHeight="1" x14ac:dyDescent="0.2"/>
    <row r="5" spans="1:5" ht="171.75" customHeight="1" x14ac:dyDescent="0.2"/>
    <row r="6" spans="1:5" ht="198.75" customHeight="1" x14ac:dyDescent="0.2"/>
    <row r="7" spans="1:5" ht="213.75" customHeight="1" x14ac:dyDescent="0.2"/>
    <row r="8" spans="1:5" ht="78" customHeight="1" x14ac:dyDescent="0.2"/>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3"/>
  <sheetViews>
    <sheetView topLeftCell="A3" workbookViewId="0">
      <selection activeCell="M13" sqref="M13"/>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12.28515625" style="1" customWidth="1"/>
    <col min="11" max="16384" width="9.140625" style="1"/>
  </cols>
  <sheetData>
    <row r="2" spans="2:11" ht="60" customHeight="1" thickBot="1" x14ac:dyDescent="0.25">
      <c r="B2" s="170" t="s">
        <v>22</v>
      </c>
      <c r="C2" s="170"/>
      <c r="D2" s="170"/>
      <c r="E2" s="170"/>
      <c r="F2" s="170"/>
      <c r="G2" s="170"/>
      <c r="H2" s="170"/>
      <c r="I2" s="170"/>
      <c r="J2" s="170"/>
    </row>
    <row r="3" spans="2:11" s="8" customFormat="1" ht="12.95" customHeight="1" thickBot="1" x14ac:dyDescent="0.25">
      <c r="B3" s="19" t="s">
        <v>1</v>
      </c>
      <c r="C3" s="91" t="str">
        <f>CHOOSE(WEEKDAY(C5),"S","M","T","W","R","F","S")</f>
        <v>R</v>
      </c>
      <c r="D3" s="92" t="str">
        <f t="shared" ref="D3:I3" si="0">CHOOSE(WEEKDAY(D5),"S","M","T","W","R","F","S")</f>
        <v>F</v>
      </c>
      <c r="E3" s="92" t="str">
        <f t="shared" si="0"/>
        <v>S</v>
      </c>
      <c r="F3" s="92" t="str">
        <f t="shared" si="0"/>
        <v>S</v>
      </c>
      <c r="G3" s="92" t="str">
        <f t="shared" si="0"/>
        <v>M</v>
      </c>
      <c r="H3" s="92" t="str">
        <f t="shared" si="0"/>
        <v>T</v>
      </c>
      <c r="I3" s="93" t="str">
        <f t="shared" si="0"/>
        <v>W</v>
      </c>
    </row>
    <row r="4" spans="2:11" s="9" customFormat="1" ht="24" customHeight="1" thickBot="1" x14ac:dyDescent="0.25">
      <c r="B4" s="19" t="s">
        <v>2</v>
      </c>
      <c r="C4" s="173" t="str">
        <f>CHOOSE(MONTH(E5),"January", "February", "March", "April", "May", "June", "July", "August", "September", "October", "November", "December")</f>
        <v>October</v>
      </c>
      <c r="D4" s="174"/>
      <c r="E4" s="174"/>
      <c r="F4" s="174"/>
      <c r="G4" s="174"/>
      <c r="H4" s="174"/>
      <c r="I4" s="175"/>
      <c r="J4" s="18"/>
      <c r="K4" s="18"/>
    </row>
    <row r="5" spans="2:11" s="7" customFormat="1" ht="21.95" customHeight="1" thickBot="1" x14ac:dyDescent="0.25">
      <c r="B5" s="82" t="s">
        <v>7</v>
      </c>
      <c r="C5" s="94">
        <v>43377</v>
      </c>
      <c r="D5" s="95">
        <f t="shared" ref="D5:I5" si="1">C5+1</f>
        <v>43378</v>
      </c>
      <c r="E5" s="95">
        <f t="shared" si="1"/>
        <v>43379</v>
      </c>
      <c r="F5" s="95">
        <f t="shared" si="1"/>
        <v>43380</v>
      </c>
      <c r="G5" s="95">
        <f t="shared" si="1"/>
        <v>43381</v>
      </c>
      <c r="H5" s="95">
        <f t="shared" si="1"/>
        <v>43382</v>
      </c>
      <c r="I5" s="96">
        <f t="shared" si="1"/>
        <v>43383</v>
      </c>
    </row>
    <row r="6" spans="2:11" ht="21.95" customHeight="1" x14ac:dyDescent="0.2">
      <c r="B6" s="171" t="s">
        <v>7</v>
      </c>
      <c r="C6" s="176" t="s">
        <v>39</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34</v>
      </c>
      <c r="C8" s="12">
        <v>1</v>
      </c>
      <c r="D8" s="13">
        <v>1</v>
      </c>
      <c r="E8" s="13">
        <v>3</v>
      </c>
      <c r="F8" s="13">
        <v>0</v>
      </c>
      <c r="G8" s="13">
        <v>2</v>
      </c>
      <c r="H8" s="13">
        <v>0</v>
      </c>
      <c r="I8" s="14">
        <v>0</v>
      </c>
      <c r="J8" s="112">
        <f t="shared" ref="J8:J13" si="3">SUM(C8:I8)</f>
        <v>7</v>
      </c>
    </row>
    <row r="9" spans="2:11" ht="21.95" customHeight="1" x14ac:dyDescent="0.2">
      <c r="B9" s="160" t="s">
        <v>35</v>
      </c>
      <c r="C9" s="15">
        <v>1</v>
      </c>
      <c r="D9" s="16">
        <v>3</v>
      </c>
      <c r="E9" s="16">
        <v>1</v>
      </c>
      <c r="F9" s="16">
        <v>0</v>
      </c>
      <c r="G9" s="16">
        <v>2</v>
      </c>
      <c r="H9" s="16">
        <v>0</v>
      </c>
      <c r="I9" s="17">
        <v>0</v>
      </c>
      <c r="J9" s="113">
        <f t="shared" si="3"/>
        <v>7</v>
      </c>
    </row>
    <row r="10" spans="2:11" ht="21.95" customHeight="1" x14ac:dyDescent="0.2">
      <c r="B10" s="160" t="s">
        <v>36</v>
      </c>
      <c r="C10" s="15">
        <v>1</v>
      </c>
      <c r="D10" s="16">
        <v>1</v>
      </c>
      <c r="E10" s="16">
        <v>0</v>
      </c>
      <c r="F10" s="16">
        <v>3</v>
      </c>
      <c r="G10" s="16">
        <v>0</v>
      </c>
      <c r="H10" s="16">
        <v>2</v>
      </c>
      <c r="I10" s="17">
        <v>0</v>
      </c>
      <c r="J10" s="113">
        <f t="shared" si="3"/>
        <v>7</v>
      </c>
    </row>
    <row r="11" spans="2:11" ht="21.95" customHeight="1" x14ac:dyDescent="0.2">
      <c r="B11" s="10"/>
      <c r="C11" s="15">
        <v>0</v>
      </c>
      <c r="D11" s="16">
        <v>0</v>
      </c>
      <c r="E11" s="16">
        <v>0</v>
      </c>
      <c r="F11" s="16">
        <v>0</v>
      </c>
      <c r="G11" s="16">
        <v>0</v>
      </c>
      <c r="H11" s="16"/>
      <c r="I11" s="17"/>
      <c r="J11" s="113">
        <f t="shared" si="3"/>
        <v>0</v>
      </c>
    </row>
    <row r="12" spans="2:11" ht="21.95" customHeight="1" x14ac:dyDescent="0.2">
      <c r="B12" s="10"/>
      <c r="C12" s="15">
        <v>0</v>
      </c>
      <c r="D12" s="16">
        <v>0</v>
      </c>
      <c r="E12" s="16">
        <v>0</v>
      </c>
      <c r="F12" s="16">
        <v>0</v>
      </c>
      <c r="G12" s="16">
        <v>0</v>
      </c>
      <c r="H12" s="16"/>
      <c r="I12" s="17"/>
      <c r="J12" s="113">
        <f t="shared" si="3"/>
        <v>0</v>
      </c>
    </row>
    <row r="13" spans="2:11" ht="21.95" customHeight="1" thickBot="1" x14ac:dyDescent="0.25">
      <c r="B13" s="11"/>
      <c r="C13" s="20">
        <v>0</v>
      </c>
      <c r="D13" s="21">
        <v>0</v>
      </c>
      <c r="E13" s="21">
        <v>0</v>
      </c>
      <c r="F13" s="21">
        <v>0</v>
      </c>
      <c r="G13" s="21">
        <v>0</v>
      </c>
      <c r="H13" s="21"/>
      <c r="I13" s="22"/>
      <c r="J13" s="114">
        <f t="shared" si="3"/>
        <v>0</v>
      </c>
    </row>
    <row r="14" spans="2:11" ht="21.95" customHeight="1" thickTop="1" x14ac:dyDescent="0.2">
      <c r="B14" s="23" t="s">
        <v>8</v>
      </c>
      <c r="C14" s="106">
        <f t="shared" ref="C14:J14" si="4">SUM(C8:C13)</f>
        <v>3</v>
      </c>
      <c r="D14" s="107">
        <f t="shared" si="4"/>
        <v>5</v>
      </c>
      <c r="E14" s="107">
        <f t="shared" si="4"/>
        <v>4</v>
      </c>
      <c r="F14" s="107">
        <f t="shared" si="4"/>
        <v>3</v>
      </c>
      <c r="G14" s="107">
        <f t="shared" si="4"/>
        <v>4</v>
      </c>
      <c r="H14" s="107">
        <f t="shared" si="4"/>
        <v>2</v>
      </c>
      <c r="I14" s="108">
        <f t="shared" si="4"/>
        <v>0</v>
      </c>
      <c r="J14" s="165">
        <f t="shared" si="4"/>
        <v>21</v>
      </c>
    </row>
    <row r="15" spans="2:11" ht="21.95" customHeight="1" x14ac:dyDescent="0.2">
      <c r="B15" s="24" t="s">
        <v>9</v>
      </c>
      <c r="C15" s="109">
        <f>C$16-SUM(C$14:C$14)</f>
        <v>18</v>
      </c>
      <c r="D15" s="110">
        <f>C$16-SUM(C$14:D$14)</f>
        <v>13</v>
      </c>
      <c r="E15" s="110">
        <f>C$16-SUM(C$14:E$14)</f>
        <v>9</v>
      </c>
      <c r="F15" s="110">
        <f>C$16-SUM(C$14:F$14)</f>
        <v>6</v>
      </c>
      <c r="G15" s="110">
        <f>C$16-SUM(C$14:G$14)</f>
        <v>2</v>
      </c>
      <c r="H15" s="110">
        <f>C$16-SUM(C$14:H$14)</f>
        <v>0</v>
      </c>
      <c r="I15" s="111">
        <f>C$16-SUM(C$14:I$14)</f>
        <v>0</v>
      </c>
      <c r="J15" s="166"/>
    </row>
    <row r="16" spans="2:11" ht="21.95" customHeight="1" thickBot="1" x14ac:dyDescent="0.25">
      <c r="B16" s="25" t="s">
        <v>10</v>
      </c>
      <c r="C16" s="168">
        <f>SUM(C14:I14)</f>
        <v>21</v>
      </c>
      <c r="D16" s="169"/>
      <c r="E16" s="169"/>
      <c r="F16" s="169"/>
      <c r="G16" s="169"/>
      <c r="H16" s="169"/>
      <c r="I16" s="167"/>
      <c r="J16" s="167"/>
    </row>
    <row r="23" spans="2:2" ht="21.95" customHeight="1" x14ac:dyDescent="0.2">
      <c r="B23" s="5"/>
    </row>
  </sheetData>
  <mergeCells count="7">
    <mergeCell ref="J14:J16"/>
    <mergeCell ref="C16:I16"/>
    <mergeCell ref="B2:J2"/>
    <mergeCell ref="B6:B7"/>
    <mergeCell ref="C4:I4"/>
    <mergeCell ref="C6:I6"/>
    <mergeCell ref="J6:J7"/>
  </mergeCells>
  <phoneticPr fontId="0" type="noConversion"/>
  <conditionalFormatting sqref="C14:I15 E7:I13">
    <cfRule type="expression" dxfId="65" priority="15">
      <formula>C$5&lt;TODAY()</formula>
    </cfRule>
  </conditionalFormatting>
  <conditionalFormatting sqref="C5:C7 C14:I15 D5:I5 D7:I7 E3:I3 E8:I13">
    <cfRule type="expression" dxfId="64" priority="14">
      <formula>C$3="S"</formula>
    </cfRule>
  </conditionalFormatting>
  <conditionalFormatting sqref="C7">
    <cfRule type="expression" dxfId="63" priority="38">
      <formula>C$5&lt;TODAY()</formula>
    </cfRule>
  </conditionalFormatting>
  <conditionalFormatting sqref="C3">
    <cfRule type="expression" dxfId="62" priority="37">
      <formula>C$3="S"</formula>
    </cfRule>
  </conditionalFormatting>
  <conditionalFormatting sqref="D7">
    <cfRule type="expression" dxfId="61" priority="36">
      <formula>D$5&lt;TODAY()</formula>
    </cfRule>
  </conditionalFormatting>
  <conditionalFormatting sqref="D3">
    <cfRule type="expression" dxfId="60" priority="35">
      <formula>D$3="S"</formula>
    </cfRule>
  </conditionalFormatting>
  <conditionalFormatting sqref="C4">
    <cfRule type="expression" dxfId="59" priority="9">
      <formula>C$3="S"</formula>
    </cfRule>
  </conditionalFormatting>
  <conditionalFormatting sqref="C8:C13">
    <cfRule type="expression" dxfId="58" priority="7">
      <formula>C$5&lt;TODAY()</formula>
    </cfRule>
  </conditionalFormatting>
  <conditionalFormatting sqref="C8:C13">
    <cfRule type="expression" dxfId="57" priority="6">
      <formula>C$3="S"</formula>
    </cfRule>
  </conditionalFormatting>
  <conditionalFormatting sqref="D8:D13">
    <cfRule type="expression" dxfId="56" priority="5">
      <formula>D$5&lt;TODAY()</formula>
    </cfRule>
  </conditionalFormatting>
  <conditionalFormatting sqref="D8:D13">
    <cfRule type="expression" dxfId="55" priority="4">
      <formula>D$3="S"</formula>
    </cfRule>
  </conditionalFormatting>
  <conditionalFormatting sqref="C8:I13">
    <cfRule type="cellIs" dxfId="54"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1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3"/>
  <sheetViews>
    <sheetView topLeftCell="A2" workbookViewId="0">
      <selection activeCell="I10" sqref="I10"/>
    </sheetView>
  </sheetViews>
  <sheetFormatPr defaultColWidth="9.140625" defaultRowHeight="21.95" customHeight="1" x14ac:dyDescent="0.2"/>
  <cols>
    <col min="1" max="1" width="4.85546875" style="1" customWidth="1"/>
    <col min="2" max="2" width="22.85546875" style="4" customWidth="1"/>
    <col min="3" max="9" width="4.42578125" style="1" customWidth="1"/>
    <col min="10" max="10" width="9.85546875" style="1" customWidth="1"/>
    <col min="11" max="16384" width="9.140625" style="1"/>
  </cols>
  <sheetData>
    <row r="2" spans="2:11" ht="60" customHeight="1" thickBot="1" x14ac:dyDescent="0.25">
      <c r="B2" s="170" t="s">
        <v>23</v>
      </c>
      <c r="C2" s="170"/>
      <c r="D2" s="170"/>
      <c r="E2" s="170"/>
      <c r="F2" s="170"/>
      <c r="G2" s="170"/>
      <c r="H2" s="170"/>
      <c r="I2" s="170"/>
      <c r="J2" s="170"/>
    </row>
    <row r="3" spans="2:11" s="8" customFormat="1" ht="12.95" customHeight="1" x14ac:dyDescent="0.2">
      <c r="B3" s="19" t="s">
        <v>1</v>
      </c>
      <c r="C3" s="73" t="str">
        <f>CHOOSE(WEEKDAY(C5),"S","M","T","W","R","F","S")</f>
        <v>R</v>
      </c>
      <c r="D3" s="74" t="str">
        <f t="shared" ref="D3:I3" si="0">CHOOSE(WEEKDAY(D5),"S","M","T","W","R","F","S")</f>
        <v>F</v>
      </c>
      <c r="E3" s="74" t="str">
        <f t="shared" si="0"/>
        <v>S</v>
      </c>
      <c r="F3" s="74" t="str">
        <f t="shared" si="0"/>
        <v>S</v>
      </c>
      <c r="G3" s="74" t="str">
        <f t="shared" si="0"/>
        <v>M</v>
      </c>
      <c r="H3" s="74" t="str">
        <f t="shared" si="0"/>
        <v>T</v>
      </c>
      <c r="I3" s="75" t="str">
        <f t="shared" si="0"/>
        <v>W</v>
      </c>
    </row>
    <row r="4" spans="2:11" s="9" customFormat="1" ht="24" customHeight="1" x14ac:dyDescent="0.2">
      <c r="B4" s="19" t="s">
        <v>2</v>
      </c>
      <c r="C4" s="181" t="s">
        <v>37</v>
      </c>
      <c r="D4" s="182"/>
      <c r="E4" s="182"/>
      <c r="F4" s="182"/>
      <c r="G4" s="182"/>
      <c r="H4" s="182"/>
      <c r="I4" s="183"/>
      <c r="J4" s="18"/>
      <c r="K4" s="18"/>
    </row>
    <row r="5" spans="2:11" s="7" customFormat="1" ht="21.95" customHeight="1" thickBot="1" x14ac:dyDescent="0.25">
      <c r="B5" s="19" t="s">
        <v>3</v>
      </c>
      <c r="C5" s="70">
        <v>43377</v>
      </c>
      <c r="D5" s="71">
        <f t="shared" ref="D5:I5" si="1">C5+1</f>
        <v>43378</v>
      </c>
      <c r="E5" s="71">
        <f t="shared" si="1"/>
        <v>43379</v>
      </c>
      <c r="F5" s="71">
        <f t="shared" si="1"/>
        <v>43380</v>
      </c>
      <c r="G5" s="71">
        <f t="shared" si="1"/>
        <v>43381</v>
      </c>
      <c r="H5" s="71">
        <f t="shared" si="1"/>
        <v>43382</v>
      </c>
      <c r="I5" s="72">
        <f t="shared" si="1"/>
        <v>43383</v>
      </c>
    </row>
    <row r="6" spans="2:11" ht="21.95" customHeight="1" x14ac:dyDescent="0.2">
      <c r="B6" s="171" t="s">
        <v>7</v>
      </c>
      <c r="C6" s="176" t="s">
        <v>6</v>
      </c>
      <c r="D6" s="177"/>
      <c r="E6" s="177"/>
      <c r="F6" s="177"/>
      <c r="G6" s="177"/>
      <c r="H6" s="177"/>
      <c r="I6" s="178"/>
      <c r="J6" s="179" t="s">
        <v>11</v>
      </c>
    </row>
    <row r="7" spans="2:11" ht="21.95" customHeight="1" thickBot="1" x14ac:dyDescent="0.25">
      <c r="B7" s="172"/>
      <c r="C7" s="115">
        <v>1</v>
      </c>
      <c r="D7" s="116">
        <f t="shared" ref="D7:I7" si="2">C7+1</f>
        <v>2</v>
      </c>
      <c r="E7" s="116">
        <f t="shared" si="2"/>
        <v>3</v>
      </c>
      <c r="F7" s="116">
        <f t="shared" si="2"/>
        <v>4</v>
      </c>
      <c r="G7" s="116">
        <f t="shared" si="2"/>
        <v>5</v>
      </c>
      <c r="H7" s="116">
        <f t="shared" si="2"/>
        <v>6</v>
      </c>
      <c r="I7" s="117">
        <f t="shared" si="2"/>
        <v>7</v>
      </c>
      <c r="J7" s="180"/>
    </row>
    <row r="8" spans="2:11" ht="21.95" customHeight="1" x14ac:dyDescent="0.2">
      <c r="B8" s="159" t="s">
        <v>38</v>
      </c>
      <c r="C8" s="97">
        <v>1</v>
      </c>
      <c r="D8" s="98">
        <v>0</v>
      </c>
      <c r="E8" s="98">
        <v>0</v>
      </c>
      <c r="F8" s="98">
        <v>0</v>
      </c>
      <c r="G8" s="98">
        <v>0</v>
      </c>
      <c r="H8" s="98">
        <v>0</v>
      </c>
      <c r="I8" s="99">
        <v>0</v>
      </c>
      <c r="J8" s="112">
        <f t="shared" ref="J8:J13" si="3">SUM(C8:I8)</f>
        <v>1</v>
      </c>
    </row>
    <row r="9" spans="2:11" ht="21.95" customHeight="1" x14ac:dyDescent="0.2">
      <c r="B9" s="160" t="s">
        <v>35</v>
      </c>
      <c r="C9" s="100">
        <v>1</v>
      </c>
      <c r="D9" s="101">
        <v>0</v>
      </c>
      <c r="E9" s="101">
        <v>0</v>
      </c>
      <c r="F9" s="101">
        <v>0</v>
      </c>
      <c r="G9" s="101">
        <v>0</v>
      </c>
      <c r="H9" s="101">
        <v>0</v>
      </c>
      <c r="I9" s="102">
        <v>0</v>
      </c>
      <c r="J9" s="113">
        <f t="shared" si="3"/>
        <v>1</v>
      </c>
    </row>
    <row r="10" spans="2:11" ht="21.95" customHeight="1" x14ac:dyDescent="0.2">
      <c r="B10" s="160" t="s">
        <v>36</v>
      </c>
      <c r="C10" s="100">
        <v>1</v>
      </c>
      <c r="D10" s="101">
        <v>0</v>
      </c>
      <c r="E10" s="101">
        <v>0</v>
      </c>
      <c r="F10" s="101">
        <v>0</v>
      </c>
      <c r="G10" s="101">
        <v>0</v>
      </c>
      <c r="H10" s="101">
        <v>0</v>
      </c>
      <c r="I10" s="102">
        <v>0</v>
      </c>
      <c r="J10" s="113">
        <f t="shared" si="3"/>
        <v>1</v>
      </c>
    </row>
    <row r="11" spans="2:11" ht="21.95" customHeight="1" x14ac:dyDescent="0.2">
      <c r="B11" s="10"/>
      <c r="C11" s="100">
        <v>0</v>
      </c>
      <c r="D11" s="101">
        <v>0</v>
      </c>
      <c r="E11" s="101">
        <v>0</v>
      </c>
      <c r="F11" s="101">
        <v>0</v>
      </c>
      <c r="G11" s="101">
        <v>0</v>
      </c>
      <c r="H11" s="101">
        <v>0</v>
      </c>
      <c r="I11" s="102">
        <v>0</v>
      </c>
      <c r="J11" s="113">
        <f t="shared" si="3"/>
        <v>0</v>
      </c>
    </row>
    <row r="12" spans="2:11" ht="21.95" customHeight="1" x14ac:dyDescent="0.2">
      <c r="B12" s="10"/>
      <c r="C12" s="100">
        <v>0</v>
      </c>
      <c r="D12" s="101">
        <v>0</v>
      </c>
      <c r="E12" s="101">
        <v>0</v>
      </c>
      <c r="F12" s="101">
        <v>0</v>
      </c>
      <c r="G12" s="101">
        <v>0</v>
      </c>
      <c r="H12" s="101">
        <v>0</v>
      </c>
      <c r="I12" s="102">
        <v>0</v>
      </c>
      <c r="J12" s="113">
        <f t="shared" si="3"/>
        <v>0</v>
      </c>
    </row>
    <row r="13" spans="2:11" ht="21.95" customHeight="1" thickBot="1" x14ac:dyDescent="0.25">
      <c r="B13" s="11"/>
      <c r="C13" s="103">
        <v>0</v>
      </c>
      <c r="D13" s="104">
        <v>0</v>
      </c>
      <c r="E13" s="104">
        <v>0</v>
      </c>
      <c r="F13" s="104">
        <v>0</v>
      </c>
      <c r="G13" s="104">
        <v>0</v>
      </c>
      <c r="H13" s="104">
        <v>0</v>
      </c>
      <c r="I13" s="105">
        <v>0</v>
      </c>
      <c r="J13" s="114">
        <f t="shared" si="3"/>
        <v>0</v>
      </c>
    </row>
    <row r="14" spans="2:11" ht="21.95" customHeight="1" thickTop="1" x14ac:dyDescent="0.2">
      <c r="B14" s="23" t="s">
        <v>8</v>
      </c>
      <c r="C14" s="106">
        <f t="shared" ref="C14:I14" si="4">SUM(C8:C13)</f>
        <v>3</v>
      </c>
      <c r="D14" s="107">
        <f t="shared" si="4"/>
        <v>0</v>
      </c>
      <c r="E14" s="107">
        <f t="shared" si="4"/>
        <v>0</v>
      </c>
      <c r="F14" s="107">
        <f t="shared" si="4"/>
        <v>0</v>
      </c>
      <c r="G14" s="107">
        <f t="shared" si="4"/>
        <v>0</v>
      </c>
      <c r="H14" s="107">
        <f t="shared" si="4"/>
        <v>0</v>
      </c>
      <c r="I14" s="108">
        <f t="shared" si="4"/>
        <v>0</v>
      </c>
      <c r="J14" s="165">
        <f>SUM(J8:J13)</f>
        <v>3</v>
      </c>
    </row>
    <row r="15" spans="2:11" ht="21.95" customHeight="1" x14ac:dyDescent="0.2">
      <c r="B15" s="24" t="s">
        <v>9</v>
      </c>
      <c r="C15" s="109">
        <f>C$16-SUM(C$14:C$14)</f>
        <v>0</v>
      </c>
      <c r="D15" s="110">
        <f>C$16-SUM(C$14:D$14)</f>
        <v>0</v>
      </c>
      <c r="E15" s="110">
        <f>C$16-SUM(C$14:E$14)</f>
        <v>0</v>
      </c>
      <c r="F15" s="110">
        <f>C$16-SUM(C$14:F$14)</f>
        <v>0</v>
      </c>
      <c r="G15" s="110">
        <f>C$16-SUM(C$14:G$14)</f>
        <v>0</v>
      </c>
      <c r="H15" s="110">
        <f>C$16-SUM(C$14:H$14)</f>
        <v>0</v>
      </c>
      <c r="I15" s="111">
        <f>C$16-SUM(C$14:I$14)</f>
        <v>0</v>
      </c>
      <c r="J15" s="166"/>
    </row>
    <row r="16" spans="2:11" ht="21.95" customHeight="1" thickBot="1" x14ac:dyDescent="0.25">
      <c r="B16" s="25" t="s">
        <v>10</v>
      </c>
      <c r="C16" s="168">
        <f>SUM(C14:I14)</f>
        <v>3</v>
      </c>
      <c r="D16" s="169"/>
      <c r="E16" s="169"/>
      <c r="F16" s="169"/>
      <c r="G16" s="169"/>
      <c r="H16" s="169"/>
      <c r="I16" s="167"/>
      <c r="J16" s="167"/>
    </row>
    <row r="23" spans="2:2" ht="21.95" customHeight="1" x14ac:dyDescent="0.2">
      <c r="B23" s="5"/>
    </row>
  </sheetData>
  <mergeCells count="7">
    <mergeCell ref="C16:I16"/>
    <mergeCell ref="C4:I4"/>
    <mergeCell ref="B2:J2"/>
    <mergeCell ref="B6:B7"/>
    <mergeCell ref="J6:J7"/>
    <mergeCell ref="J14:J16"/>
    <mergeCell ref="C6:I6"/>
  </mergeCells>
  <conditionalFormatting sqref="C14:I15 E7:I13">
    <cfRule type="expression" dxfId="53" priority="21">
      <formula>C$5&lt;TODAY()</formula>
    </cfRule>
  </conditionalFormatting>
  <conditionalFormatting sqref="C5:C7 C14:I15 D5:I5 D7:I7 E3:I3 E8:I13">
    <cfRule type="expression" dxfId="52" priority="20">
      <formula>C$3="S"</formula>
    </cfRule>
  </conditionalFormatting>
  <conditionalFormatting sqref="C7">
    <cfRule type="expression" dxfId="51" priority="44">
      <formula>C$5&lt;TODAY()</formula>
    </cfRule>
  </conditionalFormatting>
  <conditionalFormatting sqref="C3">
    <cfRule type="expression" dxfId="50" priority="43">
      <formula>C$3="S"</formula>
    </cfRule>
  </conditionalFormatting>
  <conditionalFormatting sqref="D7">
    <cfRule type="expression" dxfId="49" priority="42">
      <formula>D$5&lt;TODAY()</formula>
    </cfRule>
  </conditionalFormatting>
  <conditionalFormatting sqref="D3">
    <cfRule type="expression" dxfId="48" priority="41">
      <formula>D$3="S"</formula>
    </cfRule>
  </conditionalFormatting>
  <conditionalFormatting sqref="C4">
    <cfRule type="expression" dxfId="47" priority="9">
      <formula>C$3="S"</formula>
    </cfRule>
  </conditionalFormatting>
  <conditionalFormatting sqref="C8:C13">
    <cfRule type="expression" dxfId="46" priority="7">
      <formula>C$5&lt;TODAY()</formula>
    </cfRule>
  </conditionalFormatting>
  <conditionalFormatting sqref="C8:C13">
    <cfRule type="expression" dxfId="45" priority="6">
      <formula>C$3="S"</formula>
    </cfRule>
  </conditionalFormatting>
  <conditionalFormatting sqref="D8:D13">
    <cfRule type="expression" dxfId="44" priority="5">
      <formula>D$5&lt;TODAY()</formula>
    </cfRule>
  </conditionalFormatting>
  <conditionalFormatting sqref="D8:D13">
    <cfRule type="expression" dxfId="43" priority="4">
      <formula>D$3="S"</formula>
    </cfRule>
  </conditionalFormatting>
  <conditionalFormatting sqref="C8:I13">
    <cfRule type="cellIs" dxfId="42" priority="1" operator="equal">
      <formula>0</formula>
    </cfRule>
  </conditionalFormatting>
  <dataValidations count="1">
    <dataValidation type="whole" allowBlank="1" showInputMessage="1" showErrorMessage="1" errorTitle="You exceed the reality" error="There are only 24 hours in a day..._x000d_Please, be realistic!" sqref="C8:J13" xr:uid="{00000000-0002-0000-0200-000000000000}">
      <formula1>0</formula1>
      <formula2>24</formula2>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1"/>
  <sheetViews>
    <sheetView topLeftCell="C1" workbookViewId="0">
      <selection activeCell="D12" sqref="D12"/>
    </sheetView>
  </sheetViews>
  <sheetFormatPr defaultColWidth="8.85546875" defaultRowHeight="23.1" customHeight="1" x14ac:dyDescent="0.2"/>
  <cols>
    <col min="1" max="1" width="3.85546875" style="6" customWidth="1"/>
    <col min="2" max="2" width="9.140625" style="6" customWidth="1"/>
    <col min="3" max="3" width="54.42578125" style="145" customWidth="1"/>
    <col min="4" max="4" width="81.85546875" style="6" customWidth="1"/>
    <col min="5" max="5" width="8.85546875" style="69"/>
    <col min="6" max="6" width="8.85546875" style="6"/>
    <col min="8" max="16384" width="8.85546875" style="6"/>
  </cols>
  <sheetData>
    <row r="1" spans="2:7" ht="23.1" customHeight="1" thickBot="1" x14ac:dyDescent="0.25"/>
    <row r="2" spans="2:7" ht="39.950000000000003" customHeight="1" thickBot="1" x14ac:dyDescent="0.25">
      <c r="B2" s="187" t="s">
        <v>30</v>
      </c>
      <c r="C2" s="188"/>
      <c r="D2" s="188"/>
      <c r="E2" s="189"/>
    </row>
    <row r="3" spans="2:7" ht="9.9499999999999993" customHeight="1" thickBot="1" x14ac:dyDescent="0.25"/>
    <row r="4" spans="2:7" ht="30" customHeight="1" thickBot="1" x14ac:dyDescent="0.25">
      <c r="B4" s="184" t="s">
        <v>5</v>
      </c>
      <c r="C4" s="185"/>
      <c r="D4" s="185"/>
      <c r="E4" s="186"/>
    </row>
    <row r="5" spans="2:7" s="119" customFormat="1" ht="23.1" customHeight="1" thickBot="1" x14ac:dyDescent="0.25">
      <c r="B5" s="121" t="s">
        <v>27</v>
      </c>
      <c r="C5" s="122" t="s">
        <v>28</v>
      </c>
      <c r="D5" s="122" t="s">
        <v>29</v>
      </c>
      <c r="E5" s="118" t="s">
        <v>21</v>
      </c>
      <c r="G5" s="120"/>
    </row>
    <row r="6" spans="2:7" ht="44.25" customHeight="1" x14ac:dyDescent="0.2">
      <c r="B6" s="123"/>
      <c r="C6" s="125" t="s">
        <v>41</v>
      </c>
      <c r="D6" s="163" t="s">
        <v>48</v>
      </c>
      <c r="E6" s="131"/>
    </row>
    <row r="7" spans="2:7" ht="23.1" customHeight="1" thickBot="1" x14ac:dyDescent="0.25">
      <c r="B7" s="124"/>
      <c r="C7" s="125" t="s">
        <v>42</v>
      </c>
      <c r="D7" s="162" t="s">
        <v>49</v>
      </c>
      <c r="E7" s="128"/>
    </row>
    <row r="8" spans="2:7" ht="23.1" customHeight="1" x14ac:dyDescent="0.2">
      <c r="B8" s="123"/>
      <c r="C8" s="125" t="s">
        <v>43</v>
      </c>
      <c r="D8" s="161" t="s">
        <v>50</v>
      </c>
      <c r="E8" s="131"/>
    </row>
    <row r="9" spans="2:7" ht="23.1" customHeight="1" thickBot="1" x14ac:dyDescent="0.25">
      <c r="B9" s="124"/>
      <c r="C9" s="125" t="s">
        <v>44</v>
      </c>
      <c r="D9" s="162" t="s">
        <v>54</v>
      </c>
      <c r="E9" s="128"/>
    </row>
    <row r="10" spans="2:7" ht="23.1" customHeight="1" x14ac:dyDescent="0.2">
      <c r="B10" s="123"/>
      <c r="C10" s="125" t="s">
        <v>45</v>
      </c>
      <c r="D10" s="161" t="s">
        <v>51</v>
      </c>
      <c r="E10" s="131"/>
    </row>
    <row r="11" spans="2:7" ht="23.1" customHeight="1" thickBot="1" x14ac:dyDescent="0.25">
      <c r="B11" s="124"/>
      <c r="C11" s="125" t="s">
        <v>46</v>
      </c>
      <c r="D11" s="162" t="s">
        <v>53</v>
      </c>
      <c r="E11" s="128"/>
    </row>
    <row r="12" spans="2:7" ht="23.1" customHeight="1" x14ac:dyDescent="0.2">
      <c r="B12" s="123"/>
      <c r="C12" s="125" t="s">
        <v>47</v>
      </c>
      <c r="D12" s="161" t="s">
        <v>52</v>
      </c>
      <c r="E12" s="131"/>
    </row>
    <row r="13" spans="2:7" ht="23.1" customHeight="1" x14ac:dyDescent="0.2">
      <c r="B13" s="124"/>
      <c r="C13" s="125"/>
      <c r="D13" s="162"/>
      <c r="E13" s="128"/>
    </row>
    <row r="14" spans="2:7" ht="23.1" customHeight="1" x14ac:dyDescent="0.2">
      <c r="B14" s="127"/>
      <c r="C14" s="146"/>
      <c r="D14" s="126"/>
      <c r="E14" s="128"/>
    </row>
    <row r="15" spans="2:7" ht="23.1" customHeight="1" x14ac:dyDescent="0.2">
      <c r="B15" s="127"/>
      <c r="C15" s="146"/>
      <c r="D15" s="126"/>
      <c r="E15" s="128"/>
    </row>
    <row r="16" spans="2:7" ht="23.1" customHeight="1" x14ac:dyDescent="0.2">
      <c r="B16" s="127"/>
      <c r="C16" s="146"/>
      <c r="D16" s="126"/>
      <c r="E16" s="128"/>
    </row>
    <row r="17" spans="2:5" ht="23.1" customHeight="1" x14ac:dyDescent="0.2">
      <c r="B17" s="127"/>
      <c r="C17" s="146"/>
      <c r="D17" s="126"/>
      <c r="E17" s="128"/>
    </row>
    <row r="18" spans="2:5" ht="23.1" customHeight="1" x14ac:dyDescent="0.2">
      <c r="B18" s="127"/>
      <c r="C18" s="146"/>
      <c r="D18" s="126"/>
      <c r="E18" s="128"/>
    </row>
    <row r="19" spans="2:5" ht="23.1" customHeight="1" x14ac:dyDescent="0.2">
      <c r="B19" s="127"/>
      <c r="C19" s="146"/>
      <c r="D19" s="126"/>
      <c r="E19" s="128"/>
    </row>
    <row r="20" spans="2:5" ht="23.1" customHeight="1" x14ac:dyDescent="0.2">
      <c r="B20" s="127"/>
      <c r="C20" s="146"/>
      <c r="D20" s="126"/>
      <c r="E20" s="128"/>
    </row>
    <row r="21" spans="2:5" ht="23.1" customHeight="1" x14ac:dyDescent="0.2">
      <c r="B21" s="129"/>
      <c r="C21" s="147"/>
      <c r="D21" s="129"/>
      <c r="E21" s="130"/>
    </row>
  </sheetData>
  <mergeCells count="2">
    <mergeCell ref="B4:E4"/>
    <mergeCell ref="B2:E2"/>
  </mergeCells>
  <conditionalFormatting sqref="B6:C6 C6:C7 E6:E7">
    <cfRule type="expression" dxfId="41" priority="57">
      <formula>$B6="Done!"</formula>
    </cfRule>
    <cfRule type="expression" dxfId="40" priority="58">
      <formula>$B6="Ongoing"</formula>
    </cfRule>
    <cfRule type="expression" dxfId="39" priority="59">
      <formula>$B6="Blocked"</formula>
    </cfRule>
    <cfRule type="expression" dxfId="38" priority="60">
      <formula>$B6="Dropped"</formula>
    </cfRule>
  </conditionalFormatting>
  <conditionalFormatting sqref="B7 D7">
    <cfRule type="expression" dxfId="37" priority="41">
      <formula>$B7="Done!"</formula>
    </cfRule>
    <cfRule type="expression" dxfId="36" priority="42">
      <formula>$B7="Ongoing"</formula>
    </cfRule>
    <cfRule type="expression" dxfId="35" priority="43">
      <formula>$B7="Blocked"</formula>
    </cfRule>
    <cfRule type="expression" dxfId="34" priority="44">
      <formula>$B7="Dropped"</formula>
    </cfRule>
  </conditionalFormatting>
  <conditionalFormatting sqref="C14:C20">
    <cfRule type="expression" dxfId="33" priority="25">
      <formula>$B14="Done!"</formula>
    </cfRule>
    <cfRule type="expression" dxfId="32" priority="26">
      <formula>$B14="Ongoing"</formula>
    </cfRule>
    <cfRule type="expression" dxfId="31" priority="27">
      <formula>$B14="Blocked"</formula>
    </cfRule>
    <cfRule type="expression" dxfId="30" priority="28">
      <formula>$B14="Dropped"</formula>
    </cfRule>
  </conditionalFormatting>
  <conditionalFormatting sqref="B14:B20 D14:D20">
    <cfRule type="expression" dxfId="29" priority="29">
      <formula>$B14="Done!"</formula>
    </cfRule>
    <cfRule type="expression" dxfId="28" priority="30">
      <formula>$B14="Ongoing"</formula>
    </cfRule>
    <cfRule type="expression" dxfId="27" priority="31">
      <formula>$B14="Blocked"</formula>
    </cfRule>
    <cfRule type="expression" dxfId="26" priority="32">
      <formula>$B14="Dropped"</formula>
    </cfRule>
  </conditionalFormatting>
  <conditionalFormatting sqref="B8:E8 E9 C9">
    <cfRule type="expression" dxfId="25" priority="21">
      <formula>$B8="Done!"</formula>
    </cfRule>
    <cfRule type="expression" dxfId="24" priority="22">
      <formula>$B8="Ongoing"</formula>
    </cfRule>
    <cfRule type="expression" dxfId="23" priority="23">
      <formula>$B8="Blocked"</formula>
    </cfRule>
    <cfRule type="expression" dxfId="22" priority="24">
      <formula>$B8="Dropped"</formula>
    </cfRule>
  </conditionalFormatting>
  <conditionalFormatting sqref="B9 D9">
    <cfRule type="expression" dxfId="21" priority="17">
      <formula>$B9="Done!"</formula>
    </cfRule>
    <cfRule type="expression" dxfId="20" priority="18">
      <formula>$B9="Ongoing"</formula>
    </cfRule>
    <cfRule type="expression" dxfId="19" priority="19">
      <formula>$B9="Blocked"</formula>
    </cfRule>
    <cfRule type="expression" dxfId="18" priority="20">
      <formula>$B9="Dropped"</formula>
    </cfRule>
  </conditionalFormatting>
  <conditionalFormatting sqref="B10:E10 E11 C11">
    <cfRule type="expression" dxfId="17" priority="13">
      <formula>$B10="Done!"</formula>
    </cfRule>
    <cfRule type="expression" dxfId="16" priority="14">
      <formula>$B10="Ongoing"</formula>
    </cfRule>
    <cfRule type="expression" dxfId="15" priority="15">
      <formula>$B10="Blocked"</formula>
    </cfRule>
    <cfRule type="expression" dxfId="14" priority="16">
      <formula>$B10="Dropped"</formula>
    </cfRule>
  </conditionalFormatting>
  <conditionalFormatting sqref="B11 D11">
    <cfRule type="expression" dxfId="13" priority="9">
      <formula>$B11="Done!"</formula>
    </cfRule>
    <cfRule type="expression" dxfId="12" priority="10">
      <formula>$B11="Ongoing"</formula>
    </cfRule>
    <cfRule type="expression" dxfId="11" priority="11">
      <formula>$B11="Blocked"</formula>
    </cfRule>
    <cfRule type="expression" dxfId="10" priority="12">
      <formula>$B11="Dropped"</formula>
    </cfRule>
  </conditionalFormatting>
  <conditionalFormatting sqref="B12:E12 E13 C13">
    <cfRule type="expression" dxfId="9" priority="5">
      <formula>$B12="Done!"</formula>
    </cfRule>
    <cfRule type="expression" dxfId="8" priority="6">
      <formula>$B12="Ongoing"</formula>
    </cfRule>
    <cfRule type="expression" dxfId="7" priority="7">
      <formula>$B12="Blocked"</formula>
    </cfRule>
    <cfRule type="expression" dxfId="6" priority="8">
      <formula>$B12="Dropped"</formula>
    </cfRule>
  </conditionalFormatting>
  <conditionalFormatting sqref="B13 D13">
    <cfRule type="expression" dxfId="5" priority="1">
      <formula>$B13="Done!"</formula>
    </cfRule>
    <cfRule type="expression" dxfId="4" priority="2">
      <formula>$B13="Ongoing"</formula>
    </cfRule>
    <cfRule type="expression" dxfId="3" priority="3">
      <formula>$B13="Blocked"</formula>
    </cfRule>
    <cfRule type="expression" dxfId="2" priority="4">
      <formula>$B13="Dropped"</formula>
    </cfRule>
  </conditionalFormatting>
  <dataValidations count="2">
    <dataValidation type="list" allowBlank="1" showInputMessage="1" showErrorMessage="1" sqref="E6:E20" xr:uid="{00000000-0002-0000-0300-000000000000}">
      <formula1>#REF!</formula1>
    </dataValidation>
    <dataValidation type="list" allowBlank="1" showInputMessage="1" showErrorMessage="1" sqref="B6:B20" xr:uid="{00000000-0002-0000-0300-000001000000}">
      <formula1>#REF!</formula1>
    </dataValidation>
  </dataValidations>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W32"/>
  <sheetViews>
    <sheetView topLeftCell="A6" zoomScale="70" zoomScaleNormal="70" workbookViewId="0">
      <selection activeCell="G15" sqref="G15"/>
    </sheetView>
  </sheetViews>
  <sheetFormatPr defaultColWidth="9.140625" defaultRowHeight="20.100000000000001" customHeight="1" x14ac:dyDescent="0.2"/>
  <cols>
    <col min="1" max="1" width="2.85546875" style="3" customWidth="1"/>
    <col min="2" max="2" width="22.85546875" style="3" customWidth="1"/>
    <col min="3" max="3" width="59.7109375" style="3" customWidth="1"/>
    <col min="4" max="4" width="12.85546875" style="83" customWidth="1"/>
    <col min="5" max="5" width="12.85546875" style="3" customWidth="1"/>
    <col min="6" max="6" width="7.85546875" style="2" customWidth="1"/>
    <col min="7" max="14" width="5.85546875" style="3" customWidth="1"/>
    <col min="15" max="15" width="12.85546875" style="3" customWidth="1"/>
    <col min="16" max="23" width="4.85546875" style="3" customWidth="1"/>
    <col min="24" max="16384" width="9.140625" style="3"/>
  </cols>
  <sheetData>
    <row r="1" spans="2:23" ht="15" x14ac:dyDescent="0.2"/>
    <row r="2" spans="2:23" s="26" customFormat="1" ht="20.100000000000001" customHeight="1" thickBot="1" x14ac:dyDescent="0.25">
      <c r="D2" s="83"/>
      <c r="F2" s="76">
        <f>COUNT(F7:F30)+COUNTBLANK(F7:F30)</f>
        <v>24</v>
      </c>
      <c r="G2" s="27" t="str">
        <f t="shared" ref="G2:M2" si="0">CHOOSE(WEEKDAY(G4),"S","M","T","W","R","F","S")</f>
        <v>R</v>
      </c>
      <c r="H2" s="27" t="str">
        <f t="shared" si="0"/>
        <v>F</v>
      </c>
      <c r="I2" s="27" t="str">
        <f t="shared" si="0"/>
        <v>S</v>
      </c>
      <c r="J2" s="27" t="str">
        <f t="shared" si="0"/>
        <v>S</v>
      </c>
      <c r="K2" s="27" t="str">
        <f t="shared" si="0"/>
        <v>M</v>
      </c>
      <c r="L2" s="27" t="str">
        <f t="shared" si="0"/>
        <v>T</v>
      </c>
      <c r="M2" s="27" t="str">
        <f t="shared" si="0"/>
        <v>W</v>
      </c>
    </row>
    <row r="3" spans="2:23" ht="20.100000000000001" customHeight="1" x14ac:dyDescent="0.2">
      <c r="B3" s="208" t="s">
        <v>12</v>
      </c>
      <c r="C3" s="218" t="s">
        <v>13</v>
      </c>
      <c r="D3" s="210" t="s">
        <v>17</v>
      </c>
      <c r="E3" s="220" t="s">
        <v>14</v>
      </c>
      <c r="F3" s="77">
        <v>5</v>
      </c>
      <c r="G3" s="212" t="s">
        <v>15</v>
      </c>
      <c r="H3" s="213"/>
      <c r="I3" s="213"/>
      <c r="J3" s="213"/>
      <c r="K3" s="213"/>
      <c r="L3" s="213"/>
      <c r="M3" s="214"/>
    </row>
    <row r="4" spans="2:23" ht="60" customHeight="1" thickBot="1" x14ac:dyDescent="0.25">
      <c r="B4" s="209"/>
      <c r="C4" s="219"/>
      <c r="D4" s="211"/>
      <c r="E4" s="221"/>
      <c r="F4" s="37" t="s">
        <v>18</v>
      </c>
      <c r="G4" s="28">
        <v>43377</v>
      </c>
      <c r="H4" s="29">
        <f t="shared" ref="H4:M4" si="1">G4+1</f>
        <v>43378</v>
      </c>
      <c r="I4" s="29">
        <f t="shared" si="1"/>
        <v>43379</v>
      </c>
      <c r="J4" s="29">
        <f t="shared" si="1"/>
        <v>43380</v>
      </c>
      <c r="K4" s="29">
        <f t="shared" si="1"/>
        <v>43381</v>
      </c>
      <c r="L4" s="29">
        <f t="shared" si="1"/>
        <v>43382</v>
      </c>
      <c r="M4" s="30">
        <f t="shared" si="1"/>
        <v>43383</v>
      </c>
    </row>
    <row r="5" spans="2:23" ht="20.100000000000001" customHeight="1" x14ac:dyDescent="0.2">
      <c r="B5" s="215" t="s">
        <v>16</v>
      </c>
      <c r="C5" s="216"/>
      <c r="D5" s="216"/>
      <c r="E5" s="217"/>
      <c r="F5" s="46">
        <f>F6</f>
        <v>21</v>
      </c>
      <c r="G5" s="38">
        <f>MAX(0, F5-$F$5/$F$3)</f>
        <v>16.8</v>
      </c>
      <c r="H5" s="39">
        <f t="shared" ref="H5:M5" si="2">MAX(0,G5-$F$5/$F$3)</f>
        <v>12.600000000000001</v>
      </c>
      <c r="I5" s="39">
        <f t="shared" si="2"/>
        <v>8.4000000000000021</v>
      </c>
      <c r="J5" s="39">
        <f t="shared" si="2"/>
        <v>4.200000000000002</v>
      </c>
      <c r="K5" s="39">
        <f t="shared" si="2"/>
        <v>1.7763568394002505E-15</v>
      </c>
      <c r="L5" s="39">
        <f t="shared" si="2"/>
        <v>0</v>
      </c>
      <c r="M5" s="40">
        <f t="shared" si="2"/>
        <v>0</v>
      </c>
    </row>
    <row r="6" spans="2:23" ht="20.100000000000001" customHeight="1" thickBot="1" x14ac:dyDescent="0.25">
      <c r="B6" s="193" t="s">
        <v>8</v>
      </c>
      <c r="C6" s="194"/>
      <c r="D6" s="194"/>
      <c r="E6" s="195"/>
      <c r="F6" s="47">
        <f>SUM(F7:F30)</f>
        <v>21</v>
      </c>
      <c r="G6" s="41">
        <f t="shared" ref="G6:M6" si="3">IF(COUNTBLANK(G7:G30)=$F$2,F6,SUM(G7:G30))</f>
        <v>3</v>
      </c>
      <c r="H6" s="42">
        <f t="shared" si="3"/>
        <v>0</v>
      </c>
      <c r="I6" s="42">
        <f t="shared" si="3"/>
        <v>0</v>
      </c>
      <c r="J6" s="42">
        <f t="shared" si="3"/>
        <v>0</v>
      </c>
      <c r="K6" s="42">
        <f t="shared" si="3"/>
        <v>0</v>
      </c>
      <c r="L6" s="42">
        <f t="shared" si="3"/>
        <v>0</v>
      </c>
      <c r="M6" s="43">
        <f t="shared" si="3"/>
        <v>0</v>
      </c>
    </row>
    <row r="7" spans="2:23" ht="20.100000000000001" customHeight="1" x14ac:dyDescent="0.2">
      <c r="B7" s="196" t="s">
        <v>55</v>
      </c>
      <c r="C7" s="156" t="s">
        <v>59</v>
      </c>
      <c r="D7" s="84"/>
      <c r="E7" s="157" t="s">
        <v>31</v>
      </c>
      <c r="F7" s="48">
        <v>1</v>
      </c>
      <c r="G7" s="12">
        <v>1</v>
      </c>
      <c r="H7" s="13">
        <v>0</v>
      </c>
      <c r="I7" s="13">
        <v>0</v>
      </c>
      <c r="J7" s="13">
        <v>0</v>
      </c>
      <c r="K7" s="13">
        <v>0</v>
      </c>
      <c r="L7" s="13">
        <v>0</v>
      </c>
      <c r="M7" s="14">
        <v>0</v>
      </c>
    </row>
    <row r="8" spans="2:23" ht="20.100000000000001" customHeight="1" x14ac:dyDescent="0.2">
      <c r="B8" s="197"/>
      <c r="C8" s="150" t="s">
        <v>60</v>
      </c>
      <c r="D8" s="85"/>
      <c r="E8" s="152" t="s">
        <v>32</v>
      </c>
      <c r="F8" s="49">
        <v>1</v>
      </c>
      <c r="G8" s="15">
        <v>1</v>
      </c>
      <c r="H8" s="16">
        <v>0</v>
      </c>
      <c r="I8" s="16">
        <v>0</v>
      </c>
      <c r="J8" s="16">
        <v>0</v>
      </c>
      <c r="K8" s="16">
        <v>0</v>
      </c>
      <c r="L8" s="16">
        <v>0</v>
      </c>
      <c r="M8" s="17">
        <v>0</v>
      </c>
    </row>
    <row r="9" spans="2:23" ht="19.5" customHeight="1" x14ac:dyDescent="0.2">
      <c r="B9" s="197"/>
      <c r="C9" s="150" t="s">
        <v>61</v>
      </c>
      <c r="D9" s="85"/>
      <c r="E9" s="152" t="s">
        <v>40</v>
      </c>
      <c r="F9" s="49">
        <v>1</v>
      </c>
      <c r="G9" s="15">
        <v>1</v>
      </c>
      <c r="H9" s="16">
        <v>0</v>
      </c>
      <c r="I9" s="16">
        <v>0</v>
      </c>
      <c r="J9" s="16">
        <v>0</v>
      </c>
      <c r="K9" s="16">
        <v>0</v>
      </c>
      <c r="L9" s="16">
        <v>0</v>
      </c>
      <c r="M9" s="17">
        <v>0</v>
      </c>
    </row>
    <row r="10" spans="2:23" ht="19.5" customHeight="1" thickBot="1" x14ac:dyDescent="0.25">
      <c r="B10" s="197"/>
      <c r="C10" s="153"/>
      <c r="E10" s="158"/>
      <c r="F10" s="49"/>
      <c r="G10" s="15"/>
      <c r="H10" s="16"/>
      <c r="I10" s="16"/>
      <c r="J10" s="16"/>
      <c r="K10" s="16"/>
      <c r="L10" s="16"/>
      <c r="M10" s="17"/>
    </row>
    <row r="11" spans="2:23" ht="19.5" customHeight="1" thickTop="1" x14ac:dyDescent="0.2">
      <c r="B11" s="197"/>
      <c r="C11" s="150"/>
      <c r="D11" s="85"/>
      <c r="E11" s="152"/>
      <c r="F11" s="49"/>
      <c r="G11" s="15"/>
      <c r="H11" s="16"/>
      <c r="I11" s="16"/>
      <c r="J11" s="16"/>
      <c r="K11" s="16"/>
      <c r="L11" s="16"/>
      <c r="M11" s="17"/>
    </row>
    <row r="12" spans="2:23" ht="19.5" customHeight="1" thickBot="1" x14ac:dyDescent="0.25">
      <c r="B12" s="198"/>
      <c r="D12" s="86"/>
      <c r="E12" s="53"/>
      <c r="F12" s="50"/>
      <c r="G12" s="20"/>
      <c r="H12" s="21"/>
      <c r="I12" s="21"/>
      <c r="J12" s="21"/>
      <c r="K12" s="21"/>
      <c r="L12" s="21"/>
      <c r="M12" s="22"/>
      <c r="O12" s="57"/>
      <c r="P12" s="57"/>
      <c r="Q12" s="58" t="str">
        <f>CHOOSE(WEEKDAY(Q13),"S","M","T","W","R","F","S")</f>
        <v>R</v>
      </c>
      <c r="R12" s="58" t="str">
        <f t="shared" ref="R12:W12" si="4">CHOOSE(WEEKDAY(R13),"S","M","T","W","R","F","S")</f>
        <v>R</v>
      </c>
      <c r="S12" s="58" t="str">
        <f t="shared" si="4"/>
        <v>S</v>
      </c>
      <c r="T12" s="58" t="str">
        <f t="shared" si="4"/>
        <v>S</v>
      </c>
      <c r="U12" s="58" t="str">
        <f t="shared" si="4"/>
        <v>M</v>
      </c>
      <c r="V12" s="58" t="str">
        <f t="shared" si="4"/>
        <v>T</v>
      </c>
      <c r="W12" s="58" t="str">
        <f t="shared" si="4"/>
        <v>W</v>
      </c>
    </row>
    <row r="13" spans="2:23" ht="20.100000000000001" customHeight="1" thickTop="1" x14ac:dyDescent="0.2">
      <c r="B13" s="190" t="s">
        <v>56</v>
      </c>
      <c r="C13" s="148" t="s">
        <v>62</v>
      </c>
      <c r="D13" s="87"/>
      <c r="E13" s="154" t="s">
        <v>31</v>
      </c>
      <c r="F13" s="81">
        <v>1</v>
      </c>
      <c r="G13" s="31">
        <v>0</v>
      </c>
      <c r="H13" s="32">
        <v>0</v>
      </c>
      <c r="I13" s="32">
        <v>0</v>
      </c>
      <c r="J13" s="32">
        <v>0</v>
      </c>
      <c r="K13" s="32">
        <v>0</v>
      </c>
      <c r="L13" s="32">
        <v>0</v>
      </c>
      <c r="M13" s="33">
        <v>0</v>
      </c>
      <c r="O13" s="57"/>
      <c r="P13" s="202" t="s">
        <v>18</v>
      </c>
      <c r="Q13" s="206">
        <f>G4</f>
        <v>43377</v>
      </c>
      <c r="R13" s="204">
        <v>43363</v>
      </c>
      <c r="S13" s="204">
        <f t="shared" ref="S13:W13" si="5">I4</f>
        <v>43379</v>
      </c>
      <c r="T13" s="204">
        <f t="shared" si="5"/>
        <v>43380</v>
      </c>
      <c r="U13" s="204">
        <f t="shared" si="5"/>
        <v>43381</v>
      </c>
      <c r="V13" s="204">
        <f t="shared" si="5"/>
        <v>43382</v>
      </c>
      <c r="W13" s="199">
        <f t="shared" si="5"/>
        <v>43383</v>
      </c>
    </row>
    <row r="14" spans="2:23" ht="19.5" customHeight="1" thickBot="1" x14ac:dyDescent="0.25">
      <c r="B14" s="197"/>
      <c r="C14" s="149" t="s">
        <v>63</v>
      </c>
      <c r="D14" s="88"/>
      <c r="E14" s="151" t="s">
        <v>31</v>
      </c>
      <c r="F14" s="51">
        <v>1</v>
      </c>
      <c r="G14" s="78">
        <v>0</v>
      </c>
      <c r="H14" s="79">
        <v>0</v>
      </c>
      <c r="I14" s="79">
        <v>0</v>
      </c>
      <c r="J14" s="79">
        <v>0</v>
      </c>
      <c r="K14" s="79">
        <v>0</v>
      </c>
      <c r="L14" s="79">
        <v>0</v>
      </c>
      <c r="M14" s="80">
        <v>0</v>
      </c>
      <c r="O14" s="57"/>
      <c r="P14" s="203"/>
      <c r="Q14" s="207"/>
      <c r="R14" s="205"/>
      <c r="S14" s="205"/>
      <c r="T14" s="205"/>
      <c r="U14" s="205"/>
      <c r="V14" s="205"/>
      <c r="W14" s="200"/>
    </row>
    <row r="15" spans="2:23" ht="19.5" customHeight="1" x14ac:dyDescent="0.2">
      <c r="B15" s="197"/>
      <c r="C15" s="150" t="s">
        <v>64</v>
      </c>
      <c r="D15" s="85"/>
      <c r="E15" s="152" t="s">
        <v>31</v>
      </c>
      <c r="F15" s="49">
        <v>1</v>
      </c>
      <c r="G15" s="15">
        <v>0</v>
      </c>
      <c r="H15" s="16">
        <v>0</v>
      </c>
      <c r="I15" s="16">
        <v>0</v>
      </c>
      <c r="J15" s="16">
        <v>0</v>
      </c>
      <c r="K15" s="16">
        <v>0</v>
      </c>
      <c r="L15" s="16">
        <v>0</v>
      </c>
      <c r="M15" s="17">
        <v>0</v>
      </c>
      <c r="O15" s="59" t="s">
        <v>19</v>
      </c>
      <c r="P15" s="60">
        <f>F5</f>
        <v>21</v>
      </c>
      <c r="Q15" s="61">
        <f t="shared" ref="Q15:W16" si="6">G5</f>
        <v>16.8</v>
      </c>
      <c r="R15" s="62">
        <f t="shared" si="6"/>
        <v>12.600000000000001</v>
      </c>
      <c r="S15" s="62">
        <f t="shared" si="6"/>
        <v>8.4000000000000021</v>
      </c>
      <c r="T15" s="62">
        <f t="shared" si="6"/>
        <v>4.200000000000002</v>
      </c>
      <c r="U15" s="62">
        <f t="shared" si="6"/>
        <v>1.7763568394002505E-15</v>
      </c>
      <c r="V15" s="62">
        <f t="shared" si="6"/>
        <v>0</v>
      </c>
      <c r="W15" s="63">
        <f t="shared" si="6"/>
        <v>0</v>
      </c>
    </row>
    <row r="16" spans="2:23" ht="19.5" customHeight="1" thickBot="1" x14ac:dyDescent="0.25">
      <c r="B16" s="198"/>
      <c r="C16" s="55" t="s">
        <v>65</v>
      </c>
      <c r="D16" s="86"/>
      <c r="E16" s="53" t="s">
        <v>31</v>
      </c>
      <c r="F16" s="50">
        <v>1</v>
      </c>
      <c r="G16" s="20">
        <v>0</v>
      </c>
      <c r="H16" s="21">
        <v>0</v>
      </c>
      <c r="I16" s="21">
        <v>0</v>
      </c>
      <c r="J16" s="21">
        <v>0</v>
      </c>
      <c r="K16" s="21">
        <v>0</v>
      </c>
      <c r="L16" s="21">
        <v>0</v>
      </c>
      <c r="M16" s="22">
        <v>0</v>
      </c>
      <c r="O16" s="64" t="s">
        <v>20</v>
      </c>
      <c r="P16" s="65">
        <f>F6</f>
        <v>21</v>
      </c>
      <c r="Q16" s="66">
        <f t="shared" si="6"/>
        <v>3</v>
      </c>
      <c r="R16" s="67">
        <f t="shared" si="6"/>
        <v>0</v>
      </c>
      <c r="S16" s="67">
        <f t="shared" si="6"/>
        <v>0</v>
      </c>
      <c r="T16" s="67">
        <f t="shared" si="6"/>
        <v>0</v>
      </c>
      <c r="U16" s="67">
        <f t="shared" si="6"/>
        <v>0</v>
      </c>
      <c r="V16" s="67">
        <f t="shared" si="6"/>
        <v>0</v>
      </c>
      <c r="W16" s="68">
        <f t="shared" si="6"/>
        <v>0</v>
      </c>
    </row>
    <row r="17" spans="2:13" ht="20.100000000000001" customHeight="1" thickTop="1" x14ac:dyDescent="0.2">
      <c r="B17" s="190" t="s">
        <v>57</v>
      </c>
      <c r="C17" s="149" t="s">
        <v>66</v>
      </c>
      <c r="D17" s="88"/>
      <c r="E17" s="151" t="s">
        <v>32</v>
      </c>
      <c r="F17" s="51">
        <v>1</v>
      </c>
      <c r="G17" s="78">
        <v>0</v>
      </c>
      <c r="H17" s="79">
        <v>0</v>
      </c>
      <c r="I17" s="79">
        <v>0</v>
      </c>
      <c r="J17" s="79">
        <v>0</v>
      </c>
      <c r="K17" s="79">
        <v>0</v>
      </c>
      <c r="L17" s="79">
        <v>0</v>
      </c>
      <c r="M17" s="80">
        <v>0</v>
      </c>
    </row>
    <row r="18" spans="2:13" ht="20.100000000000001" customHeight="1" x14ac:dyDescent="0.2">
      <c r="B18" s="201"/>
      <c r="C18" s="149" t="s">
        <v>67</v>
      </c>
      <c r="D18" s="88"/>
      <c r="E18" s="151" t="s">
        <v>32</v>
      </c>
      <c r="F18" s="51">
        <v>1</v>
      </c>
      <c r="G18" s="78">
        <v>0</v>
      </c>
      <c r="H18" s="79">
        <v>0</v>
      </c>
      <c r="I18" s="79">
        <v>0</v>
      </c>
      <c r="J18" s="79">
        <v>0</v>
      </c>
      <c r="K18" s="79">
        <v>0</v>
      </c>
      <c r="L18" s="79">
        <v>0</v>
      </c>
      <c r="M18" s="80">
        <v>0</v>
      </c>
    </row>
    <row r="19" spans="2:13" ht="19.5" customHeight="1" x14ac:dyDescent="0.2">
      <c r="B19" s="201"/>
      <c r="C19" s="150" t="s">
        <v>68</v>
      </c>
      <c r="D19" s="85"/>
      <c r="E19" s="152" t="s">
        <v>79</v>
      </c>
      <c r="F19" s="49">
        <v>1</v>
      </c>
      <c r="G19" s="15">
        <v>0</v>
      </c>
      <c r="H19" s="16">
        <v>0</v>
      </c>
      <c r="I19" s="16">
        <v>0</v>
      </c>
      <c r="J19" s="16">
        <v>0</v>
      </c>
      <c r="K19" s="16">
        <v>0</v>
      </c>
      <c r="L19" s="16">
        <v>0</v>
      </c>
      <c r="M19" s="17">
        <v>0</v>
      </c>
    </row>
    <row r="20" spans="2:13" ht="19.5" customHeight="1" thickBot="1" x14ac:dyDescent="0.25">
      <c r="B20" s="191"/>
      <c r="C20" s="55" t="s">
        <v>69</v>
      </c>
      <c r="D20" s="86"/>
      <c r="E20" s="53" t="s">
        <v>32</v>
      </c>
      <c r="F20" s="50">
        <v>1</v>
      </c>
      <c r="G20" s="20">
        <v>0</v>
      </c>
      <c r="H20" s="21">
        <v>0</v>
      </c>
      <c r="I20" s="21">
        <v>0</v>
      </c>
      <c r="J20" s="21">
        <v>0</v>
      </c>
      <c r="K20" s="21">
        <v>0</v>
      </c>
      <c r="L20" s="21">
        <v>0</v>
      </c>
      <c r="M20" s="22">
        <v>0</v>
      </c>
    </row>
    <row r="21" spans="2:13" ht="20.100000000000001" customHeight="1" thickTop="1" x14ac:dyDescent="0.2">
      <c r="B21" s="190" t="s">
        <v>73</v>
      </c>
      <c r="C21" s="164" t="s">
        <v>75</v>
      </c>
      <c r="D21" s="87"/>
      <c r="E21" s="154" t="s">
        <v>33</v>
      </c>
      <c r="F21" s="81">
        <v>2</v>
      </c>
      <c r="G21" s="31">
        <v>0</v>
      </c>
      <c r="H21" s="32">
        <v>0</v>
      </c>
      <c r="I21" s="32">
        <v>0</v>
      </c>
      <c r="J21" s="32">
        <v>0</v>
      </c>
      <c r="K21" s="32">
        <v>0</v>
      </c>
      <c r="L21" s="32">
        <v>0</v>
      </c>
      <c r="M21" s="33">
        <v>0</v>
      </c>
    </row>
    <row r="22" spans="2:13" ht="20.100000000000001" customHeight="1" x14ac:dyDescent="0.2">
      <c r="B22" s="201"/>
      <c r="C22" s="164" t="s">
        <v>76</v>
      </c>
      <c r="D22" s="85"/>
      <c r="E22" s="152" t="s">
        <v>33</v>
      </c>
      <c r="F22" s="49">
        <v>1</v>
      </c>
      <c r="G22" s="15">
        <v>0</v>
      </c>
      <c r="H22" s="16">
        <v>0</v>
      </c>
      <c r="I22" s="16">
        <v>0</v>
      </c>
      <c r="J22" s="16">
        <v>0</v>
      </c>
      <c r="K22" s="16">
        <v>0</v>
      </c>
      <c r="L22" s="16">
        <v>0</v>
      </c>
      <c r="M22" s="17">
        <v>0</v>
      </c>
    </row>
    <row r="23" spans="2:13" ht="19.5" customHeight="1" thickBot="1" x14ac:dyDescent="0.25">
      <c r="B23" s="191"/>
      <c r="C23" s="164" t="s">
        <v>77</v>
      </c>
      <c r="D23" s="86"/>
      <c r="E23" s="155" t="s">
        <v>33</v>
      </c>
      <c r="F23" s="50">
        <v>1</v>
      </c>
      <c r="G23" s="20">
        <v>0</v>
      </c>
      <c r="H23" s="21">
        <v>0</v>
      </c>
      <c r="I23" s="21">
        <v>0</v>
      </c>
      <c r="J23" s="21">
        <v>0</v>
      </c>
      <c r="K23" s="21">
        <v>0</v>
      </c>
      <c r="L23" s="21">
        <v>0</v>
      </c>
      <c r="M23" s="22">
        <v>0</v>
      </c>
    </row>
    <row r="24" spans="2:13" ht="20.100000000000001" customHeight="1" thickTop="1" x14ac:dyDescent="0.2">
      <c r="B24" s="190" t="s">
        <v>74</v>
      </c>
      <c r="C24" s="148" t="s">
        <v>70</v>
      </c>
      <c r="D24" s="88"/>
      <c r="E24" s="151" t="s">
        <v>32</v>
      </c>
      <c r="F24" s="51">
        <v>1</v>
      </c>
      <c r="G24" s="78">
        <v>0</v>
      </c>
      <c r="H24" s="79">
        <v>0</v>
      </c>
      <c r="I24" s="79">
        <v>0</v>
      </c>
      <c r="J24" s="79">
        <v>0</v>
      </c>
      <c r="K24" s="79">
        <v>0</v>
      </c>
      <c r="L24" s="79">
        <v>0</v>
      </c>
      <c r="M24" s="80">
        <v>0</v>
      </c>
    </row>
    <row r="25" spans="2:13" ht="20.100000000000001" customHeight="1" x14ac:dyDescent="0.2">
      <c r="B25" s="201"/>
      <c r="C25" s="150" t="s">
        <v>71</v>
      </c>
      <c r="D25" s="85"/>
      <c r="E25" s="152" t="s">
        <v>31</v>
      </c>
      <c r="F25" s="49">
        <v>1</v>
      </c>
      <c r="G25" s="15">
        <v>0</v>
      </c>
      <c r="H25" s="16">
        <v>0</v>
      </c>
      <c r="I25" s="16">
        <v>0</v>
      </c>
      <c r="J25" s="16">
        <v>0</v>
      </c>
      <c r="K25" s="16">
        <v>0</v>
      </c>
      <c r="L25" s="16">
        <v>0</v>
      </c>
      <c r="M25" s="17">
        <v>0</v>
      </c>
    </row>
    <row r="26" spans="2:13" ht="19.5" customHeight="1" thickBot="1" x14ac:dyDescent="0.25">
      <c r="B26" s="191"/>
      <c r="C26" s="153" t="s">
        <v>72</v>
      </c>
      <c r="D26" s="86"/>
      <c r="E26" s="53" t="s">
        <v>80</v>
      </c>
      <c r="F26" s="50">
        <v>1</v>
      </c>
      <c r="G26" s="20">
        <v>0</v>
      </c>
      <c r="H26" s="21">
        <v>0</v>
      </c>
      <c r="I26" s="21">
        <v>0</v>
      </c>
      <c r="J26" s="21">
        <v>0</v>
      </c>
      <c r="K26" s="21">
        <v>0</v>
      </c>
      <c r="L26" s="21">
        <v>0</v>
      </c>
      <c r="M26" s="22">
        <v>0</v>
      </c>
    </row>
    <row r="27" spans="2:13" ht="20.100000000000001" customHeight="1" thickTop="1" x14ac:dyDescent="0.2">
      <c r="B27" s="190" t="s">
        <v>58</v>
      </c>
      <c r="C27" s="148" t="s">
        <v>81</v>
      </c>
      <c r="D27" s="87"/>
      <c r="E27" s="154" t="s">
        <v>32</v>
      </c>
      <c r="F27" s="81">
        <v>1</v>
      </c>
      <c r="G27" s="31">
        <v>0</v>
      </c>
      <c r="H27" s="32">
        <v>0</v>
      </c>
      <c r="I27" s="32">
        <v>0</v>
      </c>
      <c r="J27" s="32">
        <v>0</v>
      </c>
      <c r="K27" s="32">
        <v>0</v>
      </c>
      <c r="L27" s="32">
        <v>0</v>
      </c>
      <c r="M27" s="33">
        <v>0</v>
      </c>
    </row>
    <row r="28" spans="2:13" ht="20.100000000000001" customHeight="1" thickBot="1" x14ac:dyDescent="0.25">
      <c r="B28" s="191"/>
      <c r="C28" s="153"/>
      <c r="D28" s="86"/>
      <c r="E28" s="155"/>
      <c r="F28" s="50">
        <v>0</v>
      </c>
      <c r="G28" s="20">
        <v>0</v>
      </c>
      <c r="H28" s="21">
        <v>0</v>
      </c>
      <c r="I28" s="21">
        <v>0</v>
      </c>
      <c r="J28" s="21">
        <v>0</v>
      </c>
      <c r="K28" s="21">
        <v>0</v>
      </c>
      <c r="L28" s="21">
        <v>0</v>
      </c>
      <c r="M28" s="22">
        <v>0</v>
      </c>
    </row>
    <row r="29" spans="2:13" ht="20.100000000000001" customHeight="1" thickTop="1" x14ac:dyDescent="0.2">
      <c r="B29" s="190" t="s">
        <v>47</v>
      </c>
      <c r="C29" s="149" t="s">
        <v>78</v>
      </c>
      <c r="D29" s="88"/>
      <c r="E29" s="151" t="s">
        <v>33</v>
      </c>
      <c r="F29" s="51">
        <v>2</v>
      </c>
      <c r="G29" s="78">
        <v>0</v>
      </c>
      <c r="H29" s="79">
        <v>0</v>
      </c>
      <c r="I29" s="79">
        <v>0</v>
      </c>
      <c r="J29" s="79">
        <v>0</v>
      </c>
      <c r="K29" s="79">
        <v>0</v>
      </c>
      <c r="L29" s="79">
        <v>0</v>
      </c>
      <c r="M29" s="80">
        <v>0</v>
      </c>
    </row>
    <row r="30" spans="2:13" ht="20.100000000000001" customHeight="1" thickBot="1" x14ac:dyDescent="0.25">
      <c r="B30" s="192"/>
      <c r="C30" s="56"/>
      <c r="D30" s="89"/>
      <c r="E30" s="54"/>
      <c r="F30" s="52"/>
      <c r="G30" s="34"/>
      <c r="H30" s="35"/>
      <c r="I30" s="35"/>
      <c r="J30" s="35"/>
      <c r="K30" s="35"/>
      <c r="L30" s="35"/>
      <c r="M30" s="36"/>
    </row>
    <row r="31" spans="2:13" ht="20.100000000000001" customHeight="1" x14ac:dyDescent="0.2">
      <c r="B31" s="45"/>
      <c r="C31" s="45"/>
      <c r="D31" s="90"/>
      <c r="E31" s="45"/>
      <c r="F31" s="44" t="str">
        <f t="shared" ref="F31:M31" si="7">IF(SUM(F7:F30)=F6,"",IF(SUM(F7:F30)=0,"","ERR"))</f>
        <v/>
      </c>
      <c r="G31" s="44" t="str">
        <f t="shared" si="7"/>
        <v/>
      </c>
      <c r="H31" s="44" t="str">
        <f t="shared" si="7"/>
        <v/>
      </c>
      <c r="I31" s="44" t="str">
        <f t="shared" si="7"/>
        <v/>
      </c>
      <c r="J31" s="44" t="str">
        <f t="shared" si="7"/>
        <v/>
      </c>
      <c r="K31" s="44" t="str">
        <f t="shared" si="7"/>
        <v/>
      </c>
      <c r="L31" s="44" t="str">
        <f t="shared" si="7"/>
        <v/>
      </c>
      <c r="M31" s="44" t="str">
        <f t="shared" si="7"/>
        <v/>
      </c>
    </row>
    <row r="32" spans="2:13" ht="20.100000000000001" customHeight="1" x14ac:dyDescent="0.2">
      <c r="G32"/>
    </row>
  </sheetData>
  <mergeCells count="22">
    <mergeCell ref="B3:B4"/>
    <mergeCell ref="D3:D4"/>
    <mergeCell ref="G3:M3"/>
    <mergeCell ref="B5:E5"/>
    <mergeCell ref="S13:S14"/>
    <mergeCell ref="C3:C4"/>
    <mergeCell ref="E3:E4"/>
    <mergeCell ref="B27:B28"/>
    <mergeCell ref="B29:B30"/>
    <mergeCell ref="B6:E6"/>
    <mergeCell ref="B7:B12"/>
    <mergeCell ref="W13:W14"/>
    <mergeCell ref="B17:B20"/>
    <mergeCell ref="B21:B23"/>
    <mergeCell ref="B24:B26"/>
    <mergeCell ref="B13:B16"/>
    <mergeCell ref="P13:P14"/>
    <mergeCell ref="U13:U14"/>
    <mergeCell ref="V13:V14"/>
    <mergeCell ref="Q13:Q14"/>
    <mergeCell ref="R13:R14"/>
    <mergeCell ref="T13:T14"/>
  </mergeCells>
  <conditionalFormatting sqref="G7:M30">
    <cfRule type="expression" dxfId="1" priority="3">
      <formula>G$2="S"</formula>
    </cfRule>
    <cfRule type="expression" dxfId="0" priority="4">
      <formula>G$4&lt;TODAY()</formula>
    </cfRule>
  </conditionalFormatting>
  <dataValidations count="2">
    <dataValidation type="whole" allowBlank="1" showInputMessage="1" showErrorMessage="1" sqref="F7:M30" xr:uid="{00000000-0002-0000-0400-000000000000}">
      <formula1>0</formula1>
      <formula2>89</formula2>
    </dataValidation>
    <dataValidation type="list" errorStyle="warning" allowBlank="1" showInputMessage="1" showErrorMessage="1" errorTitle="UNEXPECTED Value" error="The expected values are listed on sheet Validation." sqref="D7:E9 D11:E30" xr:uid="{00000000-0002-0000-0400-000001000000}">
      <formula1>#REF!</formula1>
    </dataValidation>
  </dataValidations>
  <pageMargins left="0.75" right="0.75" top="1" bottom="1" header="0.5" footer="0.5"/>
  <pageSetup paperSize="9" orientation="portrait" r:id="rId1"/>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Board</vt:lpstr>
      <vt:lpstr>Availability Estimate</vt:lpstr>
      <vt:lpstr>Actual Spent Time</vt:lpstr>
      <vt:lpstr>Product BackLog</vt:lpstr>
      <vt:lpstr>2nd Sprint</vt:lpstr>
    </vt:vector>
  </TitlesOfParts>
  <Manager>António Rito Silva, Paulo Carreira</Manager>
  <Company>Dept. Computer Science Eng, IST, Tech Univ Lisbon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SCRUM Example Sheet</dc:title>
  <dc:subject>Software Engineering Planning Techniques</dc:subject>
  <dc:creator>Joana Paulo Parda, João Dias Pereira, David Ferrira</dc:creator>
  <cp:keywords>SCRUM, BackLog, Sprints, Planning</cp:keywords>
  <dc:description/>
  <cp:lastModifiedBy>Mayrien Joy Balilo</cp:lastModifiedBy>
  <dcterms:created xsi:type="dcterms:W3CDTF">2005-12-09T11:19:37Z</dcterms:created>
  <dcterms:modified xsi:type="dcterms:W3CDTF">2018-10-11T17:33:29Z</dcterms:modified>
  <cp:category/>
</cp:coreProperties>
</file>