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D881D9C1-E994-47E4-AFDC-9AC97DDEF463}" xr6:coauthVersionLast="31" xr6:coauthVersionMax="31" xr10:uidLastSave="{00000000-0000-0000-0000-000000000000}"/>
  <bookViews>
    <workbookView xWindow="0" yWindow="0" windowWidth="20490" windowHeight="7545" tabRatio="885" activeTab="1"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<sst xmlns="http://schemas.openxmlformats.org/spreadsheetml/2006/main" count="98" uniqueCount="74">
  <si>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</si>
  <si>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</si>
  <si>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</si>
  <si>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</si>
  <si>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</si>
  <si>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</si>
  <si>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</si>
  <si>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</si>
  <si>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</si>
  <si>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</si>
  <si>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</si>
  <si>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</si>
  <si>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</si>
  <si>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</si>
  <si>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</si>
  <si>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</si>
  <si>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</si>
  <si>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</si>
  <si>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</si>
  <si>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</si>
  <si>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</si>
  <si>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</si>
  <si>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</si>
  <si>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</si>
  <si>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</si>
  <si>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</si>
  <si>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</si>
  <si>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</si>
  <si>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</si>
  <si>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</si>
  <si>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</si>
  <si>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</si>
  <si>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</si>
  <si>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</si>
  <si>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</si>
  <si>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</si>
  <si>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</si>
  <si>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</si>
  <si>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</si>
  <si>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</si>
  <si>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Conceptual Case Diagram</t>
  </si>
  <si>
    <t>Merging</t>
  </si>
  <si>
    <t>This is the representation of the concepts drawn in a diagram showing if many to many, many to one etc</t>
  </si>
  <si>
    <t>CCD</t>
  </si>
  <si>
    <t>Create the customer.ui</t>
  </si>
  <si>
    <t>Create the customer.py</t>
  </si>
  <si>
    <t>Create the FlightTicketing.ui</t>
  </si>
  <si>
    <t>Create the FlightTicketing.py</t>
  </si>
  <si>
    <t>Create the departure.ui</t>
  </si>
  <si>
    <t>Create the departure.py</t>
  </si>
  <si>
    <t>Create the return.ui</t>
  </si>
  <si>
    <t>Create the return.py</t>
  </si>
  <si>
    <t>Create the payment.ui</t>
  </si>
  <si>
    <t>Create the payment.py</t>
  </si>
  <si>
    <t xml:space="preserve">Dan </t>
  </si>
  <si>
    <t>Merge from login to payment</t>
  </si>
  <si>
    <t>Create the conceptual class diagram</t>
  </si>
  <si>
    <t>many-to-one or many-to-many.</t>
  </si>
  <si>
    <t>that contains one-to-one, one-to-many,</t>
  </si>
  <si>
    <t>Manage Users</t>
  </si>
  <si>
    <t>Manage Passengers</t>
  </si>
  <si>
    <t>Manage Flights</t>
  </si>
  <si>
    <t>Customer's Flight Status</t>
  </si>
  <si>
    <t xml:space="preserve">Customer's Book a Flight </t>
  </si>
  <si>
    <t>Customer's Book a Flight</t>
  </si>
  <si>
    <t>Admin's Manage Flight</t>
  </si>
  <si>
    <t>Admin's Manage Passenger</t>
  </si>
  <si>
    <t>Admin's Manage Users</t>
  </si>
  <si>
    <t xml:space="preserve">Contains the </t>
  </si>
  <si>
    <t xml:space="preserve">Contains if round trip or one way, select the origin and destination, travel dates (depart and return), how many passengers (If an adult, child, infant or senior citizen), the the flight details. </t>
  </si>
  <si>
    <t>Contains the flight details (location, departure, arrival, price, available seats) and the remarks</t>
  </si>
  <si>
    <t xml:space="preserve">Contains the calendar, details about the passenger (first name, last name gender and age), and can also delete passenger. </t>
  </si>
  <si>
    <t xml:space="preserve">Contains username, first name, last name, email add, address, date of birth, gender and contact number of the passenger. This will contain the one saved from the database. </t>
  </si>
  <si>
    <t>connects the login section to flight ticketing.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</si>
</sst>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1">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Sprint'!$P$16:$W$16</c:f>
              <c:numCache>
                <c:formatCode>General</c:formatCode>
                <c:ptCount val="8"/>
                <c:pt idx="0" formatCode="0">
                  <c:v>21</c:v>
                </c:pt>
                <c:pt idx="1">
                  <c:v>3</c:v>
                </c:pt>
                <c:pt idx="2">
                  <c:v>5</c:v>
                </c:pt>
                <c:pt idx="3">
                  <c:v>5</c:v>
                </c:pt>
                <c:pt idx="4">
                  <c:v>2</c:v>
                </c:pt>
                <c:pt idx="5">
                  <c:v>0</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presenter, we should create the conceptual class diagram correctly so that we will not lose track on what we are doing and we will not go back again from the start.</a:t>
          </a:r>
        </a:p>
      </xdr:txBody>
    </xdr:sp>
    <xdr:clientData/>
  </xdr:twoCellAnchor>
  <xdr:twoCellAnchor>
    <xdr:from>
      <xdr:col>0</xdr:col>
      <xdr:colOff>269876</xdr:colOff>
      <xdr:row>2</xdr:row>
      <xdr:rowOff>127000</xdr:rowOff>
    </xdr:from>
    <xdr:to>
      <xdr:col>0</xdr:col>
      <xdr:colOff>2730500</xdr:colOff>
      <xdr:row>2</xdr:row>
      <xdr:rowOff>2063750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5"/>
          <a:ext cx="2460624" cy="19367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Flight ticketing page, we would like to create a customer flight status</a:t>
          </a:r>
          <a:endParaRPr lang="pt-PT" sz="1600" b="1" u="sng" baseline="0">
            <a:solidFill>
              <a:schemeClr val="tx1"/>
            </a:solidFill>
          </a:endParaRPr>
        </a:p>
      </xdr:txBody>
    </xdr:sp>
    <xdr:clientData/>
  </xdr:twoCellAnchor>
  <xdr:twoCellAnchor>
    <xdr:from>
      <xdr:col>0</xdr:col>
      <xdr:colOff>301625</xdr:colOff>
      <xdr:row>3</xdr:row>
      <xdr:rowOff>107948</xdr:rowOff>
    </xdr:from>
    <xdr:to>
      <xdr:col>0</xdr:col>
      <xdr:colOff>2765424</xdr:colOff>
      <xdr:row>3</xdr:row>
      <xdr:rowOff>4238625</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01625" y="5711823"/>
          <a:ext cx="2463799" cy="413067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the page wherein the customer will answer the details about their respective flight like   if round trip or one way, select the origin and destination, travel dates (depart and return), how many passengers (If an adult, child, infant or senior citizen), the the flight details.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2555875</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10182224"/>
          <a:ext cx="2533649" cy="2422526"/>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make the admin to see the flight details (location, departure, arrival, price, available seats) and the remarks</a:t>
          </a:r>
          <a:endParaRPr lang="pt-PT" sz="1600">
            <a:solidFill>
              <a:schemeClr val="tx1"/>
            </a:solidFill>
          </a:endParaRPr>
        </a:p>
      </xdr:txBody>
    </xdr:sp>
    <xdr:clientData/>
  </xdr:twoCellAnchor>
  <xdr:twoCellAnchor>
    <xdr:from>
      <xdr:col>3</xdr:col>
      <xdr:colOff>520700</xdr:colOff>
      <xdr:row>1</xdr:row>
      <xdr:rowOff>703790</xdr:rowOff>
    </xdr:from>
    <xdr:to>
      <xdr:col>3</xdr:col>
      <xdr:colOff>2762249</xdr:colOff>
      <xdr:row>1</xdr:row>
      <xdr:rowOff>2270125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712325" y="105304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edit the conceptual case diagram</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admin be able to see the calendar, details about the passenger (first name, last name gender and age), and can also delete passenger. </a:t>
          </a:r>
          <a:endParaRPr lang="pt-PT" sz="1600">
            <a:solidFill>
              <a:schemeClr val="tx1"/>
            </a:solidFill>
          </a:endParaRPr>
        </a:p>
      </xdr:txBody>
    </xdr:sp>
    <xdr:clientData/>
  </xdr:twoCellAnchor>
  <xdr:twoCellAnchor>
    <xdr:from>
      <xdr:col>0</xdr:col>
      <xdr:colOff>231775</xdr:colOff>
      <xdr:row>6</xdr:row>
      <xdr:rowOff>152397</xdr:rowOff>
    </xdr:from>
    <xdr:to>
      <xdr:col>0</xdr:col>
      <xdr:colOff>2765424</xdr:colOff>
      <xdr:row>6</xdr:row>
      <xdr:rowOff>3397250</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5424147"/>
          <a:ext cx="2533649" cy="3244853"/>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make the admin be able to see  the username, first name, last name, email add, address, date of birth, gender and contact number of the passenger. This will contain the one saved from the database</a:t>
          </a:r>
          <a:endParaRPr lang="pt-PT" sz="1600">
            <a:solidFill>
              <a:schemeClr val="tx1"/>
            </a:solidFill>
          </a:endParaRPr>
        </a:p>
      </xdr:txBody>
    </xdr:sp>
    <xdr:clientData/>
  </xdr:twoCellAnchor>
  <xdr:twoCellAnchor>
    <xdr:from>
      <xdr:col>0</xdr:col>
      <xdr:colOff>304800</xdr:colOff>
      <xdr:row>7</xdr:row>
      <xdr:rowOff>273048</xdr:rowOff>
    </xdr:from>
    <xdr:to>
      <xdr:col>0</xdr:col>
      <xdr:colOff>2838449</xdr:colOff>
      <xdr:row>7</xdr:row>
      <xdr:rowOff>2470150</xdr:rowOff>
    </xdr:to>
    <xdr:sp macro="" textlink="">
      <xdr:nvSpPr>
        <xdr:cNvPr id="24" name="Folded Corner 18">
          <a:extLst>
            <a:ext uri="{FF2B5EF4-FFF2-40B4-BE49-F238E27FC236}">
              <a16:creationId xmlns:a16="http://schemas.microsoft.com/office/drawing/2014/main" id="{00000000-0008-0000-0000-000018000000}"/>
            </a:ext>
          </a:extLst>
        </xdr:cNvPr>
        <xdr:cNvSpPr/>
      </xdr:nvSpPr>
      <xdr:spPr>
        <a:xfrm>
          <a:off x="304800" y="16624298"/>
          <a:ext cx="2533649" cy="2197102"/>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07:</a:t>
          </a:r>
        </a:p>
        <a:p>
          <a:pPr algn="l"/>
          <a:r>
            <a:rPr lang="pt-PT" sz="1600">
              <a:solidFill>
                <a:schemeClr val="tx1"/>
              </a:solidFill>
            </a:rPr>
            <a:t>As</a:t>
          </a:r>
          <a:r>
            <a:rPr lang="pt-PT" sz="1600" baseline="0">
              <a:solidFill>
                <a:schemeClr val="tx1"/>
              </a:solidFill>
            </a:rPr>
            <a:t> the creator of the flight ticketing page, we would like connect or merge  each page so that it would be working based on what we are expecting</a:t>
          </a:r>
          <a:endParaRPr lang="pt-PT" sz="1600">
            <a:solidFill>
              <a:schemeClr val="tx1"/>
            </a:solidFill>
          </a:endParaRPr>
        </a:p>
      </xdr:txBody>
    </xdr:sp>
    <xdr:clientData/>
  </xdr:twoCellAnchor>
  <xdr:twoCellAnchor>
    <xdr:from>
      <xdr:col>2</xdr:col>
      <xdr:colOff>434975</xdr:colOff>
      <xdr:row>2</xdr:row>
      <xdr:rowOff>364065</xdr:rowOff>
    </xdr:from>
    <xdr:to>
      <xdr:col>2</xdr:col>
      <xdr:colOff>2682874</xdr:colOff>
      <xdr:row>2</xdr:row>
      <xdr:rowOff>1936750</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6530975" y="379306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Create the customer's flight status</a:t>
          </a:r>
          <a:endParaRPr lang="pt-PT" sz="1600">
            <a:solidFill>
              <a:schemeClr val="tx1"/>
            </a:solidFill>
          </a:endParaRPr>
        </a:p>
      </xdr:txBody>
    </xdr:sp>
    <xdr:clientData/>
  </xdr:twoCellAnchor>
  <xdr:twoCellAnchor>
    <xdr:from>
      <xdr:col>2</xdr:col>
      <xdr:colOff>317500</xdr:colOff>
      <xdr:row>3</xdr:row>
      <xdr:rowOff>1143000</xdr:rowOff>
    </xdr:from>
    <xdr:to>
      <xdr:col>2</xdr:col>
      <xdr:colOff>2603500</xdr:colOff>
      <xdr:row>3</xdr:row>
      <xdr:rowOff>2682875</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6413500" y="6762750"/>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booking of flight of the customer</a:t>
          </a:r>
          <a:endParaRPr lang="pt-PT" sz="1600">
            <a:solidFill>
              <a:schemeClr val="tx1"/>
            </a:solidFill>
          </a:endParaRPr>
        </a:p>
      </xdr:txBody>
    </xdr:sp>
    <xdr:clientData/>
  </xdr:twoCellAnchor>
  <xdr:twoCellAnchor>
    <xdr:from>
      <xdr:col>2</xdr:col>
      <xdr:colOff>349250</xdr:colOff>
      <xdr:row>4</xdr:row>
      <xdr:rowOff>492125</xdr:rowOff>
    </xdr:from>
    <xdr:to>
      <xdr:col>2</xdr:col>
      <xdr:colOff>2635250</xdr:colOff>
      <xdr:row>4</xdr:row>
      <xdr:rowOff>2016125</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6445250" y="10556875"/>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Manage flight of the admin</a:t>
          </a:r>
          <a:endParaRPr lang="pt-PT" sz="1600">
            <a:solidFill>
              <a:schemeClr val="tx1"/>
            </a:solidFill>
          </a:endParaRPr>
        </a:p>
      </xdr:txBody>
    </xdr:sp>
    <xdr:clientData/>
  </xdr:twoCellAnchor>
  <xdr:twoCellAnchor>
    <xdr:from>
      <xdr:col>2</xdr:col>
      <xdr:colOff>349251</xdr:colOff>
      <xdr:row>5</xdr:row>
      <xdr:rowOff>650875</xdr:rowOff>
    </xdr:from>
    <xdr:to>
      <xdr:col>2</xdr:col>
      <xdr:colOff>2714625</xdr:colOff>
      <xdr:row>5</xdr:row>
      <xdr:rowOff>2190750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6445251" y="1341437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04:</a:t>
          </a:r>
          <a:br>
            <a:rPr lang="pt-PT" sz="1600" baseline="0">
              <a:solidFill>
                <a:schemeClr val="tx1"/>
              </a:solidFill>
            </a:rPr>
          </a:br>
          <a:r>
            <a:rPr lang="pt-PT" sz="1600" baseline="0">
              <a:solidFill>
                <a:schemeClr val="tx1"/>
              </a:solidFill>
            </a:rPr>
            <a:t>Create the Mange Passenger section</a:t>
          </a:r>
          <a:endParaRPr lang="pt-PT" sz="1600">
            <a:solidFill>
              <a:schemeClr val="tx1"/>
            </a:solidFill>
          </a:endParaRPr>
        </a:p>
      </xdr:txBody>
    </xdr:sp>
    <xdr:clientData/>
  </xdr:twoCellAnchor>
  <xdr:twoCellAnchor>
    <xdr:from>
      <xdr:col>2</xdr:col>
      <xdr:colOff>349249</xdr:colOff>
      <xdr:row>6</xdr:row>
      <xdr:rowOff>508000</xdr:rowOff>
    </xdr:from>
    <xdr:to>
      <xdr:col>2</xdr:col>
      <xdr:colOff>2714624</xdr:colOff>
      <xdr:row>6</xdr:row>
      <xdr:rowOff>2079625</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6445249" y="15811500"/>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04:</a:t>
          </a:r>
          <a:br>
            <a:rPr lang="pt-PT" sz="1600" baseline="0">
              <a:solidFill>
                <a:schemeClr val="tx1"/>
              </a:solidFill>
            </a:rPr>
          </a:br>
          <a:r>
            <a:rPr lang="pt-PT" sz="1600" baseline="0">
              <a:solidFill>
                <a:schemeClr val="tx1"/>
              </a:solidFill>
            </a:rPr>
            <a:t>Create the Manage User</a:t>
          </a:r>
          <a:endParaRPr lang="pt-PT" sz="1600">
            <a:solidFill>
              <a:schemeClr val="tx1"/>
            </a:solidFill>
          </a:endParaRPr>
        </a:p>
      </xdr:txBody>
    </xdr:sp>
    <xdr:clientData/>
  </xdr:twoCellAnchor>
  <xdr:twoCellAnchor>
    <xdr:from>
      <xdr:col>1</xdr:col>
      <xdr:colOff>396875</xdr:colOff>
      <xdr:row>7</xdr:row>
      <xdr:rowOff>523875</xdr:rowOff>
    </xdr:from>
    <xdr:to>
      <xdr:col>1</xdr:col>
      <xdr:colOff>2778125</xdr:colOff>
      <xdr:row>7</xdr:row>
      <xdr:rowOff>2095500</xdr:rowOff>
    </xdr:to>
    <xdr:sp macro="" textlink="">
      <xdr:nvSpPr>
        <xdr:cNvPr id="30" name="Folded Corner 38">
          <a:extLst>
            <a:ext uri="{FF2B5EF4-FFF2-40B4-BE49-F238E27FC236}">
              <a16:creationId xmlns:a16="http://schemas.microsoft.com/office/drawing/2014/main" id="{00000000-0008-0000-0000-00001E000000}"/>
            </a:ext>
          </a:extLst>
        </xdr:cNvPr>
        <xdr:cNvSpPr/>
      </xdr:nvSpPr>
      <xdr:spPr>
        <a:xfrm>
          <a:off x="3444875" y="19319875"/>
          <a:ext cx="2381250"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07 - TASK # 01:</a:t>
          </a:r>
          <a:br>
            <a:rPr lang="pt-PT" sz="1600" baseline="0">
              <a:solidFill>
                <a:schemeClr val="tx1"/>
              </a:solidFill>
            </a:rPr>
          </a:br>
          <a:r>
            <a:rPr lang="pt-PT" sz="1600" baseline="0">
              <a:solidFill>
                <a:schemeClr val="tx1"/>
              </a:solidFill>
            </a:rPr>
            <a:t>Medge everything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30" zoomScaleNormal="30" workbookViewId="0">
      <pane ySplit="1" topLeftCell="A5" activePane="bottomLeft" state="frozen"/>
      <selection pane="bottomLeft" activeCell="C8" sqref="C8"/>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172.5" customHeight="1" x14ac:dyDescent="0.2"/>
    <row r="4" spans="1:5" ht="350.25" customHeight="1" x14ac:dyDescent="0.2"/>
    <row r="5" spans="1:5" ht="213" customHeight="1" x14ac:dyDescent="0.2"/>
    <row r="6" spans="1:5" ht="198.75" customHeight="1" x14ac:dyDescent="0.2"/>
    <row r="7" spans="1:5" ht="275.25" customHeight="1" x14ac:dyDescent="0.2"/>
    <row r="8" spans="1:5" ht="210.75"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abSelected="1" topLeftCell="A2" workbookViewId="0">
      <selection activeCell="H10" sqref="H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69" t="s">
        <v>22</v>
      </c>
      <c r="C2" s="169"/>
      <c r="D2" s="169"/>
      <c r="E2" s="169"/>
      <c r="F2" s="169"/>
      <c r="G2" s="169"/>
      <c r="H2" s="169"/>
      <c r="I2" s="169"/>
      <c r="J2" s="169"/>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2" t="str">
        <f>CHOOSE(MONTH(E5),"January", "February", "March", "April", "May", "June", "July", "August", "September", "October", "November", "December")</f>
        <v>September</v>
      </c>
      <c r="D4" s="173"/>
      <c r="E4" s="173"/>
      <c r="F4" s="173"/>
      <c r="G4" s="173"/>
      <c r="H4" s="173"/>
      <c r="I4" s="174"/>
      <c r="J4" s="18"/>
      <c r="K4" s="18"/>
    </row>
    <row r="5" spans="2:11" s="7" customFormat="1" ht="21.95" customHeight="1" thickBot="1" x14ac:dyDescent="0.25">
      <c r="B5" s="82" t="s">
        <v>7</v>
      </c>
      <c r="C5" s="94">
        <v>43370</v>
      </c>
      <c r="D5" s="95">
        <f t="shared" ref="D5:I5" si="1">C5+1</f>
        <v>43371</v>
      </c>
      <c r="E5" s="95">
        <f t="shared" si="1"/>
        <v>43372</v>
      </c>
      <c r="F5" s="95">
        <f t="shared" si="1"/>
        <v>43373</v>
      </c>
      <c r="G5" s="95">
        <f t="shared" si="1"/>
        <v>43374</v>
      </c>
      <c r="H5" s="95">
        <f t="shared" si="1"/>
        <v>43375</v>
      </c>
      <c r="I5" s="96">
        <f t="shared" si="1"/>
        <v>43376</v>
      </c>
    </row>
    <row r="6" spans="2:11" ht="21.95" customHeight="1" x14ac:dyDescent="0.2">
      <c r="B6" s="170" t="s">
        <v>7</v>
      </c>
      <c r="C6" s="175" t="s">
        <v>39</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34</v>
      </c>
      <c r="C8" s="12">
        <v>1</v>
      </c>
      <c r="D8" s="13">
        <v>2</v>
      </c>
      <c r="E8" s="13">
        <v>2</v>
      </c>
      <c r="F8" s="13">
        <v>0</v>
      </c>
      <c r="G8" s="13">
        <v>2</v>
      </c>
      <c r="H8" s="13">
        <v>0</v>
      </c>
      <c r="I8" s="14">
        <v>0</v>
      </c>
      <c r="J8" s="112">
        <f t="shared" ref="J8:J13" si="3">SUM(C8:I8)</f>
        <v>7</v>
      </c>
    </row>
    <row r="9" spans="2:11" ht="21.95" customHeight="1" x14ac:dyDescent="0.2">
      <c r="B9" s="160" t="s">
        <v>35</v>
      </c>
      <c r="C9" s="15">
        <v>1</v>
      </c>
      <c r="D9" s="16">
        <v>2</v>
      </c>
      <c r="E9" s="16">
        <v>2</v>
      </c>
      <c r="F9" s="16">
        <v>0</v>
      </c>
      <c r="G9" s="16">
        <v>2</v>
      </c>
      <c r="H9" s="16">
        <v>0</v>
      </c>
      <c r="I9" s="17">
        <v>0</v>
      </c>
      <c r="J9" s="113">
        <f t="shared" si="3"/>
        <v>7</v>
      </c>
    </row>
    <row r="10" spans="2:11" ht="21.95" customHeight="1" x14ac:dyDescent="0.2">
      <c r="B10" s="160" t="s">
        <v>36</v>
      </c>
      <c r="C10" s="15">
        <v>1</v>
      </c>
      <c r="D10" s="16">
        <v>1</v>
      </c>
      <c r="E10" s="16">
        <v>1</v>
      </c>
      <c r="F10" s="16">
        <v>2</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5</v>
      </c>
      <c r="F14" s="107">
        <f t="shared" si="4"/>
        <v>2</v>
      </c>
      <c r="G14" s="107">
        <f t="shared" si="4"/>
        <v>4</v>
      </c>
      <c r="H14" s="107">
        <f t="shared" si="4"/>
        <v>2</v>
      </c>
      <c r="I14" s="108">
        <f t="shared" si="4"/>
        <v>0</v>
      </c>
      <c r="J14" s="164">
        <f t="shared" si="4"/>
        <v>21</v>
      </c>
    </row>
    <row r="15" spans="2:11" ht="21.95" customHeight="1" x14ac:dyDescent="0.2">
      <c r="B15" s="24" t="s">
        <v>9</v>
      </c>
      <c r="C15" s="109">
        <f>C$16-SUM(C$14:C$14)</f>
        <v>18</v>
      </c>
      <c r="D15" s="110">
        <f>C$16-SUM(C$14:D$14)</f>
        <v>13</v>
      </c>
      <c r="E15" s="110">
        <f>C$16-SUM(C$14:E$14)</f>
        <v>8</v>
      </c>
      <c r="F15" s="110">
        <f>C$16-SUM(C$14:F$14)</f>
        <v>6</v>
      </c>
      <c r="G15" s="110">
        <f>C$16-SUM(C$14:G$14)</f>
        <v>2</v>
      </c>
      <c r="H15" s="110">
        <f>C$16-SUM(C$14:H$14)</f>
        <v>0</v>
      </c>
      <c r="I15" s="111">
        <f>C$16-SUM(C$14:I$14)</f>
        <v>0</v>
      </c>
      <c r="J15" s="165"/>
    </row>
    <row r="16" spans="2:11" ht="21.95" customHeight="1" thickBot="1" x14ac:dyDescent="0.25">
      <c r="B16" s="25" t="s">
        <v>10</v>
      </c>
      <c r="C16" s="167">
        <f>SUM(C14:I14)</f>
        <v>21</v>
      </c>
      <c r="D16" s="168"/>
      <c r="E16" s="168"/>
      <c r="F16" s="168"/>
      <c r="G16" s="168"/>
      <c r="H16" s="168"/>
      <c r="I16" s="166"/>
      <c r="J16" s="166"/>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H11" sqref="H11"/>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69" t="s">
        <v>23</v>
      </c>
      <c r="C2" s="169"/>
      <c r="D2" s="169"/>
      <c r="E2" s="169"/>
      <c r="F2" s="169"/>
      <c r="G2" s="169"/>
      <c r="H2" s="169"/>
      <c r="I2" s="169"/>
      <c r="J2" s="169"/>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0" t="s">
        <v>37</v>
      </c>
      <c r="D4" s="181"/>
      <c r="E4" s="181"/>
      <c r="F4" s="181"/>
      <c r="G4" s="181"/>
      <c r="H4" s="181"/>
      <c r="I4" s="182"/>
      <c r="J4" s="18"/>
      <c r="K4" s="18"/>
    </row>
    <row r="5" spans="2:11" s="7" customFormat="1" ht="21.95" customHeight="1" thickBot="1" x14ac:dyDescent="0.25">
      <c r="B5" s="19" t="s">
        <v>3</v>
      </c>
      <c r="C5" s="70">
        <v>43370</v>
      </c>
      <c r="D5" s="71">
        <f t="shared" ref="D5:I5" si="1">C5+1</f>
        <v>43371</v>
      </c>
      <c r="E5" s="71">
        <f t="shared" si="1"/>
        <v>43372</v>
      </c>
      <c r="F5" s="71">
        <f t="shared" si="1"/>
        <v>43373</v>
      </c>
      <c r="G5" s="71">
        <f t="shared" si="1"/>
        <v>43374</v>
      </c>
      <c r="H5" s="71">
        <f t="shared" si="1"/>
        <v>43375</v>
      </c>
      <c r="I5" s="72">
        <f t="shared" si="1"/>
        <v>43376</v>
      </c>
    </row>
    <row r="6" spans="2:11" ht="21.95" customHeight="1" x14ac:dyDescent="0.2">
      <c r="B6" s="170" t="s">
        <v>7</v>
      </c>
      <c r="C6" s="175" t="s">
        <v>6</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38</v>
      </c>
      <c r="C8" s="97">
        <v>1</v>
      </c>
      <c r="D8" s="98">
        <v>2</v>
      </c>
      <c r="E8" s="98">
        <v>2</v>
      </c>
      <c r="F8" s="98">
        <v>0</v>
      </c>
      <c r="G8" s="98">
        <v>0</v>
      </c>
      <c r="H8" s="98">
        <v>0</v>
      </c>
      <c r="I8" s="99">
        <v>0</v>
      </c>
      <c r="J8" s="112">
        <f t="shared" ref="J8:J13" si="3">SUM(C8:I8)</f>
        <v>5</v>
      </c>
    </row>
    <row r="9" spans="2:11" ht="21.95" customHeight="1" x14ac:dyDescent="0.2">
      <c r="B9" s="160" t="s">
        <v>35</v>
      </c>
      <c r="C9" s="100">
        <v>1</v>
      </c>
      <c r="D9" s="101">
        <v>2</v>
      </c>
      <c r="E9" s="101">
        <v>2</v>
      </c>
      <c r="F9" s="101">
        <v>0</v>
      </c>
      <c r="G9" s="101">
        <v>0</v>
      </c>
      <c r="H9" s="101">
        <v>0</v>
      </c>
      <c r="I9" s="102">
        <v>0</v>
      </c>
      <c r="J9" s="113">
        <f t="shared" si="3"/>
        <v>5</v>
      </c>
    </row>
    <row r="10" spans="2:11" ht="21.95" customHeight="1" x14ac:dyDescent="0.2">
      <c r="B10" s="160" t="s">
        <v>36</v>
      </c>
      <c r="C10" s="100">
        <v>1</v>
      </c>
      <c r="D10" s="101">
        <v>1</v>
      </c>
      <c r="E10" s="101">
        <v>1</v>
      </c>
      <c r="F10" s="101">
        <v>2</v>
      </c>
      <c r="G10" s="101">
        <v>0</v>
      </c>
      <c r="H10" s="101">
        <v>0</v>
      </c>
      <c r="I10" s="102">
        <v>0</v>
      </c>
      <c r="J10" s="113">
        <f t="shared" si="3"/>
        <v>5</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5</v>
      </c>
      <c r="F14" s="107">
        <f t="shared" si="4"/>
        <v>2</v>
      </c>
      <c r="G14" s="107">
        <f t="shared" si="4"/>
        <v>0</v>
      </c>
      <c r="H14" s="107">
        <f t="shared" si="4"/>
        <v>0</v>
      </c>
      <c r="I14" s="108">
        <f t="shared" si="4"/>
        <v>0</v>
      </c>
      <c r="J14" s="164">
        <f>SUM(J8:J13)</f>
        <v>15</v>
      </c>
    </row>
    <row r="15" spans="2:11" ht="21.95" customHeight="1" x14ac:dyDescent="0.2">
      <c r="B15" s="24" t="s">
        <v>9</v>
      </c>
      <c r="C15" s="109">
        <f>C$16-SUM(C$14:C$14)</f>
        <v>12</v>
      </c>
      <c r="D15" s="110">
        <f>C$16-SUM(C$14:D$14)</f>
        <v>7</v>
      </c>
      <c r="E15" s="110">
        <f>C$16-SUM(C$14:E$14)</f>
        <v>2</v>
      </c>
      <c r="F15" s="110">
        <f>C$16-SUM(C$14:F$14)</f>
        <v>0</v>
      </c>
      <c r="G15" s="110">
        <f>C$16-SUM(C$14:G$14)</f>
        <v>0</v>
      </c>
      <c r="H15" s="110">
        <f>C$16-SUM(C$14:H$14)</f>
        <v>0</v>
      </c>
      <c r="I15" s="111">
        <f>C$16-SUM(C$14:I$14)</f>
        <v>0</v>
      </c>
      <c r="J15" s="165"/>
    </row>
    <row r="16" spans="2:11" ht="21.95" customHeight="1" thickBot="1" x14ac:dyDescent="0.25">
      <c r="B16" s="25" t="s">
        <v>10</v>
      </c>
      <c r="C16" s="167">
        <f>SUM(C14:I14)</f>
        <v>15</v>
      </c>
      <c r="D16" s="168"/>
      <c r="E16" s="168"/>
      <c r="F16" s="168"/>
      <c r="G16" s="168"/>
      <c r="H16" s="168"/>
      <c r="I16" s="166"/>
      <c r="J16" s="166"/>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workbookViewId="0">
      <selection activeCell="D11" sqref="D11"/>
    </sheetView>
  </sheetViews>
  <sheetFormatPr defaultColWidth="8.85546875" defaultRowHeight="23.1" customHeight="1" x14ac:dyDescent="0.2"/>
  <cols>
    <col min="1" max="1" width="3.85546875" style="6" customWidth="1"/>
    <col min="2" max="2" width="9.140625" style="6" customWidth="1"/>
    <col min="3" max="3" width="38.5703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6" t="s">
        <v>30</v>
      </c>
      <c r="C2" s="187"/>
      <c r="D2" s="187"/>
      <c r="E2" s="188"/>
    </row>
    <row r="3" spans="2:7" ht="9.9499999999999993" customHeight="1" thickBot="1" x14ac:dyDescent="0.25"/>
    <row r="4" spans="2:7" ht="30" customHeight="1" thickBot="1" x14ac:dyDescent="0.25">
      <c r="B4" s="183" t="s">
        <v>5</v>
      </c>
      <c r="C4" s="184"/>
      <c r="D4" s="184"/>
      <c r="E4" s="185"/>
    </row>
    <row r="5" spans="2:7" s="119" customFormat="1" ht="23.1" customHeight="1" thickBot="1" x14ac:dyDescent="0.25">
      <c r="B5" s="121" t="s">
        <v>27</v>
      </c>
      <c r="C5" s="122" t="s">
        <v>28</v>
      </c>
      <c r="D5" s="122" t="s">
        <v>29</v>
      </c>
      <c r="E5" s="118" t="s">
        <v>21</v>
      </c>
      <c r="G5" s="120"/>
    </row>
    <row r="6" spans="2:7" ht="44.25" customHeight="1" x14ac:dyDescent="0.2">
      <c r="B6" s="123"/>
      <c r="C6" s="125" t="s">
        <v>40</v>
      </c>
      <c r="D6" s="163" t="s">
        <v>42</v>
      </c>
      <c r="E6" s="131"/>
    </row>
    <row r="7" spans="2:7" ht="23.1" customHeight="1" thickBot="1" x14ac:dyDescent="0.25">
      <c r="B7" s="124"/>
      <c r="C7" s="125" t="s">
        <v>62</v>
      </c>
      <c r="D7" s="162" t="s">
        <v>68</v>
      </c>
      <c r="E7" s="128"/>
    </row>
    <row r="8" spans="2:7" ht="23.1" customHeight="1" x14ac:dyDescent="0.2">
      <c r="B8" s="123"/>
      <c r="C8" s="125" t="s">
        <v>64</v>
      </c>
      <c r="D8" s="161" t="s">
        <v>69</v>
      </c>
      <c r="E8" s="131"/>
    </row>
    <row r="9" spans="2:7" ht="23.1" customHeight="1" thickBot="1" x14ac:dyDescent="0.25">
      <c r="B9" s="124"/>
      <c r="C9" s="125" t="s">
        <v>65</v>
      </c>
      <c r="D9" s="162" t="s">
        <v>70</v>
      </c>
      <c r="E9" s="128"/>
    </row>
    <row r="10" spans="2:7" ht="23.1" customHeight="1" x14ac:dyDescent="0.2">
      <c r="B10" s="123"/>
      <c r="C10" s="125" t="s">
        <v>66</v>
      </c>
      <c r="D10" s="161" t="s">
        <v>71</v>
      </c>
      <c r="E10" s="131"/>
    </row>
    <row r="11" spans="2:7" ht="23.1" customHeight="1" thickBot="1" x14ac:dyDescent="0.25">
      <c r="B11" s="124"/>
      <c r="C11" s="125" t="s">
        <v>67</v>
      </c>
      <c r="D11" s="162" t="s">
        <v>72</v>
      </c>
      <c r="E11" s="128"/>
    </row>
    <row r="12" spans="2:7" ht="23.1" customHeight="1" x14ac:dyDescent="0.2">
      <c r="B12" s="123"/>
      <c r="C12" s="125" t="s">
        <v>41</v>
      </c>
      <c r="D12" s="161" t="s">
        <v>73</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3" zoomScale="70" zoomScaleNormal="70" workbookViewId="0">
      <selection activeCell="G3" sqref="G3:M3"/>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207" t="s">
        <v>12</v>
      </c>
      <c r="C3" s="217" t="s">
        <v>13</v>
      </c>
      <c r="D3" s="209" t="s">
        <v>17</v>
      </c>
      <c r="E3" s="219" t="s">
        <v>14</v>
      </c>
      <c r="F3" s="77">
        <v>5</v>
      </c>
      <c r="G3" s="211" t="s">
        <v>15</v>
      </c>
      <c r="H3" s="212"/>
      <c r="I3" s="212"/>
      <c r="J3" s="212"/>
      <c r="K3" s="212"/>
      <c r="L3" s="212"/>
      <c r="M3" s="213"/>
    </row>
    <row r="4" spans="2:23" ht="60" customHeight="1" thickBot="1" x14ac:dyDescent="0.25">
      <c r="B4" s="208"/>
      <c r="C4" s="218"/>
      <c r="D4" s="210"/>
      <c r="E4" s="220"/>
      <c r="F4" s="37" t="s">
        <v>18</v>
      </c>
      <c r="G4" s="28">
        <v>43370</v>
      </c>
      <c r="H4" s="29">
        <f t="shared" ref="H4:M4" si="1">G4+1</f>
        <v>43371</v>
      </c>
      <c r="I4" s="29">
        <f t="shared" si="1"/>
        <v>43372</v>
      </c>
      <c r="J4" s="29">
        <f t="shared" si="1"/>
        <v>43373</v>
      </c>
      <c r="K4" s="29">
        <f t="shared" si="1"/>
        <v>43374</v>
      </c>
      <c r="L4" s="29">
        <f t="shared" si="1"/>
        <v>43375</v>
      </c>
      <c r="M4" s="30">
        <f t="shared" si="1"/>
        <v>43376</v>
      </c>
    </row>
    <row r="5" spans="2:23" ht="20.100000000000001" customHeight="1" x14ac:dyDescent="0.2">
      <c r="B5" s="214" t="s">
        <v>16</v>
      </c>
      <c r="C5" s="215"/>
      <c r="D5" s="215"/>
      <c r="E5" s="216"/>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192" t="s">
        <v>8</v>
      </c>
      <c r="C6" s="193"/>
      <c r="D6" s="193"/>
      <c r="E6" s="194"/>
      <c r="F6" s="47">
        <f>SUM(F7:F30)</f>
        <v>21</v>
      </c>
      <c r="G6" s="41">
        <f t="shared" ref="G6:M6" si="3">IF(COUNTBLANK(G7:G30)=$F$2,F6,SUM(G7:G30))</f>
        <v>3</v>
      </c>
      <c r="H6" s="42">
        <f t="shared" si="3"/>
        <v>5</v>
      </c>
      <c r="I6" s="42">
        <f t="shared" si="3"/>
        <v>5</v>
      </c>
      <c r="J6" s="42">
        <f t="shared" si="3"/>
        <v>2</v>
      </c>
      <c r="K6" s="42">
        <f t="shared" si="3"/>
        <v>0</v>
      </c>
      <c r="L6" s="42">
        <f t="shared" si="3"/>
        <v>0</v>
      </c>
      <c r="M6" s="43">
        <f t="shared" si="3"/>
        <v>0</v>
      </c>
    </row>
    <row r="7" spans="2:23" ht="20.100000000000001" customHeight="1" x14ac:dyDescent="0.2">
      <c r="B7" s="195" t="s">
        <v>43</v>
      </c>
      <c r="C7" s="156" t="s">
        <v>56</v>
      </c>
      <c r="D7" s="84"/>
      <c r="E7" s="157" t="s">
        <v>31</v>
      </c>
      <c r="F7" s="48">
        <v>1</v>
      </c>
      <c r="G7" s="12">
        <v>1</v>
      </c>
      <c r="H7" s="13">
        <v>0</v>
      </c>
      <c r="I7" s="13">
        <v>0</v>
      </c>
      <c r="J7" s="13">
        <v>0</v>
      </c>
      <c r="K7" s="13">
        <v>0</v>
      </c>
      <c r="L7" s="13">
        <v>0</v>
      </c>
      <c r="M7" s="14">
        <v>0</v>
      </c>
    </row>
    <row r="8" spans="2:23" ht="20.100000000000001" customHeight="1" x14ac:dyDescent="0.2">
      <c r="B8" s="196"/>
      <c r="C8" s="150" t="s">
        <v>58</v>
      </c>
      <c r="D8" s="85"/>
      <c r="E8" s="152" t="s">
        <v>32</v>
      </c>
      <c r="F8" s="49">
        <v>1</v>
      </c>
      <c r="G8" s="15">
        <v>1</v>
      </c>
      <c r="H8" s="16">
        <v>0</v>
      </c>
      <c r="I8" s="16">
        <v>0</v>
      </c>
      <c r="J8" s="16">
        <v>0</v>
      </c>
      <c r="K8" s="16">
        <v>0</v>
      </c>
      <c r="L8" s="16">
        <v>0</v>
      </c>
      <c r="M8" s="17">
        <v>0</v>
      </c>
    </row>
    <row r="9" spans="2:23" ht="19.5" customHeight="1" x14ac:dyDescent="0.2">
      <c r="B9" s="196"/>
      <c r="C9" s="150" t="s">
        <v>57</v>
      </c>
      <c r="D9" s="85"/>
      <c r="E9" s="152" t="s">
        <v>54</v>
      </c>
      <c r="F9" s="49">
        <v>1</v>
      </c>
      <c r="G9" s="15">
        <v>1</v>
      </c>
      <c r="H9" s="16">
        <v>0</v>
      </c>
      <c r="I9" s="16">
        <v>0</v>
      </c>
      <c r="J9" s="16">
        <v>0</v>
      </c>
      <c r="K9" s="16">
        <v>0</v>
      </c>
      <c r="L9" s="16">
        <v>0</v>
      </c>
      <c r="M9" s="17">
        <v>0</v>
      </c>
    </row>
    <row r="10" spans="2:23" ht="19.5" customHeight="1" thickBot="1" x14ac:dyDescent="0.25">
      <c r="B10" s="196"/>
      <c r="C10" s="153"/>
      <c r="E10" s="158"/>
      <c r="F10" s="49"/>
      <c r="G10" s="15"/>
      <c r="H10" s="16"/>
      <c r="I10" s="16"/>
      <c r="J10" s="16"/>
      <c r="K10" s="16"/>
      <c r="L10" s="16"/>
      <c r="M10" s="17"/>
    </row>
    <row r="11" spans="2:23" ht="19.5" customHeight="1" thickTop="1" x14ac:dyDescent="0.2">
      <c r="B11" s="196"/>
      <c r="C11" s="150"/>
      <c r="D11" s="85"/>
      <c r="E11" s="152"/>
      <c r="F11" s="49"/>
      <c r="G11" s="15"/>
      <c r="H11" s="16"/>
      <c r="I11" s="16"/>
      <c r="J11" s="16"/>
      <c r="K11" s="16"/>
      <c r="L11" s="16"/>
      <c r="M11" s="17"/>
    </row>
    <row r="12" spans="2:23" ht="19.5" customHeight="1" thickBot="1" x14ac:dyDescent="0.25">
      <c r="B12" s="197"/>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189" t="s">
        <v>62</v>
      </c>
      <c r="C13" s="148" t="s">
        <v>44</v>
      </c>
      <c r="D13" s="87"/>
      <c r="E13" s="154" t="s">
        <v>31</v>
      </c>
      <c r="F13" s="81">
        <v>2</v>
      </c>
      <c r="G13" s="31">
        <v>0</v>
      </c>
      <c r="H13" s="32">
        <v>1</v>
      </c>
      <c r="I13" s="32">
        <v>1</v>
      </c>
      <c r="J13" s="32">
        <v>0</v>
      </c>
      <c r="K13" s="32">
        <v>0</v>
      </c>
      <c r="L13" s="32">
        <v>0</v>
      </c>
      <c r="M13" s="33">
        <v>0</v>
      </c>
      <c r="O13" s="57"/>
      <c r="P13" s="201" t="s">
        <v>18</v>
      </c>
      <c r="Q13" s="205">
        <f>G4</f>
        <v>43370</v>
      </c>
      <c r="R13" s="203">
        <v>43363</v>
      </c>
      <c r="S13" s="203">
        <f t="shared" ref="S13:W13" si="5">I4</f>
        <v>43372</v>
      </c>
      <c r="T13" s="203">
        <f t="shared" si="5"/>
        <v>43373</v>
      </c>
      <c r="U13" s="203">
        <f t="shared" si="5"/>
        <v>43374</v>
      </c>
      <c r="V13" s="203">
        <f t="shared" si="5"/>
        <v>43375</v>
      </c>
      <c r="W13" s="198">
        <f t="shared" si="5"/>
        <v>43376</v>
      </c>
    </row>
    <row r="14" spans="2:23" ht="19.5" customHeight="1" thickBot="1" x14ac:dyDescent="0.25">
      <c r="B14" s="196"/>
      <c r="C14" s="149" t="s">
        <v>45</v>
      </c>
      <c r="D14" s="88"/>
      <c r="E14" s="151" t="s">
        <v>31</v>
      </c>
      <c r="F14" s="51">
        <v>1</v>
      </c>
      <c r="G14" s="78">
        <v>0</v>
      </c>
      <c r="H14" s="79">
        <v>0</v>
      </c>
      <c r="I14" s="79">
        <v>0</v>
      </c>
      <c r="J14" s="79">
        <v>0</v>
      </c>
      <c r="K14" s="79">
        <v>0</v>
      </c>
      <c r="L14" s="79">
        <v>0</v>
      </c>
      <c r="M14" s="80">
        <v>0</v>
      </c>
      <c r="O14" s="57"/>
      <c r="P14" s="202"/>
      <c r="Q14" s="206"/>
      <c r="R14" s="204"/>
      <c r="S14" s="204"/>
      <c r="T14" s="204"/>
      <c r="U14" s="204"/>
      <c r="V14" s="204"/>
      <c r="W14" s="199"/>
    </row>
    <row r="15" spans="2:23" ht="19.5" customHeight="1" x14ac:dyDescent="0.2">
      <c r="B15" s="196"/>
      <c r="C15" s="150"/>
      <c r="D15" s="85"/>
      <c r="E15" s="152"/>
      <c r="F15" s="49"/>
      <c r="G15" s="15"/>
      <c r="H15" s="16"/>
      <c r="I15" s="16"/>
      <c r="J15" s="16"/>
      <c r="K15" s="16"/>
      <c r="L15" s="16"/>
      <c r="M15" s="17"/>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197"/>
      <c r="C16" s="55"/>
      <c r="D16" s="86"/>
      <c r="E16" s="53"/>
      <c r="F16" s="50"/>
      <c r="G16" s="20"/>
      <c r="H16" s="21"/>
      <c r="I16" s="21"/>
      <c r="J16" s="21"/>
      <c r="K16" s="21"/>
      <c r="L16" s="21"/>
      <c r="M16" s="22"/>
      <c r="O16" s="64" t="s">
        <v>20</v>
      </c>
      <c r="P16" s="65">
        <f>F6</f>
        <v>21</v>
      </c>
      <c r="Q16" s="66">
        <f t="shared" si="6"/>
        <v>3</v>
      </c>
      <c r="R16" s="67">
        <f t="shared" si="6"/>
        <v>5</v>
      </c>
      <c r="S16" s="67">
        <f t="shared" si="6"/>
        <v>5</v>
      </c>
      <c r="T16" s="67">
        <f t="shared" si="6"/>
        <v>2</v>
      </c>
      <c r="U16" s="67">
        <f t="shared" si="6"/>
        <v>0</v>
      </c>
      <c r="V16" s="67">
        <f t="shared" si="6"/>
        <v>0</v>
      </c>
      <c r="W16" s="68">
        <f t="shared" si="6"/>
        <v>0</v>
      </c>
    </row>
    <row r="17" spans="2:13" ht="20.100000000000001" customHeight="1" thickTop="1" x14ac:dyDescent="0.2">
      <c r="B17" s="189" t="s">
        <v>63</v>
      </c>
      <c r="C17" s="149" t="s">
        <v>46</v>
      </c>
      <c r="D17" s="88"/>
      <c r="E17" s="151" t="s">
        <v>32</v>
      </c>
      <c r="F17" s="51">
        <v>2</v>
      </c>
      <c r="G17" s="78">
        <v>0</v>
      </c>
      <c r="H17" s="79">
        <v>1</v>
      </c>
      <c r="I17" s="79">
        <v>1</v>
      </c>
      <c r="J17" s="79">
        <v>0</v>
      </c>
      <c r="K17" s="79">
        <v>0</v>
      </c>
      <c r="L17" s="79">
        <v>0</v>
      </c>
      <c r="M17" s="80">
        <v>0</v>
      </c>
    </row>
    <row r="18" spans="2:13" ht="20.100000000000001" customHeight="1" x14ac:dyDescent="0.2">
      <c r="B18" s="200"/>
      <c r="C18" s="149" t="s">
        <v>47</v>
      </c>
      <c r="D18" s="88"/>
      <c r="E18" s="151" t="s">
        <v>32</v>
      </c>
      <c r="F18" s="51">
        <v>1</v>
      </c>
      <c r="G18" s="78">
        <v>0</v>
      </c>
      <c r="H18" s="79">
        <v>0</v>
      </c>
      <c r="I18" s="79">
        <v>0</v>
      </c>
      <c r="J18" s="79">
        <v>0</v>
      </c>
      <c r="K18" s="79">
        <v>0</v>
      </c>
      <c r="L18" s="79">
        <v>0</v>
      </c>
      <c r="M18" s="80">
        <v>0</v>
      </c>
    </row>
    <row r="19" spans="2:13" ht="19.5" customHeight="1" x14ac:dyDescent="0.2">
      <c r="B19" s="200"/>
      <c r="C19" s="150"/>
      <c r="D19" s="85"/>
      <c r="E19" s="152"/>
      <c r="F19" s="49"/>
      <c r="G19" s="15"/>
      <c r="H19" s="16"/>
      <c r="I19" s="16"/>
      <c r="J19" s="16"/>
      <c r="K19" s="16"/>
      <c r="L19" s="16"/>
      <c r="M19" s="17"/>
    </row>
    <row r="20" spans="2:13" ht="19.5" customHeight="1" thickBot="1" x14ac:dyDescent="0.25">
      <c r="B20" s="190"/>
      <c r="C20" s="55"/>
      <c r="D20" s="86"/>
      <c r="E20" s="53"/>
      <c r="F20" s="50"/>
      <c r="G20" s="20"/>
      <c r="H20" s="21"/>
      <c r="I20" s="21"/>
      <c r="J20" s="21"/>
      <c r="K20" s="21"/>
      <c r="L20" s="21"/>
      <c r="M20" s="22"/>
    </row>
    <row r="21" spans="2:13" ht="20.100000000000001" customHeight="1" thickTop="1" x14ac:dyDescent="0.2">
      <c r="B21" s="189" t="s">
        <v>61</v>
      </c>
      <c r="C21" s="148" t="s">
        <v>48</v>
      </c>
      <c r="D21" s="87"/>
      <c r="E21" s="154" t="s">
        <v>31</v>
      </c>
      <c r="F21" s="81">
        <v>2</v>
      </c>
      <c r="G21" s="31">
        <v>0</v>
      </c>
      <c r="H21" s="32">
        <v>1</v>
      </c>
      <c r="I21" s="32">
        <v>1</v>
      </c>
      <c r="J21" s="32">
        <v>0</v>
      </c>
      <c r="K21" s="32">
        <v>0</v>
      </c>
      <c r="L21" s="32">
        <v>0</v>
      </c>
      <c r="M21" s="33">
        <v>0</v>
      </c>
    </row>
    <row r="22" spans="2:13" ht="20.100000000000001" customHeight="1" x14ac:dyDescent="0.2">
      <c r="B22" s="200"/>
      <c r="C22" s="150" t="s">
        <v>49</v>
      </c>
      <c r="D22" s="85"/>
      <c r="E22" s="152" t="s">
        <v>31</v>
      </c>
      <c r="F22" s="49">
        <v>1</v>
      </c>
      <c r="G22" s="15">
        <v>0</v>
      </c>
      <c r="H22" s="16">
        <v>0</v>
      </c>
      <c r="I22" s="16">
        <v>0</v>
      </c>
      <c r="J22" s="16">
        <v>0</v>
      </c>
      <c r="K22" s="16">
        <v>0</v>
      </c>
      <c r="L22" s="16">
        <v>0</v>
      </c>
      <c r="M22" s="17">
        <v>0</v>
      </c>
    </row>
    <row r="23" spans="2:13" ht="19.5" customHeight="1" thickBot="1" x14ac:dyDescent="0.25">
      <c r="B23" s="190"/>
      <c r="C23" s="153"/>
      <c r="D23" s="86"/>
      <c r="E23" s="155"/>
      <c r="F23" s="50"/>
      <c r="G23" s="20"/>
      <c r="H23" s="21"/>
      <c r="I23" s="21"/>
      <c r="J23" s="21"/>
      <c r="K23" s="21"/>
      <c r="L23" s="21"/>
      <c r="M23" s="22"/>
    </row>
    <row r="24" spans="2:13" ht="20.100000000000001" customHeight="1" thickTop="1" x14ac:dyDescent="0.2">
      <c r="B24" s="189" t="s">
        <v>60</v>
      </c>
      <c r="C24" s="149" t="s">
        <v>50</v>
      </c>
      <c r="D24" s="88"/>
      <c r="E24" s="151" t="s">
        <v>32</v>
      </c>
      <c r="F24" s="51">
        <v>2</v>
      </c>
      <c r="G24" s="78">
        <v>0</v>
      </c>
      <c r="H24" s="79">
        <v>1</v>
      </c>
      <c r="I24" s="79">
        <v>1</v>
      </c>
      <c r="J24" s="79">
        <v>0</v>
      </c>
      <c r="K24" s="79">
        <v>0</v>
      </c>
      <c r="L24" s="79">
        <v>0</v>
      </c>
      <c r="M24" s="80">
        <v>0</v>
      </c>
    </row>
    <row r="25" spans="2:13" ht="20.100000000000001" customHeight="1" x14ac:dyDescent="0.2">
      <c r="B25" s="200"/>
      <c r="C25" s="150" t="s">
        <v>51</v>
      </c>
      <c r="D25" s="85"/>
      <c r="E25" s="152" t="s">
        <v>32</v>
      </c>
      <c r="F25" s="49">
        <v>1</v>
      </c>
      <c r="G25" s="15">
        <v>0</v>
      </c>
      <c r="H25" s="16">
        <v>0</v>
      </c>
      <c r="I25" s="16">
        <v>0</v>
      </c>
      <c r="J25" s="16">
        <v>0</v>
      </c>
      <c r="K25" s="16">
        <v>0</v>
      </c>
      <c r="L25" s="16">
        <v>0</v>
      </c>
      <c r="M25" s="17">
        <v>0</v>
      </c>
    </row>
    <row r="26" spans="2:13" ht="19.5" customHeight="1" thickBot="1" x14ac:dyDescent="0.25">
      <c r="B26" s="190"/>
      <c r="C26" s="55"/>
      <c r="D26" s="86"/>
      <c r="E26" s="53"/>
      <c r="F26" s="50"/>
      <c r="G26" s="20"/>
      <c r="H26" s="21"/>
      <c r="I26" s="21"/>
      <c r="J26" s="21"/>
      <c r="K26" s="21"/>
      <c r="L26" s="21"/>
      <c r="M26" s="22"/>
    </row>
    <row r="27" spans="2:13" ht="20.100000000000001" customHeight="1" thickTop="1" x14ac:dyDescent="0.2">
      <c r="B27" s="189" t="s">
        <v>59</v>
      </c>
      <c r="C27" s="148" t="s">
        <v>52</v>
      </c>
      <c r="D27" s="87"/>
      <c r="E27" s="154" t="s">
        <v>33</v>
      </c>
      <c r="F27" s="81">
        <v>2</v>
      </c>
      <c r="G27" s="31">
        <v>0</v>
      </c>
      <c r="H27" s="32">
        <v>1</v>
      </c>
      <c r="I27" s="32">
        <v>1</v>
      </c>
      <c r="J27" s="32">
        <v>0</v>
      </c>
      <c r="K27" s="32">
        <v>0</v>
      </c>
      <c r="L27" s="32">
        <v>0</v>
      </c>
      <c r="M27" s="33">
        <v>0</v>
      </c>
    </row>
    <row r="28" spans="2:13" ht="20.100000000000001" customHeight="1" thickBot="1" x14ac:dyDescent="0.25">
      <c r="B28" s="190"/>
      <c r="C28" s="153" t="s">
        <v>53</v>
      </c>
      <c r="D28" s="86"/>
      <c r="E28" s="155" t="s">
        <v>33</v>
      </c>
      <c r="F28" s="50">
        <v>1</v>
      </c>
      <c r="G28" s="20">
        <v>0</v>
      </c>
      <c r="H28" s="21">
        <v>0</v>
      </c>
      <c r="I28" s="21">
        <v>0</v>
      </c>
      <c r="J28" s="21">
        <v>1</v>
      </c>
      <c r="K28" s="21">
        <v>0</v>
      </c>
      <c r="L28" s="21">
        <v>0</v>
      </c>
      <c r="M28" s="22">
        <v>0</v>
      </c>
    </row>
    <row r="29" spans="2:13" ht="20.100000000000001" customHeight="1" thickTop="1" x14ac:dyDescent="0.2">
      <c r="B29" s="189" t="s">
        <v>41</v>
      </c>
      <c r="C29" s="149" t="s">
        <v>55</v>
      </c>
      <c r="D29" s="88"/>
      <c r="E29" s="151" t="s">
        <v>33</v>
      </c>
      <c r="F29" s="51">
        <v>3</v>
      </c>
      <c r="G29" s="78">
        <v>0</v>
      </c>
      <c r="H29" s="79">
        <v>0</v>
      </c>
      <c r="I29" s="79">
        <v>0</v>
      </c>
      <c r="J29" s="79">
        <v>1</v>
      </c>
      <c r="K29" s="79">
        <v>0</v>
      </c>
      <c r="L29" s="79">
        <v>0</v>
      </c>
      <c r="M29" s="80">
        <v>0</v>
      </c>
    </row>
    <row r="30" spans="2:13" ht="20.100000000000001" customHeight="1" thickBot="1" x14ac:dyDescent="0.25">
      <c r="B30" s="191"/>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3:B4"/>
    <mergeCell ref="D3:D4"/>
    <mergeCell ref="G3:M3"/>
    <mergeCell ref="B5:E5"/>
    <mergeCell ref="S13:S14"/>
    <mergeCell ref="C3:C4"/>
    <mergeCell ref="E3:E4"/>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s>
  <conditionalFormatting sqref="G7:M30">
    <cfRule type="expression" dxfId="1" priority="3">
      <formula>G$2="S"</formula>
    </cfRule>
    <cfRule type="expression" dxfId="0" priority="4">
      <formula>G$4&lt;TODAY()</formula>
    </cfRule>
  </conditionalFormatting>
  <dataValidations count="3">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E7:E9 E11:E30" xr:uid="{00000000-0002-0000-0400-000001000000}">
      <formula1>#REF!</formula1>
    </dataValidation>
    <dataValidation type="list" errorStyle="warning" allowBlank="1" showInputMessage="1" showErrorMessage="1" errorTitle="UNEXPECTED Value" error="The expected values are listed on sheet Validation." sqref="D7:D9 D11:D30" xr:uid="{00000000-0002-0000-0400-000002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2018-10-11T15:07:56Z</dcterms:modified>
  <cp:category/>
</cp:coreProperties>
</file>