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C:\Users\user\Documents\joy\5th year\1st term\COE125\"/>
    </mc:Choice>
  </mc:AlternateContent>
  <xr:revisionPtr revIDLastSave="0" documentId="10_ncr:100000_{C69A8F58-D796-4EA9-903A-49252EDBCFE2}" xr6:coauthVersionLast="31" xr6:coauthVersionMax="31" xr10:uidLastSave="{00000000-0000-0000-0000-000000000000}"/>
  <bookViews>
    <workbookView xWindow="0" yWindow="0" windowWidth="20490" windowHeight="7545" tabRatio="885" activeTab="4" xr2:uid="{00000000-000D-0000-FFFF-FFFF00000000}"/>
  </bookViews>
  <sheets>
    <sheet name="Board" sheetId="16" r:id="rId1"/>
    <sheet name="Availability Estimate" sheetId="2" r:id="rId2"/>
    <sheet name="Actual Spent Time" sheetId="18" r:id="rId3"/>
    <sheet name="Product BackLog" sheetId="15" r:id="rId4"/>
    <sheet name="2nd Sprint" sheetId="22" r:id="rId5"/>
  </sheets>
  <calcPr calcId="179017" concurrentCalc="0"/>
  <extLst>
    <ext xmlns:mx="http://schemas.microsoft.com/office/mac/excel/2008/main" uri="{7523E5D3-25F3-A5E0-1632-64F254C22452}">
      <mx:CRTarget Flags="8192"/>
      <mx:ArchID Flags="2"/>
    </ext>
  </extLst>
</workbook>
</file>

<file path=xl/calcChain.xml><?xml version="1.0" encoding="utf-8"?>
<calcChain xmlns="http://schemas.openxmlformats.org/spreadsheetml/2006/main">
  <c r="Q13" i="22" l="1"/>
  <c r="H4" i="22"/>
  <c r="I4" i="22"/>
  <c r="S13" i="22"/>
  <c r="J4" i="22"/>
  <c r="T13" i="22"/>
  <c r="K4" i="22"/>
  <c r="U13" i="22"/>
  <c r="L4" i="22"/>
  <c r="V13" i="22"/>
  <c r="M4" i="22"/>
  <c r="W13" i="22"/>
  <c r="F6" i="22"/>
  <c r="F5" i="22"/>
  <c r="P15" i="22"/>
  <c r="G5" i="22"/>
  <c r="Q15" i="22"/>
  <c r="H5" i="22"/>
  <c r="R15" i="22"/>
  <c r="I5" i="22"/>
  <c r="S15" i="22"/>
  <c r="J5" i="22"/>
  <c r="T15" i="22"/>
  <c r="K5" i="22"/>
  <c r="U15" i="22"/>
  <c r="L5" i="22"/>
  <c r="V15" i="22"/>
  <c r="M5" i="22"/>
  <c r="W15" i="22"/>
  <c r="P16" i="22"/>
  <c r="F2" i="22"/>
  <c r="G6" i="22"/>
  <c r="Q16" i="22"/>
  <c r="H6" i="22"/>
  <c r="R16" i="22"/>
  <c r="I6" i="22"/>
  <c r="S16" i="22"/>
  <c r="J6" i="22"/>
  <c r="T16" i="22"/>
  <c r="K6" i="22"/>
  <c r="U16" i="22"/>
  <c r="L6" i="22"/>
  <c r="V16" i="22"/>
  <c r="M6" i="22"/>
  <c r="W16" i="22"/>
  <c r="J11" i="2"/>
  <c r="J12" i="2"/>
  <c r="J13" i="2"/>
  <c r="M31" i="22"/>
  <c r="L31" i="22"/>
  <c r="K31" i="22"/>
  <c r="J31" i="22"/>
  <c r="I31" i="22"/>
  <c r="H31" i="22"/>
  <c r="G31" i="22"/>
  <c r="F31" i="22"/>
  <c r="W12" i="22"/>
  <c r="V12" i="22"/>
  <c r="U12" i="22"/>
  <c r="T12" i="22"/>
  <c r="S12" i="22"/>
  <c r="R12" i="22"/>
  <c r="Q12" i="22"/>
  <c r="M2" i="22"/>
  <c r="L2" i="22"/>
  <c r="K2" i="22"/>
  <c r="J2" i="22"/>
  <c r="I2" i="22"/>
  <c r="H2" i="22"/>
  <c r="G2" i="22"/>
  <c r="J8" i="2"/>
  <c r="J9" i="2"/>
  <c r="J10" i="2"/>
  <c r="D7" i="2"/>
  <c r="E7" i="2"/>
  <c r="F7" i="2"/>
  <c r="G7" i="2"/>
  <c r="H7" i="2"/>
  <c r="I7" i="2"/>
  <c r="D5" i="2"/>
  <c r="E5" i="2"/>
  <c r="F5" i="2"/>
  <c r="G5" i="2"/>
  <c r="H5" i="2"/>
  <c r="I5" i="2"/>
  <c r="C4" i="2"/>
  <c r="I3" i="2"/>
  <c r="H3" i="2"/>
  <c r="G3" i="2"/>
  <c r="F3" i="2"/>
  <c r="E3" i="2"/>
  <c r="D3" i="2"/>
  <c r="C3" i="2"/>
  <c r="J13" i="18"/>
  <c r="J12" i="18"/>
  <c r="J11" i="18"/>
  <c r="J10" i="18"/>
  <c r="J9" i="18"/>
  <c r="J8" i="18"/>
  <c r="D5" i="18"/>
  <c r="E5" i="18"/>
  <c r="F5" i="18"/>
  <c r="G5" i="18"/>
  <c r="H5" i="18"/>
  <c r="I5" i="18"/>
  <c r="C14" i="18"/>
  <c r="D14" i="18"/>
  <c r="E14" i="18"/>
  <c r="F14" i="18"/>
  <c r="G14" i="18"/>
  <c r="H14" i="18"/>
  <c r="I14" i="18"/>
  <c r="C16" i="18"/>
  <c r="I15" i="18"/>
  <c r="H15" i="18"/>
  <c r="G15" i="18"/>
  <c r="F15" i="18"/>
  <c r="E15" i="18"/>
  <c r="D15" i="18"/>
  <c r="C15" i="18"/>
  <c r="J14" i="18"/>
  <c r="D7" i="18"/>
  <c r="E7" i="18"/>
  <c r="F7" i="18"/>
  <c r="G7" i="18"/>
  <c r="H7" i="18"/>
  <c r="I7" i="18"/>
  <c r="I3" i="18"/>
  <c r="H3" i="18"/>
  <c r="G3" i="18"/>
  <c r="F3" i="18"/>
  <c r="E3" i="18"/>
  <c r="D3" i="18"/>
  <c r="C3" i="18"/>
  <c r="D14" i="2"/>
  <c r="E14" i="2"/>
  <c r="F14" i="2"/>
  <c r="G14" i="2"/>
  <c r="H14" i="2"/>
  <c r="I14" i="2"/>
  <c r="C14" i="2"/>
  <c r="C16" i="2"/>
  <c r="I15" i="2"/>
  <c r="H15" i="2"/>
  <c r="G15" i="2"/>
  <c r="F15" i="2"/>
  <c r="E15" i="2"/>
  <c r="D15" i="2"/>
  <c r="C15" i="2"/>
  <c r="J1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Joana Paulo Pardal</author>
  </authors>
  <commentList>
    <comment ref="B2" authorId="0" shapeId="0" xr:uid="{00000000-0006-0000-0300-000001000000}">
      <text>
        <r>
          <rPr>
            <sz val="9"/>
            <color indexed="81"/>
            <rFont val="Arial"/>
          </rPr>
          <t>A prioritized list of high-level requirements.</t>
        </r>
      </text>
    </comment>
    <comment ref="B4" authorId="0" shapeId="0" xr:uid="{00000000-0006-0000-0300-000002000000}">
      <text>
        <r>
          <rPr>
            <b/>
            <sz val="9"/>
            <color indexed="81"/>
            <rFont val="Arial"/>
          </rPr>
          <t xml:space="preserve">INVEST in stories: </t>
        </r>
        <r>
          <rPr>
            <sz val="9"/>
            <color indexed="81"/>
            <rFont val="Arial"/>
          </rPr>
          <t xml:space="preserve">
- Independent
- Negotiable
- Valuable
- Estimable
- Small
- Testable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Joana Paulo Pardal</author>
  </authors>
  <commentList>
    <comment ref="C3" authorId="0" shapeId="0" xr:uid="{00000000-0006-0000-0400-000001000000}">
      <text>
        <r>
          <rPr>
            <b/>
            <sz val="9"/>
            <color indexed="81"/>
            <rFont val="Arial"/>
          </rPr>
          <t xml:space="preserve">SMART Tasks:
</t>
        </r>
        <r>
          <rPr>
            <sz val="9"/>
            <color indexed="81"/>
            <rFont val="Arial"/>
          </rPr>
          <t>- Specific
- Measurable
- Achievable
- Relevant
- Time-Boxed</t>
        </r>
      </text>
    </comment>
  </commentList>
</comments>
</file>

<file path=xl/sharedStrings.xml><?xml version="1.0" encoding="utf-8"?>
<sst xmlns="http://schemas.openxmlformats.org/spreadsheetml/2006/main" count="98" uniqueCount="74">
  <si>
    <t>DONE</t>
  </si>
  <si>
    <t>weekday</t>
  </si>
  <si>
    <t>month</t>
  </si>
  <si>
    <t>day</t>
  </si>
  <si>
    <t>DROPPED</t>
  </si>
  <si>
    <t>Stories</t>
  </si>
  <si>
    <t>Sprint #1</t>
  </si>
  <si>
    <t>Resource</t>
  </si>
  <si>
    <t>Total per Day</t>
  </si>
  <si>
    <t>Until the end of the Sprint</t>
  </si>
  <si>
    <t>Total per Sprint</t>
  </si>
  <si>
    <t>Total per Resource</t>
  </si>
  <si>
    <t>Story</t>
  </si>
  <si>
    <t>Task</t>
  </si>
  <si>
    <t>Who</t>
  </si>
  <si>
    <t>Time to finish task (person/hour)</t>
  </si>
  <si>
    <t>Ideal Execution</t>
  </si>
  <si>
    <t>Category</t>
  </si>
  <si>
    <t>Estimate</t>
  </si>
  <si>
    <t>Ideal</t>
  </si>
  <si>
    <t>Real</t>
  </si>
  <si>
    <t>Points</t>
  </si>
  <si>
    <t>Availability Estimate</t>
  </si>
  <si>
    <t>Actual Availability</t>
  </si>
  <si>
    <t>NOT DONE</t>
  </si>
  <si>
    <t>IN PROGRESS...</t>
  </si>
  <si>
    <t>STORIES</t>
  </si>
  <si>
    <t>State</t>
  </si>
  <si>
    <t>Name</t>
  </si>
  <si>
    <t>Description</t>
  </si>
  <si>
    <t>Product BackLog</t>
  </si>
  <si>
    <t>Claud</t>
  </si>
  <si>
    <t>Joy</t>
  </si>
  <si>
    <t>Dan</t>
  </si>
  <si>
    <t>Claud de Pano</t>
  </si>
  <si>
    <t>Joy Balilo</t>
  </si>
  <si>
    <t>Dan Gadia</t>
  </si>
  <si>
    <t>September</t>
  </si>
  <si>
    <t>Caud de Pano</t>
  </si>
  <si>
    <t>Sprint #2</t>
  </si>
  <si>
    <t>Conceptual Case Diagram</t>
  </si>
  <si>
    <t>Merging</t>
  </si>
  <si>
    <t>This is the representation of the concepts drawn in a diagram showing if many to many, many to one etc</t>
  </si>
  <si>
    <t>CCD</t>
  </si>
  <si>
    <t>Create the customer.ui</t>
  </si>
  <si>
    <t>Create the customer.py</t>
  </si>
  <si>
    <t>Create the FlightTicketing.ui</t>
  </si>
  <si>
    <t>Create the FlightTicketing.py</t>
  </si>
  <si>
    <t>Create the departure.ui</t>
  </si>
  <si>
    <t>Create the departure.py</t>
  </si>
  <si>
    <t>Create the return.ui</t>
  </si>
  <si>
    <t>Create the return.py</t>
  </si>
  <si>
    <t>Create the payment.ui</t>
  </si>
  <si>
    <t>Create the payment.py</t>
  </si>
  <si>
    <t xml:space="preserve">Dan </t>
  </si>
  <si>
    <t>Merge from login to payment</t>
  </si>
  <si>
    <t>Create the conceptual class diagram</t>
  </si>
  <si>
    <t>many-to-one or many-to-many.</t>
  </si>
  <si>
    <t>that contains one-to-one, one-to-many,</t>
  </si>
  <si>
    <t>Manage Users</t>
  </si>
  <si>
    <t>Manage Passengers</t>
  </si>
  <si>
    <t>Manage Flights</t>
  </si>
  <si>
    <t>Customer's Flight Status</t>
  </si>
  <si>
    <t xml:space="preserve">Customer's Book a Flight </t>
  </si>
  <si>
    <t>Customer's Book a Flight</t>
  </si>
  <si>
    <t>Admin's Manage Flight</t>
  </si>
  <si>
    <t>Admin's Manage Passenger</t>
  </si>
  <si>
    <t>Admin's Manage Users</t>
  </si>
  <si>
    <t xml:space="preserve">Contains the </t>
  </si>
  <si>
    <t xml:space="preserve">Contains if round trip or one way, select the origin and destination, travel dates (depart and return), how many passengers (If an adult, child, infant or senior citizen), the the flight details. </t>
  </si>
  <si>
    <t>Contains the flight details (location, departure, arrival, price, available seats) and the remarks</t>
  </si>
  <si>
    <t xml:space="preserve">Contains the calendar, details about the passenger (first name, last name gender and age), and can also delete passenger. </t>
  </si>
  <si>
    <t xml:space="preserve">Contains username, first name, last name, email add, address, date of birth, gender and contact number of the passenger. This will contain the one saved from the database. </t>
  </si>
  <si>
    <t>connects the login section to flight ticketing.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</si>
</sst>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409]mmm\-yy;@"/>
    <numFmt numFmtId="166" formatCode="mmm\-dd"/>
    <numFmt numFmtId="167" formatCode="dd"/>
    <numFmt numFmtId="168" formatCode="mmmm"/>
    <numFmt numFmtId="169" formatCode="mmm\ dd"/>
  </numFmts>
  <fonts count="33" x14ac:knownFonts="1">
    <font>
      <sz val="10"/>
      <name val="Arial"/>
    </font>
    <font>
      <b/>
      <sz val="8"/>
      <name val="Arial"/>
      <family val="2"/>
    </font>
    <font>
      <sz val="8"/>
      <name val="Arial"/>
    </font>
    <font>
      <sz val="10"/>
      <name val="Arial"/>
    </font>
    <font>
      <sz val="11"/>
      <name val="Arial"/>
    </font>
    <font>
      <sz val="12"/>
      <name val="Arial"/>
    </font>
    <font>
      <b/>
      <sz val="11"/>
      <name val="Arial"/>
      <family val="2"/>
    </font>
    <font>
      <sz val="9"/>
      <color indexed="81"/>
      <name val="Arial"/>
    </font>
    <font>
      <b/>
      <sz val="9"/>
      <color indexed="81"/>
      <name val="Arial"/>
    </font>
    <font>
      <b/>
      <sz val="12"/>
      <name val="Arial"/>
      <family val="2"/>
    </font>
    <font>
      <b/>
      <sz val="10"/>
      <name val="Arial"/>
      <family val="2"/>
    </font>
    <font>
      <b/>
      <sz val="9"/>
      <name val="Arial"/>
      <family val="2"/>
    </font>
    <font>
      <b/>
      <sz val="22"/>
      <name val="Arial"/>
    </font>
    <font>
      <i/>
      <sz val="11"/>
      <name val="Arial"/>
    </font>
    <font>
      <b/>
      <sz val="14"/>
      <name val="Arial"/>
      <family val="2"/>
    </font>
    <font>
      <sz val="16"/>
      <name val="Arial"/>
    </font>
    <font>
      <sz val="22"/>
      <name val="Arial"/>
    </font>
    <font>
      <b/>
      <i/>
      <sz val="11"/>
      <name val="Arial"/>
    </font>
    <font>
      <sz val="9"/>
      <name val="Arial"/>
    </font>
    <font>
      <b/>
      <sz val="10"/>
      <color rgb="FFFF0000"/>
      <name val="Arial"/>
    </font>
    <font>
      <sz val="9"/>
      <color theme="1" tint="0.34998626667073579"/>
      <name val="Arial"/>
    </font>
    <font>
      <b/>
      <sz val="9"/>
      <color theme="1" tint="0.34998626667073579"/>
      <name val="Arial"/>
    </font>
    <font>
      <sz val="6"/>
      <color theme="1" tint="0.499984740745262"/>
      <name val="Arial"/>
    </font>
    <font>
      <b/>
      <sz val="8"/>
      <color theme="1" tint="0.34998626667073579"/>
      <name val="Arial"/>
    </font>
    <font>
      <b/>
      <sz val="22"/>
      <color theme="1"/>
      <name val="Arial"/>
    </font>
    <font>
      <b/>
      <sz val="20"/>
      <color theme="1"/>
      <name val="Arial"/>
    </font>
    <font>
      <u/>
      <sz val="10"/>
      <color theme="10"/>
      <name val="Arial"/>
    </font>
    <font>
      <u/>
      <sz val="10"/>
      <color theme="11"/>
      <name val="Arial"/>
    </font>
    <font>
      <sz val="14"/>
      <name val="Arial"/>
    </font>
    <font>
      <sz val="11"/>
      <name val="Arial"/>
      <family val="2"/>
    </font>
    <font>
      <sz val="12"/>
      <name val="Arial"/>
      <family val="2"/>
    </font>
    <font>
      <sz val="10"/>
      <name val="Arial"/>
      <family val="2"/>
    </font>
    <font>
      <sz val="10"/>
      <color rgb="FF000000"/>
      <name val="Calibri"/>
      <family val="2"/>
    </font>
  </fonts>
  <fills count="10">
    <fill>
      <patternFill patternType="none"/>
    </fill>
    <fill>
      <patternFill patternType="gray125"/>
    </fill>
    <fill>
      <patternFill patternType="solid">
        <fgColor indexed="22"/>
        <bgColor indexed="64"/>
      </patternFill>
    </fill>
    <fill>
      <patternFill patternType="solid">
        <fgColor rgb="FFFFFC8D"/>
        <bgColor indexed="64"/>
      </patternFill>
    </fill>
    <fill>
      <patternFill patternType="solid">
        <fgColor theme="0" tint="-4.9989318521683403E-2"/>
        <bgColor indexed="64"/>
      </patternFill>
    </fill>
    <fill>
      <patternFill patternType="solid">
        <fgColor rgb="FFFDF37F"/>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4" tint="0.79998168889431442"/>
        <bgColor indexed="64"/>
      </patternFill>
    </fill>
  </fills>
  <borders count="113">
    <border>
      <left/>
      <right/>
      <top/>
      <bottom/>
      <diagonal/>
    </border>
    <border>
      <left style="medium">
        <color auto="1"/>
      </left>
      <right style="medium">
        <color auto="1"/>
      </right>
      <top style="medium">
        <color auto="1"/>
      </top>
      <bottom style="hair">
        <color auto="1"/>
      </bottom>
      <diagonal/>
    </border>
    <border>
      <left style="medium">
        <color auto="1"/>
      </left>
      <right style="medium">
        <color auto="1"/>
      </right>
      <top style="hair">
        <color auto="1"/>
      </top>
      <bottom style="hair">
        <color auto="1"/>
      </bottom>
      <diagonal/>
    </border>
    <border>
      <left style="medium">
        <color auto="1"/>
      </left>
      <right style="medium">
        <color auto="1"/>
      </right>
      <top style="hair">
        <color auto="1"/>
      </top>
      <bottom style="double">
        <color auto="1"/>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double">
        <color auto="1"/>
      </bottom>
      <diagonal/>
    </border>
    <border>
      <left style="hair">
        <color auto="1"/>
      </left>
      <right style="hair">
        <color auto="1"/>
      </right>
      <top style="hair">
        <color auto="1"/>
      </top>
      <bottom style="double">
        <color auto="1"/>
      </bottom>
      <diagonal/>
    </border>
    <border>
      <left style="hair">
        <color auto="1"/>
      </left>
      <right style="medium">
        <color auto="1"/>
      </right>
      <top style="hair">
        <color auto="1"/>
      </top>
      <bottom style="double">
        <color auto="1"/>
      </bottom>
      <diagonal/>
    </border>
    <border>
      <left style="medium">
        <color auto="1"/>
      </left>
      <right/>
      <top/>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medium">
        <color auto="1"/>
      </left>
      <right style="hair">
        <color auto="1"/>
      </right>
      <top style="thin">
        <color auto="1"/>
      </top>
      <bottom style="medium">
        <color auto="1"/>
      </bottom>
      <diagonal/>
    </border>
    <border>
      <left style="hair">
        <color auto="1"/>
      </left>
      <right style="hair">
        <color auto="1"/>
      </right>
      <top style="thin">
        <color auto="1"/>
      </top>
      <bottom style="medium">
        <color auto="1"/>
      </bottom>
      <diagonal/>
    </border>
    <border>
      <left style="hair">
        <color auto="1"/>
      </left>
      <right style="medium">
        <color auto="1"/>
      </right>
      <top style="thin">
        <color auto="1"/>
      </top>
      <bottom style="medium">
        <color auto="1"/>
      </bottom>
      <diagonal/>
    </border>
    <border>
      <left style="medium">
        <color auto="1"/>
      </left>
      <right style="hair">
        <color auto="1"/>
      </right>
      <top style="double">
        <color auto="1"/>
      </top>
      <bottom style="hair">
        <color auto="1"/>
      </bottom>
      <diagonal/>
    </border>
    <border>
      <left style="hair">
        <color auto="1"/>
      </left>
      <right style="hair">
        <color auto="1"/>
      </right>
      <top style="double">
        <color auto="1"/>
      </top>
      <bottom style="hair">
        <color auto="1"/>
      </bottom>
      <diagonal/>
    </border>
    <border>
      <left style="hair">
        <color auto="1"/>
      </left>
      <right style="medium">
        <color auto="1"/>
      </right>
      <top style="double">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bottom/>
      <diagonal/>
    </border>
    <border>
      <left style="medium">
        <color auto="1"/>
      </left>
      <right style="medium">
        <color auto="1"/>
      </right>
      <top/>
      <bottom style="hair">
        <color auto="1"/>
      </bottom>
      <diagonal/>
    </border>
    <border>
      <left style="medium">
        <color auto="1"/>
      </left>
      <right style="medium">
        <color auto="1"/>
      </right>
      <top style="hair">
        <color auto="1"/>
      </top>
      <bottom style="medium">
        <color auto="1"/>
      </bottom>
      <diagonal/>
    </border>
    <border>
      <left style="thin">
        <color auto="1"/>
      </left>
      <right style="medium">
        <color auto="1"/>
      </right>
      <top style="medium">
        <color auto="1"/>
      </top>
      <bottom style="hair">
        <color auto="1"/>
      </bottom>
      <diagonal/>
    </border>
    <border>
      <left style="thin">
        <color auto="1"/>
      </left>
      <right style="medium">
        <color auto="1"/>
      </right>
      <top style="hair">
        <color auto="1"/>
      </top>
      <bottom style="hair">
        <color auto="1"/>
      </bottom>
      <diagonal/>
    </border>
    <border>
      <left style="thin">
        <color auto="1"/>
      </left>
      <right style="medium">
        <color auto="1"/>
      </right>
      <top style="hair">
        <color auto="1"/>
      </top>
      <bottom style="double">
        <color auto="1"/>
      </bottom>
      <diagonal/>
    </border>
    <border>
      <left style="thin">
        <color auto="1"/>
      </left>
      <right style="medium">
        <color auto="1"/>
      </right>
      <top/>
      <bottom style="hair">
        <color auto="1"/>
      </bottom>
      <diagonal/>
    </border>
    <border>
      <left style="thin">
        <color auto="1"/>
      </left>
      <right style="medium">
        <color auto="1"/>
      </right>
      <top style="hair">
        <color auto="1"/>
      </top>
      <bottom style="medium">
        <color auto="1"/>
      </bottom>
      <diagonal/>
    </border>
    <border>
      <left style="thin">
        <color auto="1"/>
      </left>
      <right style="thin">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double">
        <color auto="1"/>
      </bottom>
      <diagonal/>
    </border>
    <border>
      <left style="thin">
        <color auto="1"/>
      </left>
      <right style="thin">
        <color auto="1"/>
      </right>
      <top/>
      <bottom style="hair">
        <color auto="1"/>
      </bottom>
      <diagonal/>
    </border>
    <border>
      <left style="thin">
        <color auto="1"/>
      </left>
      <right style="thin">
        <color auto="1"/>
      </right>
      <top style="hair">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thin">
        <color auto="1"/>
      </left>
      <right style="thin">
        <color auto="1"/>
      </right>
      <top style="double">
        <color auto="1"/>
      </top>
      <bottom style="hair">
        <color auto="1"/>
      </bottom>
      <diagonal/>
    </border>
    <border>
      <left style="thin">
        <color auto="1"/>
      </left>
      <right style="medium">
        <color auto="1"/>
      </right>
      <top style="double">
        <color auto="1"/>
      </top>
      <bottom style="hair">
        <color auto="1"/>
      </bottom>
      <diagonal/>
    </border>
    <border>
      <left style="medium">
        <color auto="1"/>
      </left>
      <right style="medium">
        <color auto="1"/>
      </right>
      <top style="double">
        <color auto="1"/>
      </top>
      <bottom style="hair">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right style="thin">
        <color auto="1"/>
      </right>
      <top style="hair">
        <color auto="1"/>
      </top>
      <bottom style="double">
        <color auto="1"/>
      </bottom>
      <diagonal/>
    </border>
    <border>
      <left/>
      <right style="thin">
        <color auto="1"/>
      </right>
      <top style="double">
        <color auto="1"/>
      </top>
      <bottom style="hair">
        <color auto="1"/>
      </bottom>
      <diagonal/>
    </border>
    <border>
      <left/>
      <right style="thin">
        <color auto="1"/>
      </right>
      <top/>
      <bottom style="hair">
        <color auto="1"/>
      </bottom>
      <diagonal/>
    </border>
    <border>
      <left/>
      <right style="thin">
        <color auto="1"/>
      </right>
      <top style="hair">
        <color auto="1"/>
      </top>
      <bottom style="medium">
        <color auto="1"/>
      </bottom>
      <diagonal/>
    </border>
    <border>
      <left style="medium">
        <color auto="1"/>
      </left>
      <right style="hair">
        <color auto="1"/>
      </right>
      <top style="medium">
        <color auto="1"/>
      </top>
      <bottom/>
      <diagonal/>
    </border>
    <border>
      <left style="hair">
        <color auto="1"/>
      </left>
      <right style="hair">
        <color auto="1"/>
      </right>
      <top style="medium">
        <color auto="1"/>
      </top>
      <bottom/>
      <diagonal/>
    </border>
    <border>
      <left style="hair">
        <color auto="1"/>
      </left>
      <right style="medium">
        <color auto="1"/>
      </right>
      <top style="medium">
        <color auto="1"/>
      </top>
      <bottom/>
      <diagonal/>
    </border>
    <border>
      <left style="medium">
        <color auto="1"/>
      </left>
      <right style="hair">
        <color auto="1"/>
      </right>
      <top/>
      <bottom style="medium">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style="medium">
        <color auto="1"/>
      </top>
      <bottom style="medium">
        <color auto="1"/>
      </bottom>
      <diagonal/>
    </border>
    <border>
      <left style="medium">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right style="medium">
        <color auto="1"/>
      </right>
      <top style="medium">
        <color auto="1"/>
      </top>
      <bottom style="hair">
        <color auto="1"/>
      </bottom>
      <diagonal/>
    </border>
    <border>
      <left/>
      <right style="medium">
        <color auto="1"/>
      </right>
      <top style="hair">
        <color auto="1"/>
      </top>
      <bottom style="hair">
        <color auto="1"/>
      </bottom>
      <diagonal/>
    </border>
    <border>
      <left/>
      <right style="medium">
        <color auto="1"/>
      </right>
      <top style="hair">
        <color auto="1"/>
      </top>
      <bottom style="double">
        <color auto="1"/>
      </bottom>
      <diagonal/>
    </border>
    <border>
      <left/>
      <right style="medium">
        <color auto="1"/>
      </right>
      <top/>
      <bottom style="thin">
        <color auto="1"/>
      </bottom>
      <diagonal/>
    </border>
    <border>
      <left/>
      <right style="medium">
        <color auto="1"/>
      </right>
      <top/>
      <bottom/>
      <diagonal/>
    </border>
    <border>
      <left/>
      <right style="medium">
        <color auto="1"/>
      </right>
      <top style="thin">
        <color auto="1"/>
      </top>
      <bottom style="medium">
        <color auto="1"/>
      </bottom>
      <diagonal/>
    </border>
    <border>
      <left/>
      <right/>
      <top style="thin">
        <color auto="1"/>
      </top>
      <bottom style="medium">
        <color auto="1"/>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medium">
        <color auto="1"/>
      </top>
      <bottom/>
      <diagonal/>
    </border>
    <border>
      <left/>
      <right style="medium">
        <color auto="1"/>
      </right>
      <top/>
      <bottom style="medium">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medium">
        <color auto="1"/>
      </top>
      <bottom/>
      <diagonal/>
    </border>
    <border>
      <left style="medium">
        <color auto="1"/>
      </left>
      <right style="thin">
        <color auto="1"/>
      </right>
      <top/>
      <bottom style="medium">
        <color auto="1"/>
      </bottom>
      <diagonal/>
    </border>
    <border>
      <left style="thin">
        <color auto="1"/>
      </left>
      <right style="thin">
        <color auto="1"/>
      </right>
      <top style="medium">
        <color auto="1"/>
      </top>
      <bottom/>
      <diagonal/>
    </border>
    <border>
      <left style="medium">
        <color auto="1"/>
      </left>
      <right style="thin">
        <color auto="1"/>
      </right>
      <top style="double">
        <color auto="1"/>
      </top>
      <bottom/>
      <diagonal/>
    </border>
    <border>
      <left style="medium">
        <color auto="1"/>
      </left>
      <right style="thin">
        <color auto="1"/>
      </right>
      <top/>
      <bottom style="double">
        <color auto="1"/>
      </bottom>
      <diagonal/>
    </border>
    <border>
      <left style="medium">
        <color auto="1"/>
      </left>
      <right style="thin">
        <color auto="1"/>
      </right>
      <top/>
      <bottom/>
      <diagonal/>
    </border>
    <border>
      <left style="thin">
        <color auto="1"/>
      </left>
      <right style="medium">
        <color auto="1"/>
      </right>
      <top style="medium">
        <color auto="1"/>
      </top>
      <bottom/>
      <diagonal/>
    </border>
    <border>
      <left style="thin">
        <color auto="1"/>
      </left>
      <right style="medium">
        <color auto="1"/>
      </right>
      <top/>
      <bottom style="medium">
        <color auto="1"/>
      </bottom>
      <diagonal/>
    </border>
    <border>
      <left/>
      <right style="thin">
        <color auto="1"/>
      </right>
      <top style="medium">
        <color auto="1"/>
      </top>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diagonal/>
    </border>
  </borders>
  <cellStyleXfs count="21">
    <xf numFmtId="0" fontId="0"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cellStyleXfs>
  <cellXfs count="221">
    <xf numFmtId="0" fontId="0" fillId="0" borderId="0" xfId="0"/>
    <xf numFmtId="0" fontId="4" fillId="0" borderId="0" xfId="0" applyFont="1" applyAlignment="1">
      <alignment horizontal="center" vertical="center"/>
    </xf>
    <xf numFmtId="0" fontId="5" fillId="0" borderId="0" xfId="0" applyFont="1" applyAlignment="1" applyProtection="1">
      <alignment horizontal="center" vertical="center" wrapText="1"/>
      <protection locked="0"/>
    </xf>
    <xf numFmtId="0" fontId="5" fillId="0" borderId="0" xfId="0" applyFont="1" applyAlignment="1" applyProtection="1">
      <alignment horizontal="center" vertical="center"/>
      <protection locked="0"/>
    </xf>
    <xf numFmtId="0" fontId="4" fillId="0" borderId="0" xfId="0" applyFont="1" applyAlignment="1">
      <alignment horizontal="left" vertical="center"/>
    </xf>
    <xf numFmtId="14" fontId="4" fillId="0" borderId="0" xfId="0" applyNumberFormat="1" applyFont="1" applyAlignment="1">
      <alignment horizontal="left" vertical="center"/>
    </xf>
    <xf numFmtId="0" fontId="0" fillId="0" borderId="0" xfId="0" applyFont="1" applyAlignment="1">
      <alignment horizontal="left" vertical="center"/>
    </xf>
    <xf numFmtId="0" fontId="0" fillId="0" borderId="0" xfId="0" applyFont="1" applyAlignment="1">
      <alignment horizontal="center" vertical="center"/>
    </xf>
    <xf numFmtId="0" fontId="1" fillId="0" borderId="0" xfId="0" applyFont="1" applyAlignment="1">
      <alignment horizontal="center" vertical="center"/>
    </xf>
    <xf numFmtId="0" fontId="9" fillId="0" borderId="0" xfId="0" applyFont="1" applyAlignment="1">
      <alignment horizontal="center"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168" fontId="9" fillId="0" borderId="0" xfId="0" applyNumberFormat="1" applyFont="1" applyAlignment="1">
      <alignment horizontal="center" vertical="center"/>
    </xf>
    <xf numFmtId="0" fontId="2" fillId="0" borderId="0" xfId="0" applyFont="1" applyAlignment="1">
      <alignment horizontal="right"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10" fillId="0" borderId="13" xfId="0" applyFont="1" applyBorder="1" applyAlignment="1">
      <alignment horizontal="right" vertical="center"/>
    </xf>
    <xf numFmtId="0" fontId="10" fillId="0" borderId="14" xfId="0" applyFont="1" applyBorder="1" applyAlignment="1">
      <alignment horizontal="right" vertical="center"/>
    </xf>
    <xf numFmtId="0" fontId="10" fillId="0" borderId="15" xfId="0" applyFont="1" applyBorder="1" applyAlignment="1">
      <alignment horizontal="right" vertical="center"/>
    </xf>
    <xf numFmtId="0" fontId="11" fillId="0" borderId="0" xfId="0" applyFont="1" applyAlignment="1" applyProtection="1">
      <alignment horizontal="center" vertical="center"/>
      <protection locked="0"/>
    </xf>
    <xf numFmtId="0" fontId="11" fillId="0" borderId="0" xfId="0" applyFont="1" applyAlignment="1" applyProtection="1">
      <alignment horizontal="center" vertical="center" wrapText="1"/>
      <protection locked="0"/>
    </xf>
    <xf numFmtId="166" fontId="0" fillId="3" borderId="16" xfId="0" applyNumberFormat="1" applyFont="1" applyFill="1" applyBorder="1" applyAlignment="1">
      <alignment horizontal="center" vertical="center" textRotation="90"/>
    </xf>
    <xf numFmtId="166" fontId="0" fillId="3" borderId="17" xfId="0" applyNumberFormat="1" applyFont="1" applyFill="1" applyBorder="1" applyAlignment="1">
      <alignment horizontal="center" vertical="center" textRotation="90"/>
    </xf>
    <xf numFmtId="166" fontId="0" fillId="3" borderId="18" xfId="0" applyNumberFormat="1" applyFont="1" applyFill="1" applyBorder="1" applyAlignment="1">
      <alignment horizontal="center" vertical="center" textRotation="90"/>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4" xfId="0" applyFont="1" applyBorder="1" applyAlignment="1">
      <alignment horizontal="center" vertical="center"/>
    </xf>
    <xf numFmtId="165" fontId="10" fillId="3" borderId="25" xfId="0" applyNumberFormat="1" applyFont="1" applyFill="1" applyBorder="1" applyAlignment="1" applyProtection="1">
      <alignment horizontal="center" vertical="center" textRotation="90" wrapText="1"/>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8"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8" xfId="0" applyFont="1" applyFill="1" applyBorder="1" applyAlignment="1">
      <alignment horizontal="center" vertical="center"/>
    </xf>
    <xf numFmtId="0" fontId="19" fillId="4" borderId="0" xfId="0" applyFont="1" applyFill="1" applyAlignment="1" applyProtection="1">
      <alignment horizontal="center" vertical="center" wrapText="1"/>
      <protection locked="0"/>
    </xf>
    <xf numFmtId="0" fontId="5" fillId="4" borderId="0" xfId="0" applyFont="1" applyFill="1" applyAlignment="1" applyProtection="1">
      <alignment horizontal="center" vertical="center"/>
      <protection locked="0"/>
    </xf>
    <xf numFmtId="164" fontId="9" fillId="3" borderId="29" xfId="0" applyNumberFormat="1" applyFont="1" applyFill="1" applyBorder="1" applyAlignment="1" applyProtection="1">
      <alignment horizontal="center" vertical="center" wrapText="1"/>
    </xf>
    <xf numFmtId="0" fontId="9" fillId="3" borderId="30" xfId="0" applyFont="1" applyFill="1" applyBorder="1" applyAlignment="1" applyProtection="1">
      <alignment horizontal="center" vertical="center" wrapText="1"/>
    </xf>
    <xf numFmtId="0" fontId="9" fillId="2" borderId="1" xfId="0" applyFont="1" applyFill="1" applyBorder="1" applyAlignment="1" applyProtection="1">
      <alignment horizontal="center" vertical="center" wrapText="1"/>
      <protection locked="0"/>
    </xf>
    <xf numFmtId="0" fontId="9" fillId="2" borderId="2" xfId="0" applyFont="1" applyFill="1" applyBorder="1" applyAlignment="1" applyProtection="1">
      <alignment horizontal="center" vertical="center" wrapText="1"/>
      <protection locked="0"/>
    </xf>
    <xf numFmtId="0" fontId="9" fillId="2" borderId="3" xfId="0" applyFont="1" applyFill="1" applyBorder="1" applyAlignment="1" applyProtection="1">
      <alignment horizontal="center" vertical="center" wrapText="1"/>
      <protection locked="0"/>
    </xf>
    <xf numFmtId="0" fontId="9" fillId="2" borderId="31" xfId="0" applyFont="1" applyFill="1" applyBorder="1" applyAlignment="1" applyProtection="1">
      <alignment horizontal="center" vertical="center" wrapText="1"/>
      <protection locked="0"/>
    </xf>
    <xf numFmtId="0" fontId="9" fillId="2" borderId="32" xfId="0" applyFont="1" applyFill="1" applyBorder="1" applyAlignment="1" applyProtection="1">
      <alignment horizontal="center" vertical="center" wrapText="1"/>
      <protection locked="0"/>
    </xf>
    <xf numFmtId="0" fontId="5" fillId="0" borderId="35" xfId="0" applyFont="1" applyBorder="1" applyAlignment="1" applyProtection="1">
      <alignment horizontal="center" vertical="center"/>
      <protection locked="0"/>
    </xf>
    <xf numFmtId="0" fontId="5" fillId="0" borderId="37" xfId="0" applyFont="1" applyBorder="1" applyAlignment="1" applyProtection="1">
      <alignment horizontal="center" vertical="center"/>
      <protection locked="0"/>
    </xf>
    <xf numFmtId="0" fontId="5" fillId="0" borderId="40" xfId="0" applyFont="1" applyBorder="1" applyAlignment="1" applyProtection="1">
      <alignment horizontal="left" vertical="center"/>
      <protection locked="0"/>
    </xf>
    <xf numFmtId="0" fontId="5" fillId="0" borderId="42" xfId="0" applyFont="1" applyBorder="1" applyAlignment="1" applyProtection="1">
      <alignment horizontal="left" vertical="center"/>
      <protection locked="0"/>
    </xf>
    <xf numFmtId="0" fontId="20" fillId="0" borderId="0" xfId="0" applyFont="1" applyAlignment="1" applyProtection="1">
      <alignment horizontal="center" vertical="center"/>
      <protection locked="0"/>
    </xf>
    <xf numFmtId="0" fontId="21" fillId="0" borderId="0" xfId="0" applyFont="1" applyAlignment="1" applyProtection="1">
      <alignment horizontal="center" wrapText="1"/>
      <protection locked="0"/>
    </xf>
    <xf numFmtId="0" fontId="21" fillId="5" borderId="43" xfId="0" applyFont="1" applyFill="1" applyBorder="1" applyAlignment="1" applyProtection="1">
      <alignment horizontal="right" vertical="center"/>
    </xf>
    <xf numFmtId="1" fontId="21" fillId="5" borderId="43" xfId="0" applyNumberFormat="1" applyFont="1" applyFill="1" applyBorder="1" applyAlignment="1" applyProtection="1">
      <alignment horizontal="center" vertical="center"/>
    </xf>
    <xf numFmtId="1" fontId="20" fillId="5" borderId="44" xfId="0" applyNumberFormat="1" applyFont="1" applyFill="1" applyBorder="1" applyAlignment="1" applyProtection="1">
      <alignment horizontal="center" vertical="center"/>
    </xf>
    <xf numFmtId="1" fontId="20" fillId="5" borderId="45" xfId="0" applyNumberFormat="1" applyFont="1" applyFill="1" applyBorder="1" applyAlignment="1" applyProtection="1">
      <alignment horizontal="center" vertical="center"/>
    </xf>
    <xf numFmtId="1" fontId="20" fillId="5" borderId="46" xfId="0" applyNumberFormat="1" applyFont="1" applyFill="1" applyBorder="1" applyAlignment="1" applyProtection="1">
      <alignment horizontal="center" vertical="center"/>
    </xf>
    <xf numFmtId="0" fontId="21" fillId="5" borderId="47" xfId="0" applyFont="1" applyFill="1" applyBorder="1" applyAlignment="1" applyProtection="1">
      <alignment horizontal="right" vertical="center"/>
    </xf>
    <xf numFmtId="1" fontId="21" fillId="5" borderId="47" xfId="0" applyNumberFormat="1" applyFont="1" applyFill="1" applyBorder="1" applyAlignment="1" applyProtection="1">
      <alignment horizontal="center" vertical="center"/>
    </xf>
    <xf numFmtId="0" fontId="20" fillId="5" borderId="48" xfId="0" applyFont="1" applyFill="1" applyBorder="1" applyAlignment="1" applyProtection="1">
      <alignment horizontal="center" vertical="center"/>
    </xf>
    <xf numFmtId="0" fontId="20" fillId="5" borderId="49" xfId="0" applyFont="1" applyFill="1" applyBorder="1" applyAlignment="1" applyProtection="1">
      <alignment horizontal="center" vertical="center"/>
    </xf>
    <xf numFmtId="0" fontId="20" fillId="5" borderId="50" xfId="0" applyFont="1" applyFill="1" applyBorder="1" applyAlignment="1" applyProtection="1">
      <alignment horizontal="center" vertical="center"/>
    </xf>
    <xf numFmtId="164" fontId="15" fillId="0" borderId="0" xfId="0" applyNumberFormat="1" applyFont="1" applyAlignment="1">
      <alignment horizontal="center" vertical="center"/>
    </xf>
    <xf numFmtId="167" fontId="0" fillId="0" borderId="16" xfId="0" applyNumberFormat="1" applyFont="1" applyBorder="1" applyAlignment="1">
      <alignment horizontal="center" vertical="center"/>
    </xf>
    <xf numFmtId="167" fontId="0" fillId="0" borderId="17" xfId="0" applyNumberFormat="1" applyFont="1" applyBorder="1" applyAlignment="1">
      <alignment horizontal="center" vertical="center"/>
    </xf>
    <xf numFmtId="167" fontId="0" fillId="0" borderId="18" xfId="0" applyNumberFormat="1" applyFont="1" applyBorder="1" applyAlignment="1">
      <alignment horizontal="center" vertical="center"/>
    </xf>
    <xf numFmtId="0" fontId="1" fillId="0" borderId="26" xfId="0" applyFont="1" applyBorder="1" applyAlignment="1">
      <alignment horizontal="center" vertical="center"/>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22" fillId="0" borderId="0" xfId="0" applyFont="1" applyAlignment="1" applyProtection="1">
      <alignment horizontal="center" vertical="center" wrapText="1"/>
      <protection locked="0"/>
    </xf>
    <xf numFmtId="1" fontId="22" fillId="3" borderId="54" xfId="0" applyNumberFormat="1" applyFont="1" applyFill="1" applyBorder="1" applyAlignment="1" applyProtection="1">
      <alignment horizontal="center" vertical="center"/>
    </xf>
    <xf numFmtId="0" fontId="4" fillId="0" borderId="55" xfId="0" applyFont="1" applyBorder="1" applyAlignment="1">
      <alignment horizontal="center" vertical="center"/>
    </xf>
    <xf numFmtId="0" fontId="4" fillId="0" borderId="56" xfId="0" applyFont="1" applyBorder="1" applyAlignment="1">
      <alignment horizontal="center" vertical="center"/>
    </xf>
    <xf numFmtId="0" fontId="4" fillId="0" borderId="57" xfId="0" applyFont="1" applyBorder="1" applyAlignment="1">
      <alignment horizontal="center" vertical="center"/>
    </xf>
    <xf numFmtId="0" fontId="9" fillId="2" borderId="60" xfId="0" applyFont="1" applyFill="1" applyBorder="1" applyAlignment="1" applyProtection="1">
      <alignment horizontal="center" vertical="center" wrapText="1"/>
      <protection locked="0"/>
    </xf>
    <xf numFmtId="0" fontId="6" fillId="0" borderId="0" xfId="0" applyFont="1" applyAlignment="1">
      <alignment horizontal="right" vertical="center"/>
    </xf>
    <xf numFmtId="0" fontId="13" fillId="0" borderId="0" xfId="0" applyFont="1" applyAlignment="1" applyProtection="1">
      <alignment horizontal="center" vertical="center"/>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13" fillId="0" borderId="63" xfId="0" applyFont="1" applyBorder="1" applyAlignment="1" applyProtection="1">
      <alignment horizontal="center" vertical="center"/>
      <protection locked="0"/>
    </xf>
    <xf numFmtId="0" fontId="13" fillId="0" borderId="64" xfId="0" applyFont="1" applyBorder="1" applyAlignment="1" applyProtection="1">
      <alignment horizontal="center" vertical="center"/>
      <protection locked="0"/>
    </xf>
    <xf numFmtId="0" fontId="13" fillId="0" borderId="65" xfId="0" applyFont="1" applyBorder="1" applyAlignment="1" applyProtection="1">
      <alignment horizontal="center" vertical="center"/>
      <protection locked="0"/>
    </xf>
    <xf numFmtId="0" fontId="13" fillId="0" borderId="66" xfId="0" applyFont="1" applyBorder="1" applyAlignment="1" applyProtection="1">
      <alignment horizontal="center" vertical="center"/>
      <protection locked="0"/>
    </xf>
    <xf numFmtId="0" fontId="13" fillId="4" borderId="0" xfId="0" applyFont="1" applyFill="1" applyAlignment="1" applyProtection="1">
      <alignment horizontal="center" vertical="center"/>
      <protection locked="0"/>
    </xf>
    <xf numFmtId="0" fontId="1" fillId="0" borderId="67" xfId="0" applyFont="1" applyBorder="1" applyAlignment="1">
      <alignment horizontal="center" vertical="center"/>
    </xf>
    <xf numFmtId="0" fontId="1" fillId="0" borderId="68" xfId="0" applyFont="1" applyBorder="1" applyAlignment="1">
      <alignment horizontal="center" vertical="center"/>
    </xf>
    <xf numFmtId="0" fontId="1" fillId="0" borderId="69" xfId="0" applyFont="1" applyBorder="1" applyAlignment="1">
      <alignment horizontal="center" vertical="center"/>
    </xf>
    <xf numFmtId="167" fontId="0" fillId="0" borderId="70" xfId="0" applyNumberFormat="1" applyFont="1" applyBorder="1" applyAlignment="1">
      <alignment horizontal="center" vertical="center"/>
    </xf>
    <xf numFmtId="167" fontId="0" fillId="0" borderId="71" xfId="0" applyNumberFormat="1" applyFont="1" applyBorder="1" applyAlignment="1">
      <alignment horizontal="center" vertical="center"/>
    </xf>
    <xf numFmtId="167" fontId="0" fillId="0" borderId="72" xfId="0" applyNumberFormat="1"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17" fillId="0" borderId="76" xfId="0" applyFont="1" applyBorder="1" applyAlignment="1">
      <alignment horizontal="center" vertical="center"/>
    </xf>
    <xf numFmtId="0" fontId="17" fillId="0" borderId="77" xfId="0" applyFont="1" applyBorder="1" applyAlignment="1">
      <alignment horizontal="center" vertical="center"/>
    </xf>
    <xf numFmtId="0" fontId="17" fillId="0" borderId="78" xfId="0" applyFont="1" applyBorder="1" applyAlignment="1">
      <alignment horizontal="center" vertical="center"/>
    </xf>
    <xf numFmtId="0" fontId="17" fillId="0" borderId="51" xfId="0" applyFont="1" applyBorder="1" applyAlignment="1">
      <alignment horizontal="center" vertical="center"/>
    </xf>
    <xf numFmtId="0" fontId="17" fillId="0" borderId="52" xfId="0" applyFont="1" applyBorder="1" applyAlignment="1">
      <alignment horizontal="center" vertical="center"/>
    </xf>
    <xf numFmtId="0" fontId="17" fillId="0" borderId="53" xfId="0" applyFont="1" applyBorder="1" applyAlignment="1">
      <alignment horizontal="center" vertical="center"/>
    </xf>
    <xf numFmtId="0" fontId="17" fillId="0" borderId="79" xfId="0" applyFont="1" applyBorder="1" applyAlignment="1">
      <alignment horizontal="center" vertical="center"/>
    </xf>
    <xf numFmtId="0" fontId="17" fillId="0" borderId="80" xfId="0" applyFont="1" applyBorder="1" applyAlignment="1">
      <alignment horizontal="center" vertical="center"/>
    </xf>
    <xf numFmtId="0" fontId="17" fillId="0" borderId="81" xfId="0" applyFont="1" applyBorder="1" applyAlignment="1">
      <alignment horizontal="center" vertical="center"/>
    </xf>
    <xf numFmtId="0" fontId="0" fillId="0" borderId="16"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164" fontId="11" fillId="0" borderId="107" xfId="0" applyNumberFormat="1" applyFont="1" applyBorder="1" applyAlignment="1">
      <alignment horizontal="center" vertical="center"/>
    </xf>
    <xf numFmtId="0" fontId="18" fillId="0" borderId="0" xfId="0" applyFont="1" applyAlignment="1">
      <alignment horizontal="center" vertical="center"/>
    </xf>
    <xf numFmtId="0" fontId="18" fillId="0" borderId="0" xfId="0" applyFont="1" applyAlignment="1">
      <alignment horizontal="center"/>
    </xf>
    <xf numFmtId="0" fontId="11" fillId="0" borderId="108" xfId="0" applyFont="1" applyBorder="1" applyAlignment="1" applyProtection="1">
      <alignment horizontal="center" vertical="center" wrapText="1"/>
    </xf>
    <xf numFmtId="0" fontId="11" fillId="0" borderId="75" xfId="0" applyFont="1" applyBorder="1" applyAlignment="1" applyProtection="1">
      <alignment horizontal="center" vertical="center" wrapText="1"/>
    </xf>
    <xf numFmtId="0" fontId="0" fillId="0" borderId="44" xfId="0" applyFont="1" applyBorder="1" applyAlignment="1" applyProtection="1">
      <alignment horizontal="center" vertical="center"/>
      <protection locked="0"/>
    </xf>
    <xf numFmtId="0" fontId="0" fillId="0" borderId="109" xfId="0" applyFont="1" applyBorder="1" applyAlignment="1" applyProtection="1">
      <alignment horizontal="center" vertical="center"/>
      <protection locked="0"/>
    </xf>
    <xf numFmtId="0" fontId="14" fillId="0" borderId="110" xfId="0" applyFont="1" applyBorder="1" applyAlignment="1" applyProtection="1">
      <alignment horizontal="center" vertical="center"/>
      <protection locked="0"/>
    </xf>
    <xf numFmtId="0" fontId="0" fillId="0" borderId="110" xfId="0" applyFont="1" applyBorder="1" applyAlignment="1" applyProtection="1">
      <alignment vertical="center"/>
      <protection locked="0"/>
    </xf>
    <xf numFmtId="0" fontId="0" fillId="0" borderId="109" xfId="0" applyFont="1" applyBorder="1" applyAlignment="1" applyProtection="1">
      <alignment vertical="center"/>
      <protection locked="0"/>
    </xf>
    <xf numFmtId="164" fontId="15" fillId="0" borderId="111" xfId="0" applyNumberFormat="1" applyFont="1" applyBorder="1" applyAlignment="1">
      <alignment horizontal="center" vertical="center"/>
    </xf>
    <xf numFmtId="0" fontId="0" fillId="0" borderId="112" xfId="0" applyFont="1" applyBorder="1" applyAlignment="1">
      <alignment horizontal="left" vertical="center"/>
    </xf>
    <xf numFmtId="164" fontId="15" fillId="0" borderId="112" xfId="0" applyNumberFormat="1" applyFont="1" applyBorder="1" applyAlignment="1">
      <alignment horizontal="center" vertical="center"/>
    </xf>
    <xf numFmtId="164" fontId="15" fillId="0" borderId="46" xfId="0" applyNumberFormat="1" applyFont="1" applyBorder="1" applyAlignment="1">
      <alignment horizontal="center" vertical="center"/>
    </xf>
    <xf numFmtId="0" fontId="24" fillId="0" borderId="0" xfId="0" applyFont="1" applyBorder="1" applyAlignment="1">
      <alignment horizontal="center" vertical="center"/>
    </xf>
    <xf numFmtId="0" fontId="0" fillId="0" borderId="0" xfId="0" applyBorder="1"/>
    <xf numFmtId="0" fontId="0" fillId="6" borderId="110" xfId="0" applyFill="1" applyBorder="1"/>
    <xf numFmtId="0" fontId="3" fillId="7" borderId="110" xfId="0" applyFont="1" applyFill="1" applyBorder="1"/>
    <xf numFmtId="0" fontId="0" fillId="8" borderId="110" xfId="0" applyFill="1" applyBorder="1"/>
    <xf numFmtId="0" fontId="0" fillId="7" borderId="110" xfId="0" applyFill="1" applyBorder="1"/>
    <xf numFmtId="0" fontId="24" fillId="9" borderId="44" xfId="0" applyFont="1" applyFill="1" applyBorder="1" applyAlignment="1">
      <alignment horizontal="center" vertical="center"/>
    </xf>
    <xf numFmtId="0" fontId="24" fillId="6" borderId="45" xfId="0" applyFont="1" applyFill="1" applyBorder="1" applyAlignment="1">
      <alignment horizontal="center" vertical="center"/>
    </xf>
    <xf numFmtId="0" fontId="25" fillId="7" borderId="45" xfId="0" applyFont="1" applyFill="1" applyBorder="1" applyAlignment="1">
      <alignment horizontal="center" vertical="center"/>
    </xf>
    <xf numFmtId="0" fontId="24" fillId="8" borderId="45" xfId="0" applyFont="1" applyFill="1" applyBorder="1" applyAlignment="1">
      <alignment horizontal="center" vertical="center"/>
    </xf>
    <xf numFmtId="0" fontId="24" fillId="4" borderId="46" xfId="0" applyFont="1" applyFill="1" applyBorder="1" applyAlignment="1">
      <alignment horizontal="center" vertical="center"/>
    </xf>
    <xf numFmtId="0" fontId="0" fillId="9" borderId="109" xfId="0" applyFill="1" applyBorder="1"/>
    <xf numFmtId="0" fontId="0" fillId="4" borderId="111" xfId="0" applyFill="1" applyBorder="1"/>
    <xf numFmtId="0" fontId="28" fillId="0" borderId="0" xfId="0" applyFont="1" applyAlignment="1">
      <alignment horizontal="left" vertical="center"/>
    </xf>
    <xf numFmtId="0" fontId="14" fillId="0" borderId="110" xfId="0" applyFont="1" applyBorder="1" applyAlignment="1" applyProtection="1">
      <alignment vertical="center"/>
      <protection locked="0"/>
    </xf>
    <xf numFmtId="0" fontId="28" fillId="0" borderId="112" xfId="0" applyFont="1" applyBorder="1" applyAlignment="1">
      <alignment horizontal="left" vertical="center"/>
    </xf>
    <xf numFmtId="0" fontId="30" fillId="0" borderId="58" xfId="0" applyFont="1" applyBorder="1" applyAlignment="1" applyProtection="1">
      <alignment horizontal="left" vertical="center"/>
      <protection locked="0"/>
    </xf>
    <xf numFmtId="0" fontId="30" fillId="0" borderId="41" xfId="0" applyFont="1" applyBorder="1" applyAlignment="1" applyProtection="1">
      <alignment horizontal="left" vertical="center"/>
      <protection locked="0"/>
    </xf>
    <xf numFmtId="0" fontId="30" fillId="0" borderId="39" xfId="0" applyFont="1" applyBorder="1" applyAlignment="1" applyProtection="1">
      <alignment horizontal="left" vertical="center"/>
      <protection locked="0"/>
    </xf>
    <xf numFmtId="0" fontId="30" fillId="0" borderId="36" xfId="0" applyFont="1" applyBorder="1" applyAlignment="1" applyProtection="1">
      <alignment horizontal="center" vertical="center"/>
      <protection locked="0"/>
    </xf>
    <xf numFmtId="0" fontId="30" fillId="0" borderId="34" xfId="0" applyFont="1" applyBorder="1" applyAlignment="1" applyProtection="1">
      <alignment horizontal="center" vertical="center"/>
      <protection locked="0"/>
    </xf>
    <xf numFmtId="0" fontId="30" fillId="0" borderId="40" xfId="0" applyFont="1" applyBorder="1" applyAlignment="1" applyProtection="1">
      <alignment horizontal="left" vertical="center"/>
      <protection locked="0"/>
    </xf>
    <xf numFmtId="0" fontId="30" fillId="0" borderId="59" xfId="0" applyFont="1" applyBorder="1" applyAlignment="1" applyProtection="1">
      <alignment horizontal="center" vertical="center"/>
      <protection locked="0"/>
    </xf>
    <xf numFmtId="0" fontId="30" fillId="0" borderId="35" xfId="0" applyFont="1" applyBorder="1" applyAlignment="1" applyProtection="1">
      <alignment horizontal="center" vertical="center"/>
      <protection locked="0"/>
    </xf>
    <xf numFmtId="0" fontId="30" fillId="0" borderId="38" xfId="0" applyFont="1" applyBorder="1" applyAlignment="1" applyProtection="1">
      <alignment horizontal="left" vertical="center"/>
      <protection locked="0"/>
    </xf>
    <xf numFmtId="0" fontId="30" fillId="0" borderId="33" xfId="0" applyFont="1" applyBorder="1" applyAlignment="1" applyProtection="1">
      <alignment horizontal="center" vertical="center"/>
      <protection locked="0"/>
    </xf>
    <xf numFmtId="0" fontId="30" fillId="0" borderId="0" xfId="0" applyFont="1" applyAlignment="1" applyProtection="1">
      <alignment horizontal="center" vertical="center"/>
      <protection locked="0"/>
    </xf>
    <xf numFmtId="0" fontId="29" fillId="0" borderId="1" xfId="0" applyFont="1" applyBorder="1" applyAlignment="1">
      <alignment horizontal="left" vertical="center"/>
    </xf>
    <xf numFmtId="0" fontId="29" fillId="0" borderId="2" xfId="0" applyFont="1" applyBorder="1" applyAlignment="1">
      <alignment horizontal="left" vertical="center"/>
    </xf>
    <xf numFmtId="0" fontId="31" fillId="0" borderId="45" xfId="0" applyFont="1" applyBorder="1" applyAlignment="1" applyProtection="1">
      <alignment vertical="center"/>
      <protection locked="0"/>
    </xf>
    <xf numFmtId="0" fontId="31" fillId="0" borderId="110" xfId="0" applyFont="1" applyBorder="1" applyAlignment="1" applyProtection="1">
      <alignment vertical="center"/>
      <protection locked="0"/>
    </xf>
    <xf numFmtId="0" fontId="32" fillId="0" borderId="0" xfId="0" applyFont="1" applyAlignment="1">
      <alignment horizontal="left" vertical="center"/>
    </xf>
    <xf numFmtId="0" fontId="17" fillId="0" borderId="82" xfId="0" applyFont="1" applyBorder="1" applyAlignment="1">
      <alignment horizontal="center" vertical="center"/>
    </xf>
    <xf numFmtId="0" fontId="17" fillId="0" borderId="83" xfId="0" applyFont="1" applyBorder="1" applyAlignment="1">
      <alignment horizontal="center" vertical="center"/>
    </xf>
    <xf numFmtId="0" fontId="17" fillId="0" borderId="84" xfId="0" applyFont="1" applyBorder="1" applyAlignment="1">
      <alignment horizontal="center" vertical="center"/>
    </xf>
    <xf numFmtId="0" fontId="17" fillId="0" borderId="15" xfId="0" applyFont="1" applyBorder="1" applyAlignment="1">
      <alignment horizontal="center" vertical="center"/>
    </xf>
    <xf numFmtId="0" fontId="17" fillId="0" borderId="85" xfId="0" applyFont="1" applyBorder="1" applyAlignment="1">
      <alignment horizontal="center" vertical="center"/>
    </xf>
    <xf numFmtId="0" fontId="16" fillId="0" borderId="0" xfId="0" applyFont="1" applyBorder="1" applyAlignment="1">
      <alignment horizontal="left" vertical="center"/>
    </xf>
    <xf numFmtId="0" fontId="6" fillId="0" borderId="86" xfId="0" applyFont="1" applyBorder="1" applyAlignment="1">
      <alignment horizontal="center" vertical="center" wrapText="1"/>
    </xf>
    <xf numFmtId="0" fontId="6" fillId="0" borderId="87" xfId="0" applyFont="1" applyBorder="1" applyAlignment="1">
      <alignment horizontal="center" vertical="center" wrapText="1"/>
    </xf>
    <xf numFmtId="168" fontId="6" fillId="0" borderId="88" xfId="0" applyNumberFormat="1" applyFont="1" applyBorder="1" applyAlignment="1">
      <alignment horizontal="center" vertical="center"/>
    </xf>
    <xf numFmtId="168" fontId="6" fillId="0" borderId="89" xfId="0" applyNumberFormat="1" applyFont="1" applyBorder="1" applyAlignment="1">
      <alignment horizontal="center" vertical="center"/>
    </xf>
    <xf numFmtId="168" fontId="6" fillId="0" borderId="90" xfId="0" applyNumberFormat="1" applyFont="1" applyBorder="1" applyAlignment="1">
      <alignment horizontal="center" vertical="center"/>
    </xf>
    <xf numFmtId="0" fontId="6" fillId="0" borderId="91" xfId="0" applyFont="1" applyBorder="1" applyAlignment="1">
      <alignment horizontal="center" vertical="center"/>
    </xf>
    <xf numFmtId="0" fontId="6" fillId="0" borderId="92" xfId="0" applyFont="1" applyBorder="1" applyAlignment="1">
      <alignment horizontal="center" vertical="center"/>
    </xf>
    <xf numFmtId="0" fontId="6" fillId="0" borderId="93" xfId="0" applyFont="1" applyBorder="1" applyAlignment="1">
      <alignment horizontal="center" vertical="center"/>
    </xf>
    <xf numFmtId="0" fontId="6" fillId="0" borderId="94" xfId="0" applyFont="1" applyBorder="1" applyAlignment="1">
      <alignment horizontal="center" vertical="center" wrapText="1"/>
    </xf>
    <xf numFmtId="0" fontId="6" fillId="0" borderId="95" xfId="0" applyFont="1" applyBorder="1" applyAlignment="1">
      <alignment horizontal="center" vertical="center" wrapText="1"/>
    </xf>
    <xf numFmtId="168" fontId="6" fillId="0" borderId="14" xfId="0" applyNumberFormat="1" applyFont="1" applyBorder="1" applyAlignment="1">
      <alignment horizontal="center" vertical="center"/>
    </xf>
    <xf numFmtId="168" fontId="6" fillId="0" borderId="96" xfId="0" applyNumberFormat="1" applyFont="1" applyBorder="1" applyAlignment="1">
      <alignment horizontal="center" vertical="center"/>
    </xf>
    <xf numFmtId="168" fontId="6" fillId="0" borderId="97" xfId="0" applyNumberFormat="1" applyFont="1" applyBorder="1" applyAlignment="1">
      <alignment horizontal="center" vertical="center"/>
    </xf>
    <xf numFmtId="0" fontId="14" fillId="0" borderId="88" xfId="0" applyFont="1" applyBorder="1" applyAlignment="1" applyProtection="1">
      <alignment horizontal="center" vertical="center" wrapText="1"/>
    </xf>
    <xf numFmtId="0" fontId="14" fillId="0" borderId="89" xfId="0" applyFont="1" applyBorder="1" applyAlignment="1" applyProtection="1">
      <alignment horizontal="center" vertical="center" wrapText="1"/>
    </xf>
    <xf numFmtId="0" fontId="14" fillId="0" borderId="90" xfId="0" applyFont="1" applyBorder="1" applyAlignment="1" applyProtection="1">
      <alignment horizontal="center" vertical="center" wrapText="1"/>
    </xf>
    <xf numFmtId="0" fontId="12" fillId="0" borderId="88" xfId="0" applyFont="1" applyBorder="1" applyAlignment="1">
      <alignment horizontal="center" vertical="center"/>
    </xf>
    <xf numFmtId="0" fontId="12" fillId="0" borderId="89" xfId="0" applyFont="1" applyBorder="1" applyAlignment="1">
      <alignment horizontal="center" vertical="center"/>
    </xf>
    <xf numFmtId="0" fontId="12" fillId="0" borderId="90" xfId="0" applyFont="1" applyBorder="1" applyAlignment="1">
      <alignment horizontal="center" vertical="center"/>
    </xf>
    <xf numFmtId="0" fontId="14" fillId="0" borderId="101" xfId="0" applyFont="1" applyBorder="1" applyAlignment="1" applyProtection="1">
      <alignment horizontal="center" vertical="center" wrapText="1"/>
      <protection locked="0"/>
    </xf>
    <xf numFmtId="0" fontId="5" fillId="0" borderId="102" xfId="0" applyFont="1" applyBorder="1" applyAlignment="1" applyProtection="1">
      <alignment horizontal="center" vertical="center" wrapText="1"/>
      <protection locked="0"/>
    </xf>
    <xf numFmtId="0" fontId="5" fillId="0" borderId="99" xfId="0" applyFont="1" applyBorder="1" applyAlignment="1" applyProtection="1">
      <alignment horizontal="center" vertical="center" wrapText="1"/>
      <protection locked="0"/>
    </xf>
    <xf numFmtId="0" fontId="9" fillId="0" borderId="15" xfId="0" applyFont="1" applyBorder="1" applyAlignment="1" applyProtection="1">
      <alignment horizontal="right" vertical="center"/>
    </xf>
    <xf numFmtId="0" fontId="9" fillId="0" borderId="85" xfId="0" applyFont="1" applyBorder="1" applyAlignment="1" applyProtection="1">
      <alignment horizontal="right" vertical="center"/>
    </xf>
    <xf numFmtId="0" fontId="9" fillId="0" borderId="84" xfId="0" applyFont="1" applyBorder="1" applyAlignment="1" applyProtection="1">
      <alignment horizontal="right" vertical="center"/>
    </xf>
    <xf numFmtId="0" fontId="14" fillId="0" borderId="98" xfId="0" applyFont="1" applyBorder="1" applyAlignment="1" applyProtection="1">
      <alignment horizontal="center" vertical="center" wrapText="1"/>
      <protection locked="0"/>
    </xf>
    <xf numFmtId="0" fontId="14" fillId="0" borderId="103" xfId="0" applyFont="1" applyBorder="1" applyAlignment="1" applyProtection="1">
      <alignment horizontal="center" vertical="center" wrapText="1"/>
      <protection locked="0"/>
    </xf>
    <xf numFmtId="0" fontId="14" fillId="0" borderId="102" xfId="0" applyFont="1" applyBorder="1" applyAlignment="1" applyProtection="1">
      <alignment horizontal="center" vertical="center" wrapText="1"/>
      <protection locked="0"/>
    </xf>
    <xf numFmtId="169" fontId="21" fillId="5" borderId="104" xfId="0" applyNumberFormat="1" applyFont="1" applyFill="1" applyBorder="1" applyAlignment="1" applyProtection="1">
      <alignment horizontal="center" vertical="center" textRotation="90"/>
    </xf>
    <xf numFmtId="169" fontId="21" fillId="5" borderId="105" xfId="0" applyNumberFormat="1" applyFont="1" applyFill="1" applyBorder="1" applyAlignment="1" applyProtection="1">
      <alignment horizontal="center" vertical="center" textRotation="90"/>
    </xf>
    <xf numFmtId="0" fontId="5" fillId="0" borderId="103" xfId="0" applyFont="1" applyBorder="1" applyAlignment="1" applyProtection="1">
      <alignment horizontal="center" vertical="center" wrapText="1"/>
      <protection locked="0"/>
    </xf>
    <xf numFmtId="0" fontId="23" fillId="5" borderId="54" xfId="0" applyFont="1" applyFill="1" applyBorder="1" applyAlignment="1" applyProtection="1">
      <alignment horizontal="center" vertical="center" textRotation="90" wrapText="1"/>
    </xf>
    <xf numFmtId="0" fontId="23" fillId="5" borderId="25" xfId="0" applyFont="1" applyFill="1" applyBorder="1" applyAlignment="1" applyProtection="1">
      <alignment horizontal="center" vertical="center" textRotation="90" wrapText="1"/>
    </xf>
    <xf numFmtId="169" fontId="21" fillId="5" borderId="100" xfId="0" applyNumberFormat="1" applyFont="1" applyFill="1" applyBorder="1" applyAlignment="1" applyProtection="1">
      <alignment horizontal="center" vertical="center" textRotation="90"/>
    </xf>
    <xf numFmtId="169" fontId="21" fillId="5" borderId="74" xfId="0" applyNumberFormat="1" applyFont="1" applyFill="1" applyBorder="1" applyAlignment="1" applyProtection="1">
      <alignment horizontal="center" vertical="center" textRotation="90"/>
    </xf>
    <xf numFmtId="169" fontId="21" fillId="5" borderId="98" xfId="0" applyNumberFormat="1" applyFont="1" applyFill="1" applyBorder="1" applyAlignment="1" applyProtection="1">
      <alignment horizontal="center" vertical="center" textRotation="90"/>
    </xf>
    <xf numFmtId="169" fontId="21" fillId="5" borderId="99" xfId="0" applyNumberFormat="1" applyFont="1" applyFill="1" applyBorder="1" applyAlignment="1" applyProtection="1">
      <alignment horizontal="center" vertical="center" textRotation="90"/>
    </xf>
    <xf numFmtId="0" fontId="14" fillId="0" borderId="98" xfId="0" applyFont="1" applyBorder="1" applyAlignment="1" applyProtection="1">
      <alignment horizontal="center" vertical="center" wrapText="1"/>
    </xf>
    <xf numFmtId="0" fontId="14" fillId="0" borderId="99" xfId="0" applyFont="1" applyBorder="1" applyAlignment="1" applyProtection="1">
      <alignment horizontal="center" vertical="center" wrapText="1"/>
    </xf>
    <xf numFmtId="0" fontId="9" fillId="0" borderId="106" xfId="0" applyFont="1" applyBorder="1" applyAlignment="1" applyProtection="1">
      <alignment horizontal="center" vertical="center" wrapText="1"/>
    </xf>
    <xf numFmtId="0" fontId="9" fillId="0" borderId="73" xfId="0" applyFont="1" applyBorder="1" applyAlignment="1" applyProtection="1">
      <alignment horizontal="center" vertical="center" wrapText="1"/>
    </xf>
    <xf numFmtId="165" fontId="9" fillId="3" borderId="91" xfId="0" applyNumberFormat="1" applyFont="1" applyFill="1" applyBorder="1" applyAlignment="1" applyProtection="1">
      <alignment horizontal="center" vertical="center"/>
    </xf>
    <xf numFmtId="165" fontId="9" fillId="3" borderId="92" xfId="0" applyNumberFormat="1" applyFont="1" applyFill="1" applyBorder="1" applyAlignment="1" applyProtection="1">
      <alignment horizontal="center" vertical="center"/>
    </xf>
    <xf numFmtId="165" fontId="9" fillId="3" borderId="93" xfId="0" applyNumberFormat="1" applyFont="1" applyFill="1" applyBorder="1" applyAlignment="1" applyProtection="1">
      <alignment horizontal="center" vertical="center"/>
    </xf>
    <xf numFmtId="0" fontId="9" fillId="0" borderId="91" xfId="0" applyFont="1" applyBorder="1" applyAlignment="1" applyProtection="1">
      <alignment horizontal="right" vertical="center"/>
    </xf>
    <xf numFmtId="0" fontId="9" fillId="0" borderId="92" xfId="0" applyFont="1" applyBorder="1" applyAlignment="1" applyProtection="1">
      <alignment horizontal="right" vertical="center"/>
    </xf>
    <xf numFmtId="0" fontId="9" fillId="0" borderId="93" xfId="0" applyFont="1" applyBorder="1" applyAlignment="1" applyProtection="1">
      <alignment horizontal="right" vertical="center"/>
    </xf>
    <xf numFmtId="0" fontId="9" fillId="0" borderId="100" xfId="0" applyFont="1" applyBorder="1" applyAlignment="1" applyProtection="1">
      <alignment horizontal="center" vertical="center" wrapText="1"/>
    </xf>
    <xf numFmtId="0" fontId="9" fillId="0" borderId="74" xfId="0" applyFont="1" applyBorder="1" applyAlignment="1" applyProtection="1">
      <alignment horizontal="center" vertical="center" wrapText="1"/>
    </xf>
    <xf numFmtId="0" fontId="9" fillId="0" borderId="104" xfId="0" applyFont="1" applyBorder="1" applyAlignment="1" applyProtection="1">
      <alignment horizontal="center" vertical="center" wrapText="1"/>
    </xf>
    <xf numFmtId="0" fontId="9" fillId="0" borderId="105" xfId="0" applyFont="1" applyBorder="1" applyAlignment="1" applyProtection="1">
      <alignment horizontal="center" vertical="center"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66">
    <dxf>
      <fill>
        <patternFill patternType="solid">
          <fgColor indexed="64"/>
          <bgColor theme="0" tint="-0.249977111117893"/>
        </patternFill>
      </fill>
    </dxf>
    <dxf>
      <fill>
        <patternFill patternType="solid">
          <fgColor indexed="64"/>
          <bgColor rgb="FFFFCC00"/>
        </patternFill>
      </fill>
    </dxf>
    <dxf>
      <fill>
        <patternFill patternType="solid">
          <fgColor indexed="64"/>
          <bgColor theme="0" tint="-0.249977111117893"/>
        </patternFill>
      </fill>
    </dxf>
    <dxf>
      <fill>
        <patternFill patternType="solid">
          <fgColor indexed="64"/>
          <bgColor rgb="FFF8C027"/>
        </patternFill>
      </fill>
    </dxf>
    <dxf>
      <fill>
        <patternFill patternType="solid">
          <fgColor indexed="64"/>
          <bgColor rgb="FFFFFC8D"/>
        </patternFill>
      </fill>
    </dxf>
    <dxf>
      <fill>
        <patternFill patternType="solid">
          <fgColor indexed="64"/>
          <bgColor rgb="FFCCFFCC"/>
        </patternFill>
      </fill>
    </dxf>
    <dxf>
      <fill>
        <patternFill patternType="solid">
          <fgColor indexed="64"/>
          <bgColor theme="0" tint="-0.249977111117893"/>
        </patternFill>
      </fill>
    </dxf>
    <dxf>
      <fill>
        <patternFill patternType="solid">
          <fgColor indexed="64"/>
          <bgColor rgb="FFF8C027"/>
        </patternFill>
      </fill>
    </dxf>
    <dxf>
      <fill>
        <patternFill patternType="solid">
          <fgColor indexed="64"/>
          <bgColor rgb="FFFFFC8D"/>
        </patternFill>
      </fill>
    </dxf>
    <dxf>
      <fill>
        <patternFill patternType="solid">
          <fgColor indexed="64"/>
          <bgColor rgb="FFCCFFCC"/>
        </patternFill>
      </fill>
    </dxf>
    <dxf>
      <fill>
        <patternFill patternType="solid">
          <fgColor indexed="64"/>
          <bgColor theme="0" tint="-0.249977111117893"/>
        </patternFill>
      </fill>
    </dxf>
    <dxf>
      <fill>
        <patternFill patternType="solid">
          <fgColor indexed="64"/>
          <bgColor rgb="FFF8C027"/>
        </patternFill>
      </fill>
    </dxf>
    <dxf>
      <fill>
        <patternFill patternType="solid">
          <fgColor indexed="64"/>
          <bgColor rgb="FFFFFC8D"/>
        </patternFill>
      </fill>
    </dxf>
    <dxf>
      <fill>
        <patternFill patternType="solid">
          <fgColor indexed="64"/>
          <bgColor rgb="FFCCFFCC"/>
        </patternFill>
      </fill>
    </dxf>
    <dxf>
      <fill>
        <patternFill patternType="solid">
          <fgColor indexed="64"/>
          <bgColor theme="0" tint="-0.249977111117893"/>
        </patternFill>
      </fill>
    </dxf>
    <dxf>
      <fill>
        <patternFill patternType="solid">
          <fgColor indexed="64"/>
          <bgColor rgb="FFF8C027"/>
        </patternFill>
      </fill>
    </dxf>
    <dxf>
      <fill>
        <patternFill patternType="solid">
          <fgColor indexed="64"/>
          <bgColor rgb="FFFFFC8D"/>
        </patternFill>
      </fill>
    </dxf>
    <dxf>
      <fill>
        <patternFill patternType="solid">
          <fgColor indexed="64"/>
          <bgColor rgb="FFCCFFCC"/>
        </patternFill>
      </fill>
    </dxf>
    <dxf>
      <fill>
        <patternFill patternType="solid">
          <fgColor indexed="64"/>
          <bgColor theme="0" tint="-0.249977111117893"/>
        </patternFill>
      </fill>
    </dxf>
    <dxf>
      <fill>
        <patternFill patternType="solid">
          <fgColor indexed="64"/>
          <bgColor rgb="FFF8C027"/>
        </patternFill>
      </fill>
    </dxf>
    <dxf>
      <fill>
        <patternFill patternType="solid">
          <fgColor indexed="64"/>
          <bgColor rgb="FFFFFC8D"/>
        </patternFill>
      </fill>
    </dxf>
    <dxf>
      <fill>
        <patternFill patternType="solid">
          <fgColor indexed="64"/>
          <bgColor rgb="FFCCFFCC"/>
        </patternFill>
      </fill>
    </dxf>
    <dxf>
      <fill>
        <patternFill patternType="solid">
          <fgColor indexed="64"/>
          <bgColor theme="0" tint="-0.249977111117893"/>
        </patternFill>
      </fill>
    </dxf>
    <dxf>
      <fill>
        <patternFill patternType="solid">
          <fgColor indexed="64"/>
          <bgColor rgb="FFF8C027"/>
        </patternFill>
      </fill>
    </dxf>
    <dxf>
      <fill>
        <patternFill patternType="solid">
          <fgColor indexed="64"/>
          <bgColor rgb="FFFFFC8D"/>
        </patternFill>
      </fill>
    </dxf>
    <dxf>
      <fill>
        <patternFill patternType="solid">
          <fgColor indexed="64"/>
          <bgColor rgb="FFCCFFCC"/>
        </patternFill>
      </fill>
    </dxf>
    <dxf>
      <fill>
        <patternFill patternType="solid">
          <fgColor indexed="64"/>
          <bgColor theme="0" tint="-0.249977111117893"/>
        </patternFill>
      </fill>
    </dxf>
    <dxf>
      <fill>
        <patternFill patternType="solid">
          <fgColor indexed="64"/>
          <bgColor rgb="FFF8C027"/>
        </patternFill>
      </fill>
    </dxf>
    <dxf>
      <fill>
        <patternFill patternType="solid">
          <fgColor indexed="64"/>
          <bgColor rgb="FFFFFC8D"/>
        </patternFill>
      </fill>
    </dxf>
    <dxf>
      <fill>
        <patternFill patternType="solid">
          <fgColor indexed="64"/>
          <bgColor rgb="FFCCFFCC"/>
        </patternFill>
      </fill>
    </dxf>
    <dxf>
      <fill>
        <patternFill patternType="solid">
          <fgColor indexed="64"/>
          <bgColor theme="0" tint="-0.249977111117893"/>
        </patternFill>
      </fill>
    </dxf>
    <dxf>
      <fill>
        <patternFill patternType="solid">
          <fgColor indexed="64"/>
          <bgColor rgb="FFF8C027"/>
        </patternFill>
      </fill>
    </dxf>
    <dxf>
      <fill>
        <patternFill patternType="solid">
          <fgColor indexed="64"/>
          <bgColor rgb="FFFFFC8D"/>
        </patternFill>
      </fill>
    </dxf>
    <dxf>
      <fill>
        <patternFill patternType="solid">
          <fgColor indexed="64"/>
          <bgColor rgb="FFCCFFCC"/>
        </patternFill>
      </fill>
    </dxf>
    <dxf>
      <fill>
        <patternFill patternType="solid">
          <fgColor indexed="64"/>
          <bgColor theme="0" tint="-0.249977111117893"/>
        </patternFill>
      </fill>
    </dxf>
    <dxf>
      <fill>
        <patternFill patternType="solid">
          <fgColor indexed="64"/>
          <bgColor rgb="FFF8C027"/>
        </patternFill>
      </fill>
    </dxf>
    <dxf>
      <fill>
        <patternFill patternType="solid">
          <fgColor indexed="64"/>
          <bgColor rgb="FFFFFC8D"/>
        </patternFill>
      </fill>
    </dxf>
    <dxf>
      <fill>
        <patternFill patternType="solid">
          <fgColor indexed="64"/>
          <bgColor rgb="FFCCFFCC"/>
        </patternFill>
      </fill>
    </dxf>
    <dxf>
      <fill>
        <patternFill patternType="solid">
          <fgColor indexed="64"/>
          <bgColor theme="0" tint="-0.249977111117893"/>
        </patternFill>
      </fill>
    </dxf>
    <dxf>
      <fill>
        <patternFill patternType="solid">
          <fgColor indexed="64"/>
          <bgColor rgb="FFF8C027"/>
        </patternFill>
      </fill>
    </dxf>
    <dxf>
      <fill>
        <patternFill patternType="solid">
          <fgColor indexed="64"/>
          <bgColor rgb="FFFFFC8D"/>
        </patternFill>
      </fill>
    </dxf>
    <dxf>
      <fill>
        <patternFill patternType="solid">
          <fgColor indexed="64"/>
          <bgColor rgb="FFCCFFCC"/>
        </patternFill>
      </fill>
    </dxf>
    <dxf>
      <font>
        <b/>
        <i val="0"/>
        <color rgb="FF9C0006"/>
      </font>
    </dxf>
    <dxf>
      <fill>
        <patternFill patternType="solid">
          <fgColor indexed="64"/>
          <bgColor rgb="FFFFCC00"/>
        </patternFill>
      </fill>
    </dxf>
    <dxf>
      <fill>
        <patternFill patternType="solid">
          <fgColor indexed="64"/>
          <bgColor theme="0" tint="-0.249977111117893"/>
        </patternFill>
      </fill>
    </dxf>
    <dxf>
      <fill>
        <patternFill patternType="solid">
          <fgColor indexed="64"/>
          <bgColor rgb="FFFFCC00"/>
        </patternFill>
      </fill>
    </dxf>
    <dxf>
      <fill>
        <patternFill patternType="solid">
          <fgColor indexed="64"/>
          <bgColor theme="0" tint="-0.249977111117893"/>
        </patternFill>
      </fill>
    </dxf>
    <dxf>
      <fill>
        <patternFill patternType="solid">
          <fgColor indexed="64"/>
          <bgColor rgb="FFFFCC00"/>
        </patternFill>
      </fill>
    </dxf>
    <dxf>
      <fill>
        <patternFill patternType="solid">
          <fgColor indexed="64"/>
          <bgColor rgb="FFFFCC00"/>
        </patternFill>
      </fill>
    </dxf>
    <dxf>
      <fill>
        <patternFill patternType="solid">
          <fgColor indexed="64"/>
          <bgColor theme="0" tint="-0.249977111117893"/>
        </patternFill>
      </fill>
    </dxf>
    <dxf>
      <fill>
        <patternFill patternType="solid">
          <fgColor indexed="64"/>
          <bgColor rgb="FFFFCC00"/>
        </patternFill>
      </fill>
    </dxf>
    <dxf>
      <fill>
        <patternFill patternType="solid">
          <fgColor indexed="64"/>
          <bgColor theme="0" tint="-0.249977111117893"/>
        </patternFill>
      </fill>
    </dxf>
    <dxf>
      <fill>
        <patternFill patternType="solid">
          <fgColor indexed="64"/>
          <bgColor rgb="FFFFCC00"/>
        </patternFill>
      </fill>
    </dxf>
    <dxf>
      <fill>
        <patternFill patternType="solid">
          <fgColor indexed="64"/>
          <bgColor theme="0" tint="-0.249977111117893"/>
        </patternFill>
      </fill>
    </dxf>
    <dxf>
      <font>
        <b/>
        <i val="0"/>
        <color rgb="FF9C0006"/>
      </font>
    </dxf>
    <dxf>
      <fill>
        <patternFill patternType="solid">
          <fgColor indexed="64"/>
          <bgColor rgb="FFFFCC00"/>
        </patternFill>
      </fill>
    </dxf>
    <dxf>
      <fill>
        <patternFill patternType="solid">
          <fgColor indexed="64"/>
          <bgColor theme="0" tint="-0.249977111117893"/>
        </patternFill>
      </fill>
    </dxf>
    <dxf>
      <fill>
        <patternFill patternType="solid">
          <fgColor indexed="64"/>
          <bgColor rgb="FFFFCC00"/>
        </patternFill>
      </fill>
    </dxf>
    <dxf>
      <fill>
        <patternFill patternType="solid">
          <fgColor indexed="64"/>
          <bgColor theme="0" tint="-0.249977111117893"/>
        </patternFill>
      </fill>
    </dxf>
    <dxf>
      <fill>
        <patternFill patternType="solid">
          <fgColor indexed="64"/>
          <bgColor rgb="FFFFCC00"/>
        </patternFill>
      </fill>
    </dxf>
    <dxf>
      <fill>
        <patternFill patternType="solid">
          <fgColor indexed="64"/>
          <bgColor rgb="FFFFCC00"/>
        </patternFill>
      </fill>
    </dxf>
    <dxf>
      <fill>
        <patternFill patternType="solid">
          <fgColor indexed="64"/>
          <bgColor theme="0" tint="-0.249977111117893"/>
        </patternFill>
      </fill>
    </dxf>
    <dxf>
      <fill>
        <patternFill patternType="solid">
          <fgColor indexed="64"/>
          <bgColor rgb="FFFFCC00"/>
        </patternFill>
      </fill>
    </dxf>
    <dxf>
      <fill>
        <patternFill patternType="solid">
          <fgColor indexed="64"/>
          <bgColor theme="0" tint="-0.249977111117893"/>
        </patternFill>
      </fill>
    </dxf>
    <dxf>
      <fill>
        <patternFill patternType="solid">
          <fgColor indexed="64"/>
          <bgColor rgb="FFFFCC00"/>
        </patternFill>
      </fill>
    </dxf>
    <dxf>
      <fill>
        <patternFill patternType="solid">
          <fgColor indexed="64"/>
          <bgColor theme="0" tint="-0.249977111117893"/>
        </patternFill>
      </fill>
    </dxf>
  </dxfs>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en-US"/>
              <a:t>Sprint Burndown Chart</a:t>
            </a:r>
          </a:p>
        </c:rich>
      </c:tx>
      <c:layout>
        <c:manualLayout>
          <c:xMode val="edge"/>
          <c:yMode val="edge"/>
          <c:x val="6.3003487819056195E-2"/>
          <c:y val="3.7320832777258797E-2"/>
        </c:manualLayout>
      </c:layout>
      <c:overlay val="0"/>
      <c:spPr>
        <a:noFill/>
        <a:ln w="25400">
          <a:noFill/>
        </a:ln>
      </c:spPr>
    </c:title>
    <c:autoTitleDeleted val="0"/>
    <c:plotArea>
      <c:layout>
        <c:manualLayout>
          <c:layoutTarget val="inner"/>
          <c:xMode val="edge"/>
          <c:yMode val="edge"/>
          <c:x val="0.12115573640543301"/>
          <c:y val="0.18941087183379199"/>
          <c:w val="0.75701580087723896"/>
          <c:h val="0.61461710309467099"/>
        </c:manualLayout>
      </c:layout>
      <c:areaChart>
        <c:grouping val="stacked"/>
        <c:varyColors val="0"/>
        <c:ser>
          <c:idx val="2"/>
          <c:order val="2"/>
          <c:tx>
            <c:strRef>
              <c:f>'1st Sprint'!#REF!</c:f>
              <c:strCache>
                <c:ptCount val="1"/>
                <c:pt idx="0">
                  <c:v>#REF!</c:v>
                </c:pt>
              </c:strCache>
            </c:strRef>
          </c:tx>
          <c:spPr>
            <a:solidFill>
              <a:schemeClr val="tx2">
                <a:lumMod val="60000"/>
                <a:lumOff val="40000"/>
              </a:schemeClr>
            </a:solidFill>
          </c:spPr>
          <c:cat>
            <c:strRef>
              <c:f>'2nd Sprint'!$P$13:$W$14</c:f>
              <c:strCache>
                <c:ptCount val="8"/>
                <c:pt idx="0">
                  <c:v>Estimate</c:v>
                </c:pt>
                <c:pt idx="1">
                  <c:v>Sep 27</c:v>
                </c:pt>
                <c:pt idx="2">
                  <c:v>Sep 20</c:v>
                </c:pt>
                <c:pt idx="3">
                  <c:v>Sep 29</c:v>
                </c:pt>
                <c:pt idx="4">
                  <c:v>Sep 30</c:v>
                </c:pt>
                <c:pt idx="5">
                  <c:v>Oct 01</c:v>
                </c:pt>
                <c:pt idx="6">
                  <c:v>Oct 02</c:v>
                </c:pt>
                <c:pt idx="7">
                  <c:v>Oct 03</c:v>
                </c:pt>
              </c:strCache>
            </c:strRef>
          </c:cat>
          <c:val>
            <c:numRef>
              <c:f>'1st Sprint'!#REF!</c:f>
              <c:numCache>
                <c:formatCode>General</c:formatCode>
                <c:ptCount val="1"/>
                <c:pt idx="0">
                  <c:v>1</c:v>
                </c:pt>
              </c:numCache>
            </c:numRef>
          </c:val>
          <c:extLst>
            <c:ext xmlns:c16="http://schemas.microsoft.com/office/drawing/2014/chart" uri="{C3380CC4-5D6E-409C-BE32-E72D297353CC}">
              <c16:uniqueId val="{00000000-6DEE-4DF4-A0D3-620FE553D50C}"/>
            </c:ext>
          </c:extLst>
        </c:ser>
        <c:ser>
          <c:idx val="3"/>
          <c:order val="3"/>
          <c:tx>
            <c:strRef>
              <c:f>'1st Sprint'!#REF!</c:f>
              <c:strCache>
                <c:ptCount val="1"/>
                <c:pt idx="0">
                  <c:v>#REF!</c:v>
                </c:pt>
              </c:strCache>
            </c:strRef>
          </c:tx>
          <c:spPr>
            <a:solidFill>
              <a:schemeClr val="accent5">
                <a:lumMod val="60000"/>
                <a:lumOff val="40000"/>
              </a:schemeClr>
            </a:solidFill>
          </c:spPr>
          <c:cat>
            <c:strRef>
              <c:f>'2nd Sprint'!$P$13:$W$14</c:f>
              <c:strCache>
                <c:ptCount val="8"/>
                <c:pt idx="0">
                  <c:v>Estimate</c:v>
                </c:pt>
                <c:pt idx="1">
                  <c:v>Sep 27</c:v>
                </c:pt>
                <c:pt idx="2">
                  <c:v>Sep 20</c:v>
                </c:pt>
                <c:pt idx="3">
                  <c:v>Sep 29</c:v>
                </c:pt>
                <c:pt idx="4">
                  <c:v>Sep 30</c:v>
                </c:pt>
                <c:pt idx="5">
                  <c:v>Oct 01</c:v>
                </c:pt>
                <c:pt idx="6">
                  <c:v>Oct 02</c:v>
                </c:pt>
                <c:pt idx="7">
                  <c:v>Oct 03</c:v>
                </c:pt>
              </c:strCache>
            </c:strRef>
          </c:cat>
          <c:val>
            <c:numRef>
              <c:f>'1st Sprint'!#REF!</c:f>
              <c:numCache>
                <c:formatCode>General</c:formatCode>
                <c:ptCount val="1"/>
                <c:pt idx="0">
                  <c:v>1</c:v>
                </c:pt>
              </c:numCache>
            </c:numRef>
          </c:val>
          <c:extLst>
            <c:ext xmlns:c16="http://schemas.microsoft.com/office/drawing/2014/chart" uri="{C3380CC4-5D6E-409C-BE32-E72D297353CC}">
              <c16:uniqueId val="{00000001-6DEE-4DF4-A0D3-620FE553D50C}"/>
            </c:ext>
          </c:extLst>
        </c:ser>
        <c:ser>
          <c:idx val="4"/>
          <c:order val="4"/>
          <c:tx>
            <c:strRef>
              <c:f>'1st Sprint'!#REF!</c:f>
              <c:strCache>
                <c:ptCount val="1"/>
                <c:pt idx="0">
                  <c:v>#REF!</c:v>
                </c:pt>
              </c:strCache>
            </c:strRef>
          </c:tx>
          <c:spPr>
            <a:solidFill>
              <a:schemeClr val="accent4">
                <a:lumMod val="60000"/>
                <a:lumOff val="40000"/>
              </a:schemeClr>
            </a:solidFill>
          </c:spPr>
          <c:cat>
            <c:strRef>
              <c:f>'2nd Sprint'!$P$13:$W$14</c:f>
              <c:strCache>
                <c:ptCount val="8"/>
                <c:pt idx="0">
                  <c:v>Estimate</c:v>
                </c:pt>
                <c:pt idx="1">
                  <c:v>Sep 27</c:v>
                </c:pt>
                <c:pt idx="2">
                  <c:v>Sep 20</c:v>
                </c:pt>
                <c:pt idx="3">
                  <c:v>Sep 29</c:v>
                </c:pt>
                <c:pt idx="4">
                  <c:v>Sep 30</c:v>
                </c:pt>
                <c:pt idx="5">
                  <c:v>Oct 01</c:v>
                </c:pt>
                <c:pt idx="6">
                  <c:v>Oct 02</c:v>
                </c:pt>
                <c:pt idx="7">
                  <c:v>Oct 03</c:v>
                </c:pt>
              </c:strCache>
            </c:strRef>
          </c:cat>
          <c:val>
            <c:numRef>
              <c:f>'1st Sprint'!#REF!</c:f>
              <c:numCache>
                <c:formatCode>General</c:formatCode>
                <c:ptCount val="1"/>
                <c:pt idx="0">
                  <c:v>1</c:v>
                </c:pt>
              </c:numCache>
            </c:numRef>
          </c:val>
          <c:extLst>
            <c:ext xmlns:c16="http://schemas.microsoft.com/office/drawing/2014/chart" uri="{C3380CC4-5D6E-409C-BE32-E72D297353CC}">
              <c16:uniqueId val="{00000002-6DEE-4DF4-A0D3-620FE553D50C}"/>
            </c:ext>
          </c:extLst>
        </c:ser>
        <c:ser>
          <c:idx val="5"/>
          <c:order val="5"/>
          <c:tx>
            <c:strRef>
              <c:f>'1st Sprint'!#REF!</c:f>
              <c:strCache>
                <c:ptCount val="1"/>
                <c:pt idx="0">
                  <c:v>#REF!</c:v>
                </c:pt>
              </c:strCache>
            </c:strRef>
          </c:tx>
          <c:spPr>
            <a:solidFill>
              <a:schemeClr val="accent6">
                <a:lumMod val="60000"/>
                <a:lumOff val="40000"/>
              </a:schemeClr>
            </a:solidFill>
          </c:spPr>
          <c:cat>
            <c:strRef>
              <c:f>'2nd Sprint'!$P$13:$W$14</c:f>
              <c:strCache>
                <c:ptCount val="8"/>
                <c:pt idx="0">
                  <c:v>Estimate</c:v>
                </c:pt>
                <c:pt idx="1">
                  <c:v>Sep 27</c:v>
                </c:pt>
                <c:pt idx="2">
                  <c:v>Sep 20</c:v>
                </c:pt>
                <c:pt idx="3">
                  <c:v>Sep 29</c:v>
                </c:pt>
                <c:pt idx="4">
                  <c:v>Sep 30</c:v>
                </c:pt>
                <c:pt idx="5">
                  <c:v>Oct 01</c:v>
                </c:pt>
                <c:pt idx="6">
                  <c:v>Oct 02</c:v>
                </c:pt>
                <c:pt idx="7">
                  <c:v>Oct 03</c:v>
                </c:pt>
              </c:strCache>
            </c:strRef>
          </c:cat>
          <c:val>
            <c:numRef>
              <c:f>'1st Sprint'!#REF!</c:f>
              <c:numCache>
                <c:formatCode>General</c:formatCode>
                <c:ptCount val="1"/>
                <c:pt idx="0">
                  <c:v>1</c:v>
                </c:pt>
              </c:numCache>
            </c:numRef>
          </c:val>
          <c:extLst>
            <c:ext xmlns:c16="http://schemas.microsoft.com/office/drawing/2014/chart" uri="{C3380CC4-5D6E-409C-BE32-E72D297353CC}">
              <c16:uniqueId val="{00000003-6DEE-4DF4-A0D3-620FE553D50C}"/>
            </c:ext>
          </c:extLst>
        </c:ser>
        <c:ser>
          <c:idx val="6"/>
          <c:order val="6"/>
          <c:tx>
            <c:strRef>
              <c:f>'1st Sprint'!#REF!</c:f>
              <c:strCache>
                <c:ptCount val="1"/>
                <c:pt idx="0">
                  <c:v>#REF!</c:v>
                </c:pt>
              </c:strCache>
            </c:strRef>
          </c:tx>
          <c:spPr>
            <a:solidFill>
              <a:schemeClr val="accent3">
                <a:lumMod val="75000"/>
              </a:schemeClr>
            </a:solidFill>
          </c:spPr>
          <c:cat>
            <c:strRef>
              <c:f>'2nd Sprint'!$P$13:$W$14</c:f>
              <c:strCache>
                <c:ptCount val="8"/>
                <c:pt idx="0">
                  <c:v>Estimate</c:v>
                </c:pt>
                <c:pt idx="1">
                  <c:v>Sep 27</c:v>
                </c:pt>
                <c:pt idx="2">
                  <c:v>Sep 20</c:v>
                </c:pt>
                <c:pt idx="3">
                  <c:v>Sep 29</c:v>
                </c:pt>
                <c:pt idx="4">
                  <c:v>Sep 30</c:v>
                </c:pt>
                <c:pt idx="5">
                  <c:v>Oct 01</c:v>
                </c:pt>
                <c:pt idx="6">
                  <c:v>Oct 02</c:v>
                </c:pt>
                <c:pt idx="7">
                  <c:v>Oct 03</c:v>
                </c:pt>
              </c:strCache>
            </c:strRef>
          </c:cat>
          <c:val>
            <c:numRef>
              <c:f>'1st Sprint'!#REF!</c:f>
              <c:numCache>
                <c:formatCode>General</c:formatCode>
                <c:ptCount val="1"/>
                <c:pt idx="0">
                  <c:v>1</c:v>
                </c:pt>
              </c:numCache>
            </c:numRef>
          </c:val>
          <c:extLst>
            <c:ext xmlns:c16="http://schemas.microsoft.com/office/drawing/2014/chart" uri="{C3380CC4-5D6E-409C-BE32-E72D297353CC}">
              <c16:uniqueId val="{00000004-6DEE-4DF4-A0D3-620FE553D50C}"/>
            </c:ext>
          </c:extLst>
        </c:ser>
        <c:ser>
          <c:idx val="7"/>
          <c:order val="7"/>
          <c:tx>
            <c:strRef>
              <c:f>'1st Sprint'!#REF!</c:f>
              <c:strCache>
                <c:ptCount val="1"/>
                <c:pt idx="0">
                  <c:v>#REF!</c:v>
                </c:pt>
              </c:strCache>
            </c:strRef>
          </c:tx>
          <c:spPr>
            <a:solidFill>
              <a:schemeClr val="accent2">
                <a:lumMod val="60000"/>
                <a:lumOff val="40000"/>
              </a:schemeClr>
            </a:solidFill>
          </c:spPr>
          <c:cat>
            <c:strRef>
              <c:f>'2nd Sprint'!$P$13:$W$14</c:f>
              <c:strCache>
                <c:ptCount val="8"/>
                <c:pt idx="0">
                  <c:v>Estimate</c:v>
                </c:pt>
                <c:pt idx="1">
                  <c:v>Sep 27</c:v>
                </c:pt>
                <c:pt idx="2">
                  <c:v>Sep 20</c:v>
                </c:pt>
                <c:pt idx="3">
                  <c:v>Sep 29</c:v>
                </c:pt>
                <c:pt idx="4">
                  <c:v>Sep 30</c:v>
                </c:pt>
                <c:pt idx="5">
                  <c:v>Oct 01</c:v>
                </c:pt>
                <c:pt idx="6">
                  <c:v>Oct 02</c:v>
                </c:pt>
                <c:pt idx="7">
                  <c:v>Oct 03</c:v>
                </c:pt>
              </c:strCache>
            </c:strRef>
          </c:cat>
          <c:val>
            <c:numRef>
              <c:f>'1st Sprint'!#REF!</c:f>
              <c:numCache>
                <c:formatCode>General</c:formatCode>
                <c:ptCount val="1"/>
                <c:pt idx="0">
                  <c:v>1</c:v>
                </c:pt>
              </c:numCache>
            </c:numRef>
          </c:val>
          <c:extLst>
            <c:ext xmlns:c16="http://schemas.microsoft.com/office/drawing/2014/chart" uri="{C3380CC4-5D6E-409C-BE32-E72D297353CC}">
              <c16:uniqueId val="{00000005-6DEE-4DF4-A0D3-620FE553D50C}"/>
            </c:ext>
          </c:extLst>
        </c:ser>
        <c:dLbls>
          <c:showLegendKey val="0"/>
          <c:showVal val="0"/>
          <c:showCatName val="0"/>
          <c:showSerName val="0"/>
          <c:showPercent val="0"/>
          <c:showBubbleSize val="0"/>
        </c:dLbls>
        <c:axId val="308096368"/>
        <c:axId val="308097152"/>
      </c:areaChart>
      <c:lineChart>
        <c:grouping val="standard"/>
        <c:varyColors val="0"/>
        <c:ser>
          <c:idx val="0"/>
          <c:order val="0"/>
          <c:tx>
            <c:strRef>
              <c:f>'2nd Sprint'!$O$15</c:f>
              <c:strCache>
                <c:ptCount val="1"/>
                <c:pt idx="0">
                  <c:v>Ideal</c:v>
                </c:pt>
              </c:strCache>
            </c:strRef>
          </c:tx>
          <c:spPr>
            <a:ln w="38100" cmpd="sng">
              <a:solidFill>
                <a:srgbClr val="800000"/>
              </a:solidFill>
              <a:prstDash val="sysDash"/>
            </a:ln>
          </c:spPr>
          <c:marker>
            <c:symbol val="diamond"/>
            <c:size val="3"/>
            <c:spPr>
              <a:solidFill>
                <a:srgbClr val="0000D4"/>
              </a:solidFill>
              <a:ln w="38100" cmpd="sng">
                <a:solidFill>
                  <a:srgbClr val="800000"/>
                </a:solidFill>
                <a:prstDash val="sysDash"/>
              </a:ln>
            </c:spPr>
          </c:marker>
          <c:cat>
            <c:strRef>
              <c:f>'2nd Sprint'!$P$13:$W$14</c:f>
              <c:strCache>
                <c:ptCount val="8"/>
                <c:pt idx="0">
                  <c:v>Estimate</c:v>
                </c:pt>
                <c:pt idx="1">
                  <c:v>Sep 27</c:v>
                </c:pt>
                <c:pt idx="2">
                  <c:v>Sep 20</c:v>
                </c:pt>
                <c:pt idx="3">
                  <c:v>Sep 29</c:v>
                </c:pt>
                <c:pt idx="4">
                  <c:v>Sep 30</c:v>
                </c:pt>
                <c:pt idx="5">
                  <c:v>Oct 01</c:v>
                </c:pt>
                <c:pt idx="6">
                  <c:v>Oct 02</c:v>
                </c:pt>
                <c:pt idx="7">
                  <c:v>Oct 03</c:v>
                </c:pt>
              </c:strCache>
            </c:strRef>
          </c:cat>
          <c:val>
            <c:numRef>
              <c:f>'2nd Sprint'!$P$15:$W$15</c:f>
              <c:numCache>
                <c:formatCode>0</c:formatCode>
                <c:ptCount val="8"/>
                <c:pt idx="0">
                  <c:v>21</c:v>
                </c:pt>
                <c:pt idx="1">
                  <c:v>16.8</c:v>
                </c:pt>
                <c:pt idx="2">
                  <c:v>12.600000000000001</c:v>
                </c:pt>
                <c:pt idx="3">
                  <c:v>8.4000000000000021</c:v>
                </c:pt>
                <c:pt idx="4">
                  <c:v>4.200000000000002</c:v>
                </c:pt>
                <c:pt idx="5">
                  <c:v>1.7763568394002505E-15</c:v>
                </c:pt>
                <c:pt idx="6">
                  <c:v>0</c:v>
                </c:pt>
                <c:pt idx="7">
                  <c:v>0</c:v>
                </c:pt>
              </c:numCache>
            </c:numRef>
          </c:val>
          <c:smooth val="0"/>
          <c:extLst>
            <c:ext xmlns:c16="http://schemas.microsoft.com/office/drawing/2014/chart" uri="{C3380CC4-5D6E-409C-BE32-E72D297353CC}">
              <c16:uniqueId val="{00000006-6DEE-4DF4-A0D3-620FE553D50C}"/>
            </c:ext>
          </c:extLst>
        </c:ser>
        <c:ser>
          <c:idx val="1"/>
          <c:order val="1"/>
          <c:tx>
            <c:strRef>
              <c:f>'2nd Sprint'!$O$16</c:f>
              <c:strCache>
                <c:ptCount val="1"/>
                <c:pt idx="0">
                  <c:v>Real</c:v>
                </c:pt>
              </c:strCache>
            </c:strRef>
          </c:tx>
          <c:spPr>
            <a:ln w="38100" cmpd="sng">
              <a:solidFill>
                <a:schemeClr val="tx2"/>
              </a:solidFill>
              <a:prstDash val="solid"/>
            </a:ln>
          </c:spPr>
          <c:marker>
            <c:symbol val="square"/>
            <c:size val="3"/>
            <c:spPr>
              <a:solidFill>
                <a:srgbClr val="DD0806"/>
              </a:solidFill>
              <a:ln w="38100" cmpd="sng">
                <a:solidFill>
                  <a:schemeClr val="tx2"/>
                </a:solidFill>
                <a:prstDash val="solid"/>
              </a:ln>
            </c:spPr>
          </c:marker>
          <c:cat>
            <c:strRef>
              <c:f>'2nd Sprint'!$P$13:$W$14</c:f>
              <c:strCache>
                <c:ptCount val="8"/>
                <c:pt idx="0">
                  <c:v>Estimate</c:v>
                </c:pt>
                <c:pt idx="1">
                  <c:v>Sep 27</c:v>
                </c:pt>
                <c:pt idx="2">
                  <c:v>Sep 20</c:v>
                </c:pt>
                <c:pt idx="3">
                  <c:v>Sep 29</c:v>
                </c:pt>
                <c:pt idx="4">
                  <c:v>Sep 30</c:v>
                </c:pt>
                <c:pt idx="5">
                  <c:v>Oct 01</c:v>
                </c:pt>
                <c:pt idx="6">
                  <c:v>Oct 02</c:v>
                </c:pt>
                <c:pt idx="7">
                  <c:v>Oct 03</c:v>
                </c:pt>
              </c:strCache>
            </c:strRef>
          </c:cat>
          <c:val>
            <c:numRef>
              <c:f>'2nd Sprint'!$P$16:$W$16</c:f>
              <c:numCache>
                <c:formatCode>General</c:formatCode>
                <c:ptCount val="8"/>
                <c:pt idx="0" formatCode="0">
                  <c:v>21</c:v>
                </c:pt>
                <c:pt idx="1">
                  <c:v>3</c:v>
                </c:pt>
                <c:pt idx="2">
                  <c:v>5</c:v>
                </c:pt>
                <c:pt idx="3">
                  <c:v>5</c:v>
                </c:pt>
                <c:pt idx="4">
                  <c:v>2</c:v>
                </c:pt>
                <c:pt idx="5">
                  <c:v>4</c:v>
                </c:pt>
                <c:pt idx="6">
                  <c:v>2</c:v>
                </c:pt>
                <c:pt idx="7">
                  <c:v>0</c:v>
                </c:pt>
              </c:numCache>
            </c:numRef>
          </c:val>
          <c:smooth val="0"/>
          <c:extLst>
            <c:ext xmlns:c16="http://schemas.microsoft.com/office/drawing/2014/chart" uri="{C3380CC4-5D6E-409C-BE32-E72D297353CC}">
              <c16:uniqueId val="{00000007-6DEE-4DF4-A0D3-620FE553D50C}"/>
            </c:ext>
          </c:extLst>
        </c:ser>
        <c:dLbls>
          <c:showLegendKey val="0"/>
          <c:showVal val="0"/>
          <c:showCatName val="0"/>
          <c:showSerName val="0"/>
          <c:showPercent val="0"/>
          <c:showBubbleSize val="0"/>
        </c:dLbls>
        <c:marker val="1"/>
        <c:smooth val="0"/>
        <c:axId val="308096368"/>
        <c:axId val="308097152"/>
      </c:lineChart>
      <c:catAx>
        <c:axId val="308096368"/>
        <c:scaling>
          <c:orientation val="minMax"/>
        </c:scaling>
        <c:delete val="0"/>
        <c:axPos val="b"/>
        <c:title>
          <c:tx>
            <c:rich>
              <a:bodyPr/>
              <a:lstStyle/>
              <a:p>
                <a:pPr>
                  <a:defRPr sz="900" b="1" i="0" u="none" strike="noStrike" baseline="0">
                    <a:solidFill>
                      <a:srgbClr val="000000"/>
                    </a:solidFill>
                    <a:latin typeface="Arial"/>
                    <a:ea typeface="Arial"/>
                    <a:cs typeface="Arial"/>
                  </a:defRPr>
                </a:pPr>
                <a:r>
                  <a:rPr lang="en-US" sz="900"/>
                  <a:t>Days</a:t>
                </a:r>
              </a:p>
            </c:rich>
          </c:tx>
          <c:layout>
            <c:manualLayout>
              <c:xMode val="edge"/>
              <c:yMode val="edge"/>
              <c:x val="0.87841013581355998"/>
              <c:y val="0.8426317896703590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2700000" vert="horz"/>
          <a:lstStyle/>
          <a:p>
            <a:pPr>
              <a:defRPr sz="900" b="0" i="0" u="none" strike="noStrike" baseline="0">
                <a:solidFill>
                  <a:srgbClr val="000000"/>
                </a:solidFill>
                <a:latin typeface="Arial"/>
                <a:ea typeface="Arial"/>
                <a:cs typeface="Arial"/>
              </a:defRPr>
            </a:pPr>
            <a:endParaRPr lang="en-US"/>
          </a:p>
        </c:txPr>
        <c:crossAx val="308097152"/>
        <c:crosses val="autoZero"/>
        <c:auto val="1"/>
        <c:lblAlgn val="ctr"/>
        <c:lblOffset val="100"/>
        <c:tickLblSkip val="1"/>
        <c:tickMarkSkip val="1"/>
        <c:noMultiLvlLbl val="0"/>
      </c:catAx>
      <c:valAx>
        <c:axId val="308097152"/>
        <c:scaling>
          <c:orientation val="minMax"/>
        </c:scaling>
        <c:delete val="0"/>
        <c:axPos val="l"/>
        <c:title>
          <c:tx>
            <c:rich>
              <a:bodyPr rot="-5400000" vert="horz"/>
              <a:lstStyle/>
              <a:p>
                <a:pPr>
                  <a:defRPr sz="900" b="1" i="0" u="none" strike="noStrike" baseline="0">
                    <a:solidFill>
                      <a:srgbClr val="000000"/>
                    </a:solidFill>
                    <a:latin typeface="Arial"/>
                    <a:ea typeface="Arial"/>
                    <a:cs typeface="Arial"/>
                  </a:defRPr>
                </a:pPr>
                <a:r>
                  <a:rPr lang="en-US" sz="900"/>
                  <a:t>Hours</a:t>
                </a:r>
              </a:p>
            </c:rich>
          </c:tx>
          <c:layout>
            <c:manualLayout>
              <c:xMode val="edge"/>
              <c:yMode val="edge"/>
              <c:x val="7.74612904930508E-3"/>
              <c:y val="0.17367109302015199"/>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308096368"/>
        <c:crosses val="autoZero"/>
        <c:crossBetween val="between"/>
      </c:valAx>
      <c:spPr>
        <a:solidFill>
          <a:schemeClr val="bg1">
            <a:lumMod val="95000"/>
          </a:schemeClr>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50" b="0" i="0" u="none" strike="noStrike" baseline="0">
          <a:solidFill>
            <a:srgbClr val="000000"/>
          </a:solidFill>
          <a:latin typeface="Arial"/>
          <a:ea typeface="Arial"/>
          <a:cs typeface="Arial"/>
        </a:defRPr>
      </a:pPr>
      <a:endParaRPr lang="en-US"/>
    </a:p>
  </c:txPr>
  <c:printSettings>
    <c:headerFooter/>
    <c:pageMargins b="1" l="0.75" r="0.75" t="1" header="0.5" footer="0.5"/>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234948</xdr:colOff>
      <xdr:row>1</xdr:row>
      <xdr:rowOff>149222</xdr:rowOff>
    </xdr:from>
    <xdr:to>
      <xdr:col>0</xdr:col>
      <xdr:colOff>2698749</xdr:colOff>
      <xdr:row>1</xdr:row>
      <xdr:rowOff>2952749</xdr:rowOff>
    </xdr:to>
    <xdr:sp macro="" textlink="">
      <xdr:nvSpPr>
        <xdr:cNvPr id="19" name="Folded Corner 18">
          <a:extLst>
            <a:ext uri="{FF2B5EF4-FFF2-40B4-BE49-F238E27FC236}">
              <a16:creationId xmlns:a16="http://schemas.microsoft.com/office/drawing/2014/main" id="{00000000-0008-0000-0000-000013000000}"/>
            </a:ext>
          </a:extLst>
        </xdr:cNvPr>
        <xdr:cNvSpPr/>
      </xdr:nvSpPr>
      <xdr:spPr>
        <a:xfrm>
          <a:off x="234948" y="498472"/>
          <a:ext cx="2463801" cy="2803527"/>
        </a:xfrm>
        <a:prstGeom prst="foldedCorner">
          <a:avLst/>
        </a:prstGeom>
        <a:solidFill>
          <a:schemeClr val="bg1">
            <a:lumMod val="95000"/>
          </a:schemeClr>
        </a:solidFill>
        <a:ln>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pt-PT" sz="1600" b="1" u="sng">
              <a:solidFill>
                <a:schemeClr val="tx1"/>
              </a:solidFill>
            </a:rPr>
            <a:t>STORY #</a:t>
          </a:r>
          <a:r>
            <a:rPr lang="pt-PT" sz="1600" b="1" u="sng" baseline="0">
              <a:solidFill>
                <a:schemeClr val="tx1"/>
              </a:solidFill>
            </a:rPr>
            <a:t> 01:</a:t>
          </a:r>
        </a:p>
        <a:p>
          <a:pPr algn="l"/>
          <a:endParaRPr lang="pt-PT" sz="1600" b="1" u="sng" baseline="0">
            <a:solidFill>
              <a:schemeClr val="tx1"/>
            </a:solidFill>
          </a:endParaRPr>
        </a:p>
        <a:p>
          <a:pPr algn="l"/>
          <a:r>
            <a:rPr lang="pt-PT" sz="1600" b="0" u="none" baseline="0">
              <a:solidFill>
                <a:schemeClr val="tx1"/>
              </a:solidFill>
            </a:rPr>
            <a:t>As presenter, we should create the conceptual class diagram correctly so that we will not lose track on what we are doing and we will not go back again from the start.</a:t>
          </a:r>
        </a:p>
      </xdr:txBody>
    </xdr:sp>
    <xdr:clientData/>
  </xdr:twoCellAnchor>
  <xdr:twoCellAnchor>
    <xdr:from>
      <xdr:col>0</xdr:col>
      <xdr:colOff>269876</xdr:colOff>
      <xdr:row>2</xdr:row>
      <xdr:rowOff>127000</xdr:rowOff>
    </xdr:from>
    <xdr:to>
      <xdr:col>0</xdr:col>
      <xdr:colOff>2730500</xdr:colOff>
      <xdr:row>2</xdr:row>
      <xdr:rowOff>2063750</xdr:rowOff>
    </xdr:to>
    <xdr:sp macro="" textlink="">
      <xdr:nvSpPr>
        <xdr:cNvPr id="22" name="Folded Corner 21">
          <a:extLst>
            <a:ext uri="{FF2B5EF4-FFF2-40B4-BE49-F238E27FC236}">
              <a16:creationId xmlns:a16="http://schemas.microsoft.com/office/drawing/2014/main" id="{00000000-0008-0000-0000-000016000000}"/>
            </a:ext>
          </a:extLst>
        </xdr:cNvPr>
        <xdr:cNvSpPr/>
      </xdr:nvSpPr>
      <xdr:spPr>
        <a:xfrm>
          <a:off x="269876" y="3540125"/>
          <a:ext cx="2460624" cy="1936750"/>
        </a:xfrm>
        <a:prstGeom prst="foldedCorner">
          <a:avLst/>
        </a:prstGeom>
        <a:solidFill>
          <a:schemeClr val="bg1">
            <a:lumMod val="95000"/>
          </a:schemeClr>
        </a:solidFill>
        <a:ln>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pt-PT" sz="1600" b="1" u="sng" baseline="0">
              <a:solidFill>
                <a:schemeClr val="tx1"/>
              </a:solidFill>
            </a:rPr>
            <a:t>STORY # 02:</a:t>
          </a:r>
        </a:p>
        <a:p>
          <a:pPr algn="l"/>
          <a:endParaRPr lang="pt-PT" sz="1600" b="1" u="sng" baseline="0">
            <a:solidFill>
              <a:sysClr val="windowText" lastClr="00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lang="pt-PT" sz="1600" b="0" baseline="0">
              <a:solidFill>
                <a:sysClr val="windowText" lastClr="000000"/>
              </a:solidFill>
              <a:effectLst/>
              <a:latin typeface="+mn-lt"/>
              <a:ea typeface="+mn-ea"/>
              <a:cs typeface="+mn-cs"/>
            </a:rPr>
            <a:t>As the creator of the Flight ticketing page, we would like to create a customer flight status</a:t>
          </a:r>
          <a:endParaRPr lang="pt-PT" sz="1600" b="1" u="sng" baseline="0">
            <a:solidFill>
              <a:schemeClr val="tx1"/>
            </a:solidFill>
          </a:endParaRPr>
        </a:p>
      </xdr:txBody>
    </xdr:sp>
    <xdr:clientData/>
  </xdr:twoCellAnchor>
  <xdr:twoCellAnchor>
    <xdr:from>
      <xdr:col>0</xdr:col>
      <xdr:colOff>301625</xdr:colOff>
      <xdr:row>3</xdr:row>
      <xdr:rowOff>107948</xdr:rowOff>
    </xdr:from>
    <xdr:to>
      <xdr:col>0</xdr:col>
      <xdr:colOff>2765424</xdr:colOff>
      <xdr:row>3</xdr:row>
      <xdr:rowOff>4238625</xdr:rowOff>
    </xdr:to>
    <xdr:sp macro="" textlink="">
      <xdr:nvSpPr>
        <xdr:cNvPr id="9" name="Folded Corner 18">
          <a:extLst>
            <a:ext uri="{FF2B5EF4-FFF2-40B4-BE49-F238E27FC236}">
              <a16:creationId xmlns:a16="http://schemas.microsoft.com/office/drawing/2014/main" id="{00000000-0008-0000-0000-000009000000}"/>
            </a:ext>
          </a:extLst>
        </xdr:cNvPr>
        <xdr:cNvSpPr/>
      </xdr:nvSpPr>
      <xdr:spPr>
        <a:xfrm>
          <a:off x="301625" y="5711823"/>
          <a:ext cx="2463799" cy="4130677"/>
        </a:xfrm>
        <a:prstGeom prst="foldedCorner">
          <a:avLst/>
        </a:prstGeom>
        <a:solidFill>
          <a:schemeClr val="bg1">
            <a:lumMod val="95000"/>
          </a:schemeClr>
        </a:solidFill>
        <a:ln>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pt-PT" sz="1100" b="1" u="sng">
              <a:solidFill>
                <a:schemeClr val="tx1"/>
              </a:solidFill>
            </a:rPr>
            <a:t>STORY #</a:t>
          </a:r>
          <a:r>
            <a:rPr lang="pt-PT" sz="1100" b="1" u="sng" baseline="0">
              <a:solidFill>
                <a:schemeClr val="tx1"/>
              </a:solidFill>
            </a:rPr>
            <a:t> 03:</a:t>
          </a:r>
        </a:p>
        <a:p>
          <a:pPr algn="l"/>
          <a:r>
            <a:rPr lang="pt-PT" sz="1600" b="0" baseline="0">
              <a:solidFill>
                <a:sysClr val="windowText" lastClr="000000"/>
              </a:solidFill>
              <a:effectLst/>
              <a:latin typeface="+mn-lt"/>
              <a:ea typeface="+mn-ea"/>
              <a:cs typeface="+mn-cs"/>
            </a:rPr>
            <a:t>As the creator of the Flight ticketing page, we would like to create the page wherein the customer will answer the details about their respective flight like   if round trip or one way, select the origin and destination, travel dates (depart and return), how many passengers (If an adult, child, infant or senior citizen), the the flight details. </a:t>
          </a:r>
          <a:endParaRPr lang="pt-PT" sz="1600">
            <a:solidFill>
              <a:sysClr val="windowText" lastClr="000000"/>
            </a:solidFill>
          </a:endParaRPr>
        </a:p>
      </xdr:txBody>
    </xdr:sp>
    <xdr:clientData/>
  </xdr:twoCellAnchor>
  <xdr:twoCellAnchor>
    <xdr:from>
      <xdr:col>0</xdr:col>
      <xdr:colOff>307975</xdr:colOff>
      <xdr:row>4</xdr:row>
      <xdr:rowOff>133349</xdr:rowOff>
    </xdr:from>
    <xdr:to>
      <xdr:col>0</xdr:col>
      <xdr:colOff>2841624</xdr:colOff>
      <xdr:row>4</xdr:row>
      <xdr:rowOff>2555875</xdr:rowOff>
    </xdr:to>
    <xdr:sp macro="" textlink="">
      <xdr:nvSpPr>
        <xdr:cNvPr id="10" name="Folded Corner 18">
          <a:extLst>
            <a:ext uri="{FF2B5EF4-FFF2-40B4-BE49-F238E27FC236}">
              <a16:creationId xmlns:a16="http://schemas.microsoft.com/office/drawing/2014/main" id="{00000000-0008-0000-0000-00000A000000}"/>
            </a:ext>
          </a:extLst>
        </xdr:cNvPr>
        <xdr:cNvSpPr/>
      </xdr:nvSpPr>
      <xdr:spPr>
        <a:xfrm>
          <a:off x="307975" y="10182224"/>
          <a:ext cx="2533649" cy="2422526"/>
        </a:xfrm>
        <a:prstGeom prst="foldedCorner">
          <a:avLst/>
        </a:prstGeom>
        <a:solidFill>
          <a:schemeClr val="bg1">
            <a:lumMod val="95000"/>
          </a:schemeClr>
        </a:solidFill>
        <a:ln>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pt-PT" sz="1100" b="1" u="sng">
              <a:solidFill>
                <a:schemeClr val="tx1"/>
              </a:solidFill>
            </a:rPr>
            <a:t>STORY #</a:t>
          </a:r>
          <a:r>
            <a:rPr lang="pt-PT" sz="1100" b="1" u="sng" baseline="0">
              <a:solidFill>
                <a:schemeClr val="tx1"/>
              </a:solidFill>
            </a:rPr>
            <a:t> 04:</a:t>
          </a:r>
        </a:p>
        <a:p>
          <a:pPr algn="l"/>
          <a:r>
            <a:rPr lang="pt-PT" sz="1600">
              <a:solidFill>
                <a:schemeClr val="tx1"/>
              </a:solidFill>
            </a:rPr>
            <a:t>As</a:t>
          </a:r>
          <a:r>
            <a:rPr lang="pt-PT" sz="1600" baseline="0">
              <a:solidFill>
                <a:schemeClr val="tx1"/>
              </a:solidFill>
            </a:rPr>
            <a:t> the creator of the flight ticketing page, we would like to make the admin to see the flight details (location, departure, arrival, price, available seats) and the remarks</a:t>
          </a:r>
          <a:endParaRPr lang="pt-PT" sz="1600">
            <a:solidFill>
              <a:schemeClr val="tx1"/>
            </a:solidFill>
          </a:endParaRPr>
        </a:p>
      </xdr:txBody>
    </xdr:sp>
    <xdr:clientData/>
  </xdr:twoCellAnchor>
  <xdr:twoCellAnchor>
    <xdr:from>
      <xdr:col>3</xdr:col>
      <xdr:colOff>520700</xdr:colOff>
      <xdr:row>1</xdr:row>
      <xdr:rowOff>703790</xdr:rowOff>
    </xdr:from>
    <xdr:to>
      <xdr:col>3</xdr:col>
      <xdr:colOff>2762249</xdr:colOff>
      <xdr:row>1</xdr:row>
      <xdr:rowOff>2270125</xdr:rowOff>
    </xdr:to>
    <xdr:sp macro="" textlink="">
      <xdr:nvSpPr>
        <xdr:cNvPr id="20" name="Folded Corner 38">
          <a:extLst>
            <a:ext uri="{FF2B5EF4-FFF2-40B4-BE49-F238E27FC236}">
              <a16:creationId xmlns:a16="http://schemas.microsoft.com/office/drawing/2014/main" id="{00000000-0008-0000-0000-000014000000}"/>
            </a:ext>
          </a:extLst>
        </xdr:cNvPr>
        <xdr:cNvSpPr/>
      </xdr:nvSpPr>
      <xdr:spPr>
        <a:xfrm>
          <a:off x="9712325" y="1053040"/>
          <a:ext cx="2241549" cy="1566335"/>
        </a:xfrm>
        <a:prstGeom prst="foldedCorner">
          <a:avLst/>
        </a:prstGeom>
        <a:solidFill>
          <a:schemeClr val="accent2">
            <a:lumMod val="20000"/>
            <a:lumOff val="80000"/>
          </a:schemeClr>
        </a:solidFill>
        <a:ln>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lvl1pPr>
            <a:defRPr>
              <a:solidFill>
                <a:schemeClr val="lt1"/>
              </a:solidFill>
              <a:latin typeface="+mn-lt"/>
              <a:ea typeface="+mn-ea"/>
              <a:cs typeface="+mn-cs"/>
            </a:defRPr>
          </a:lvl1pPr>
          <a:lvl2pPr>
            <a:defRPr>
              <a:solidFill>
                <a:schemeClr val="lt1"/>
              </a:solidFill>
              <a:latin typeface="+mn-lt"/>
              <a:ea typeface="+mn-ea"/>
              <a:cs typeface="+mn-cs"/>
            </a:defRPr>
          </a:lvl2pPr>
          <a:lvl3pPr>
            <a:defRPr>
              <a:solidFill>
                <a:schemeClr val="lt1"/>
              </a:solidFill>
              <a:latin typeface="+mn-lt"/>
              <a:ea typeface="+mn-ea"/>
              <a:cs typeface="+mn-cs"/>
            </a:defRPr>
          </a:lvl3pPr>
          <a:lvl4pPr>
            <a:defRPr>
              <a:solidFill>
                <a:schemeClr val="lt1"/>
              </a:solidFill>
              <a:latin typeface="+mn-lt"/>
              <a:ea typeface="+mn-ea"/>
              <a:cs typeface="+mn-cs"/>
            </a:defRPr>
          </a:lvl4pPr>
          <a:lvl5pPr>
            <a:defRPr>
              <a:solidFill>
                <a:schemeClr val="lt1"/>
              </a:solidFill>
              <a:latin typeface="+mn-lt"/>
              <a:ea typeface="+mn-ea"/>
              <a:cs typeface="+mn-cs"/>
            </a:defRPr>
          </a:lvl5pPr>
          <a:lvl6pPr>
            <a:defRPr>
              <a:solidFill>
                <a:schemeClr val="lt1"/>
              </a:solidFill>
              <a:latin typeface="+mn-lt"/>
              <a:ea typeface="+mn-ea"/>
              <a:cs typeface="+mn-cs"/>
            </a:defRPr>
          </a:lvl6pPr>
          <a:lvl7pPr>
            <a:defRPr>
              <a:solidFill>
                <a:schemeClr val="lt1"/>
              </a:solidFill>
              <a:latin typeface="+mn-lt"/>
              <a:ea typeface="+mn-ea"/>
              <a:cs typeface="+mn-cs"/>
            </a:defRPr>
          </a:lvl7pPr>
          <a:lvl8pPr>
            <a:defRPr>
              <a:solidFill>
                <a:schemeClr val="lt1"/>
              </a:solidFill>
              <a:latin typeface="+mn-lt"/>
              <a:ea typeface="+mn-ea"/>
              <a:cs typeface="+mn-cs"/>
            </a:defRPr>
          </a:lvl8pPr>
          <a:lvl9pPr>
            <a:defRPr>
              <a:solidFill>
                <a:schemeClr val="lt1"/>
              </a:solidFill>
              <a:latin typeface="+mn-lt"/>
              <a:ea typeface="+mn-ea"/>
              <a:cs typeface="+mn-cs"/>
            </a:defRPr>
          </a:lvl9pPr>
        </a:lstStyle>
        <a:p>
          <a:pPr algn="l"/>
          <a:r>
            <a:rPr lang="pt-PT" sz="1600" b="1" u="sng" baseline="0">
              <a:solidFill>
                <a:schemeClr val="tx1"/>
              </a:solidFill>
            </a:rPr>
            <a:t>STORY # 01 - TASK # 01:</a:t>
          </a:r>
          <a:br>
            <a:rPr lang="pt-PT" sz="1600" baseline="0">
              <a:solidFill>
                <a:schemeClr val="tx1"/>
              </a:solidFill>
            </a:rPr>
          </a:br>
          <a:r>
            <a:rPr lang="pt-PT" sz="1600" baseline="0">
              <a:solidFill>
                <a:schemeClr val="tx1"/>
              </a:solidFill>
            </a:rPr>
            <a:t>edit the conceptual case diagram</a:t>
          </a:r>
          <a:endParaRPr lang="pt-PT" sz="1600">
            <a:solidFill>
              <a:schemeClr val="tx1"/>
            </a:solidFill>
          </a:endParaRPr>
        </a:p>
      </xdr:txBody>
    </xdr:sp>
    <xdr:clientData/>
  </xdr:twoCellAnchor>
  <xdr:twoCellAnchor>
    <xdr:from>
      <xdr:col>0</xdr:col>
      <xdr:colOff>222250</xdr:colOff>
      <xdr:row>5</xdr:row>
      <xdr:rowOff>79373</xdr:rowOff>
    </xdr:from>
    <xdr:to>
      <xdr:col>0</xdr:col>
      <xdr:colOff>2755899</xdr:colOff>
      <xdr:row>5</xdr:row>
      <xdr:rowOff>2301874</xdr:rowOff>
    </xdr:to>
    <xdr:sp macro="" textlink="">
      <xdr:nvSpPr>
        <xdr:cNvPr id="21" name="Folded Corner 18">
          <a:extLst>
            <a:ext uri="{FF2B5EF4-FFF2-40B4-BE49-F238E27FC236}">
              <a16:creationId xmlns:a16="http://schemas.microsoft.com/office/drawing/2014/main" id="{00000000-0008-0000-0000-000015000000}"/>
            </a:ext>
          </a:extLst>
        </xdr:cNvPr>
        <xdr:cNvSpPr/>
      </xdr:nvSpPr>
      <xdr:spPr>
        <a:xfrm>
          <a:off x="222250" y="11382373"/>
          <a:ext cx="2533649" cy="2222501"/>
        </a:xfrm>
        <a:prstGeom prst="foldedCorner">
          <a:avLst/>
        </a:prstGeom>
        <a:solidFill>
          <a:schemeClr val="bg1">
            <a:lumMod val="95000"/>
          </a:schemeClr>
        </a:solidFill>
        <a:ln>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pt-PT" sz="1100" b="1" u="sng">
              <a:solidFill>
                <a:schemeClr val="tx1"/>
              </a:solidFill>
            </a:rPr>
            <a:t>STORY #</a:t>
          </a:r>
          <a:r>
            <a:rPr lang="pt-PT" sz="1100" b="1" u="sng" baseline="0">
              <a:solidFill>
                <a:schemeClr val="tx1"/>
              </a:solidFill>
            </a:rPr>
            <a:t> 05:</a:t>
          </a:r>
        </a:p>
        <a:p>
          <a:pPr algn="l"/>
          <a:r>
            <a:rPr lang="pt-PT" sz="1600">
              <a:solidFill>
                <a:schemeClr val="tx1"/>
              </a:solidFill>
            </a:rPr>
            <a:t>As</a:t>
          </a:r>
          <a:r>
            <a:rPr lang="pt-PT" sz="1600" baseline="0">
              <a:solidFill>
                <a:schemeClr val="tx1"/>
              </a:solidFill>
            </a:rPr>
            <a:t> the creator of the flight ticketing page, we would like to admin be able to see the calendar, details about the passenger (first name, last name gender and age), and can also delete passenger. </a:t>
          </a:r>
          <a:endParaRPr lang="pt-PT" sz="1600">
            <a:solidFill>
              <a:schemeClr val="tx1"/>
            </a:solidFill>
          </a:endParaRPr>
        </a:p>
      </xdr:txBody>
    </xdr:sp>
    <xdr:clientData/>
  </xdr:twoCellAnchor>
  <xdr:twoCellAnchor>
    <xdr:from>
      <xdr:col>0</xdr:col>
      <xdr:colOff>231775</xdr:colOff>
      <xdr:row>6</xdr:row>
      <xdr:rowOff>152397</xdr:rowOff>
    </xdr:from>
    <xdr:to>
      <xdr:col>0</xdr:col>
      <xdr:colOff>2765424</xdr:colOff>
      <xdr:row>6</xdr:row>
      <xdr:rowOff>3397250</xdr:rowOff>
    </xdr:to>
    <xdr:sp macro="" textlink="">
      <xdr:nvSpPr>
        <xdr:cNvPr id="23" name="Folded Corner 18">
          <a:extLst>
            <a:ext uri="{FF2B5EF4-FFF2-40B4-BE49-F238E27FC236}">
              <a16:creationId xmlns:a16="http://schemas.microsoft.com/office/drawing/2014/main" id="{00000000-0008-0000-0000-000017000000}"/>
            </a:ext>
          </a:extLst>
        </xdr:cNvPr>
        <xdr:cNvSpPr/>
      </xdr:nvSpPr>
      <xdr:spPr>
        <a:xfrm>
          <a:off x="231775" y="15424147"/>
          <a:ext cx="2533649" cy="3244853"/>
        </a:xfrm>
        <a:prstGeom prst="foldedCorner">
          <a:avLst/>
        </a:prstGeom>
        <a:solidFill>
          <a:schemeClr val="bg1">
            <a:lumMod val="95000"/>
          </a:schemeClr>
        </a:solidFill>
        <a:ln>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pt-PT" sz="1100" b="1" u="sng">
              <a:solidFill>
                <a:schemeClr val="tx1"/>
              </a:solidFill>
            </a:rPr>
            <a:t>STORY #</a:t>
          </a:r>
          <a:r>
            <a:rPr lang="pt-PT" sz="1100" b="1" u="sng" baseline="0">
              <a:solidFill>
                <a:schemeClr val="tx1"/>
              </a:solidFill>
            </a:rPr>
            <a:t> 06:</a:t>
          </a:r>
        </a:p>
        <a:p>
          <a:pPr algn="l"/>
          <a:r>
            <a:rPr lang="pt-PT" sz="1600">
              <a:solidFill>
                <a:schemeClr val="tx1"/>
              </a:solidFill>
            </a:rPr>
            <a:t>As</a:t>
          </a:r>
          <a:r>
            <a:rPr lang="pt-PT" sz="1600" baseline="0">
              <a:solidFill>
                <a:schemeClr val="tx1"/>
              </a:solidFill>
            </a:rPr>
            <a:t> the creator of the flight ticketing page, we would like to make the admin be able to see  the username, first name, last name, email add, address, date of birth, gender and contact number of the passenger. This will contain the one saved from the database</a:t>
          </a:r>
          <a:endParaRPr lang="pt-PT" sz="1600">
            <a:solidFill>
              <a:schemeClr val="tx1"/>
            </a:solidFill>
          </a:endParaRPr>
        </a:p>
      </xdr:txBody>
    </xdr:sp>
    <xdr:clientData/>
  </xdr:twoCellAnchor>
  <xdr:twoCellAnchor>
    <xdr:from>
      <xdr:col>0</xdr:col>
      <xdr:colOff>304800</xdr:colOff>
      <xdr:row>7</xdr:row>
      <xdr:rowOff>273048</xdr:rowOff>
    </xdr:from>
    <xdr:to>
      <xdr:col>0</xdr:col>
      <xdr:colOff>2838449</xdr:colOff>
      <xdr:row>7</xdr:row>
      <xdr:rowOff>2470150</xdr:rowOff>
    </xdr:to>
    <xdr:sp macro="" textlink="">
      <xdr:nvSpPr>
        <xdr:cNvPr id="24" name="Folded Corner 18">
          <a:extLst>
            <a:ext uri="{FF2B5EF4-FFF2-40B4-BE49-F238E27FC236}">
              <a16:creationId xmlns:a16="http://schemas.microsoft.com/office/drawing/2014/main" id="{00000000-0008-0000-0000-000018000000}"/>
            </a:ext>
          </a:extLst>
        </xdr:cNvPr>
        <xdr:cNvSpPr/>
      </xdr:nvSpPr>
      <xdr:spPr>
        <a:xfrm>
          <a:off x="304800" y="16624298"/>
          <a:ext cx="2533649" cy="2197102"/>
        </a:xfrm>
        <a:prstGeom prst="foldedCorner">
          <a:avLst/>
        </a:prstGeom>
        <a:solidFill>
          <a:schemeClr val="bg1">
            <a:lumMod val="95000"/>
          </a:schemeClr>
        </a:solidFill>
        <a:ln>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pt-PT" sz="1100" b="1" u="sng">
              <a:solidFill>
                <a:schemeClr val="tx1"/>
              </a:solidFill>
            </a:rPr>
            <a:t>STORY #</a:t>
          </a:r>
          <a:r>
            <a:rPr lang="pt-PT" sz="1100" b="1" u="sng" baseline="0">
              <a:solidFill>
                <a:schemeClr val="tx1"/>
              </a:solidFill>
            </a:rPr>
            <a:t> 07:</a:t>
          </a:r>
        </a:p>
        <a:p>
          <a:pPr algn="l"/>
          <a:r>
            <a:rPr lang="pt-PT" sz="1600">
              <a:solidFill>
                <a:schemeClr val="tx1"/>
              </a:solidFill>
            </a:rPr>
            <a:t>As</a:t>
          </a:r>
          <a:r>
            <a:rPr lang="pt-PT" sz="1600" baseline="0">
              <a:solidFill>
                <a:schemeClr val="tx1"/>
              </a:solidFill>
            </a:rPr>
            <a:t> the creator of the flight ticketing page, we would like connect or merge  each page so that it would be working based on what we are expecting</a:t>
          </a:r>
          <a:endParaRPr lang="pt-PT" sz="1600">
            <a:solidFill>
              <a:schemeClr val="tx1"/>
            </a:solidFill>
          </a:endParaRPr>
        </a:p>
      </xdr:txBody>
    </xdr:sp>
    <xdr:clientData/>
  </xdr:twoCellAnchor>
  <xdr:twoCellAnchor>
    <xdr:from>
      <xdr:col>3</xdr:col>
      <xdr:colOff>434975</xdr:colOff>
      <xdr:row>2</xdr:row>
      <xdr:rowOff>173565</xdr:rowOff>
    </xdr:from>
    <xdr:to>
      <xdr:col>3</xdr:col>
      <xdr:colOff>2682874</xdr:colOff>
      <xdr:row>2</xdr:row>
      <xdr:rowOff>1746250</xdr:rowOff>
    </xdr:to>
    <xdr:sp macro="" textlink="">
      <xdr:nvSpPr>
        <xdr:cNvPr id="25" name="Folded Corner 38">
          <a:extLst>
            <a:ext uri="{FF2B5EF4-FFF2-40B4-BE49-F238E27FC236}">
              <a16:creationId xmlns:a16="http://schemas.microsoft.com/office/drawing/2014/main" id="{00000000-0008-0000-0000-000019000000}"/>
            </a:ext>
          </a:extLst>
        </xdr:cNvPr>
        <xdr:cNvSpPr/>
      </xdr:nvSpPr>
      <xdr:spPr>
        <a:xfrm>
          <a:off x="9578975" y="3602565"/>
          <a:ext cx="2247899" cy="1572685"/>
        </a:xfrm>
        <a:prstGeom prst="foldedCorner">
          <a:avLst/>
        </a:prstGeom>
        <a:solidFill>
          <a:schemeClr val="accent2">
            <a:lumMod val="20000"/>
            <a:lumOff val="80000"/>
          </a:schemeClr>
        </a:solidFill>
        <a:ln>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lvl1pPr>
            <a:defRPr>
              <a:solidFill>
                <a:schemeClr val="lt1"/>
              </a:solidFill>
              <a:latin typeface="+mn-lt"/>
              <a:ea typeface="+mn-ea"/>
              <a:cs typeface="+mn-cs"/>
            </a:defRPr>
          </a:lvl1pPr>
          <a:lvl2pPr>
            <a:defRPr>
              <a:solidFill>
                <a:schemeClr val="lt1"/>
              </a:solidFill>
              <a:latin typeface="+mn-lt"/>
              <a:ea typeface="+mn-ea"/>
              <a:cs typeface="+mn-cs"/>
            </a:defRPr>
          </a:lvl2pPr>
          <a:lvl3pPr>
            <a:defRPr>
              <a:solidFill>
                <a:schemeClr val="lt1"/>
              </a:solidFill>
              <a:latin typeface="+mn-lt"/>
              <a:ea typeface="+mn-ea"/>
              <a:cs typeface="+mn-cs"/>
            </a:defRPr>
          </a:lvl3pPr>
          <a:lvl4pPr>
            <a:defRPr>
              <a:solidFill>
                <a:schemeClr val="lt1"/>
              </a:solidFill>
              <a:latin typeface="+mn-lt"/>
              <a:ea typeface="+mn-ea"/>
              <a:cs typeface="+mn-cs"/>
            </a:defRPr>
          </a:lvl4pPr>
          <a:lvl5pPr>
            <a:defRPr>
              <a:solidFill>
                <a:schemeClr val="lt1"/>
              </a:solidFill>
              <a:latin typeface="+mn-lt"/>
              <a:ea typeface="+mn-ea"/>
              <a:cs typeface="+mn-cs"/>
            </a:defRPr>
          </a:lvl5pPr>
          <a:lvl6pPr>
            <a:defRPr>
              <a:solidFill>
                <a:schemeClr val="lt1"/>
              </a:solidFill>
              <a:latin typeface="+mn-lt"/>
              <a:ea typeface="+mn-ea"/>
              <a:cs typeface="+mn-cs"/>
            </a:defRPr>
          </a:lvl6pPr>
          <a:lvl7pPr>
            <a:defRPr>
              <a:solidFill>
                <a:schemeClr val="lt1"/>
              </a:solidFill>
              <a:latin typeface="+mn-lt"/>
              <a:ea typeface="+mn-ea"/>
              <a:cs typeface="+mn-cs"/>
            </a:defRPr>
          </a:lvl7pPr>
          <a:lvl8pPr>
            <a:defRPr>
              <a:solidFill>
                <a:schemeClr val="lt1"/>
              </a:solidFill>
              <a:latin typeface="+mn-lt"/>
              <a:ea typeface="+mn-ea"/>
              <a:cs typeface="+mn-cs"/>
            </a:defRPr>
          </a:lvl8pPr>
          <a:lvl9pPr>
            <a:defRPr>
              <a:solidFill>
                <a:schemeClr val="lt1"/>
              </a:solidFill>
              <a:latin typeface="+mn-lt"/>
              <a:ea typeface="+mn-ea"/>
              <a:cs typeface="+mn-cs"/>
            </a:defRPr>
          </a:lvl9pPr>
        </a:lstStyle>
        <a:p>
          <a:pPr algn="l"/>
          <a:r>
            <a:rPr lang="pt-PT" sz="1600" b="1" u="sng" baseline="0">
              <a:solidFill>
                <a:schemeClr val="tx1"/>
              </a:solidFill>
            </a:rPr>
            <a:t>STORY # 02 - TASK # 01:</a:t>
          </a:r>
          <a:br>
            <a:rPr lang="pt-PT" sz="1600" baseline="0">
              <a:solidFill>
                <a:schemeClr val="tx1"/>
              </a:solidFill>
            </a:rPr>
          </a:br>
          <a:r>
            <a:rPr lang="pt-PT" sz="1600" baseline="0">
              <a:solidFill>
                <a:schemeClr val="tx1"/>
              </a:solidFill>
            </a:rPr>
            <a:t>Create the customer's flight status</a:t>
          </a:r>
          <a:endParaRPr lang="pt-PT" sz="1600">
            <a:solidFill>
              <a:schemeClr val="tx1"/>
            </a:solidFill>
          </a:endParaRPr>
        </a:p>
      </xdr:txBody>
    </xdr:sp>
    <xdr:clientData/>
  </xdr:twoCellAnchor>
  <xdr:twoCellAnchor>
    <xdr:from>
      <xdr:col>3</xdr:col>
      <xdr:colOff>317500</xdr:colOff>
      <xdr:row>3</xdr:row>
      <xdr:rowOff>952500</xdr:rowOff>
    </xdr:from>
    <xdr:to>
      <xdr:col>3</xdr:col>
      <xdr:colOff>2603500</xdr:colOff>
      <xdr:row>3</xdr:row>
      <xdr:rowOff>2492375</xdr:rowOff>
    </xdr:to>
    <xdr:sp macro="" textlink="">
      <xdr:nvSpPr>
        <xdr:cNvPr id="26" name="Folded Corner 38">
          <a:extLst>
            <a:ext uri="{FF2B5EF4-FFF2-40B4-BE49-F238E27FC236}">
              <a16:creationId xmlns:a16="http://schemas.microsoft.com/office/drawing/2014/main" id="{00000000-0008-0000-0000-00001A000000}"/>
            </a:ext>
          </a:extLst>
        </xdr:cNvPr>
        <xdr:cNvSpPr/>
      </xdr:nvSpPr>
      <xdr:spPr>
        <a:xfrm>
          <a:off x="9461500" y="6572250"/>
          <a:ext cx="2286000" cy="1539875"/>
        </a:xfrm>
        <a:prstGeom prst="foldedCorner">
          <a:avLst/>
        </a:prstGeom>
        <a:solidFill>
          <a:schemeClr val="accent2">
            <a:lumMod val="20000"/>
            <a:lumOff val="80000"/>
          </a:schemeClr>
        </a:solidFill>
        <a:ln>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lvl1pPr>
            <a:defRPr>
              <a:solidFill>
                <a:schemeClr val="lt1"/>
              </a:solidFill>
              <a:latin typeface="+mn-lt"/>
              <a:ea typeface="+mn-ea"/>
              <a:cs typeface="+mn-cs"/>
            </a:defRPr>
          </a:lvl1pPr>
          <a:lvl2pPr>
            <a:defRPr>
              <a:solidFill>
                <a:schemeClr val="lt1"/>
              </a:solidFill>
              <a:latin typeface="+mn-lt"/>
              <a:ea typeface="+mn-ea"/>
              <a:cs typeface="+mn-cs"/>
            </a:defRPr>
          </a:lvl2pPr>
          <a:lvl3pPr>
            <a:defRPr>
              <a:solidFill>
                <a:schemeClr val="lt1"/>
              </a:solidFill>
              <a:latin typeface="+mn-lt"/>
              <a:ea typeface="+mn-ea"/>
              <a:cs typeface="+mn-cs"/>
            </a:defRPr>
          </a:lvl3pPr>
          <a:lvl4pPr>
            <a:defRPr>
              <a:solidFill>
                <a:schemeClr val="lt1"/>
              </a:solidFill>
              <a:latin typeface="+mn-lt"/>
              <a:ea typeface="+mn-ea"/>
              <a:cs typeface="+mn-cs"/>
            </a:defRPr>
          </a:lvl4pPr>
          <a:lvl5pPr>
            <a:defRPr>
              <a:solidFill>
                <a:schemeClr val="lt1"/>
              </a:solidFill>
              <a:latin typeface="+mn-lt"/>
              <a:ea typeface="+mn-ea"/>
              <a:cs typeface="+mn-cs"/>
            </a:defRPr>
          </a:lvl5pPr>
          <a:lvl6pPr>
            <a:defRPr>
              <a:solidFill>
                <a:schemeClr val="lt1"/>
              </a:solidFill>
              <a:latin typeface="+mn-lt"/>
              <a:ea typeface="+mn-ea"/>
              <a:cs typeface="+mn-cs"/>
            </a:defRPr>
          </a:lvl6pPr>
          <a:lvl7pPr>
            <a:defRPr>
              <a:solidFill>
                <a:schemeClr val="lt1"/>
              </a:solidFill>
              <a:latin typeface="+mn-lt"/>
              <a:ea typeface="+mn-ea"/>
              <a:cs typeface="+mn-cs"/>
            </a:defRPr>
          </a:lvl7pPr>
          <a:lvl8pPr>
            <a:defRPr>
              <a:solidFill>
                <a:schemeClr val="lt1"/>
              </a:solidFill>
              <a:latin typeface="+mn-lt"/>
              <a:ea typeface="+mn-ea"/>
              <a:cs typeface="+mn-cs"/>
            </a:defRPr>
          </a:lvl8pPr>
          <a:lvl9pPr>
            <a:defRPr>
              <a:solidFill>
                <a:schemeClr val="lt1"/>
              </a:solidFill>
              <a:latin typeface="+mn-lt"/>
              <a:ea typeface="+mn-ea"/>
              <a:cs typeface="+mn-cs"/>
            </a:defRPr>
          </a:lvl9pPr>
        </a:lstStyle>
        <a:p>
          <a:pPr algn="l"/>
          <a:r>
            <a:rPr lang="pt-PT" sz="1600" b="1" u="sng" baseline="0">
              <a:solidFill>
                <a:schemeClr val="tx1"/>
              </a:solidFill>
            </a:rPr>
            <a:t>STORY # 03 - TASK # 01:</a:t>
          </a:r>
          <a:br>
            <a:rPr lang="pt-PT" sz="1600" baseline="0">
              <a:solidFill>
                <a:schemeClr val="tx1"/>
              </a:solidFill>
            </a:rPr>
          </a:br>
          <a:r>
            <a:rPr lang="pt-PT" sz="1600" baseline="0">
              <a:solidFill>
                <a:schemeClr val="tx1"/>
              </a:solidFill>
            </a:rPr>
            <a:t>Create the booking of flight of the customer</a:t>
          </a:r>
          <a:endParaRPr lang="pt-PT" sz="1600">
            <a:solidFill>
              <a:schemeClr val="tx1"/>
            </a:solidFill>
          </a:endParaRPr>
        </a:p>
      </xdr:txBody>
    </xdr:sp>
    <xdr:clientData/>
  </xdr:twoCellAnchor>
  <xdr:twoCellAnchor>
    <xdr:from>
      <xdr:col>3</xdr:col>
      <xdr:colOff>349250</xdr:colOff>
      <xdr:row>4</xdr:row>
      <xdr:rowOff>301625</xdr:rowOff>
    </xdr:from>
    <xdr:to>
      <xdr:col>3</xdr:col>
      <xdr:colOff>2635250</xdr:colOff>
      <xdr:row>4</xdr:row>
      <xdr:rowOff>1825625</xdr:rowOff>
    </xdr:to>
    <xdr:sp macro="" textlink="">
      <xdr:nvSpPr>
        <xdr:cNvPr id="27" name="Folded Corner 38">
          <a:extLst>
            <a:ext uri="{FF2B5EF4-FFF2-40B4-BE49-F238E27FC236}">
              <a16:creationId xmlns:a16="http://schemas.microsoft.com/office/drawing/2014/main" id="{00000000-0008-0000-0000-00001B000000}"/>
            </a:ext>
          </a:extLst>
        </xdr:cNvPr>
        <xdr:cNvSpPr/>
      </xdr:nvSpPr>
      <xdr:spPr>
        <a:xfrm>
          <a:off x="9493250" y="9128125"/>
          <a:ext cx="2286000" cy="1524000"/>
        </a:xfrm>
        <a:prstGeom prst="foldedCorner">
          <a:avLst/>
        </a:prstGeom>
        <a:solidFill>
          <a:schemeClr val="accent2">
            <a:lumMod val="20000"/>
            <a:lumOff val="80000"/>
          </a:schemeClr>
        </a:solidFill>
        <a:ln>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lvl1pPr>
            <a:defRPr>
              <a:solidFill>
                <a:schemeClr val="lt1"/>
              </a:solidFill>
              <a:latin typeface="+mn-lt"/>
              <a:ea typeface="+mn-ea"/>
              <a:cs typeface="+mn-cs"/>
            </a:defRPr>
          </a:lvl1pPr>
          <a:lvl2pPr>
            <a:defRPr>
              <a:solidFill>
                <a:schemeClr val="lt1"/>
              </a:solidFill>
              <a:latin typeface="+mn-lt"/>
              <a:ea typeface="+mn-ea"/>
              <a:cs typeface="+mn-cs"/>
            </a:defRPr>
          </a:lvl2pPr>
          <a:lvl3pPr>
            <a:defRPr>
              <a:solidFill>
                <a:schemeClr val="lt1"/>
              </a:solidFill>
              <a:latin typeface="+mn-lt"/>
              <a:ea typeface="+mn-ea"/>
              <a:cs typeface="+mn-cs"/>
            </a:defRPr>
          </a:lvl3pPr>
          <a:lvl4pPr>
            <a:defRPr>
              <a:solidFill>
                <a:schemeClr val="lt1"/>
              </a:solidFill>
              <a:latin typeface="+mn-lt"/>
              <a:ea typeface="+mn-ea"/>
              <a:cs typeface="+mn-cs"/>
            </a:defRPr>
          </a:lvl4pPr>
          <a:lvl5pPr>
            <a:defRPr>
              <a:solidFill>
                <a:schemeClr val="lt1"/>
              </a:solidFill>
              <a:latin typeface="+mn-lt"/>
              <a:ea typeface="+mn-ea"/>
              <a:cs typeface="+mn-cs"/>
            </a:defRPr>
          </a:lvl5pPr>
          <a:lvl6pPr>
            <a:defRPr>
              <a:solidFill>
                <a:schemeClr val="lt1"/>
              </a:solidFill>
              <a:latin typeface="+mn-lt"/>
              <a:ea typeface="+mn-ea"/>
              <a:cs typeface="+mn-cs"/>
            </a:defRPr>
          </a:lvl6pPr>
          <a:lvl7pPr>
            <a:defRPr>
              <a:solidFill>
                <a:schemeClr val="lt1"/>
              </a:solidFill>
              <a:latin typeface="+mn-lt"/>
              <a:ea typeface="+mn-ea"/>
              <a:cs typeface="+mn-cs"/>
            </a:defRPr>
          </a:lvl7pPr>
          <a:lvl8pPr>
            <a:defRPr>
              <a:solidFill>
                <a:schemeClr val="lt1"/>
              </a:solidFill>
              <a:latin typeface="+mn-lt"/>
              <a:ea typeface="+mn-ea"/>
              <a:cs typeface="+mn-cs"/>
            </a:defRPr>
          </a:lvl8pPr>
          <a:lvl9pPr>
            <a:defRPr>
              <a:solidFill>
                <a:schemeClr val="lt1"/>
              </a:solidFill>
              <a:latin typeface="+mn-lt"/>
              <a:ea typeface="+mn-ea"/>
              <a:cs typeface="+mn-cs"/>
            </a:defRPr>
          </a:lvl9pPr>
        </a:lstStyle>
        <a:p>
          <a:pPr algn="l"/>
          <a:r>
            <a:rPr lang="pt-PT" sz="1600" b="1" u="sng" baseline="0">
              <a:solidFill>
                <a:schemeClr val="tx1"/>
              </a:solidFill>
            </a:rPr>
            <a:t>STORY # 04 - TASK # 01:</a:t>
          </a:r>
          <a:br>
            <a:rPr lang="pt-PT" sz="1600" baseline="0">
              <a:solidFill>
                <a:schemeClr val="tx1"/>
              </a:solidFill>
            </a:rPr>
          </a:br>
          <a:r>
            <a:rPr lang="pt-PT" sz="1600" baseline="0">
              <a:solidFill>
                <a:schemeClr val="tx1"/>
              </a:solidFill>
            </a:rPr>
            <a:t>Create the Manage flight of the admin</a:t>
          </a:r>
          <a:endParaRPr lang="pt-PT" sz="1600">
            <a:solidFill>
              <a:schemeClr val="tx1"/>
            </a:solidFill>
          </a:endParaRPr>
        </a:p>
      </xdr:txBody>
    </xdr:sp>
    <xdr:clientData/>
  </xdr:twoCellAnchor>
  <xdr:twoCellAnchor>
    <xdr:from>
      <xdr:col>3</xdr:col>
      <xdr:colOff>349251</xdr:colOff>
      <xdr:row>5</xdr:row>
      <xdr:rowOff>460375</xdr:rowOff>
    </xdr:from>
    <xdr:to>
      <xdr:col>3</xdr:col>
      <xdr:colOff>2714625</xdr:colOff>
      <xdr:row>5</xdr:row>
      <xdr:rowOff>2000250</xdr:rowOff>
    </xdr:to>
    <xdr:sp macro="" textlink="">
      <xdr:nvSpPr>
        <xdr:cNvPr id="28" name="Folded Corner 38">
          <a:extLst>
            <a:ext uri="{FF2B5EF4-FFF2-40B4-BE49-F238E27FC236}">
              <a16:creationId xmlns:a16="http://schemas.microsoft.com/office/drawing/2014/main" id="{00000000-0008-0000-0000-00001C000000}"/>
            </a:ext>
          </a:extLst>
        </xdr:cNvPr>
        <xdr:cNvSpPr/>
      </xdr:nvSpPr>
      <xdr:spPr>
        <a:xfrm>
          <a:off x="9493251" y="11795125"/>
          <a:ext cx="2365374" cy="1539875"/>
        </a:xfrm>
        <a:prstGeom prst="foldedCorner">
          <a:avLst/>
        </a:prstGeom>
        <a:solidFill>
          <a:schemeClr val="accent2">
            <a:lumMod val="20000"/>
            <a:lumOff val="80000"/>
          </a:schemeClr>
        </a:solidFill>
        <a:ln>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lvl1pPr>
            <a:defRPr>
              <a:solidFill>
                <a:schemeClr val="lt1"/>
              </a:solidFill>
              <a:latin typeface="+mn-lt"/>
              <a:ea typeface="+mn-ea"/>
              <a:cs typeface="+mn-cs"/>
            </a:defRPr>
          </a:lvl1pPr>
          <a:lvl2pPr>
            <a:defRPr>
              <a:solidFill>
                <a:schemeClr val="lt1"/>
              </a:solidFill>
              <a:latin typeface="+mn-lt"/>
              <a:ea typeface="+mn-ea"/>
              <a:cs typeface="+mn-cs"/>
            </a:defRPr>
          </a:lvl2pPr>
          <a:lvl3pPr>
            <a:defRPr>
              <a:solidFill>
                <a:schemeClr val="lt1"/>
              </a:solidFill>
              <a:latin typeface="+mn-lt"/>
              <a:ea typeface="+mn-ea"/>
              <a:cs typeface="+mn-cs"/>
            </a:defRPr>
          </a:lvl3pPr>
          <a:lvl4pPr>
            <a:defRPr>
              <a:solidFill>
                <a:schemeClr val="lt1"/>
              </a:solidFill>
              <a:latin typeface="+mn-lt"/>
              <a:ea typeface="+mn-ea"/>
              <a:cs typeface="+mn-cs"/>
            </a:defRPr>
          </a:lvl4pPr>
          <a:lvl5pPr>
            <a:defRPr>
              <a:solidFill>
                <a:schemeClr val="lt1"/>
              </a:solidFill>
              <a:latin typeface="+mn-lt"/>
              <a:ea typeface="+mn-ea"/>
              <a:cs typeface="+mn-cs"/>
            </a:defRPr>
          </a:lvl5pPr>
          <a:lvl6pPr>
            <a:defRPr>
              <a:solidFill>
                <a:schemeClr val="lt1"/>
              </a:solidFill>
              <a:latin typeface="+mn-lt"/>
              <a:ea typeface="+mn-ea"/>
              <a:cs typeface="+mn-cs"/>
            </a:defRPr>
          </a:lvl6pPr>
          <a:lvl7pPr>
            <a:defRPr>
              <a:solidFill>
                <a:schemeClr val="lt1"/>
              </a:solidFill>
              <a:latin typeface="+mn-lt"/>
              <a:ea typeface="+mn-ea"/>
              <a:cs typeface="+mn-cs"/>
            </a:defRPr>
          </a:lvl7pPr>
          <a:lvl8pPr>
            <a:defRPr>
              <a:solidFill>
                <a:schemeClr val="lt1"/>
              </a:solidFill>
              <a:latin typeface="+mn-lt"/>
              <a:ea typeface="+mn-ea"/>
              <a:cs typeface="+mn-cs"/>
            </a:defRPr>
          </a:lvl8pPr>
          <a:lvl9pPr>
            <a:defRPr>
              <a:solidFill>
                <a:schemeClr val="lt1"/>
              </a:solidFill>
              <a:latin typeface="+mn-lt"/>
              <a:ea typeface="+mn-ea"/>
              <a:cs typeface="+mn-cs"/>
            </a:defRPr>
          </a:lvl9pPr>
        </a:lstStyle>
        <a:p>
          <a:pPr algn="l"/>
          <a:r>
            <a:rPr lang="pt-PT" sz="1600" b="1" u="sng" baseline="0">
              <a:solidFill>
                <a:schemeClr val="tx1"/>
              </a:solidFill>
            </a:rPr>
            <a:t>STORY # 05 - TASK # 04:</a:t>
          </a:r>
          <a:br>
            <a:rPr lang="pt-PT" sz="1600" baseline="0">
              <a:solidFill>
                <a:schemeClr val="tx1"/>
              </a:solidFill>
            </a:rPr>
          </a:br>
          <a:r>
            <a:rPr lang="pt-PT" sz="1600" baseline="0">
              <a:solidFill>
                <a:schemeClr val="tx1"/>
              </a:solidFill>
            </a:rPr>
            <a:t>Create the Mange Passenger section</a:t>
          </a:r>
          <a:endParaRPr lang="pt-PT" sz="1600">
            <a:solidFill>
              <a:schemeClr val="tx1"/>
            </a:solidFill>
          </a:endParaRPr>
        </a:p>
      </xdr:txBody>
    </xdr:sp>
    <xdr:clientData/>
  </xdr:twoCellAnchor>
  <xdr:twoCellAnchor>
    <xdr:from>
      <xdr:col>3</xdr:col>
      <xdr:colOff>349249</xdr:colOff>
      <xdr:row>6</xdr:row>
      <xdr:rowOff>317500</xdr:rowOff>
    </xdr:from>
    <xdr:to>
      <xdr:col>3</xdr:col>
      <xdr:colOff>2714624</xdr:colOff>
      <xdr:row>6</xdr:row>
      <xdr:rowOff>1889125</xdr:rowOff>
    </xdr:to>
    <xdr:sp macro="" textlink="">
      <xdr:nvSpPr>
        <xdr:cNvPr id="29" name="Folded Corner 38">
          <a:extLst>
            <a:ext uri="{FF2B5EF4-FFF2-40B4-BE49-F238E27FC236}">
              <a16:creationId xmlns:a16="http://schemas.microsoft.com/office/drawing/2014/main" id="{00000000-0008-0000-0000-00001D000000}"/>
            </a:ext>
          </a:extLst>
        </xdr:cNvPr>
        <xdr:cNvSpPr/>
      </xdr:nvSpPr>
      <xdr:spPr>
        <a:xfrm>
          <a:off x="9493249" y="14192250"/>
          <a:ext cx="2365375" cy="1571625"/>
        </a:xfrm>
        <a:prstGeom prst="foldedCorner">
          <a:avLst/>
        </a:prstGeom>
        <a:solidFill>
          <a:schemeClr val="accent2">
            <a:lumMod val="20000"/>
            <a:lumOff val="80000"/>
          </a:schemeClr>
        </a:solidFill>
        <a:ln>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lvl1pPr>
            <a:defRPr>
              <a:solidFill>
                <a:schemeClr val="lt1"/>
              </a:solidFill>
              <a:latin typeface="+mn-lt"/>
              <a:ea typeface="+mn-ea"/>
              <a:cs typeface="+mn-cs"/>
            </a:defRPr>
          </a:lvl1pPr>
          <a:lvl2pPr>
            <a:defRPr>
              <a:solidFill>
                <a:schemeClr val="lt1"/>
              </a:solidFill>
              <a:latin typeface="+mn-lt"/>
              <a:ea typeface="+mn-ea"/>
              <a:cs typeface="+mn-cs"/>
            </a:defRPr>
          </a:lvl2pPr>
          <a:lvl3pPr>
            <a:defRPr>
              <a:solidFill>
                <a:schemeClr val="lt1"/>
              </a:solidFill>
              <a:latin typeface="+mn-lt"/>
              <a:ea typeface="+mn-ea"/>
              <a:cs typeface="+mn-cs"/>
            </a:defRPr>
          </a:lvl3pPr>
          <a:lvl4pPr>
            <a:defRPr>
              <a:solidFill>
                <a:schemeClr val="lt1"/>
              </a:solidFill>
              <a:latin typeface="+mn-lt"/>
              <a:ea typeface="+mn-ea"/>
              <a:cs typeface="+mn-cs"/>
            </a:defRPr>
          </a:lvl4pPr>
          <a:lvl5pPr>
            <a:defRPr>
              <a:solidFill>
                <a:schemeClr val="lt1"/>
              </a:solidFill>
              <a:latin typeface="+mn-lt"/>
              <a:ea typeface="+mn-ea"/>
              <a:cs typeface="+mn-cs"/>
            </a:defRPr>
          </a:lvl5pPr>
          <a:lvl6pPr>
            <a:defRPr>
              <a:solidFill>
                <a:schemeClr val="lt1"/>
              </a:solidFill>
              <a:latin typeface="+mn-lt"/>
              <a:ea typeface="+mn-ea"/>
              <a:cs typeface="+mn-cs"/>
            </a:defRPr>
          </a:lvl6pPr>
          <a:lvl7pPr>
            <a:defRPr>
              <a:solidFill>
                <a:schemeClr val="lt1"/>
              </a:solidFill>
              <a:latin typeface="+mn-lt"/>
              <a:ea typeface="+mn-ea"/>
              <a:cs typeface="+mn-cs"/>
            </a:defRPr>
          </a:lvl7pPr>
          <a:lvl8pPr>
            <a:defRPr>
              <a:solidFill>
                <a:schemeClr val="lt1"/>
              </a:solidFill>
              <a:latin typeface="+mn-lt"/>
              <a:ea typeface="+mn-ea"/>
              <a:cs typeface="+mn-cs"/>
            </a:defRPr>
          </a:lvl8pPr>
          <a:lvl9pPr>
            <a:defRPr>
              <a:solidFill>
                <a:schemeClr val="lt1"/>
              </a:solidFill>
              <a:latin typeface="+mn-lt"/>
              <a:ea typeface="+mn-ea"/>
              <a:cs typeface="+mn-cs"/>
            </a:defRPr>
          </a:lvl9pPr>
        </a:lstStyle>
        <a:p>
          <a:pPr algn="l"/>
          <a:r>
            <a:rPr lang="pt-PT" sz="1600" b="1" u="sng" baseline="0">
              <a:solidFill>
                <a:schemeClr val="tx1"/>
              </a:solidFill>
            </a:rPr>
            <a:t>STORY # 06 - TASK # 04:</a:t>
          </a:r>
          <a:br>
            <a:rPr lang="pt-PT" sz="1600" baseline="0">
              <a:solidFill>
                <a:schemeClr val="tx1"/>
              </a:solidFill>
            </a:rPr>
          </a:br>
          <a:r>
            <a:rPr lang="pt-PT" sz="1600" baseline="0">
              <a:solidFill>
                <a:schemeClr val="tx1"/>
              </a:solidFill>
            </a:rPr>
            <a:t>Create the Manage User</a:t>
          </a:r>
          <a:endParaRPr lang="pt-PT" sz="1600">
            <a:solidFill>
              <a:schemeClr val="tx1"/>
            </a:solidFill>
          </a:endParaRPr>
        </a:p>
      </xdr:txBody>
    </xdr:sp>
    <xdr:clientData/>
  </xdr:twoCellAnchor>
  <xdr:twoCellAnchor>
    <xdr:from>
      <xdr:col>3</xdr:col>
      <xdr:colOff>428625</xdr:colOff>
      <xdr:row>7</xdr:row>
      <xdr:rowOff>587375</xdr:rowOff>
    </xdr:from>
    <xdr:to>
      <xdr:col>3</xdr:col>
      <xdr:colOff>2809875</xdr:colOff>
      <xdr:row>7</xdr:row>
      <xdr:rowOff>2159000</xdr:rowOff>
    </xdr:to>
    <xdr:sp macro="" textlink="">
      <xdr:nvSpPr>
        <xdr:cNvPr id="30" name="Folded Corner 38">
          <a:extLst>
            <a:ext uri="{FF2B5EF4-FFF2-40B4-BE49-F238E27FC236}">
              <a16:creationId xmlns:a16="http://schemas.microsoft.com/office/drawing/2014/main" id="{00000000-0008-0000-0000-00001E000000}"/>
            </a:ext>
          </a:extLst>
        </xdr:cNvPr>
        <xdr:cNvSpPr/>
      </xdr:nvSpPr>
      <xdr:spPr>
        <a:xfrm>
          <a:off x="9572625" y="17002125"/>
          <a:ext cx="2381250" cy="1571625"/>
        </a:xfrm>
        <a:prstGeom prst="foldedCorner">
          <a:avLst/>
        </a:prstGeom>
        <a:solidFill>
          <a:schemeClr val="accent2">
            <a:lumMod val="20000"/>
            <a:lumOff val="80000"/>
          </a:schemeClr>
        </a:solidFill>
        <a:ln>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lvl1pPr>
            <a:defRPr>
              <a:solidFill>
                <a:schemeClr val="lt1"/>
              </a:solidFill>
              <a:latin typeface="+mn-lt"/>
              <a:ea typeface="+mn-ea"/>
              <a:cs typeface="+mn-cs"/>
            </a:defRPr>
          </a:lvl1pPr>
          <a:lvl2pPr>
            <a:defRPr>
              <a:solidFill>
                <a:schemeClr val="lt1"/>
              </a:solidFill>
              <a:latin typeface="+mn-lt"/>
              <a:ea typeface="+mn-ea"/>
              <a:cs typeface="+mn-cs"/>
            </a:defRPr>
          </a:lvl2pPr>
          <a:lvl3pPr>
            <a:defRPr>
              <a:solidFill>
                <a:schemeClr val="lt1"/>
              </a:solidFill>
              <a:latin typeface="+mn-lt"/>
              <a:ea typeface="+mn-ea"/>
              <a:cs typeface="+mn-cs"/>
            </a:defRPr>
          </a:lvl3pPr>
          <a:lvl4pPr>
            <a:defRPr>
              <a:solidFill>
                <a:schemeClr val="lt1"/>
              </a:solidFill>
              <a:latin typeface="+mn-lt"/>
              <a:ea typeface="+mn-ea"/>
              <a:cs typeface="+mn-cs"/>
            </a:defRPr>
          </a:lvl4pPr>
          <a:lvl5pPr>
            <a:defRPr>
              <a:solidFill>
                <a:schemeClr val="lt1"/>
              </a:solidFill>
              <a:latin typeface="+mn-lt"/>
              <a:ea typeface="+mn-ea"/>
              <a:cs typeface="+mn-cs"/>
            </a:defRPr>
          </a:lvl5pPr>
          <a:lvl6pPr>
            <a:defRPr>
              <a:solidFill>
                <a:schemeClr val="lt1"/>
              </a:solidFill>
              <a:latin typeface="+mn-lt"/>
              <a:ea typeface="+mn-ea"/>
              <a:cs typeface="+mn-cs"/>
            </a:defRPr>
          </a:lvl6pPr>
          <a:lvl7pPr>
            <a:defRPr>
              <a:solidFill>
                <a:schemeClr val="lt1"/>
              </a:solidFill>
              <a:latin typeface="+mn-lt"/>
              <a:ea typeface="+mn-ea"/>
              <a:cs typeface="+mn-cs"/>
            </a:defRPr>
          </a:lvl7pPr>
          <a:lvl8pPr>
            <a:defRPr>
              <a:solidFill>
                <a:schemeClr val="lt1"/>
              </a:solidFill>
              <a:latin typeface="+mn-lt"/>
              <a:ea typeface="+mn-ea"/>
              <a:cs typeface="+mn-cs"/>
            </a:defRPr>
          </a:lvl8pPr>
          <a:lvl9pPr>
            <a:defRPr>
              <a:solidFill>
                <a:schemeClr val="lt1"/>
              </a:solidFill>
              <a:latin typeface="+mn-lt"/>
              <a:ea typeface="+mn-ea"/>
              <a:cs typeface="+mn-cs"/>
            </a:defRPr>
          </a:lvl9pPr>
        </a:lstStyle>
        <a:p>
          <a:pPr algn="l"/>
          <a:r>
            <a:rPr lang="pt-PT" sz="1600" b="1" u="sng" baseline="0">
              <a:solidFill>
                <a:schemeClr val="tx1"/>
              </a:solidFill>
            </a:rPr>
            <a:t>STORY # 07 - TASK # 01:</a:t>
          </a:r>
          <a:br>
            <a:rPr lang="pt-PT" sz="1600" baseline="0">
              <a:solidFill>
                <a:schemeClr val="tx1"/>
              </a:solidFill>
            </a:rPr>
          </a:br>
          <a:r>
            <a:rPr lang="pt-PT" sz="1600" baseline="0">
              <a:solidFill>
                <a:schemeClr val="tx1"/>
              </a:solidFill>
            </a:rPr>
            <a:t>Medge everything</a:t>
          </a:r>
          <a:endParaRPr lang="pt-PT" sz="16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88900</xdr:colOff>
      <xdr:row>1</xdr:row>
      <xdr:rowOff>50800</xdr:rowOff>
    </xdr:from>
    <xdr:to>
      <xdr:col>22</xdr:col>
      <xdr:colOff>317500</xdr:colOff>
      <xdr:row>11</xdr:row>
      <xdr:rowOff>0</xdr:rowOff>
    </xdr:to>
    <xdr:graphicFrame macro="">
      <xdr:nvGraphicFramePr>
        <xdr:cNvPr id="336948" name="Chart 2">
          <a:extLst>
            <a:ext uri="{FF2B5EF4-FFF2-40B4-BE49-F238E27FC236}">
              <a16:creationId xmlns:a16="http://schemas.microsoft.com/office/drawing/2014/main" id="{00000000-0008-0000-0400-0000342405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zoomScale="60" zoomScaleNormal="60" workbookViewId="0">
      <pane ySplit="1" topLeftCell="A8" activePane="bottomLeft" state="frozen"/>
      <selection pane="bottomLeft" activeCell="B7" sqref="B7"/>
    </sheetView>
  </sheetViews>
  <sheetFormatPr defaultColWidth="35.85546875" defaultRowHeight="99.95" customHeight="1" x14ac:dyDescent="0.2"/>
  <cols>
    <col min="1" max="1" width="45.85546875" style="143" customWidth="1"/>
    <col min="2" max="2" width="45.85546875" style="134" customWidth="1"/>
    <col min="3" max="3" width="45.85546875" style="137" customWidth="1"/>
    <col min="4" max="4" width="45.85546875" style="136" customWidth="1"/>
    <col min="5" max="5" width="45.85546875" style="144" customWidth="1"/>
    <col min="6" max="16384" width="35.85546875" style="133"/>
  </cols>
  <sheetData>
    <row r="1" spans="1:5" s="132" customFormat="1" ht="27.75" x14ac:dyDescent="0.2">
      <c r="A1" s="138" t="s">
        <v>26</v>
      </c>
      <c r="B1" s="139" t="s">
        <v>24</v>
      </c>
      <c r="C1" s="140" t="s">
        <v>25</v>
      </c>
      <c r="D1" s="141" t="s">
        <v>0</v>
      </c>
      <c r="E1" s="142" t="s">
        <v>4</v>
      </c>
    </row>
    <row r="2" spans="1:5" ht="241.5" customHeight="1" x14ac:dyDescent="0.2">
      <c r="C2" s="135"/>
    </row>
    <row r="3" spans="1:5" ht="172.5" customHeight="1" x14ac:dyDescent="0.2"/>
    <row r="4" spans="1:5" ht="350.25" customHeight="1" x14ac:dyDescent="0.2"/>
    <row r="5" spans="1:5" ht="213" customHeight="1" x14ac:dyDescent="0.2"/>
    <row r="6" spans="1:5" ht="198.75" customHeight="1" x14ac:dyDescent="0.2"/>
    <row r="7" spans="1:5" ht="275.25" customHeight="1" x14ac:dyDescent="0.2"/>
    <row r="8" spans="1:5" ht="210.75" customHeight="1" x14ac:dyDescent="0.2"/>
  </sheetData>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K23"/>
  <sheetViews>
    <sheetView topLeftCell="A2" workbookViewId="0">
      <selection activeCell="H10" sqref="H10"/>
    </sheetView>
  </sheetViews>
  <sheetFormatPr defaultColWidth="9.140625" defaultRowHeight="21.95" customHeight="1" x14ac:dyDescent="0.2"/>
  <cols>
    <col min="1" max="1" width="4.85546875" style="1" customWidth="1"/>
    <col min="2" max="2" width="22.85546875" style="4" customWidth="1"/>
    <col min="3" max="9" width="4.42578125" style="1" customWidth="1"/>
    <col min="10" max="10" width="12.28515625" style="1" customWidth="1"/>
    <col min="11" max="16384" width="9.140625" style="1"/>
  </cols>
  <sheetData>
    <row r="2" spans="2:11" ht="60" customHeight="1" thickBot="1" x14ac:dyDescent="0.25">
      <c r="B2" s="169" t="s">
        <v>22</v>
      </c>
      <c r="C2" s="169"/>
      <c r="D2" s="169"/>
      <c r="E2" s="169"/>
      <c r="F2" s="169"/>
      <c r="G2" s="169"/>
      <c r="H2" s="169"/>
      <c r="I2" s="169"/>
      <c r="J2" s="169"/>
    </row>
    <row r="3" spans="2:11" s="8" customFormat="1" ht="12.95" customHeight="1" thickBot="1" x14ac:dyDescent="0.25">
      <c r="B3" s="19" t="s">
        <v>1</v>
      </c>
      <c r="C3" s="91" t="str">
        <f>CHOOSE(WEEKDAY(C5),"S","M","T","W","R","F","S")</f>
        <v>R</v>
      </c>
      <c r="D3" s="92" t="str">
        <f t="shared" ref="D3:I3" si="0">CHOOSE(WEEKDAY(D5),"S","M","T","W","R","F","S")</f>
        <v>F</v>
      </c>
      <c r="E3" s="92" t="str">
        <f t="shared" si="0"/>
        <v>S</v>
      </c>
      <c r="F3" s="92" t="str">
        <f t="shared" si="0"/>
        <v>S</v>
      </c>
      <c r="G3" s="92" t="str">
        <f t="shared" si="0"/>
        <v>M</v>
      </c>
      <c r="H3" s="92" t="str">
        <f t="shared" si="0"/>
        <v>T</v>
      </c>
      <c r="I3" s="93" t="str">
        <f t="shared" si="0"/>
        <v>W</v>
      </c>
    </row>
    <row r="4" spans="2:11" s="9" customFormat="1" ht="24" customHeight="1" thickBot="1" x14ac:dyDescent="0.25">
      <c r="B4" s="19" t="s">
        <v>2</v>
      </c>
      <c r="C4" s="172" t="str">
        <f>CHOOSE(MONTH(E5),"January", "February", "March", "April", "May", "June", "July", "August", "September", "October", "November", "December")</f>
        <v>September</v>
      </c>
      <c r="D4" s="173"/>
      <c r="E4" s="173"/>
      <c r="F4" s="173"/>
      <c r="G4" s="173"/>
      <c r="H4" s="173"/>
      <c r="I4" s="174"/>
      <c r="J4" s="18"/>
      <c r="K4" s="18"/>
    </row>
    <row r="5" spans="2:11" s="7" customFormat="1" ht="21.95" customHeight="1" thickBot="1" x14ac:dyDescent="0.25">
      <c r="B5" s="82" t="s">
        <v>7</v>
      </c>
      <c r="C5" s="94">
        <v>43370</v>
      </c>
      <c r="D5" s="95">
        <f t="shared" ref="D5:I5" si="1">C5+1</f>
        <v>43371</v>
      </c>
      <c r="E5" s="95">
        <f t="shared" si="1"/>
        <v>43372</v>
      </c>
      <c r="F5" s="95">
        <f t="shared" si="1"/>
        <v>43373</v>
      </c>
      <c r="G5" s="95">
        <f t="shared" si="1"/>
        <v>43374</v>
      </c>
      <c r="H5" s="95">
        <f t="shared" si="1"/>
        <v>43375</v>
      </c>
      <c r="I5" s="96">
        <f t="shared" si="1"/>
        <v>43376</v>
      </c>
    </row>
    <row r="6" spans="2:11" ht="21.95" customHeight="1" x14ac:dyDescent="0.2">
      <c r="B6" s="170" t="s">
        <v>7</v>
      </c>
      <c r="C6" s="175" t="s">
        <v>39</v>
      </c>
      <c r="D6" s="176"/>
      <c r="E6" s="176"/>
      <c r="F6" s="176"/>
      <c r="G6" s="176"/>
      <c r="H6" s="176"/>
      <c r="I6" s="177"/>
      <c r="J6" s="178" t="s">
        <v>11</v>
      </c>
    </row>
    <row r="7" spans="2:11" ht="21.95" customHeight="1" thickBot="1" x14ac:dyDescent="0.25">
      <c r="B7" s="171"/>
      <c r="C7" s="115">
        <v>1</v>
      </c>
      <c r="D7" s="116">
        <f t="shared" ref="D7:I7" si="2">C7+1</f>
        <v>2</v>
      </c>
      <c r="E7" s="116">
        <f t="shared" si="2"/>
        <v>3</v>
      </c>
      <c r="F7" s="116">
        <f t="shared" si="2"/>
        <v>4</v>
      </c>
      <c r="G7" s="116">
        <f t="shared" si="2"/>
        <v>5</v>
      </c>
      <c r="H7" s="116">
        <f t="shared" si="2"/>
        <v>6</v>
      </c>
      <c r="I7" s="117">
        <f t="shared" si="2"/>
        <v>7</v>
      </c>
      <c r="J7" s="179"/>
    </row>
    <row r="8" spans="2:11" ht="21.95" customHeight="1" x14ac:dyDescent="0.2">
      <c r="B8" s="159" t="s">
        <v>34</v>
      </c>
      <c r="C8" s="12">
        <v>1</v>
      </c>
      <c r="D8" s="13">
        <v>2</v>
      </c>
      <c r="E8" s="13">
        <v>2</v>
      </c>
      <c r="F8" s="13">
        <v>0</v>
      </c>
      <c r="G8" s="13">
        <v>2</v>
      </c>
      <c r="H8" s="13">
        <v>0</v>
      </c>
      <c r="I8" s="14">
        <v>0</v>
      </c>
      <c r="J8" s="112">
        <f t="shared" ref="J8:J13" si="3">SUM(C8:I8)</f>
        <v>7</v>
      </c>
    </row>
    <row r="9" spans="2:11" ht="21.95" customHeight="1" x14ac:dyDescent="0.2">
      <c r="B9" s="160" t="s">
        <v>35</v>
      </c>
      <c r="C9" s="15">
        <v>1</v>
      </c>
      <c r="D9" s="16">
        <v>2</v>
      </c>
      <c r="E9" s="16">
        <v>2</v>
      </c>
      <c r="F9" s="16">
        <v>0</v>
      </c>
      <c r="G9" s="16">
        <v>2</v>
      </c>
      <c r="H9" s="16">
        <v>0</v>
      </c>
      <c r="I9" s="17">
        <v>0</v>
      </c>
      <c r="J9" s="113">
        <f t="shared" si="3"/>
        <v>7</v>
      </c>
    </row>
    <row r="10" spans="2:11" ht="21.95" customHeight="1" x14ac:dyDescent="0.2">
      <c r="B10" s="160" t="s">
        <v>36</v>
      </c>
      <c r="C10" s="15">
        <v>1</v>
      </c>
      <c r="D10" s="16">
        <v>1</v>
      </c>
      <c r="E10" s="16">
        <v>1</v>
      </c>
      <c r="F10" s="16">
        <v>2</v>
      </c>
      <c r="G10" s="16">
        <v>0</v>
      </c>
      <c r="H10" s="16">
        <v>2</v>
      </c>
      <c r="I10" s="17">
        <v>0</v>
      </c>
      <c r="J10" s="113">
        <f t="shared" si="3"/>
        <v>7</v>
      </c>
    </row>
    <row r="11" spans="2:11" ht="21.95" customHeight="1" x14ac:dyDescent="0.2">
      <c r="B11" s="10"/>
      <c r="C11" s="15">
        <v>0</v>
      </c>
      <c r="D11" s="16">
        <v>0</v>
      </c>
      <c r="E11" s="16">
        <v>0</v>
      </c>
      <c r="F11" s="16">
        <v>0</v>
      </c>
      <c r="G11" s="16">
        <v>0</v>
      </c>
      <c r="H11" s="16"/>
      <c r="I11" s="17"/>
      <c r="J11" s="113">
        <f t="shared" si="3"/>
        <v>0</v>
      </c>
    </row>
    <row r="12" spans="2:11" ht="21.95" customHeight="1" x14ac:dyDescent="0.2">
      <c r="B12" s="10"/>
      <c r="C12" s="15">
        <v>0</v>
      </c>
      <c r="D12" s="16">
        <v>0</v>
      </c>
      <c r="E12" s="16">
        <v>0</v>
      </c>
      <c r="F12" s="16">
        <v>0</v>
      </c>
      <c r="G12" s="16">
        <v>0</v>
      </c>
      <c r="H12" s="16"/>
      <c r="I12" s="17"/>
      <c r="J12" s="113">
        <f t="shared" si="3"/>
        <v>0</v>
      </c>
    </row>
    <row r="13" spans="2:11" ht="21.95" customHeight="1" thickBot="1" x14ac:dyDescent="0.25">
      <c r="B13" s="11"/>
      <c r="C13" s="20">
        <v>0</v>
      </c>
      <c r="D13" s="21">
        <v>0</v>
      </c>
      <c r="E13" s="21">
        <v>0</v>
      </c>
      <c r="F13" s="21">
        <v>0</v>
      </c>
      <c r="G13" s="21">
        <v>0</v>
      </c>
      <c r="H13" s="21"/>
      <c r="I13" s="22"/>
      <c r="J13" s="114">
        <f t="shared" si="3"/>
        <v>0</v>
      </c>
    </row>
    <row r="14" spans="2:11" ht="21.95" customHeight="1" thickTop="1" x14ac:dyDescent="0.2">
      <c r="B14" s="23" t="s">
        <v>8</v>
      </c>
      <c r="C14" s="106">
        <f t="shared" ref="C14:J14" si="4">SUM(C8:C13)</f>
        <v>3</v>
      </c>
      <c r="D14" s="107">
        <f t="shared" si="4"/>
        <v>5</v>
      </c>
      <c r="E14" s="107">
        <f t="shared" si="4"/>
        <v>5</v>
      </c>
      <c r="F14" s="107">
        <f t="shared" si="4"/>
        <v>2</v>
      </c>
      <c r="G14" s="107">
        <f t="shared" si="4"/>
        <v>4</v>
      </c>
      <c r="H14" s="107">
        <f t="shared" si="4"/>
        <v>2</v>
      </c>
      <c r="I14" s="108">
        <f t="shared" si="4"/>
        <v>0</v>
      </c>
      <c r="J14" s="164">
        <f t="shared" si="4"/>
        <v>21</v>
      </c>
    </row>
    <row r="15" spans="2:11" ht="21.95" customHeight="1" x14ac:dyDescent="0.2">
      <c r="B15" s="24" t="s">
        <v>9</v>
      </c>
      <c r="C15" s="109">
        <f>C$16-SUM(C$14:C$14)</f>
        <v>18</v>
      </c>
      <c r="D15" s="110">
        <f>C$16-SUM(C$14:D$14)</f>
        <v>13</v>
      </c>
      <c r="E15" s="110">
        <f>C$16-SUM(C$14:E$14)</f>
        <v>8</v>
      </c>
      <c r="F15" s="110">
        <f>C$16-SUM(C$14:F$14)</f>
        <v>6</v>
      </c>
      <c r="G15" s="110">
        <f>C$16-SUM(C$14:G$14)</f>
        <v>2</v>
      </c>
      <c r="H15" s="110">
        <f>C$16-SUM(C$14:H$14)</f>
        <v>0</v>
      </c>
      <c r="I15" s="111">
        <f>C$16-SUM(C$14:I$14)</f>
        <v>0</v>
      </c>
      <c r="J15" s="165"/>
    </row>
    <row r="16" spans="2:11" ht="21.95" customHeight="1" thickBot="1" x14ac:dyDescent="0.25">
      <c r="B16" s="25" t="s">
        <v>10</v>
      </c>
      <c r="C16" s="167">
        <f>SUM(C14:I14)</f>
        <v>21</v>
      </c>
      <c r="D16" s="168"/>
      <c r="E16" s="168"/>
      <c r="F16" s="168"/>
      <c r="G16" s="168"/>
      <c r="H16" s="168"/>
      <c r="I16" s="166"/>
      <c r="J16" s="166"/>
    </row>
    <row r="23" spans="2:2" ht="21.95" customHeight="1" x14ac:dyDescent="0.2">
      <c r="B23" s="5"/>
    </row>
  </sheetData>
  <mergeCells count="7">
    <mergeCell ref="J14:J16"/>
    <mergeCell ref="C16:I16"/>
    <mergeCell ref="B2:J2"/>
    <mergeCell ref="B6:B7"/>
    <mergeCell ref="C4:I4"/>
    <mergeCell ref="C6:I6"/>
    <mergeCell ref="J6:J7"/>
  </mergeCells>
  <phoneticPr fontId="0" type="noConversion"/>
  <conditionalFormatting sqref="C14:I15 E7:I13">
    <cfRule type="expression" dxfId="65" priority="15">
      <formula>C$5&lt;TODAY()</formula>
    </cfRule>
  </conditionalFormatting>
  <conditionalFormatting sqref="C5:C7 C14:I15 D5:I5 D7:I7 E3:I3 E8:I13">
    <cfRule type="expression" dxfId="64" priority="14">
      <formula>C$3="S"</formula>
    </cfRule>
  </conditionalFormatting>
  <conditionalFormatting sqref="C7">
    <cfRule type="expression" dxfId="63" priority="38">
      <formula>C$5&lt;TODAY()</formula>
    </cfRule>
  </conditionalFormatting>
  <conditionalFormatting sqref="C3">
    <cfRule type="expression" dxfId="62" priority="37">
      <formula>C$3="S"</formula>
    </cfRule>
  </conditionalFormatting>
  <conditionalFormatting sqref="D7">
    <cfRule type="expression" dxfId="61" priority="36">
      <formula>D$5&lt;TODAY()</formula>
    </cfRule>
  </conditionalFormatting>
  <conditionalFormatting sqref="D3">
    <cfRule type="expression" dxfId="60" priority="35">
      <formula>D$3="S"</formula>
    </cfRule>
  </conditionalFormatting>
  <conditionalFormatting sqref="C4">
    <cfRule type="expression" dxfId="59" priority="9">
      <formula>C$3="S"</formula>
    </cfRule>
  </conditionalFormatting>
  <conditionalFormatting sqref="C8:C13">
    <cfRule type="expression" dxfId="58" priority="7">
      <formula>C$5&lt;TODAY()</formula>
    </cfRule>
  </conditionalFormatting>
  <conditionalFormatting sqref="C8:C13">
    <cfRule type="expression" dxfId="57" priority="6">
      <formula>C$3="S"</formula>
    </cfRule>
  </conditionalFormatting>
  <conditionalFormatting sqref="D8:D13">
    <cfRule type="expression" dxfId="56" priority="5">
      <formula>D$5&lt;TODAY()</formula>
    </cfRule>
  </conditionalFormatting>
  <conditionalFormatting sqref="D8:D13">
    <cfRule type="expression" dxfId="55" priority="4">
      <formula>D$3="S"</formula>
    </cfRule>
  </conditionalFormatting>
  <conditionalFormatting sqref="C8:I13">
    <cfRule type="cellIs" dxfId="54" priority="1" operator="equal">
      <formula>0</formula>
    </cfRule>
  </conditionalFormatting>
  <dataValidations count="1">
    <dataValidation type="whole" allowBlank="1" showInputMessage="1" showErrorMessage="1" errorTitle="You exceed the reality" error="There are only 24 hours in a day..._x000d_Please, be realistic!" sqref="C8:J13" xr:uid="{00000000-0002-0000-0100-000000000000}">
      <formula1>0</formula1>
      <formula2>24</formula2>
    </dataValidation>
  </dataValidations>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K23"/>
  <sheetViews>
    <sheetView topLeftCell="A2" workbookViewId="0">
      <selection activeCell="H10" sqref="H10"/>
    </sheetView>
  </sheetViews>
  <sheetFormatPr defaultColWidth="9.140625" defaultRowHeight="21.95" customHeight="1" x14ac:dyDescent="0.2"/>
  <cols>
    <col min="1" max="1" width="4.85546875" style="1" customWidth="1"/>
    <col min="2" max="2" width="22.85546875" style="4" customWidth="1"/>
    <col min="3" max="9" width="4.42578125" style="1" customWidth="1"/>
    <col min="10" max="10" width="9.85546875" style="1" customWidth="1"/>
    <col min="11" max="16384" width="9.140625" style="1"/>
  </cols>
  <sheetData>
    <row r="2" spans="2:11" ht="60" customHeight="1" thickBot="1" x14ac:dyDescent="0.25">
      <c r="B2" s="169" t="s">
        <v>23</v>
      </c>
      <c r="C2" s="169"/>
      <c r="D2" s="169"/>
      <c r="E2" s="169"/>
      <c r="F2" s="169"/>
      <c r="G2" s="169"/>
      <c r="H2" s="169"/>
      <c r="I2" s="169"/>
      <c r="J2" s="169"/>
    </row>
    <row r="3" spans="2:11" s="8" customFormat="1" ht="12.95" customHeight="1" x14ac:dyDescent="0.2">
      <c r="B3" s="19" t="s">
        <v>1</v>
      </c>
      <c r="C3" s="73" t="str">
        <f>CHOOSE(WEEKDAY(C5),"S","M","T","W","R","F","S")</f>
        <v>R</v>
      </c>
      <c r="D3" s="74" t="str">
        <f t="shared" ref="D3:I3" si="0">CHOOSE(WEEKDAY(D5),"S","M","T","W","R","F","S")</f>
        <v>F</v>
      </c>
      <c r="E3" s="74" t="str">
        <f t="shared" si="0"/>
        <v>S</v>
      </c>
      <c r="F3" s="74" t="str">
        <f t="shared" si="0"/>
        <v>S</v>
      </c>
      <c r="G3" s="74" t="str">
        <f t="shared" si="0"/>
        <v>M</v>
      </c>
      <c r="H3" s="74" t="str">
        <f t="shared" si="0"/>
        <v>T</v>
      </c>
      <c r="I3" s="75" t="str">
        <f t="shared" si="0"/>
        <v>W</v>
      </c>
    </row>
    <row r="4" spans="2:11" s="9" customFormat="1" ht="24" customHeight="1" x14ac:dyDescent="0.2">
      <c r="B4" s="19" t="s">
        <v>2</v>
      </c>
      <c r="C4" s="180" t="s">
        <v>37</v>
      </c>
      <c r="D4" s="181"/>
      <c r="E4" s="181"/>
      <c r="F4" s="181"/>
      <c r="G4" s="181"/>
      <c r="H4" s="181"/>
      <c r="I4" s="182"/>
      <c r="J4" s="18"/>
      <c r="K4" s="18"/>
    </row>
    <row r="5" spans="2:11" s="7" customFormat="1" ht="21.95" customHeight="1" thickBot="1" x14ac:dyDescent="0.25">
      <c r="B5" s="19" t="s">
        <v>3</v>
      </c>
      <c r="C5" s="70">
        <v>43370</v>
      </c>
      <c r="D5" s="71">
        <f t="shared" ref="D5:I5" si="1">C5+1</f>
        <v>43371</v>
      </c>
      <c r="E5" s="71">
        <f t="shared" si="1"/>
        <v>43372</v>
      </c>
      <c r="F5" s="71">
        <f t="shared" si="1"/>
        <v>43373</v>
      </c>
      <c r="G5" s="71">
        <f t="shared" si="1"/>
        <v>43374</v>
      </c>
      <c r="H5" s="71">
        <f t="shared" si="1"/>
        <v>43375</v>
      </c>
      <c r="I5" s="72">
        <f t="shared" si="1"/>
        <v>43376</v>
      </c>
    </row>
    <row r="6" spans="2:11" ht="21.95" customHeight="1" x14ac:dyDescent="0.2">
      <c r="B6" s="170" t="s">
        <v>7</v>
      </c>
      <c r="C6" s="175" t="s">
        <v>6</v>
      </c>
      <c r="D6" s="176"/>
      <c r="E6" s="176"/>
      <c r="F6" s="176"/>
      <c r="G6" s="176"/>
      <c r="H6" s="176"/>
      <c r="I6" s="177"/>
      <c r="J6" s="178" t="s">
        <v>11</v>
      </c>
    </row>
    <row r="7" spans="2:11" ht="21.95" customHeight="1" thickBot="1" x14ac:dyDescent="0.25">
      <c r="B7" s="171"/>
      <c r="C7" s="115">
        <v>1</v>
      </c>
      <c r="D7" s="116">
        <f t="shared" ref="D7:I7" si="2">C7+1</f>
        <v>2</v>
      </c>
      <c r="E7" s="116">
        <f t="shared" si="2"/>
        <v>3</v>
      </c>
      <c r="F7" s="116">
        <f t="shared" si="2"/>
        <v>4</v>
      </c>
      <c r="G7" s="116">
        <f t="shared" si="2"/>
        <v>5</v>
      </c>
      <c r="H7" s="116">
        <f t="shared" si="2"/>
        <v>6</v>
      </c>
      <c r="I7" s="117">
        <f t="shared" si="2"/>
        <v>7</v>
      </c>
      <c r="J7" s="179"/>
    </row>
    <row r="8" spans="2:11" ht="21.95" customHeight="1" x14ac:dyDescent="0.2">
      <c r="B8" s="159" t="s">
        <v>38</v>
      </c>
      <c r="C8" s="97">
        <v>1</v>
      </c>
      <c r="D8" s="98">
        <v>2</v>
      </c>
      <c r="E8" s="98">
        <v>2</v>
      </c>
      <c r="F8" s="98">
        <v>0</v>
      </c>
      <c r="G8" s="98">
        <v>2</v>
      </c>
      <c r="H8" s="98">
        <v>0</v>
      </c>
      <c r="I8" s="99">
        <v>0</v>
      </c>
      <c r="J8" s="112">
        <f t="shared" ref="J8:J13" si="3">SUM(C8:I8)</f>
        <v>7</v>
      </c>
    </row>
    <row r="9" spans="2:11" ht="21.95" customHeight="1" x14ac:dyDescent="0.2">
      <c r="B9" s="160" t="s">
        <v>35</v>
      </c>
      <c r="C9" s="100">
        <v>1</v>
      </c>
      <c r="D9" s="101">
        <v>2</v>
      </c>
      <c r="E9" s="101">
        <v>2</v>
      </c>
      <c r="F9" s="101">
        <v>0</v>
      </c>
      <c r="G9" s="101">
        <v>2</v>
      </c>
      <c r="H9" s="101">
        <v>0</v>
      </c>
      <c r="I9" s="102">
        <v>0</v>
      </c>
      <c r="J9" s="113">
        <f t="shared" si="3"/>
        <v>7</v>
      </c>
    </row>
    <row r="10" spans="2:11" ht="21.95" customHeight="1" x14ac:dyDescent="0.2">
      <c r="B10" s="160" t="s">
        <v>36</v>
      </c>
      <c r="C10" s="100">
        <v>1</v>
      </c>
      <c r="D10" s="101">
        <v>1</v>
      </c>
      <c r="E10" s="101">
        <v>1</v>
      </c>
      <c r="F10" s="101">
        <v>2</v>
      </c>
      <c r="G10" s="101">
        <v>0</v>
      </c>
      <c r="H10" s="101">
        <v>2</v>
      </c>
      <c r="I10" s="102">
        <v>0</v>
      </c>
      <c r="J10" s="113">
        <f t="shared" si="3"/>
        <v>7</v>
      </c>
    </row>
    <row r="11" spans="2:11" ht="21.95" customHeight="1" x14ac:dyDescent="0.2">
      <c r="B11" s="10"/>
      <c r="C11" s="100">
        <v>0</v>
      </c>
      <c r="D11" s="101">
        <v>0</v>
      </c>
      <c r="E11" s="101">
        <v>0</v>
      </c>
      <c r="F11" s="101">
        <v>0</v>
      </c>
      <c r="G11" s="101">
        <v>0</v>
      </c>
      <c r="H11" s="101">
        <v>0</v>
      </c>
      <c r="I11" s="102">
        <v>0</v>
      </c>
      <c r="J11" s="113">
        <f t="shared" si="3"/>
        <v>0</v>
      </c>
    </row>
    <row r="12" spans="2:11" ht="21.95" customHeight="1" x14ac:dyDescent="0.2">
      <c r="B12" s="10"/>
      <c r="C12" s="100">
        <v>0</v>
      </c>
      <c r="D12" s="101">
        <v>0</v>
      </c>
      <c r="E12" s="101">
        <v>0</v>
      </c>
      <c r="F12" s="101">
        <v>0</v>
      </c>
      <c r="G12" s="101">
        <v>0</v>
      </c>
      <c r="H12" s="101">
        <v>0</v>
      </c>
      <c r="I12" s="102">
        <v>0</v>
      </c>
      <c r="J12" s="113">
        <f t="shared" si="3"/>
        <v>0</v>
      </c>
    </row>
    <row r="13" spans="2:11" ht="21.95" customHeight="1" thickBot="1" x14ac:dyDescent="0.25">
      <c r="B13" s="11"/>
      <c r="C13" s="103">
        <v>0</v>
      </c>
      <c r="D13" s="104">
        <v>0</v>
      </c>
      <c r="E13" s="104">
        <v>0</v>
      </c>
      <c r="F13" s="104">
        <v>0</v>
      </c>
      <c r="G13" s="104">
        <v>0</v>
      </c>
      <c r="H13" s="104">
        <v>0</v>
      </c>
      <c r="I13" s="105">
        <v>0</v>
      </c>
      <c r="J13" s="114">
        <f t="shared" si="3"/>
        <v>0</v>
      </c>
    </row>
    <row r="14" spans="2:11" ht="21.95" customHeight="1" thickTop="1" x14ac:dyDescent="0.2">
      <c r="B14" s="23" t="s">
        <v>8</v>
      </c>
      <c r="C14" s="106">
        <f t="shared" ref="C14:I14" si="4">SUM(C8:C13)</f>
        <v>3</v>
      </c>
      <c r="D14" s="107">
        <f t="shared" si="4"/>
        <v>5</v>
      </c>
      <c r="E14" s="107">
        <f t="shared" si="4"/>
        <v>5</v>
      </c>
      <c r="F14" s="107">
        <f t="shared" si="4"/>
        <v>2</v>
      </c>
      <c r="G14" s="107">
        <f t="shared" si="4"/>
        <v>4</v>
      </c>
      <c r="H14" s="107">
        <f t="shared" si="4"/>
        <v>2</v>
      </c>
      <c r="I14" s="108">
        <f t="shared" si="4"/>
        <v>0</v>
      </c>
      <c r="J14" s="164">
        <f>SUM(J8:J13)</f>
        <v>21</v>
      </c>
    </row>
    <row r="15" spans="2:11" ht="21.95" customHeight="1" x14ac:dyDescent="0.2">
      <c r="B15" s="24" t="s">
        <v>9</v>
      </c>
      <c r="C15" s="109">
        <f>C$16-SUM(C$14:C$14)</f>
        <v>18</v>
      </c>
      <c r="D15" s="110">
        <f>C$16-SUM(C$14:D$14)</f>
        <v>13</v>
      </c>
      <c r="E15" s="110">
        <f>C$16-SUM(C$14:E$14)</f>
        <v>8</v>
      </c>
      <c r="F15" s="110">
        <f>C$16-SUM(C$14:F$14)</f>
        <v>6</v>
      </c>
      <c r="G15" s="110">
        <f>C$16-SUM(C$14:G$14)</f>
        <v>2</v>
      </c>
      <c r="H15" s="110">
        <f>C$16-SUM(C$14:H$14)</f>
        <v>0</v>
      </c>
      <c r="I15" s="111">
        <f>C$16-SUM(C$14:I$14)</f>
        <v>0</v>
      </c>
      <c r="J15" s="165"/>
    </row>
    <row r="16" spans="2:11" ht="21.95" customHeight="1" thickBot="1" x14ac:dyDescent="0.25">
      <c r="B16" s="25" t="s">
        <v>10</v>
      </c>
      <c r="C16" s="167">
        <f>SUM(C14:I14)</f>
        <v>21</v>
      </c>
      <c r="D16" s="168"/>
      <c r="E16" s="168"/>
      <c r="F16" s="168"/>
      <c r="G16" s="168"/>
      <c r="H16" s="168"/>
      <c r="I16" s="166"/>
      <c r="J16" s="166"/>
    </row>
    <row r="23" spans="2:2" ht="21.95" customHeight="1" x14ac:dyDescent="0.2">
      <c r="B23" s="5"/>
    </row>
  </sheetData>
  <mergeCells count="7">
    <mergeCell ref="C16:I16"/>
    <mergeCell ref="C4:I4"/>
    <mergeCell ref="B2:J2"/>
    <mergeCell ref="B6:B7"/>
    <mergeCell ref="J6:J7"/>
    <mergeCell ref="J14:J16"/>
    <mergeCell ref="C6:I6"/>
  </mergeCells>
  <conditionalFormatting sqref="C14:I15 E7:I13">
    <cfRule type="expression" dxfId="53" priority="21">
      <formula>C$5&lt;TODAY()</formula>
    </cfRule>
  </conditionalFormatting>
  <conditionalFormatting sqref="C5:C7 C14:I15 D5:I5 D7:I7 E3:I3 E8:I13">
    <cfRule type="expression" dxfId="52" priority="20">
      <formula>C$3="S"</formula>
    </cfRule>
  </conditionalFormatting>
  <conditionalFormatting sqref="C7">
    <cfRule type="expression" dxfId="51" priority="44">
      <formula>C$5&lt;TODAY()</formula>
    </cfRule>
  </conditionalFormatting>
  <conditionalFormatting sqref="C3">
    <cfRule type="expression" dxfId="50" priority="43">
      <formula>C$3="S"</formula>
    </cfRule>
  </conditionalFormatting>
  <conditionalFormatting sqref="D7">
    <cfRule type="expression" dxfId="49" priority="42">
      <formula>D$5&lt;TODAY()</formula>
    </cfRule>
  </conditionalFormatting>
  <conditionalFormatting sqref="D3">
    <cfRule type="expression" dxfId="48" priority="41">
      <formula>D$3="S"</formula>
    </cfRule>
  </conditionalFormatting>
  <conditionalFormatting sqref="C4">
    <cfRule type="expression" dxfId="47" priority="9">
      <formula>C$3="S"</formula>
    </cfRule>
  </conditionalFormatting>
  <conditionalFormatting sqref="C8:C13">
    <cfRule type="expression" dxfId="46" priority="7">
      <formula>C$5&lt;TODAY()</formula>
    </cfRule>
  </conditionalFormatting>
  <conditionalFormatting sqref="C8:C13">
    <cfRule type="expression" dxfId="45" priority="6">
      <formula>C$3="S"</formula>
    </cfRule>
  </conditionalFormatting>
  <conditionalFormatting sqref="D8:D13">
    <cfRule type="expression" dxfId="44" priority="5">
      <formula>D$5&lt;TODAY()</formula>
    </cfRule>
  </conditionalFormatting>
  <conditionalFormatting sqref="D8:D13">
    <cfRule type="expression" dxfId="43" priority="4">
      <formula>D$3="S"</formula>
    </cfRule>
  </conditionalFormatting>
  <conditionalFormatting sqref="C8:I13">
    <cfRule type="cellIs" dxfId="42" priority="1" operator="equal">
      <formula>0</formula>
    </cfRule>
  </conditionalFormatting>
  <dataValidations count="1">
    <dataValidation type="whole" allowBlank="1" showInputMessage="1" showErrorMessage="1" errorTitle="You exceed the reality" error="There are only 24 hours in a day..._x000d_Please, be realistic!" sqref="C8:J13" xr:uid="{00000000-0002-0000-0200-000000000000}">
      <formula1>0</formula1>
      <formula2>24</formula2>
    </dataValidation>
  </dataValidations>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21"/>
  <sheetViews>
    <sheetView workbookViewId="0">
      <selection activeCell="D11" sqref="D11"/>
    </sheetView>
  </sheetViews>
  <sheetFormatPr defaultColWidth="8.85546875" defaultRowHeight="23.1" customHeight="1" x14ac:dyDescent="0.2"/>
  <cols>
    <col min="1" max="1" width="3.85546875" style="6" customWidth="1"/>
    <col min="2" max="2" width="9.140625" style="6" customWidth="1"/>
    <col min="3" max="3" width="38.5703125" style="145" customWidth="1"/>
    <col min="4" max="4" width="81.85546875" style="6" customWidth="1"/>
    <col min="5" max="5" width="8.85546875" style="69"/>
    <col min="6" max="6" width="8.85546875" style="6"/>
    <col min="8" max="16384" width="8.85546875" style="6"/>
  </cols>
  <sheetData>
    <row r="1" spans="2:7" ht="23.1" customHeight="1" thickBot="1" x14ac:dyDescent="0.25"/>
    <row r="2" spans="2:7" ht="39.950000000000003" customHeight="1" thickBot="1" x14ac:dyDescent="0.25">
      <c r="B2" s="186" t="s">
        <v>30</v>
      </c>
      <c r="C2" s="187"/>
      <c r="D2" s="187"/>
      <c r="E2" s="188"/>
    </row>
    <row r="3" spans="2:7" ht="9.9499999999999993" customHeight="1" thickBot="1" x14ac:dyDescent="0.25"/>
    <row r="4" spans="2:7" ht="30" customHeight="1" thickBot="1" x14ac:dyDescent="0.25">
      <c r="B4" s="183" t="s">
        <v>5</v>
      </c>
      <c r="C4" s="184"/>
      <c r="D4" s="184"/>
      <c r="E4" s="185"/>
    </row>
    <row r="5" spans="2:7" s="119" customFormat="1" ht="23.1" customHeight="1" thickBot="1" x14ac:dyDescent="0.25">
      <c r="B5" s="121" t="s">
        <v>27</v>
      </c>
      <c r="C5" s="122" t="s">
        <v>28</v>
      </c>
      <c r="D5" s="122" t="s">
        <v>29</v>
      </c>
      <c r="E5" s="118" t="s">
        <v>21</v>
      </c>
      <c r="G5" s="120"/>
    </row>
    <row r="6" spans="2:7" ht="44.25" customHeight="1" x14ac:dyDescent="0.2">
      <c r="B6" s="123"/>
      <c r="C6" s="125" t="s">
        <v>40</v>
      </c>
      <c r="D6" s="163" t="s">
        <v>42</v>
      </c>
      <c r="E6" s="131"/>
    </row>
    <row r="7" spans="2:7" ht="23.1" customHeight="1" thickBot="1" x14ac:dyDescent="0.25">
      <c r="B7" s="124"/>
      <c r="C7" s="125" t="s">
        <v>62</v>
      </c>
      <c r="D7" s="162" t="s">
        <v>68</v>
      </c>
      <c r="E7" s="128"/>
    </row>
    <row r="8" spans="2:7" ht="23.1" customHeight="1" x14ac:dyDescent="0.2">
      <c r="B8" s="123"/>
      <c r="C8" s="125" t="s">
        <v>64</v>
      </c>
      <c r="D8" s="161" t="s">
        <v>69</v>
      </c>
      <c r="E8" s="131"/>
    </row>
    <row r="9" spans="2:7" ht="23.1" customHeight="1" thickBot="1" x14ac:dyDescent="0.25">
      <c r="B9" s="124"/>
      <c r="C9" s="125" t="s">
        <v>65</v>
      </c>
      <c r="D9" s="162" t="s">
        <v>70</v>
      </c>
      <c r="E9" s="128"/>
    </row>
    <row r="10" spans="2:7" ht="23.1" customHeight="1" x14ac:dyDescent="0.2">
      <c r="B10" s="123"/>
      <c r="C10" s="125" t="s">
        <v>66</v>
      </c>
      <c r="D10" s="161" t="s">
        <v>71</v>
      </c>
      <c r="E10" s="131"/>
    </row>
    <row r="11" spans="2:7" ht="23.1" customHeight="1" thickBot="1" x14ac:dyDescent="0.25">
      <c r="B11" s="124"/>
      <c r="C11" s="125" t="s">
        <v>67</v>
      </c>
      <c r="D11" s="162" t="s">
        <v>72</v>
      </c>
      <c r="E11" s="128"/>
    </row>
    <row r="12" spans="2:7" ht="23.1" customHeight="1" x14ac:dyDescent="0.2">
      <c r="B12" s="123"/>
      <c r="C12" s="125" t="s">
        <v>41</v>
      </c>
      <c r="D12" s="161" t="s">
        <v>73</v>
      </c>
      <c r="E12" s="131"/>
    </row>
    <row r="13" spans="2:7" ht="23.1" customHeight="1" x14ac:dyDescent="0.2">
      <c r="B13" s="124"/>
      <c r="C13" s="125"/>
      <c r="D13" s="162"/>
      <c r="E13" s="128"/>
    </row>
    <row r="14" spans="2:7" ht="23.1" customHeight="1" x14ac:dyDescent="0.2">
      <c r="B14" s="127"/>
      <c r="C14" s="146"/>
      <c r="D14" s="126"/>
      <c r="E14" s="128"/>
    </row>
    <row r="15" spans="2:7" ht="23.1" customHeight="1" x14ac:dyDescent="0.2">
      <c r="B15" s="127"/>
      <c r="C15" s="146"/>
      <c r="D15" s="126"/>
      <c r="E15" s="128"/>
    </row>
    <row r="16" spans="2:7" ht="23.1" customHeight="1" x14ac:dyDescent="0.2">
      <c r="B16" s="127"/>
      <c r="C16" s="146"/>
      <c r="D16" s="126"/>
      <c r="E16" s="128"/>
    </row>
    <row r="17" spans="2:5" ht="23.1" customHeight="1" x14ac:dyDescent="0.2">
      <c r="B17" s="127"/>
      <c r="C17" s="146"/>
      <c r="D17" s="126"/>
      <c r="E17" s="128"/>
    </row>
    <row r="18" spans="2:5" ht="23.1" customHeight="1" x14ac:dyDescent="0.2">
      <c r="B18" s="127"/>
      <c r="C18" s="146"/>
      <c r="D18" s="126"/>
      <c r="E18" s="128"/>
    </row>
    <row r="19" spans="2:5" ht="23.1" customHeight="1" x14ac:dyDescent="0.2">
      <c r="B19" s="127"/>
      <c r="C19" s="146"/>
      <c r="D19" s="126"/>
      <c r="E19" s="128"/>
    </row>
    <row r="20" spans="2:5" ht="23.1" customHeight="1" x14ac:dyDescent="0.2">
      <c r="B20" s="127"/>
      <c r="C20" s="146"/>
      <c r="D20" s="126"/>
      <c r="E20" s="128"/>
    </row>
    <row r="21" spans="2:5" ht="23.1" customHeight="1" x14ac:dyDescent="0.2">
      <c r="B21" s="129"/>
      <c r="C21" s="147"/>
      <c r="D21" s="129"/>
      <c r="E21" s="130"/>
    </row>
  </sheetData>
  <mergeCells count="2">
    <mergeCell ref="B4:E4"/>
    <mergeCell ref="B2:E2"/>
  </mergeCells>
  <conditionalFormatting sqref="B6:C6 C6:C7 E6:E7">
    <cfRule type="expression" dxfId="41" priority="57">
      <formula>$B6="Done!"</formula>
    </cfRule>
    <cfRule type="expression" dxfId="40" priority="58">
      <formula>$B6="Ongoing"</formula>
    </cfRule>
    <cfRule type="expression" dxfId="39" priority="59">
      <formula>$B6="Blocked"</formula>
    </cfRule>
    <cfRule type="expression" dxfId="38" priority="60">
      <formula>$B6="Dropped"</formula>
    </cfRule>
  </conditionalFormatting>
  <conditionalFormatting sqref="B7 D7">
    <cfRule type="expression" dxfId="37" priority="41">
      <formula>$B7="Done!"</formula>
    </cfRule>
    <cfRule type="expression" dxfId="36" priority="42">
      <formula>$B7="Ongoing"</formula>
    </cfRule>
    <cfRule type="expression" dxfId="35" priority="43">
      <formula>$B7="Blocked"</formula>
    </cfRule>
    <cfRule type="expression" dxfId="34" priority="44">
      <formula>$B7="Dropped"</formula>
    </cfRule>
  </conditionalFormatting>
  <conditionalFormatting sqref="C14:C20">
    <cfRule type="expression" dxfId="33" priority="25">
      <formula>$B14="Done!"</formula>
    </cfRule>
    <cfRule type="expression" dxfId="32" priority="26">
      <formula>$B14="Ongoing"</formula>
    </cfRule>
    <cfRule type="expression" dxfId="31" priority="27">
      <formula>$B14="Blocked"</formula>
    </cfRule>
    <cfRule type="expression" dxfId="30" priority="28">
      <formula>$B14="Dropped"</formula>
    </cfRule>
  </conditionalFormatting>
  <conditionalFormatting sqref="B14:B20 D14:D20">
    <cfRule type="expression" dxfId="29" priority="29">
      <formula>$B14="Done!"</formula>
    </cfRule>
    <cfRule type="expression" dxfId="28" priority="30">
      <formula>$B14="Ongoing"</formula>
    </cfRule>
    <cfRule type="expression" dxfId="27" priority="31">
      <formula>$B14="Blocked"</formula>
    </cfRule>
    <cfRule type="expression" dxfId="26" priority="32">
      <formula>$B14="Dropped"</formula>
    </cfRule>
  </conditionalFormatting>
  <conditionalFormatting sqref="B8:E8 E9 C9">
    <cfRule type="expression" dxfId="25" priority="21">
      <formula>$B8="Done!"</formula>
    </cfRule>
    <cfRule type="expression" dxfId="24" priority="22">
      <formula>$B8="Ongoing"</formula>
    </cfRule>
    <cfRule type="expression" dxfId="23" priority="23">
      <formula>$B8="Blocked"</formula>
    </cfRule>
    <cfRule type="expression" dxfId="22" priority="24">
      <formula>$B8="Dropped"</formula>
    </cfRule>
  </conditionalFormatting>
  <conditionalFormatting sqref="B9 D9">
    <cfRule type="expression" dxfId="21" priority="17">
      <formula>$B9="Done!"</formula>
    </cfRule>
    <cfRule type="expression" dxfId="20" priority="18">
      <formula>$B9="Ongoing"</formula>
    </cfRule>
    <cfRule type="expression" dxfId="19" priority="19">
      <formula>$B9="Blocked"</formula>
    </cfRule>
    <cfRule type="expression" dxfId="18" priority="20">
      <formula>$B9="Dropped"</formula>
    </cfRule>
  </conditionalFormatting>
  <conditionalFormatting sqref="B10:E10 E11 C11">
    <cfRule type="expression" dxfId="17" priority="13">
      <formula>$B10="Done!"</formula>
    </cfRule>
    <cfRule type="expression" dxfId="16" priority="14">
      <formula>$B10="Ongoing"</formula>
    </cfRule>
    <cfRule type="expression" dxfId="15" priority="15">
      <formula>$B10="Blocked"</formula>
    </cfRule>
    <cfRule type="expression" dxfId="14" priority="16">
      <formula>$B10="Dropped"</formula>
    </cfRule>
  </conditionalFormatting>
  <conditionalFormatting sqref="B11 D11">
    <cfRule type="expression" dxfId="13" priority="9">
      <formula>$B11="Done!"</formula>
    </cfRule>
    <cfRule type="expression" dxfId="12" priority="10">
      <formula>$B11="Ongoing"</formula>
    </cfRule>
    <cfRule type="expression" dxfId="11" priority="11">
      <formula>$B11="Blocked"</formula>
    </cfRule>
    <cfRule type="expression" dxfId="10" priority="12">
      <formula>$B11="Dropped"</formula>
    </cfRule>
  </conditionalFormatting>
  <conditionalFormatting sqref="B12:E12 E13 C13">
    <cfRule type="expression" dxfId="9" priority="5">
      <formula>$B12="Done!"</formula>
    </cfRule>
    <cfRule type="expression" dxfId="8" priority="6">
      <formula>$B12="Ongoing"</formula>
    </cfRule>
    <cfRule type="expression" dxfId="7" priority="7">
      <formula>$B12="Blocked"</formula>
    </cfRule>
    <cfRule type="expression" dxfId="6" priority="8">
      <formula>$B12="Dropped"</formula>
    </cfRule>
  </conditionalFormatting>
  <conditionalFormatting sqref="B13 D13">
    <cfRule type="expression" dxfId="5" priority="1">
      <formula>$B13="Done!"</formula>
    </cfRule>
    <cfRule type="expression" dxfId="4" priority="2">
      <formula>$B13="Ongoing"</formula>
    </cfRule>
    <cfRule type="expression" dxfId="3" priority="3">
      <formula>$B13="Blocked"</formula>
    </cfRule>
    <cfRule type="expression" dxfId="2" priority="4">
      <formula>$B13="Dropped"</formula>
    </cfRule>
  </conditionalFormatting>
  <dataValidations count="2">
    <dataValidation type="list" allowBlank="1" showInputMessage="1" showErrorMessage="1" sqref="E6:E20" xr:uid="{00000000-0002-0000-0300-000000000000}">
      <formula1>#REF!</formula1>
    </dataValidation>
    <dataValidation type="list" allowBlank="1" showInputMessage="1" showErrorMessage="1" sqref="B6:B20" xr:uid="{00000000-0002-0000-0300-000001000000}">
      <formula1>#REF!</formula1>
    </dataValidation>
  </dataValidations>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W32"/>
  <sheetViews>
    <sheetView tabSelected="1" topLeftCell="A8" zoomScale="70" zoomScaleNormal="70" workbookViewId="0">
      <selection activeCell="O28" sqref="O28"/>
    </sheetView>
  </sheetViews>
  <sheetFormatPr defaultColWidth="9.140625" defaultRowHeight="20.100000000000001" customHeight="1" x14ac:dyDescent="0.2"/>
  <cols>
    <col min="1" max="1" width="2.85546875" style="3" customWidth="1"/>
    <col min="2" max="2" width="22.85546875" style="3" customWidth="1"/>
    <col min="3" max="3" width="59.7109375" style="3" customWidth="1"/>
    <col min="4" max="4" width="12.85546875" style="83" customWidth="1"/>
    <col min="5" max="5" width="12.85546875" style="3" customWidth="1"/>
    <col min="6" max="6" width="7.85546875" style="2" customWidth="1"/>
    <col min="7" max="14" width="5.85546875" style="3" customWidth="1"/>
    <col min="15" max="15" width="12.85546875" style="3" customWidth="1"/>
    <col min="16" max="23" width="4.85546875" style="3" customWidth="1"/>
    <col min="24" max="16384" width="9.140625" style="3"/>
  </cols>
  <sheetData>
    <row r="1" spans="2:23" ht="15" x14ac:dyDescent="0.2"/>
    <row r="2" spans="2:23" s="26" customFormat="1" ht="20.100000000000001" customHeight="1" thickBot="1" x14ac:dyDescent="0.25">
      <c r="D2" s="83"/>
      <c r="F2" s="76">
        <f>COUNT(F7:F30)+COUNTBLANK(F7:F30)</f>
        <v>24</v>
      </c>
      <c r="G2" s="27" t="str">
        <f t="shared" ref="G2:M2" si="0">CHOOSE(WEEKDAY(G4),"S","M","T","W","R","F","S")</f>
        <v>R</v>
      </c>
      <c r="H2" s="27" t="str">
        <f t="shared" si="0"/>
        <v>F</v>
      </c>
      <c r="I2" s="27" t="str">
        <f t="shared" si="0"/>
        <v>S</v>
      </c>
      <c r="J2" s="27" t="str">
        <f t="shared" si="0"/>
        <v>S</v>
      </c>
      <c r="K2" s="27" t="str">
        <f t="shared" si="0"/>
        <v>M</v>
      </c>
      <c r="L2" s="27" t="str">
        <f t="shared" si="0"/>
        <v>T</v>
      </c>
      <c r="M2" s="27" t="str">
        <f t="shared" si="0"/>
        <v>W</v>
      </c>
    </row>
    <row r="3" spans="2:23" ht="20.100000000000001" customHeight="1" x14ac:dyDescent="0.2">
      <c r="B3" s="207" t="s">
        <v>12</v>
      </c>
      <c r="C3" s="217" t="s">
        <v>13</v>
      </c>
      <c r="D3" s="209" t="s">
        <v>17</v>
      </c>
      <c r="E3" s="219" t="s">
        <v>14</v>
      </c>
      <c r="F3" s="77">
        <v>5</v>
      </c>
      <c r="G3" s="211" t="s">
        <v>15</v>
      </c>
      <c r="H3" s="212"/>
      <c r="I3" s="212"/>
      <c r="J3" s="212"/>
      <c r="K3" s="212"/>
      <c r="L3" s="212"/>
      <c r="M3" s="213"/>
    </row>
    <row r="4" spans="2:23" ht="60" customHeight="1" thickBot="1" x14ac:dyDescent="0.25">
      <c r="B4" s="208"/>
      <c r="C4" s="218"/>
      <c r="D4" s="210"/>
      <c r="E4" s="220"/>
      <c r="F4" s="37" t="s">
        <v>18</v>
      </c>
      <c r="G4" s="28">
        <v>43370</v>
      </c>
      <c r="H4" s="29">
        <f t="shared" ref="H4:M4" si="1">G4+1</f>
        <v>43371</v>
      </c>
      <c r="I4" s="29">
        <f t="shared" si="1"/>
        <v>43372</v>
      </c>
      <c r="J4" s="29">
        <f t="shared" si="1"/>
        <v>43373</v>
      </c>
      <c r="K4" s="29">
        <f t="shared" si="1"/>
        <v>43374</v>
      </c>
      <c r="L4" s="29">
        <f t="shared" si="1"/>
        <v>43375</v>
      </c>
      <c r="M4" s="30">
        <f t="shared" si="1"/>
        <v>43376</v>
      </c>
    </row>
    <row r="5" spans="2:23" ht="20.100000000000001" customHeight="1" x14ac:dyDescent="0.2">
      <c r="B5" s="214" t="s">
        <v>16</v>
      </c>
      <c r="C5" s="215"/>
      <c r="D5" s="215"/>
      <c r="E5" s="216"/>
      <c r="F5" s="46">
        <f>F6</f>
        <v>21</v>
      </c>
      <c r="G5" s="38">
        <f>MAX(0, F5-$F$5/$F$3)</f>
        <v>16.8</v>
      </c>
      <c r="H5" s="39">
        <f t="shared" ref="H5:M5" si="2">MAX(0,G5-$F$5/$F$3)</f>
        <v>12.600000000000001</v>
      </c>
      <c r="I5" s="39">
        <f t="shared" si="2"/>
        <v>8.4000000000000021</v>
      </c>
      <c r="J5" s="39">
        <f t="shared" si="2"/>
        <v>4.200000000000002</v>
      </c>
      <c r="K5" s="39">
        <f t="shared" si="2"/>
        <v>1.7763568394002505E-15</v>
      </c>
      <c r="L5" s="39">
        <f t="shared" si="2"/>
        <v>0</v>
      </c>
      <c r="M5" s="40">
        <f t="shared" si="2"/>
        <v>0</v>
      </c>
    </row>
    <row r="6" spans="2:23" ht="20.100000000000001" customHeight="1" thickBot="1" x14ac:dyDescent="0.25">
      <c r="B6" s="192" t="s">
        <v>8</v>
      </c>
      <c r="C6" s="193"/>
      <c r="D6" s="193"/>
      <c r="E6" s="194"/>
      <c r="F6" s="47">
        <f>SUM(F7:F30)</f>
        <v>21</v>
      </c>
      <c r="G6" s="41">
        <f t="shared" ref="G6:M6" si="3">IF(COUNTBLANK(G7:G30)=$F$2,F6,SUM(G7:G30))</f>
        <v>3</v>
      </c>
      <c r="H6" s="42">
        <f t="shared" si="3"/>
        <v>5</v>
      </c>
      <c r="I6" s="42">
        <f t="shared" si="3"/>
        <v>5</v>
      </c>
      <c r="J6" s="42">
        <f t="shared" si="3"/>
        <v>2</v>
      </c>
      <c r="K6" s="42">
        <f t="shared" si="3"/>
        <v>4</v>
      </c>
      <c r="L6" s="42">
        <f t="shared" si="3"/>
        <v>2</v>
      </c>
      <c r="M6" s="43">
        <f t="shared" si="3"/>
        <v>0</v>
      </c>
    </row>
    <row r="7" spans="2:23" ht="20.100000000000001" customHeight="1" x14ac:dyDescent="0.2">
      <c r="B7" s="195" t="s">
        <v>43</v>
      </c>
      <c r="C7" s="156" t="s">
        <v>56</v>
      </c>
      <c r="D7" s="84"/>
      <c r="E7" s="157" t="s">
        <v>31</v>
      </c>
      <c r="F7" s="48">
        <v>1</v>
      </c>
      <c r="G7" s="12">
        <v>1</v>
      </c>
      <c r="H7" s="13">
        <v>0</v>
      </c>
      <c r="I7" s="13">
        <v>0</v>
      </c>
      <c r="J7" s="13">
        <v>0</v>
      </c>
      <c r="K7" s="13">
        <v>0</v>
      </c>
      <c r="L7" s="13">
        <v>0</v>
      </c>
      <c r="M7" s="14">
        <v>0</v>
      </c>
    </row>
    <row r="8" spans="2:23" ht="20.100000000000001" customHeight="1" x14ac:dyDescent="0.2">
      <c r="B8" s="196"/>
      <c r="C8" s="150" t="s">
        <v>58</v>
      </c>
      <c r="D8" s="85"/>
      <c r="E8" s="152" t="s">
        <v>32</v>
      </c>
      <c r="F8" s="49">
        <v>1</v>
      </c>
      <c r="G8" s="15">
        <v>1</v>
      </c>
      <c r="H8" s="16">
        <v>0</v>
      </c>
      <c r="I8" s="16">
        <v>0</v>
      </c>
      <c r="J8" s="16">
        <v>0</v>
      </c>
      <c r="K8" s="16">
        <v>0</v>
      </c>
      <c r="L8" s="16">
        <v>0</v>
      </c>
      <c r="M8" s="17">
        <v>0</v>
      </c>
    </row>
    <row r="9" spans="2:23" ht="19.5" customHeight="1" x14ac:dyDescent="0.2">
      <c r="B9" s="196"/>
      <c r="C9" s="150" t="s">
        <v>57</v>
      </c>
      <c r="D9" s="85"/>
      <c r="E9" s="152" t="s">
        <v>54</v>
      </c>
      <c r="F9" s="49">
        <v>1</v>
      </c>
      <c r="G9" s="15">
        <v>1</v>
      </c>
      <c r="H9" s="16">
        <v>0</v>
      </c>
      <c r="I9" s="16">
        <v>0</v>
      </c>
      <c r="J9" s="16">
        <v>0</v>
      </c>
      <c r="K9" s="16">
        <v>0</v>
      </c>
      <c r="L9" s="16">
        <v>0</v>
      </c>
      <c r="M9" s="17">
        <v>0</v>
      </c>
    </row>
    <row r="10" spans="2:23" ht="19.5" customHeight="1" thickBot="1" x14ac:dyDescent="0.25">
      <c r="B10" s="196"/>
      <c r="C10" s="153"/>
      <c r="E10" s="158"/>
      <c r="F10" s="49"/>
      <c r="G10" s="15"/>
      <c r="H10" s="16"/>
      <c r="I10" s="16"/>
      <c r="J10" s="16"/>
      <c r="K10" s="16"/>
      <c r="L10" s="16"/>
      <c r="M10" s="17"/>
    </row>
    <row r="11" spans="2:23" ht="19.5" customHeight="1" thickTop="1" x14ac:dyDescent="0.2">
      <c r="B11" s="196"/>
      <c r="C11" s="150"/>
      <c r="D11" s="85"/>
      <c r="E11" s="152"/>
      <c r="F11" s="49"/>
      <c r="G11" s="15"/>
      <c r="H11" s="16"/>
      <c r="I11" s="16"/>
      <c r="J11" s="16"/>
      <c r="K11" s="16"/>
      <c r="L11" s="16"/>
      <c r="M11" s="17"/>
    </row>
    <row r="12" spans="2:23" ht="19.5" customHeight="1" thickBot="1" x14ac:dyDescent="0.25">
      <c r="B12" s="197"/>
      <c r="D12" s="86"/>
      <c r="E12" s="53"/>
      <c r="F12" s="50"/>
      <c r="G12" s="20"/>
      <c r="H12" s="21"/>
      <c r="I12" s="21"/>
      <c r="J12" s="21"/>
      <c r="K12" s="21"/>
      <c r="L12" s="21"/>
      <c r="M12" s="22"/>
      <c r="O12" s="57"/>
      <c r="P12" s="57"/>
      <c r="Q12" s="58" t="str">
        <f>CHOOSE(WEEKDAY(Q13),"S","M","T","W","R","F","S")</f>
        <v>R</v>
      </c>
      <c r="R12" s="58" t="str">
        <f t="shared" ref="R12:W12" si="4">CHOOSE(WEEKDAY(R13),"S","M","T","W","R","F","S")</f>
        <v>R</v>
      </c>
      <c r="S12" s="58" t="str">
        <f t="shared" si="4"/>
        <v>S</v>
      </c>
      <c r="T12" s="58" t="str">
        <f t="shared" si="4"/>
        <v>S</v>
      </c>
      <c r="U12" s="58" t="str">
        <f t="shared" si="4"/>
        <v>M</v>
      </c>
      <c r="V12" s="58" t="str">
        <f t="shared" si="4"/>
        <v>T</v>
      </c>
      <c r="W12" s="58" t="str">
        <f t="shared" si="4"/>
        <v>W</v>
      </c>
    </row>
    <row r="13" spans="2:23" ht="20.100000000000001" customHeight="1" thickTop="1" x14ac:dyDescent="0.2">
      <c r="B13" s="189" t="s">
        <v>62</v>
      </c>
      <c r="C13" s="148" t="s">
        <v>44</v>
      </c>
      <c r="D13" s="87"/>
      <c r="E13" s="154" t="s">
        <v>31</v>
      </c>
      <c r="F13" s="81">
        <v>2</v>
      </c>
      <c r="G13" s="31">
        <v>0</v>
      </c>
      <c r="H13" s="32">
        <v>1</v>
      </c>
      <c r="I13" s="32">
        <v>1</v>
      </c>
      <c r="J13" s="32">
        <v>0</v>
      </c>
      <c r="K13" s="32">
        <v>0</v>
      </c>
      <c r="L13" s="32">
        <v>0</v>
      </c>
      <c r="M13" s="33">
        <v>0</v>
      </c>
      <c r="O13" s="57"/>
      <c r="P13" s="201" t="s">
        <v>18</v>
      </c>
      <c r="Q13" s="205">
        <f>G4</f>
        <v>43370</v>
      </c>
      <c r="R13" s="203">
        <v>43363</v>
      </c>
      <c r="S13" s="203">
        <f t="shared" ref="S13:W13" si="5">I4</f>
        <v>43372</v>
      </c>
      <c r="T13" s="203">
        <f t="shared" si="5"/>
        <v>43373</v>
      </c>
      <c r="U13" s="203">
        <f t="shared" si="5"/>
        <v>43374</v>
      </c>
      <c r="V13" s="203">
        <f t="shared" si="5"/>
        <v>43375</v>
      </c>
      <c r="W13" s="198">
        <f t="shared" si="5"/>
        <v>43376</v>
      </c>
    </row>
    <row r="14" spans="2:23" ht="19.5" customHeight="1" thickBot="1" x14ac:dyDescent="0.25">
      <c r="B14" s="196"/>
      <c r="C14" s="149" t="s">
        <v>45</v>
      </c>
      <c r="D14" s="88"/>
      <c r="E14" s="151" t="s">
        <v>31</v>
      </c>
      <c r="F14" s="51">
        <v>1</v>
      </c>
      <c r="G14" s="78">
        <v>0</v>
      </c>
      <c r="H14" s="79">
        <v>0</v>
      </c>
      <c r="I14" s="79">
        <v>0</v>
      </c>
      <c r="J14" s="79">
        <v>0</v>
      </c>
      <c r="K14" s="79">
        <v>1</v>
      </c>
      <c r="L14" s="79">
        <v>0</v>
      </c>
      <c r="M14" s="80">
        <v>0</v>
      </c>
      <c r="O14" s="57"/>
      <c r="P14" s="202"/>
      <c r="Q14" s="206"/>
      <c r="R14" s="204"/>
      <c r="S14" s="204"/>
      <c r="T14" s="204"/>
      <c r="U14" s="204"/>
      <c r="V14" s="204"/>
      <c r="W14" s="199"/>
    </row>
    <row r="15" spans="2:23" ht="19.5" customHeight="1" x14ac:dyDescent="0.2">
      <c r="B15" s="196"/>
      <c r="C15" s="150"/>
      <c r="D15" s="85"/>
      <c r="E15" s="152"/>
      <c r="F15" s="49"/>
      <c r="G15" s="15"/>
      <c r="H15" s="16"/>
      <c r="I15" s="16"/>
      <c r="J15" s="16"/>
      <c r="K15" s="16"/>
      <c r="L15" s="16"/>
      <c r="M15" s="17"/>
      <c r="O15" s="59" t="s">
        <v>19</v>
      </c>
      <c r="P15" s="60">
        <f>F5</f>
        <v>21</v>
      </c>
      <c r="Q15" s="61">
        <f t="shared" ref="Q15:W16" si="6">G5</f>
        <v>16.8</v>
      </c>
      <c r="R15" s="62">
        <f t="shared" si="6"/>
        <v>12.600000000000001</v>
      </c>
      <c r="S15" s="62">
        <f t="shared" si="6"/>
        <v>8.4000000000000021</v>
      </c>
      <c r="T15" s="62">
        <f t="shared" si="6"/>
        <v>4.200000000000002</v>
      </c>
      <c r="U15" s="62">
        <f t="shared" si="6"/>
        <v>1.7763568394002505E-15</v>
      </c>
      <c r="V15" s="62">
        <f t="shared" si="6"/>
        <v>0</v>
      </c>
      <c r="W15" s="63">
        <f t="shared" si="6"/>
        <v>0</v>
      </c>
    </row>
    <row r="16" spans="2:23" ht="19.5" customHeight="1" thickBot="1" x14ac:dyDescent="0.25">
      <c r="B16" s="197"/>
      <c r="C16" s="55"/>
      <c r="D16" s="86"/>
      <c r="E16" s="53"/>
      <c r="F16" s="50"/>
      <c r="G16" s="20"/>
      <c r="H16" s="21"/>
      <c r="I16" s="21"/>
      <c r="J16" s="21"/>
      <c r="K16" s="21"/>
      <c r="L16" s="21"/>
      <c r="M16" s="22"/>
      <c r="O16" s="64" t="s">
        <v>20</v>
      </c>
      <c r="P16" s="65">
        <f>F6</f>
        <v>21</v>
      </c>
      <c r="Q16" s="66">
        <f t="shared" si="6"/>
        <v>3</v>
      </c>
      <c r="R16" s="67">
        <f t="shared" si="6"/>
        <v>5</v>
      </c>
      <c r="S16" s="67">
        <f t="shared" si="6"/>
        <v>5</v>
      </c>
      <c r="T16" s="67">
        <f t="shared" si="6"/>
        <v>2</v>
      </c>
      <c r="U16" s="67">
        <f t="shared" si="6"/>
        <v>4</v>
      </c>
      <c r="V16" s="67">
        <f t="shared" si="6"/>
        <v>2</v>
      </c>
      <c r="W16" s="68">
        <f t="shared" si="6"/>
        <v>0</v>
      </c>
    </row>
    <row r="17" spans="2:13" ht="20.100000000000001" customHeight="1" thickTop="1" x14ac:dyDescent="0.2">
      <c r="B17" s="189" t="s">
        <v>63</v>
      </c>
      <c r="C17" s="149" t="s">
        <v>46</v>
      </c>
      <c r="D17" s="88"/>
      <c r="E17" s="151" t="s">
        <v>32</v>
      </c>
      <c r="F17" s="51">
        <v>2</v>
      </c>
      <c r="G17" s="78">
        <v>0</v>
      </c>
      <c r="H17" s="79">
        <v>1</v>
      </c>
      <c r="I17" s="79">
        <v>1</v>
      </c>
      <c r="J17" s="79">
        <v>0</v>
      </c>
      <c r="K17" s="79">
        <v>0</v>
      </c>
      <c r="L17" s="79">
        <v>0</v>
      </c>
      <c r="M17" s="80">
        <v>0</v>
      </c>
    </row>
    <row r="18" spans="2:13" ht="20.100000000000001" customHeight="1" x14ac:dyDescent="0.2">
      <c r="B18" s="200"/>
      <c r="C18" s="149" t="s">
        <v>47</v>
      </c>
      <c r="D18" s="88"/>
      <c r="E18" s="151" t="s">
        <v>32</v>
      </c>
      <c r="F18" s="51">
        <v>1</v>
      </c>
      <c r="G18" s="78">
        <v>0</v>
      </c>
      <c r="H18" s="79">
        <v>0</v>
      </c>
      <c r="I18" s="79">
        <v>0</v>
      </c>
      <c r="J18" s="79">
        <v>0</v>
      </c>
      <c r="K18" s="79">
        <v>1</v>
      </c>
      <c r="L18" s="79">
        <v>0</v>
      </c>
      <c r="M18" s="80">
        <v>0</v>
      </c>
    </row>
    <row r="19" spans="2:13" ht="19.5" customHeight="1" x14ac:dyDescent="0.2">
      <c r="B19" s="200"/>
      <c r="C19" s="150"/>
      <c r="D19" s="85"/>
      <c r="E19" s="152"/>
      <c r="F19" s="49"/>
      <c r="G19" s="15"/>
      <c r="H19" s="16"/>
      <c r="I19" s="16"/>
      <c r="J19" s="16"/>
      <c r="K19" s="16"/>
      <c r="L19" s="16"/>
      <c r="M19" s="17"/>
    </row>
    <row r="20" spans="2:13" ht="19.5" customHeight="1" thickBot="1" x14ac:dyDescent="0.25">
      <c r="B20" s="190"/>
      <c r="C20" s="55"/>
      <c r="D20" s="86"/>
      <c r="E20" s="53"/>
      <c r="F20" s="50"/>
      <c r="G20" s="20"/>
      <c r="H20" s="21"/>
      <c r="I20" s="21"/>
      <c r="J20" s="21"/>
      <c r="K20" s="21"/>
      <c r="L20" s="21"/>
      <c r="M20" s="22"/>
    </row>
    <row r="21" spans="2:13" ht="20.100000000000001" customHeight="1" thickTop="1" x14ac:dyDescent="0.2">
      <c r="B21" s="189" t="s">
        <v>61</v>
      </c>
      <c r="C21" s="148" t="s">
        <v>48</v>
      </c>
      <c r="D21" s="87"/>
      <c r="E21" s="154" t="s">
        <v>31</v>
      </c>
      <c r="F21" s="81">
        <v>2</v>
      </c>
      <c r="G21" s="31">
        <v>0</v>
      </c>
      <c r="H21" s="32">
        <v>1</v>
      </c>
      <c r="I21" s="32">
        <v>1</v>
      </c>
      <c r="J21" s="32">
        <v>0</v>
      </c>
      <c r="K21" s="32">
        <v>0</v>
      </c>
      <c r="L21" s="32">
        <v>0</v>
      </c>
      <c r="M21" s="33">
        <v>0</v>
      </c>
    </row>
    <row r="22" spans="2:13" ht="20.100000000000001" customHeight="1" x14ac:dyDescent="0.2">
      <c r="B22" s="200"/>
      <c r="C22" s="150" t="s">
        <v>49</v>
      </c>
      <c r="D22" s="85"/>
      <c r="E22" s="152" t="s">
        <v>31</v>
      </c>
      <c r="F22" s="49">
        <v>1</v>
      </c>
      <c r="G22" s="15">
        <v>0</v>
      </c>
      <c r="H22" s="16">
        <v>0</v>
      </c>
      <c r="I22" s="16">
        <v>0</v>
      </c>
      <c r="J22" s="16">
        <v>0</v>
      </c>
      <c r="K22" s="16">
        <v>1</v>
      </c>
      <c r="L22" s="16">
        <v>0</v>
      </c>
      <c r="M22" s="17">
        <v>0</v>
      </c>
    </row>
    <row r="23" spans="2:13" ht="19.5" customHeight="1" thickBot="1" x14ac:dyDescent="0.25">
      <c r="B23" s="190"/>
      <c r="C23" s="153"/>
      <c r="D23" s="86"/>
      <c r="E23" s="155"/>
      <c r="F23" s="50"/>
      <c r="G23" s="20"/>
      <c r="H23" s="21"/>
      <c r="I23" s="21"/>
      <c r="J23" s="21"/>
      <c r="K23" s="21"/>
      <c r="L23" s="21"/>
      <c r="M23" s="22"/>
    </row>
    <row r="24" spans="2:13" ht="20.100000000000001" customHeight="1" thickTop="1" x14ac:dyDescent="0.2">
      <c r="B24" s="189" t="s">
        <v>60</v>
      </c>
      <c r="C24" s="149" t="s">
        <v>50</v>
      </c>
      <c r="D24" s="88"/>
      <c r="E24" s="151" t="s">
        <v>32</v>
      </c>
      <c r="F24" s="51">
        <v>2</v>
      </c>
      <c r="G24" s="78">
        <v>0</v>
      </c>
      <c r="H24" s="79">
        <v>1</v>
      </c>
      <c r="I24" s="79">
        <v>1</v>
      </c>
      <c r="J24" s="79">
        <v>0</v>
      </c>
      <c r="K24" s="79">
        <v>0</v>
      </c>
      <c r="L24" s="79">
        <v>0</v>
      </c>
      <c r="M24" s="80">
        <v>0</v>
      </c>
    </row>
    <row r="25" spans="2:13" ht="20.100000000000001" customHeight="1" x14ac:dyDescent="0.2">
      <c r="B25" s="200"/>
      <c r="C25" s="150" t="s">
        <v>51</v>
      </c>
      <c r="D25" s="85"/>
      <c r="E25" s="152" t="s">
        <v>32</v>
      </c>
      <c r="F25" s="49">
        <v>1</v>
      </c>
      <c r="G25" s="15">
        <v>0</v>
      </c>
      <c r="H25" s="16">
        <v>0</v>
      </c>
      <c r="I25" s="16">
        <v>0</v>
      </c>
      <c r="J25" s="16">
        <v>0</v>
      </c>
      <c r="K25" s="16">
        <v>1</v>
      </c>
      <c r="L25" s="16">
        <v>0</v>
      </c>
      <c r="M25" s="17">
        <v>0</v>
      </c>
    </row>
    <row r="26" spans="2:13" ht="19.5" customHeight="1" thickBot="1" x14ac:dyDescent="0.25">
      <c r="B26" s="190"/>
      <c r="C26" s="55"/>
      <c r="D26" s="86"/>
      <c r="E26" s="53"/>
      <c r="F26" s="50"/>
      <c r="G26" s="20"/>
      <c r="H26" s="21"/>
      <c r="I26" s="21"/>
      <c r="J26" s="21"/>
      <c r="K26" s="21"/>
      <c r="L26" s="21"/>
      <c r="M26" s="22"/>
    </row>
    <row r="27" spans="2:13" ht="20.100000000000001" customHeight="1" thickTop="1" x14ac:dyDescent="0.2">
      <c r="B27" s="189" t="s">
        <v>59</v>
      </c>
      <c r="C27" s="148" t="s">
        <v>52</v>
      </c>
      <c r="D27" s="87"/>
      <c r="E27" s="154" t="s">
        <v>33</v>
      </c>
      <c r="F27" s="81">
        <v>2</v>
      </c>
      <c r="G27" s="31">
        <v>0</v>
      </c>
      <c r="H27" s="32">
        <v>1</v>
      </c>
      <c r="I27" s="32">
        <v>1</v>
      </c>
      <c r="J27" s="32">
        <v>0</v>
      </c>
      <c r="K27" s="32">
        <v>0</v>
      </c>
      <c r="L27" s="32">
        <v>0</v>
      </c>
      <c r="M27" s="33">
        <v>0</v>
      </c>
    </row>
    <row r="28" spans="2:13" ht="20.100000000000001" customHeight="1" thickBot="1" x14ac:dyDescent="0.25">
      <c r="B28" s="190"/>
      <c r="C28" s="153" t="s">
        <v>53</v>
      </c>
      <c r="D28" s="86"/>
      <c r="E28" s="155" t="s">
        <v>33</v>
      </c>
      <c r="F28" s="50">
        <v>1</v>
      </c>
      <c r="G28" s="20">
        <v>0</v>
      </c>
      <c r="H28" s="21">
        <v>0</v>
      </c>
      <c r="I28" s="21">
        <v>0</v>
      </c>
      <c r="J28" s="21">
        <v>1</v>
      </c>
      <c r="K28" s="21">
        <v>0</v>
      </c>
      <c r="L28" s="21">
        <v>0</v>
      </c>
      <c r="M28" s="22">
        <v>0</v>
      </c>
    </row>
    <row r="29" spans="2:13" ht="20.100000000000001" customHeight="1" thickTop="1" x14ac:dyDescent="0.2">
      <c r="B29" s="189" t="s">
        <v>41</v>
      </c>
      <c r="C29" s="149" t="s">
        <v>55</v>
      </c>
      <c r="D29" s="88"/>
      <c r="E29" s="151" t="s">
        <v>33</v>
      </c>
      <c r="F29" s="51">
        <v>3</v>
      </c>
      <c r="G29" s="78">
        <v>0</v>
      </c>
      <c r="H29" s="79">
        <v>0</v>
      </c>
      <c r="I29" s="79">
        <v>0</v>
      </c>
      <c r="J29" s="79">
        <v>1</v>
      </c>
      <c r="K29" s="79">
        <v>0</v>
      </c>
      <c r="L29" s="79">
        <v>2</v>
      </c>
      <c r="M29" s="80">
        <v>0</v>
      </c>
    </row>
    <row r="30" spans="2:13" ht="20.100000000000001" customHeight="1" thickBot="1" x14ac:dyDescent="0.25">
      <c r="B30" s="191"/>
      <c r="C30" s="56"/>
      <c r="D30" s="89"/>
      <c r="E30" s="54"/>
      <c r="F30" s="52"/>
      <c r="G30" s="34"/>
      <c r="H30" s="35"/>
      <c r="I30" s="35"/>
      <c r="J30" s="35"/>
      <c r="K30" s="35"/>
      <c r="L30" s="35"/>
      <c r="M30" s="36"/>
    </row>
    <row r="31" spans="2:13" ht="20.100000000000001" customHeight="1" x14ac:dyDescent="0.2">
      <c r="B31" s="45"/>
      <c r="C31" s="45"/>
      <c r="D31" s="90"/>
      <c r="E31" s="45"/>
      <c r="F31" s="44" t="str">
        <f t="shared" ref="F31:M31" si="7">IF(SUM(F7:F30)=F6,"",IF(SUM(F7:F30)=0,"","ERR"))</f>
        <v/>
      </c>
      <c r="G31" s="44" t="str">
        <f t="shared" si="7"/>
        <v/>
      </c>
      <c r="H31" s="44" t="str">
        <f t="shared" si="7"/>
        <v/>
      </c>
      <c r="I31" s="44" t="str">
        <f t="shared" si="7"/>
        <v/>
      </c>
      <c r="J31" s="44" t="str">
        <f t="shared" si="7"/>
        <v/>
      </c>
      <c r="K31" s="44" t="str">
        <f t="shared" si="7"/>
        <v/>
      </c>
      <c r="L31" s="44" t="str">
        <f t="shared" si="7"/>
        <v/>
      </c>
      <c r="M31" s="44" t="str">
        <f t="shared" si="7"/>
        <v/>
      </c>
    </row>
    <row r="32" spans="2:13" ht="20.100000000000001" customHeight="1" x14ac:dyDescent="0.2">
      <c r="G32"/>
    </row>
  </sheetData>
  <mergeCells count="22">
    <mergeCell ref="B3:B4"/>
    <mergeCell ref="D3:D4"/>
    <mergeCell ref="G3:M3"/>
    <mergeCell ref="B5:E5"/>
    <mergeCell ref="S13:S14"/>
    <mergeCell ref="C3:C4"/>
    <mergeCell ref="E3:E4"/>
    <mergeCell ref="B27:B28"/>
    <mergeCell ref="B29:B30"/>
    <mergeCell ref="B6:E6"/>
    <mergeCell ref="B7:B12"/>
    <mergeCell ref="W13:W14"/>
    <mergeCell ref="B17:B20"/>
    <mergeCell ref="B21:B23"/>
    <mergeCell ref="B24:B26"/>
    <mergeCell ref="B13:B16"/>
    <mergeCell ref="P13:P14"/>
    <mergeCell ref="U13:U14"/>
    <mergeCell ref="V13:V14"/>
    <mergeCell ref="Q13:Q14"/>
    <mergeCell ref="R13:R14"/>
    <mergeCell ref="T13:T14"/>
  </mergeCells>
  <conditionalFormatting sqref="G7:M30">
    <cfRule type="expression" dxfId="1" priority="3">
      <formula>G$2="S"</formula>
    </cfRule>
    <cfRule type="expression" dxfId="0" priority="4">
      <formula>G$4&lt;TODAY()</formula>
    </cfRule>
  </conditionalFormatting>
  <dataValidations count="3">
    <dataValidation type="whole" allowBlank="1" showInputMessage="1" showErrorMessage="1" sqref="F7:M30" xr:uid="{00000000-0002-0000-0400-000000000000}">
      <formula1>0</formula1>
      <formula2>89</formula2>
    </dataValidation>
    <dataValidation type="list" errorStyle="warning" allowBlank="1" showInputMessage="1" showErrorMessage="1" errorTitle="UNEXPECTED Value" error="The expected values are listed on sheet Validation." sqref="E7:E9 E11:E30" xr:uid="{00000000-0002-0000-0400-000001000000}">
      <formula1>#REF!</formula1>
    </dataValidation>
    <dataValidation type="list" errorStyle="warning" allowBlank="1" showInputMessage="1" showErrorMessage="1" errorTitle="UNEXPECTED Value" error="The expected values are listed on sheet Validation." sqref="D7:D9 D11:D30" xr:uid="{00000000-0002-0000-0400-000002000000}">
      <formula1>#REF!</formula1>
    </dataValidation>
  </dataValidations>
  <pageMargins left="0.75" right="0.75" top="1" bottom="1" header="0.5" footer="0.5"/>
  <pageSetup paperSize="9" orientation="portrait" r:id="rId1"/>
  <drawing r:id="rId2"/>
  <legacy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Board</vt:lpstr>
      <vt:lpstr>Availability Estimate</vt:lpstr>
      <vt:lpstr>Actual Spent Time</vt:lpstr>
      <vt:lpstr>Product BackLog</vt:lpstr>
      <vt:lpstr>2nd Sprint</vt:lpstr>
    </vt:vector>
  </TitlesOfParts>
  <Manager>António Rito Silva, Paulo Carreira</Manager>
  <Company>Dept. Computer Science Eng, IST, Tech Univ Lisbon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SCRUM Example Sheet</dc:title>
  <dc:subject>Software Engineering Planning Techniques</dc:subject>
  <dc:creator>Joana Paulo Parda, João Dias Pereira, David Ferrira</dc:creator>
  <cp:keywords>SCRUM, BackLog, Sprints, Planning</cp:keywords>
  <dc:description/>
  <cp:lastModifiedBy>Mayrien Joy Balilo</cp:lastModifiedBy>
  <dcterms:created xsi:type="dcterms:W3CDTF">2005-12-09T11:19:37Z</dcterms:created>
  <dcterms:modified xsi:type="dcterms:W3CDTF">2018-10-11T15:08:26Z</dcterms:modified>
  <cp:category/>
</cp:coreProperties>
</file>