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36"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P3" i="103"/>
  <c r="Q3"/>
  <c r="P4"/>
  <c r="Q4"/>
  <c r="P5"/>
  <c r="Q5"/>
  <c r="P6"/>
  <c r="Q6"/>
  <c r="P7"/>
  <c r="Q7"/>
  <c r="P8"/>
  <c r="Q8"/>
  <c r="P9"/>
  <c r="Q9"/>
  <c r="P10"/>
  <c r="Q10"/>
  <c r="P11"/>
  <c r="Q11"/>
  <c r="P12"/>
  <c r="Q12"/>
  <c r="P13"/>
  <c r="Q13"/>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P2"/>
  <c r="Q2"/>
  <c r="D7" i="102"/>
  <c r="G7"/>
  <c r="K7"/>
  <c r="G9"/>
  <c r="G8"/>
  <c r="K4"/>
  <c r="L4"/>
  <c r="G23"/>
  <c r="I17"/>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D4"/>
  <c r="K9"/>
  <c r="K8"/>
  <c r="K8" i="52" l="1"/>
  <c r="G10" i="102"/>
</calcChain>
</file>

<file path=xl/sharedStrings.xml><?xml version="1.0" encoding="utf-8"?>
<sst xmlns="http://schemas.openxmlformats.org/spreadsheetml/2006/main" count="1362" uniqueCount="97">
  <si>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</si>
  <si>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</si>
  <si>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</si>
  <si>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</si>
  <si>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</si>
  <si>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</si>
  <si>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</si>
  <si>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</si>
  <si>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</si>
  <si>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</si>
  <si>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</si>
  <si>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</si>
  <si>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</si>
  <si>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</si>
  <si>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</si>
  <si>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</si>
  <si>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</si>
  <si>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</si>
  <si>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</si>
  <si>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</si>
  <si>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</si>
  <si>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</si>
  <si>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</si>
  <si>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</si>
  <si>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</si>
  <si>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</si>
  <si>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</si>
  <si>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</si>
  <si>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</si>
  <si>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</si>
  <si>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</si>
  <si>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</si>
  <si>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</si>
  <si>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</si>
  <si>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</si>
  <si>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</si>
  <si>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</si>
  <si>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</si>
  <si>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</si>
  <si>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</si>
  <si>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</si>
  <si>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</si>
  <si>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</si>
  <si>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</si>
  <si>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</si>
  <si>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</si>
  <si>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</si>
  <si>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</si>
  <si>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</si>
  <si>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</si>
  <si>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</si>
  <si>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</si>
  <si>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</si>
  <si>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</si>
  <si>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</si>
  <si>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</si>
  <si>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</si>
  <si>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</si>
  <si>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</si>
  <si>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</si>
  <si>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</si>
  <si>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</si>
  <si>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</si>
  <si>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</si>
  <si>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</si>
  <si>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</si>
  <si>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</si>
  <si>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</si>
  <si>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</si>
  <si>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</si>
  <si>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</si>
  <si>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</si>
  <si>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</si>
  <si>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</si>
  <si>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</si>
  <si>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</si>
  <si>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</si>
  <si>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</si>
  <si>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</si>
  <si>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</si>
  <si>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</si>
  <si>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</si>
  <si>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</si>
  <si>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</si>
  <si>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Peri Pump</t>
  </si>
  <si>
    <t>NA</t>
  </si>
  <si>
    <t>NHP_206</t>
  </si>
  <si>
    <t>Temp</t>
  </si>
  <si>
    <t>deg C</t>
  </si>
  <si>
    <t>Randolph VT</t>
  </si>
  <si>
    <t>MM</t>
  </si>
  <si>
    <t xml:space="preserve">Quanta </t>
  </si>
  <si>
    <t>ARA</t>
  </si>
  <si>
    <t>760mm</t>
  </si>
  <si>
    <t>69.35psi</t>
  </si>
  <si>
    <t>Salinity</t>
  </si>
  <si>
    <t>Row Number of Final Parameters</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</si>
</sst>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5">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indexed="64"/>
      </top>
      <bottom style="thin">
        <color indexed="64"/>
      </bottom>
      <diagonal/>
    </border>
    <border>
      <left style="thin">
        <color rgb="FF000000"/>
      </left>
      <right/>
      <top/>
      <bottom style="thin">
        <color indexed="64"/>
      </bottom>
      <diagonal/>
    </border>
    <border>
      <left style="thin">
        <color rgb="FF000000"/>
      </left>
      <right/>
      <top/>
      <bottom/>
      <diagonal/>
    </border>
    <border>
      <left/>
      <right style="thin">
        <color rgb="FF000000"/>
      </right>
      <top style="thin">
        <color indexed="64"/>
      </top>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4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12" fillId="6" borderId="29" xfId="1" applyFont="1" applyFill="1" applyBorder="1" applyAlignment="1">
      <alignment horizontal="center"/>
    </xf>
    <xf numFmtId="0" fontId="3" fillId="2" borderId="7" xfId="0" applyFont="1" applyFill="1" applyBorder="1" applyAlignment="1">
      <alignment horizontal="center"/>
    </xf>
    <xf numFmtId="0" fontId="11" fillId="0" borderId="1" xfId="1" applyFont="1" applyFill="1" applyBorder="1" applyAlignment="1">
      <alignment horizontal="right"/>
    </xf>
    <xf numFmtId="0" fontId="11" fillId="0" borderId="11"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0" fontId="2" fillId="6" borderId="29"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3" fillId="0" borderId="0" xfId="1" applyFont="1" applyAlignment="1">
      <alignment horizontal="right"/>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14" fontId="2" fillId="6" borderId="29" xfId="1" applyNumberFormat="1" applyFont="1" applyFill="1" applyBorder="1" applyAlignment="1" applyProtection="1">
      <alignment horizontal="left" vertical="center" wrapText="1"/>
      <protection locked="0"/>
    </xf>
    <xf numFmtId="14" fontId="2" fillId="6" borderId="34" xfId="1" applyNumberFormat="1" applyFont="1" applyFill="1" applyBorder="1" applyAlignment="1" applyProtection="1">
      <alignment horizontal="left" vertical="center" wrapText="1"/>
      <protection locked="0"/>
    </xf>
    <xf numFmtId="0" fontId="2" fillId="6" borderId="34"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0" xfId="0" applyFont="1" applyBorder="1" applyAlignment="1" applyProtection="1">
      <alignment horizontal="center"/>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0" fillId="0" borderId="2"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0" fillId="6" borderId="31" xfId="0" applyFont="1" applyFill="1" applyBorder="1" applyAlignment="1" applyProtection="1">
      <alignment horizontal="left" vertical="center" wrapText="1"/>
      <protection locked="0"/>
    </xf>
    <xf numFmtId="0" fontId="0" fillId="6" borderId="5" xfId="0" applyFont="1" applyFill="1" applyBorder="1" applyAlignment="1" applyProtection="1">
      <alignment horizontal="left" vertical="center" wrapText="1"/>
      <protection locked="0"/>
    </xf>
    <xf numFmtId="0" fontId="0" fillId="6" borderId="29" xfId="0" applyFont="1" applyFill="1" applyBorder="1" applyAlignment="1" applyProtection="1">
      <alignment horizontal="left" vertical="center" wrapText="1"/>
      <protection locked="0"/>
    </xf>
    <xf numFmtId="0" fontId="9" fillId="0" borderId="19" xfId="0" applyFont="1" applyBorder="1" applyAlignment="1" applyProtection="1">
      <alignment horizontal="left" wrapText="1"/>
      <protection locked="0"/>
    </xf>
    <xf numFmtId="0" fontId="9" fillId="0" borderId="2" xfId="0" applyFont="1" applyBorder="1" applyAlignment="1" applyProtection="1">
      <alignment horizontal="left" wrapText="1"/>
      <protection locked="0"/>
    </xf>
    <xf numFmtId="0" fontId="9" fillId="0" borderId="20" xfId="0" applyFont="1" applyBorder="1" applyAlignment="1" applyProtection="1">
      <alignment horizontal="left" wrapText="1"/>
      <protection locked="0"/>
    </xf>
    <xf numFmtId="0" fontId="0" fillId="6" borderId="32" xfId="0" applyFont="1" applyFill="1" applyBorder="1" applyAlignment="1" applyProtection="1">
      <alignment horizontal="left" vertical="center" wrapText="1"/>
      <protection locked="0"/>
    </xf>
    <xf numFmtId="0" fontId="0" fillId="6" borderId="0" xfId="0" applyFont="1" applyFill="1" applyBorder="1" applyAlignment="1" applyProtection="1">
      <alignment horizontal="left" vertical="center" wrapText="1"/>
      <protection locked="0"/>
    </xf>
    <xf numFmtId="0" fontId="0" fillId="6" borderId="22" xfId="0" applyFont="1" applyFill="1" applyBorder="1" applyAlignment="1" applyProtection="1">
      <alignment horizontal="left" vertical="center" wrapText="1"/>
      <protection locked="0"/>
    </xf>
    <xf numFmtId="0" fontId="0" fillId="6" borderId="33" xfId="0" applyFont="1" applyFill="1" applyBorder="1" applyAlignment="1" applyProtection="1">
      <alignment horizontal="left" vertical="center" wrapText="1"/>
      <protection locked="0"/>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0" fillId="6" borderId="30" xfId="0" applyFont="1" applyFill="1" applyBorder="1" applyAlignment="1" applyProtection="1">
      <alignment horizontal="left" vertical="center" wrapText="1"/>
      <protection locked="0"/>
    </xf>
    <xf numFmtId="0" fontId="0" fillId="6" borderId="2" xfId="0"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113324416"/>
        <c:axId val="113325952"/>
      </c:scatterChart>
      <c:valAx>
        <c:axId val="113324416"/>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113325952"/>
        <c:crosses val="autoZero"/>
        <c:crossBetween val="midCat"/>
      </c:valAx>
      <c:valAx>
        <c:axId val="113325952"/>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3324416"/>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188" l="0.70000000000000062" r="0.70000000000000062" t="0.75000000000001188"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tabSelected="1" topLeftCell="A7" zoomScale="70" zoomScaleNormal="70" workbookViewId="0">
      <selection activeCell="R15" sqref="R15"/>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52" t="s">
        <v>18</v>
      </c>
      <c r="C2" s="259" t="s">
        <v>83</v>
      </c>
      <c r="D2" s="259"/>
      <c r="E2" s="259"/>
      <c r="F2" s="261" t="s">
        <v>27</v>
      </c>
      <c r="G2" s="261"/>
      <c r="H2" s="261"/>
      <c r="I2" s="261"/>
      <c r="J2" s="289" t="s">
        <v>14</v>
      </c>
      <c r="K2" s="289"/>
      <c r="L2" s="289"/>
      <c r="M2" s="263" t="s">
        <v>86</v>
      </c>
      <c r="N2" s="264"/>
      <c r="O2" s="60" t="s">
        <v>13</v>
      </c>
    </row>
    <row r="3" spans="1:15" s="62" customFormat="1" ht="12.95" customHeight="1">
      <c r="A3" s="61"/>
      <c r="B3" s="253"/>
      <c r="C3" s="260"/>
      <c r="D3" s="260"/>
      <c r="E3" s="260"/>
      <c r="F3" s="282"/>
      <c r="G3" s="282"/>
      <c r="H3" s="282"/>
      <c r="I3" s="282"/>
      <c r="J3" s="290"/>
      <c r="K3" s="290"/>
      <c r="L3" s="290"/>
      <c r="M3" s="265"/>
      <c r="N3" s="266"/>
      <c r="O3" s="61"/>
    </row>
    <row r="4" spans="1:15" s="62" customFormat="1" ht="30.6" customHeight="1">
      <c r="A4" s="61"/>
      <c r="B4" s="105"/>
      <c r="C4" s="187" t="s">
        <v>55</v>
      </c>
      <c r="D4" s="187" t="s">
        <v>56</v>
      </c>
      <c r="E4" s="105"/>
      <c r="F4" s="282"/>
      <c r="G4" s="282"/>
      <c r="H4" s="282"/>
      <c r="I4" s="282"/>
      <c r="J4" s="106"/>
      <c r="K4" s="106"/>
      <c r="L4" s="106"/>
      <c r="M4" s="107"/>
      <c r="N4" s="107"/>
      <c r="O4" s="61"/>
    </row>
    <row r="5" spans="1:15" ht="30.75" customHeight="1">
      <c r="A5" s="60"/>
      <c r="B5" s="186" t="s">
        <v>57</v>
      </c>
      <c r="C5" s="246">
        <v>41459.375451388885</v>
      </c>
      <c r="D5" s="246"/>
      <c r="E5" s="288" t="s">
        <v>37</v>
      </c>
      <c r="F5" s="288"/>
      <c r="G5" s="257">
        <v>12345</v>
      </c>
      <c r="H5" s="258"/>
      <c r="I5" s="109"/>
      <c r="J5" s="105"/>
      <c r="K5" s="108" t="s">
        <v>23</v>
      </c>
      <c r="L5" s="283" t="s">
        <v>84</v>
      </c>
      <c r="M5" s="284"/>
      <c r="N5" s="105"/>
      <c r="O5" s="60"/>
    </row>
    <row r="6" spans="1:15" ht="23.1" customHeight="1">
      <c r="A6" s="60"/>
      <c r="B6" s="108" t="s">
        <v>17</v>
      </c>
      <c r="C6" s="279" t="s">
        <v>89</v>
      </c>
      <c r="D6" s="280"/>
      <c r="E6" s="110"/>
      <c r="F6" s="217" t="s">
        <v>81</v>
      </c>
      <c r="G6" s="257" t="s">
        <v>91</v>
      </c>
      <c r="H6" s="258"/>
      <c r="I6" s="110"/>
      <c r="J6" s="105"/>
      <c r="K6" s="108" t="s">
        <v>34</v>
      </c>
      <c r="L6" s="257" t="s">
        <v>93</v>
      </c>
      <c r="M6" s="285"/>
      <c r="N6" s="105"/>
      <c r="O6" s="60"/>
    </row>
    <row r="7" spans="1:15" s="62" customFormat="1" ht="23.1" customHeight="1">
      <c r="A7" s="61"/>
      <c r="B7" s="217" t="s">
        <v>82</v>
      </c>
      <c r="C7" s="257">
        <v>123456789</v>
      </c>
      <c r="D7" s="281"/>
      <c r="E7" s="110"/>
      <c r="F7" s="108" t="s">
        <v>21</v>
      </c>
      <c r="G7" s="257" t="s">
        <v>92</v>
      </c>
      <c r="H7" s="258"/>
      <c r="I7" s="110"/>
      <c r="J7" s="111"/>
      <c r="K7" s="112" t="s">
        <v>38</v>
      </c>
      <c r="L7" s="257" t="s">
        <v>94</v>
      </c>
      <c r="M7" s="258"/>
      <c r="N7" s="113"/>
      <c r="O7" s="65"/>
    </row>
    <row r="8" spans="1:15" s="62" customFormat="1" ht="23.1" customHeight="1">
      <c r="A8" s="61"/>
      <c r="B8" s="108" t="s">
        <v>20</v>
      </c>
      <c r="C8" s="257" t="s">
        <v>90</v>
      </c>
      <c r="D8" s="281"/>
      <c r="E8" s="110"/>
      <c r="F8" s="108" t="s">
        <v>39</v>
      </c>
      <c r="G8" s="286">
        <v>0</v>
      </c>
      <c r="H8" s="287"/>
      <c r="I8" s="110"/>
      <c r="J8" s="105"/>
      <c r="K8" s="112" t="s">
        <v>24</v>
      </c>
      <c r="L8" s="257" t="s">
        <v>85</v>
      </c>
      <c r="M8" s="258"/>
      <c r="N8" s="105"/>
      <c r="O8" s="61"/>
    </row>
    <row r="9" spans="1:15" ht="12" thickBot="1">
      <c r="A9" s="60"/>
      <c r="B9" s="114"/>
      <c r="C9" s="248"/>
      <c r="D9" s="115"/>
      <c r="E9" s="115"/>
      <c r="F9" s="115"/>
      <c r="G9" s="248"/>
      <c r="H9" s="115"/>
      <c r="I9" s="115"/>
      <c r="J9" s="115"/>
      <c r="K9" s="115"/>
      <c r="L9" s="248"/>
      <c r="M9" s="115"/>
      <c r="N9" s="116"/>
      <c r="O9" s="60"/>
    </row>
    <row r="10" spans="1:15" ht="29.25" customHeight="1">
      <c r="A10" s="60"/>
      <c r="B10" s="271" t="s">
        <v>10</v>
      </c>
      <c r="C10" s="272"/>
      <c r="D10" s="273"/>
      <c r="E10" s="273"/>
      <c r="F10" s="273"/>
      <c r="G10" s="272"/>
      <c r="H10" s="273"/>
      <c r="I10" s="273"/>
      <c r="J10" s="273"/>
      <c r="K10" s="273"/>
      <c r="L10" s="272"/>
      <c r="M10" s="273"/>
      <c r="N10" s="274"/>
      <c r="O10" s="60"/>
    </row>
    <row r="11" spans="1:15" s="68" customFormat="1" ht="26.45" customHeight="1">
      <c r="A11" s="66"/>
      <c r="B11" s="117" t="s">
        <v>32</v>
      </c>
      <c r="C11" s="249" t="s">
        <v>36</v>
      </c>
      <c r="D11" s="118" t="s">
        <v>15</v>
      </c>
      <c r="E11" s="119" t="s">
        <v>30</v>
      </c>
      <c r="F11" s="120" t="s">
        <v>2</v>
      </c>
      <c r="G11" s="250" t="s">
        <v>3</v>
      </c>
      <c r="H11" s="121" t="s">
        <v>0</v>
      </c>
      <c r="I11" s="121" t="s">
        <v>4</v>
      </c>
      <c r="J11" s="267" t="s">
        <v>1</v>
      </c>
      <c r="K11" s="268"/>
      <c r="L11" s="269"/>
      <c r="M11" s="268"/>
      <c r="N11" s="270"/>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62"/>
      <c r="C13" s="262"/>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76" t="str">
        <f ca="1">IF( 'Sample 1'!$B$57=0,"",IF(CELL("contents",OFFSET( 'Sample 1'!$B$1,( 'Sample 1'!$B$57-1),14))="","",CELL("contents",OFFSET( 'Sample 1'!$B$1,( 'Sample 1'!$B$57-1),14))))</f>
        <v/>
      </c>
      <c r="K14" s="277"/>
      <c r="L14" s="277"/>
      <c r="M14" s="277"/>
      <c r="N14" s="278"/>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76" t="str">
        <f ca="1">IF( 'Sample 2'!$B$57=0,"",IF(CELL("contents",OFFSET( 'Sample 2'!$B$1,( 'Sample 2'!$B$57-1),14))="","",CELL("contents",OFFSET( 'Sample 2'!$B$1,( 'Sample 2'!$B$57-1),14))))</f>
        <v/>
      </c>
      <c r="K15" s="277"/>
      <c r="L15" s="277"/>
      <c r="M15" s="277"/>
      <c r="N15" s="278"/>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76" t="str">
        <f ca="1">IF( 'Sample 3'!$B$57=0,"",IF(CELL("contents",OFFSET( 'Sample 3'!$B$1,( 'Sample 3'!$B$57-1),14))="","",CELL("contents",OFFSET( 'Sample 3'!$B$1,( 'Sample 3'!$B$57-1),14))))</f>
        <v/>
      </c>
      <c r="K16" s="277"/>
      <c r="L16" s="277"/>
      <c r="M16" s="277"/>
      <c r="N16" s="278"/>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76" t="str">
        <f ca="1">IF( 'Sample 4'!$B$57=0,"",IF(CELL("contents",OFFSET( 'Sample 4'!$B$1,( 'Sample 4'!$B$57-1),14))="","",CELL("contents",OFFSET( 'Sample 4'!$B$1,( 'Sample 4'!$B$57-1),14))))</f>
        <v/>
      </c>
      <c r="K17" s="277"/>
      <c r="L17" s="277"/>
      <c r="M17" s="277"/>
      <c r="N17" s="278"/>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54" t="str">
        <f ca="1">IF( 'Sample 5'!$B$57=0,"",IF(CELL("contents",OFFSET( 'Sample 5'!$B$1,( 'Sample 5'!$B$57-1),14))="","",CELL("contents",OFFSET( 'Sample 5'!$B$1,( 'Sample 5'!$B$57-1),14))))</f>
        <v/>
      </c>
      <c r="K18" s="255"/>
      <c r="L18" s="255"/>
      <c r="M18" s="255"/>
      <c r="N18" s="256"/>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54" t="str">
        <f ca="1">IF( 'Sample 6'!$B$57=0,"",IF(CELL("contents",OFFSET( 'Sample 6'!$B$1,( 'Sample 6'!$B$57-1),14))="","",CELL("contents",OFFSET( 'Sample 6'!$B$1,( 'Sample 6'!$B$57-1),14))))</f>
        <v/>
      </c>
      <c r="K19" s="255"/>
      <c r="L19" s="255"/>
      <c r="M19" s="255"/>
      <c r="N19" s="256"/>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54" t="str">
        <f ca="1">IF( 'Sample 7'!$B$57=0,"",IF(CELL("contents",OFFSET( 'Sample 7'!$B$1,( 'Sample 7'!$B$57-1),14))="","",CELL("contents",OFFSET( 'Sample 7'!$B$1,( 'Sample 7'!$B$57-1),14))))</f>
        <v/>
      </c>
      <c r="K20" s="255"/>
      <c r="L20" s="255"/>
      <c r="M20" s="255"/>
      <c r="N20" s="256"/>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54" t="str">
        <f ca="1">IF( 'Sample 8'!$B$57=0,"",IF(CELL("contents",OFFSET( 'Sample 8'!$B$1,( 'Sample 8'!$B$57-1),14))="","",CELL("contents",OFFSET( 'Sample 8'!$B$1,( 'Sample 8'!$B$57-1),14))))</f>
        <v/>
      </c>
      <c r="K21" s="255"/>
      <c r="L21" s="255"/>
      <c r="M21" s="255"/>
      <c r="N21" s="256"/>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54" t="str">
        <f ca="1">IF( 'Sample 9'!$B$57=0,"",IF(CELL("contents",OFFSET( 'Sample 9'!$B$1,( 'Sample 9'!$B$57-1),14))="","",CELL("contents",OFFSET( 'Sample 9'!$B$1,( 'Sample 9'!$B$57-1),14))))</f>
        <v/>
      </c>
      <c r="K22" s="255"/>
      <c r="L22" s="255"/>
      <c r="M22" s="255"/>
      <c r="N22" s="256"/>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54" t="str">
        <f ca="1">IF( 'Sample 10'!$B$57=0,"",IF(CELL("contents",OFFSET( 'Sample 10'!$B$1,( 'Sample 10'!$B$57-1),14))="","",CELL("contents",OFFSET( 'Sample 10'!$B$1,( 'Sample 10'!$B$57-1),14))))</f>
        <v/>
      </c>
      <c r="K23" s="255"/>
      <c r="L23" s="255"/>
      <c r="M23" s="255"/>
      <c r="N23" s="256"/>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54" t="str">
        <f ca="1">IF( 'Sample 11'!$B$57=0,"",IF(CELL("contents",OFFSET( 'Sample 11'!$B$1,( 'Sample 11'!$B$57-1),14))="","",CELL("contents",OFFSET( 'Sample 11'!$B$1,( 'Sample 11'!$B$57-1),14))))</f>
        <v/>
      </c>
      <c r="K24" s="255"/>
      <c r="L24" s="255"/>
      <c r="M24" s="255"/>
      <c r="N24" s="256"/>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54" t="str">
        <f ca="1">IF( 'Sample 12'!$B$57=0,"",IF(CELL("contents",OFFSET( 'Sample 12'!$B$1,( 'Sample 12'!$B$57-1),14))="","",CELL("contents",OFFSET( 'Sample 12'!$B$1,( 'Sample 12'!$B$57-1),14))))</f>
        <v/>
      </c>
      <c r="K25" s="255"/>
      <c r="L25" s="255"/>
      <c r="M25" s="255"/>
      <c r="N25" s="256"/>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54" t="str">
        <f ca="1">IF( 'Sample 13'!$B$57=0,"",IF(CELL("contents",OFFSET( 'Sample 13'!$B$1,( 'Sample 13'!$B$57-1),14))="","",CELL("contents",OFFSET( 'Sample 13'!$B$1,( 'Sample 13'!$B$57-1),14))))</f>
        <v/>
      </c>
      <c r="K26" s="255"/>
      <c r="L26" s="255"/>
      <c r="M26" s="255"/>
      <c r="N26" s="256"/>
      <c r="O26" s="69"/>
    </row>
    <row r="27" spans="1:15" s="75" customFormat="1" ht="43.9" customHeight="1">
      <c r="A27" s="60"/>
      <c r="B27" s="73" t="e">
        <f>IF(#REF!= 0,"",- ABS(#REF!))</f>
        <v>#REF!</v>
      </c>
      <c r="C27" s="100" t="e">
        <f ca="1">IF(#REF!= 0,"",(#REF!+CELL( "contents",OFFSET(#REF!,(#REF!- 1),4))))</f>
        <v>#REF!</v>
      </c>
      <c r="D27" s="74" t="e">
        <f ca="1">IF(#REF!= 0,"",CELL("contents",OFFSET(#REF!,(#REF!- 1),5)))</f>
        <v>#REF!</v>
      </c>
      <c r="E27" s="88" t="e">
        <f xml:space="preserve"> IF(#REF!= 0,"",#REF!)</f>
        <v>#REF!</v>
      </c>
      <c r="F27" s="74" t="e">
        <f ca="1">IF(#REF!= 0,"",CELL("contents",OFFSET(#REF!,(#REF!- 1),6)))</f>
        <v>#REF!</v>
      </c>
      <c r="G27" s="88" t="e">
        <f ca="1">IF(#REF!= 0,"",CELL("contents",OFFSET(#REF!,(#REF!- 1),8)))</f>
        <v>#REF!</v>
      </c>
      <c r="H27" s="88" t="e">
        <f ca="1">IF(#REF!= 0,"",CELL("contents",OFFSET(#REF!,(#REF!- 1),10)))</f>
        <v>#REF!</v>
      </c>
      <c r="I27" s="90" t="e">
        <f ca="1">IF(#REF!= 0,"",CELL("contents",OFFSET(#REF!,(#REF!- 1),12)))</f>
        <v>#REF!</v>
      </c>
      <c r="J27" s="254" t="e">
        <f ca="1">IF(#REF!= 0,"",IF(CELL("contents",OFFSET(#REF!,(#REF!- 1),14))="","",CELL("contents",OFFSET(#REF!,(#REF!- 1),14))))</f>
        <v>#REF!</v>
      </c>
      <c r="K27" s="255"/>
      <c r="L27" s="255"/>
      <c r="M27" s="255"/>
      <c r="N27" s="256"/>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54" t="str">
        <f ca="1">IF('Sample 15'!$B$57=0,"",IF(CELL("contents",OFFSET('Sample 15'!$B$1,('Sample 15'!$B$57-1),14))="","",CELL("contents",OFFSET('Sample 15'!$B$1,('Sample 15'!$B$57-1),14))))</f>
        <v/>
      </c>
      <c r="K28" s="255"/>
      <c r="L28" s="255"/>
      <c r="M28" s="255"/>
      <c r="N28" s="256"/>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54" t="str">
        <f ca="1">IF('Sample 16'!$B$57=0,"",IF(CELL("contents",OFFSET('Sample 16'!$B$1,('Sample 16'!$B$57-1),14))="","",CELL("contents",OFFSET('Sample 16'!$B$1,('Sample 16'!$B$57-1),14))))</f>
        <v/>
      </c>
      <c r="K29" s="255"/>
      <c r="L29" s="255"/>
      <c r="M29" s="255"/>
      <c r="N29" s="256"/>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54" t="str">
        <f ca="1">IF('Sample 17'!$B$57=0,"",IF(CELL("contents",OFFSET('Sample 17'!$B$1,('Sample 17'!$B$57-1),14))="","",CELL("contents",OFFSET('Sample 17'!$B$1,('Sample 17'!$B$57-1),14))))</f>
        <v/>
      </c>
      <c r="K30" s="255"/>
      <c r="L30" s="255"/>
      <c r="M30" s="255"/>
      <c r="N30" s="256"/>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54" t="str">
        <f ca="1">IF('Sample 18'!$B$57=0,"",IF(CELL("contents",OFFSET('Sample 18'!$B$1,('Sample 18'!$B$57-1),14))="","",CELL("contents",OFFSET('Sample 18'!$B$1,('Sample 18'!$B$57-1),14))))</f>
        <v/>
      </c>
      <c r="K31" s="255"/>
      <c r="L31" s="255"/>
      <c r="M31" s="255"/>
      <c r="N31" s="256"/>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54" t="str">
        <f ca="1">IF('Sample 19'!$B$57=0,"",IF(CELL("contents",OFFSET('Sample 19'!$B$1,('Sample 19'!$B$57-1),14))="","",CELL("contents",OFFSET('Sample 19'!$B$1,('Sample 19'!$B$57-1),14))))</f>
        <v/>
      </c>
      <c r="K32" s="255"/>
      <c r="L32" s="255"/>
      <c r="M32" s="255"/>
      <c r="N32" s="256"/>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54" t="str">
        <f ca="1">IF('Sample 20'!$B$57=0,"",IF(CELL("contents",OFFSET('Sample 20'!$B$1,('Sample 20'!$B$57-1),14))="","",CELL("contents",OFFSET('Sample 20'!$B$1,('Sample 20'!$B$57-1),14))))</f>
        <v/>
      </c>
      <c r="K33" s="255"/>
      <c r="L33" s="255"/>
      <c r="M33" s="255"/>
      <c r="N33" s="256"/>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54" t="str">
        <f ca="1">IF('Sample 21'!$B$57=0,"",IF(CELL("contents",OFFSET('Sample 21'!$B$1,('Sample 21'!$B$57-1),14))="","",CELL("contents",OFFSET('Sample 21'!$B$1,('Sample 21'!$B$57-1),14))))</f>
        <v/>
      </c>
      <c r="K34" s="255"/>
      <c r="L34" s="255"/>
      <c r="M34" s="255"/>
      <c r="N34" s="256"/>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54" t="str">
        <f ca="1">IF('Sample 22'!$B$57=0,"",IF(CELL("contents",OFFSET('Sample 22'!$B$1,('Sample 22'!$B$57-1),14))="","",CELL("contents",OFFSET('Sample 22'!$B$1,('Sample 22'!$B$57-1),14))))</f>
        <v/>
      </c>
      <c r="K35" s="255"/>
      <c r="L35" s="255"/>
      <c r="M35" s="255"/>
      <c r="N35" s="256"/>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54" t="str">
        <f ca="1">IF('Sample 23'!$B$57=0,"",IF(CELL("contents",OFFSET('Sample 23'!$B$1,('Sample 23'!$B$57-1),14))="","",CELL("contents",OFFSET('Sample 23'!$B$1,('Sample 23'!$B$57-1),14))))</f>
        <v/>
      </c>
      <c r="K36" s="255"/>
      <c r="L36" s="255"/>
      <c r="M36" s="255"/>
      <c r="N36" s="256"/>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5"/>
      <c r="M39" s="275"/>
      <c r="N39" s="275"/>
    </row>
  </sheetData>
  <sheetProtection selectLockedCells="1"/>
  <mergeCells count="45">
    <mergeCell ref="C6:D6"/>
    <mergeCell ref="C7:D7"/>
    <mergeCell ref="C8:D8"/>
    <mergeCell ref="F3:I4"/>
    <mergeCell ref="L5:M5"/>
    <mergeCell ref="L6:M6"/>
    <mergeCell ref="L7:M7"/>
    <mergeCell ref="L8:M8"/>
    <mergeCell ref="G8:H8"/>
    <mergeCell ref="E5:F5"/>
    <mergeCell ref="J2:L3"/>
    <mergeCell ref="J27:N27"/>
    <mergeCell ref="J16:N16"/>
    <mergeCell ref="J15:N15"/>
    <mergeCell ref="J14:N14"/>
    <mergeCell ref="J20:N20"/>
    <mergeCell ref="J19:N19"/>
    <mergeCell ref="J18:N18"/>
    <mergeCell ref="J17:N17"/>
    <mergeCell ref="L39:N39"/>
    <mergeCell ref="J28:N28"/>
    <mergeCell ref="J36:N36"/>
    <mergeCell ref="J35:N35"/>
    <mergeCell ref="J34:N34"/>
    <mergeCell ref="J33:N33"/>
    <mergeCell ref="J32:N32"/>
    <mergeCell ref="J31:N31"/>
    <mergeCell ref="J30:N30"/>
    <mergeCell ref="J29:N29"/>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10" sqref="D10"/>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307" t="s">
        <v>78</v>
      </c>
      <c r="D2" s="308"/>
      <c r="E2" s="308"/>
      <c r="F2" s="308"/>
      <c r="G2" s="308"/>
      <c r="H2" s="308"/>
      <c r="I2" s="308"/>
      <c r="J2" s="308"/>
      <c r="K2" s="308"/>
      <c r="L2" s="308"/>
      <c r="M2" s="308"/>
      <c r="N2" s="308"/>
      <c r="O2" s="203"/>
      <c r="P2" s="18"/>
    </row>
    <row r="3" spans="1:16" ht="18.75" customHeight="1">
      <c r="B3" s="104"/>
      <c r="C3" s="309"/>
      <c r="D3" s="310"/>
      <c r="E3" s="310"/>
      <c r="F3" s="310"/>
      <c r="G3" s="310"/>
      <c r="H3" s="310"/>
      <c r="I3" s="310"/>
      <c r="J3" s="310"/>
      <c r="K3" s="310"/>
      <c r="L3" s="310"/>
      <c r="M3" s="310"/>
      <c r="N3" s="310"/>
      <c r="O3" s="203"/>
      <c r="P3" s="18"/>
    </row>
    <row r="4" spans="1:16" ht="25.15" customHeight="1">
      <c r="B4" s="104"/>
      <c r="C4" s="299" t="s">
        <v>79</v>
      </c>
      <c r="D4" s="300" t="str">
        <f>'Groundwater Profile Log'!C2</f>
        <v>GZA</v>
      </c>
      <c r="E4" s="202"/>
      <c r="F4" s="311"/>
      <c r="G4" s="311"/>
      <c r="H4" s="311"/>
      <c r="I4" s="312" t="s">
        <v>14</v>
      </c>
      <c r="J4" s="312"/>
      <c r="K4" s="314" t="str">
        <f>'Groundwater Profile Log'!M2</f>
        <v>NHP_206</v>
      </c>
      <c r="L4" s="314">
        <f>'Groundwater Profile Log'!K2</f>
        <v>0</v>
      </c>
      <c r="M4" s="204"/>
      <c r="N4" s="300"/>
      <c r="O4" s="301"/>
      <c r="P4" s="18" t="s">
        <v>13</v>
      </c>
    </row>
    <row r="5" spans="1:16" s="9" customFormat="1" ht="12.95" customHeight="1">
      <c r="B5" s="192"/>
      <c r="C5" s="299"/>
      <c r="D5" s="300"/>
      <c r="E5" s="202"/>
      <c r="F5" s="311"/>
      <c r="G5" s="311"/>
      <c r="H5" s="311"/>
      <c r="I5" s="312"/>
      <c r="J5" s="312"/>
      <c r="K5" s="204"/>
      <c r="L5" s="204"/>
      <c r="M5" s="204"/>
      <c r="N5" s="300"/>
      <c r="O5" s="302"/>
      <c r="P5" s="15"/>
    </row>
    <row r="6" spans="1:16" s="9" customFormat="1" ht="12.95" customHeight="1">
      <c r="B6" s="192"/>
      <c r="C6" s="206"/>
      <c r="D6" s="197"/>
      <c r="E6" s="197"/>
      <c r="F6" s="311"/>
      <c r="G6" s="311"/>
      <c r="H6" s="311"/>
      <c r="I6" s="204"/>
      <c r="J6" s="197"/>
      <c r="K6" s="202"/>
      <c r="L6" s="202"/>
      <c r="M6" s="202"/>
      <c r="N6" s="202"/>
      <c r="O6" s="205"/>
      <c r="P6" s="15"/>
    </row>
    <row r="7" spans="1:16" ht="22.5" customHeight="1">
      <c r="B7" s="104"/>
      <c r="C7" s="207" t="s">
        <v>19</v>
      </c>
      <c r="D7" s="198">
        <f>'Groundwater Profile Log'!C5</f>
        <v>41459.375451388885</v>
      </c>
      <c r="E7" s="208"/>
      <c r="F7" s="209" t="s">
        <v>22</v>
      </c>
      <c r="G7" s="201">
        <f>'Groundwater Profile Log'!G5</f>
        <v>12345</v>
      </c>
      <c r="H7" s="317" t="s">
        <v>23</v>
      </c>
      <c r="I7" s="317"/>
      <c r="J7" s="317"/>
      <c r="K7" s="313" t="str">
        <f>'Groundwater Profile Log'!L5</f>
        <v>Peri Pump</v>
      </c>
      <c r="L7" s="313"/>
      <c r="M7" s="197"/>
      <c r="N7" s="210"/>
      <c r="O7" s="211"/>
      <c r="P7" s="18"/>
    </row>
    <row r="8" spans="1:16" ht="23.1" customHeight="1">
      <c r="B8" s="104"/>
      <c r="C8" s="207" t="s">
        <v>17</v>
      </c>
      <c r="D8" s="199" t="str">
        <f>'Groundwater Profile Log'!C6</f>
        <v>Randolph VT</v>
      </c>
      <c r="E8" s="212"/>
      <c r="F8" s="209" t="s">
        <v>28</v>
      </c>
      <c r="G8" s="201" t="str">
        <f>'Groundwater Profile Log'!G6</f>
        <v xml:space="preserve">Quanta </v>
      </c>
      <c r="H8" s="317" t="s">
        <v>34</v>
      </c>
      <c r="I8" s="317"/>
      <c r="J8" s="317"/>
      <c r="K8" s="306" t="str">
        <f>'Groundwater Profile Log'!L6</f>
        <v>760mm</v>
      </c>
      <c r="L8" s="306"/>
      <c r="M8" s="197"/>
      <c r="N8" s="210"/>
      <c r="O8" s="211"/>
      <c r="P8" s="18"/>
    </row>
    <row r="9" spans="1:16" s="9" customFormat="1" ht="23.1" customHeight="1">
      <c r="B9" s="192"/>
      <c r="C9" s="207" t="s">
        <v>16</v>
      </c>
      <c r="D9" s="199">
        <f>'Groundwater Profile Log'!C7</f>
        <v>123456789</v>
      </c>
      <c r="E9" s="212"/>
      <c r="F9" s="209" t="s">
        <v>21</v>
      </c>
      <c r="G9" s="199" t="str">
        <f>'Groundwater Profile Log'!G7</f>
        <v>ARA</v>
      </c>
      <c r="H9" s="317" t="s">
        <v>33</v>
      </c>
      <c r="I9" s="317"/>
      <c r="J9" s="317"/>
      <c r="K9" s="306" t="str">
        <f>'Groundwater Profile Log'!L7</f>
        <v>69.35psi</v>
      </c>
      <c r="L9" s="306"/>
      <c r="M9" s="197"/>
      <c r="N9" s="213"/>
      <c r="O9" s="211"/>
      <c r="P9" s="15"/>
    </row>
    <row r="10" spans="1:16" s="9" customFormat="1" ht="23.1" customHeight="1">
      <c r="B10" s="192"/>
      <c r="C10" s="207" t="s">
        <v>20</v>
      </c>
      <c r="D10" s="199" t="str">
        <f>'Groundwater Profile Log'!C8</f>
        <v>MM</v>
      </c>
      <c r="E10" s="212"/>
      <c r="F10" s="209" t="s">
        <v>35</v>
      </c>
      <c r="G10" s="214">
        <f>'Groundwater Profile Log'!G8</f>
        <v>0</v>
      </c>
      <c r="H10" s="317" t="s">
        <v>24</v>
      </c>
      <c r="I10" s="317"/>
      <c r="J10" s="317"/>
      <c r="K10" s="313" t="str">
        <f>'Groundwater Profile Log'!L8</f>
        <v>NA</v>
      </c>
      <c r="L10" s="313"/>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03"/>
      <c r="H12" s="304"/>
      <c r="I12" s="304"/>
      <c r="J12" s="196"/>
      <c r="K12" s="194"/>
      <c r="L12" s="194"/>
      <c r="M12" s="194"/>
      <c r="N12" s="194"/>
      <c r="O12" s="146"/>
      <c r="P12" s="5"/>
    </row>
    <row r="13" spans="1:16" s="7" customFormat="1" ht="26.45" customHeight="1">
      <c r="B13" s="40"/>
      <c r="C13" s="41" t="s">
        <v>32</v>
      </c>
      <c r="D13" s="42" t="s">
        <v>48</v>
      </c>
      <c r="E13" s="102"/>
      <c r="F13" s="45" t="s">
        <v>49</v>
      </c>
      <c r="G13" s="101"/>
      <c r="H13" s="54" t="s">
        <v>44</v>
      </c>
      <c r="I13" s="101"/>
      <c r="J13" s="315" t="s">
        <v>1</v>
      </c>
      <c r="K13" s="316"/>
      <c r="L13" s="316"/>
      <c r="M13" s="316"/>
      <c r="N13" s="316"/>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05"/>
      <c r="D15" s="305"/>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v>0</v>
      </c>
      <c r="D16" s="162" t="s">
        <v>80</v>
      </c>
      <c r="E16" s="163">
        <f>LOOKUP(D16,{"Ik decrease when hammer stops","Ik increase when hammer stops","No change when hammer stops"},{1,2,3})</f>
        <v>1</v>
      </c>
      <c r="F16" s="164"/>
      <c r="G16" s="163" t="e">
        <f>LOOKUP(F16,{"Could not produce water","Equipment issue","Yield deemed too slow"},{4,5,6})</f>
        <v>#N/A</v>
      </c>
      <c r="H16" s="165"/>
      <c r="I16" s="166" t="e">
        <f>LOOKUP(H16,{"Broken downhole equipment","Reached Target Depth","ROP dropped below threshold","Sudden hard refusal"},{7,8,9,10})</f>
        <v>#N/A</v>
      </c>
      <c r="J16" s="291"/>
      <c r="K16" s="292"/>
      <c r="L16" s="292"/>
      <c r="M16" s="292"/>
      <c r="N16" s="292"/>
      <c r="O16" s="293"/>
      <c r="P16" s="18"/>
    </row>
    <row r="17" spans="1:16" s="11" customFormat="1" ht="39.950000000000003" customHeight="1">
      <c r="A17" s="11" t="e">
        <f ca="1">IF(#REF!&lt;&gt;"",CELL("ROW",#REF!),"")</f>
        <v>#REF!</v>
      </c>
      <c r="B17" s="5"/>
      <c r="C17" s="161">
        <v>-5</v>
      </c>
      <c r="D17" s="215" t="s">
        <v>80</v>
      </c>
      <c r="E17" s="167">
        <f>LOOKUP(D17,{"Ik decrease when hammer stops","Ik increase when hammer stops","No change when hammer stops"},{1,2,3})</f>
        <v>1</v>
      </c>
      <c r="F17" s="164"/>
      <c r="G17" s="163" t="e">
        <f>LOOKUP(F17,{"Could not produce water","Equipment issue","Yield deemed too slow"},{4,5,6})</f>
        <v>#N/A</v>
      </c>
      <c r="H17" s="165"/>
      <c r="I17" s="166" t="e">
        <f>LOOKUP(H17,{"Broken downhole equipment","Reached Target Depth","ROP dropped below threshold","Sudden hard refusal"},{7,8,9,10})</f>
        <v>#N/A</v>
      </c>
      <c r="J17" s="291"/>
      <c r="K17" s="292"/>
      <c r="L17" s="292"/>
      <c r="M17" s="292"/>
      <c r="N17" s="292"/>
      <c r="O17" s="293"/>
      <c r="P17" s="18"/>
    </row>
    <row r="18" spans="1:16" s="11" customFormat="1" ht="39.950000000000003" customHeight="1">
      <c r="A18" s="11" t="e">
        <f ca="1">IF(#REF!&lt;&gt;"",CELL("ROW",#REF!),"")</f>
        <v>#REF!</v>
      </c>
      <c r="B18" s="5"/>
      <c r="C18" s="161">
        <v>-10</v>
      </c>
      <c r="D18" s="215" t="s">
        <v>80</v>
      </c>
      <c r="E18" s="167">
        <f>LOOKUP(D18,{"Ik decrease when hammer stops","Ik increase when hammer stops","No change when hammer stops"},{1,2,3})</f>
        <v>1</v>
      </c>
      <c r="F18" s="164"/>
      <c r="G18" s="163" t="e">
        <f>LOOKUP(F18,{"Could not produce water","Equipment issue","Yield deemed too slow"},{4,5,6})</f>
        <v>#N/A</v>
      </c>
      <c r="H18" s="165"/>
      <c r="I18" s="166" t="e">
        <f>LOOKUP(H18,{"Broken downhole equipment","Reached Target Depth","ROP dropped below threshold","Sudden hard refusal"},{7,8,9,10})</f>
        <v>#N/A</v>
      </c>
      <c r="J18" s="291"/>
      <c r="K18" s="292"/>
      <c r="L18" s="292"/>
      <c r="M18" s="292"/>
      <c r="N18" s="292"/>
      <c r="O18" s="293"/>
      <c r="P18" s="18"/>
    </row>
    <row r="19" spans="1:16" s="11" customFormat="1" ht="39.950000000000003" customHeight="1">
      <c r="A19" s="11" t="e">
        <f ca="1">IF(#REF!&lt;&gt;"",CELL("ROW",#REF!),"")</f>
        <v>#REF!</v>
      </c>
      <c r="B19" s="5"/>
      <c r="C19" s="161">
        <v>-15</v>
      </c>
      <c r="D19" s="215" t="s">
        <v>80</v>
      </c>
      <c r="E19" s="167">
        <f>LOOKUP(D19,{"Ik decrease when hammer stops","Ik increase when hammer stops","No change when hammer stops"},{1,2,3})</f>
        <v>1</v>
      </c>
      <c r="F19" s="164"/>
      <c r="G19" s="163" t="e">
        <f>LOOKUP(F19,{"Could not produce water","Equipment issue","Yield deemed too slow"},{4,5,6})</f>
        <v>#N/A</v>
      </c>
      <c r="H19" s="165"/>
      <c r="I19" s="166" t="e">
        <f>LOOKUP(H19,{"Broken downhole equipment","Reached Target Depth","ROP dropped below threshold","Sudden hard refusal"},{7,8,9,10})</f>
        <v>#N/A</v>
      </c>
      <c r="J19" s="291"/>
      <c r="K19" s="292"/>
      <c r="L19" s="292"/>
      <c r="M19" s="292"/>
      <c r="N19" s="292"/>
      <c r="O19" s="293"/>
      <c r="P19" s="18"/>
    </row>
    <row r="20" spans="1:16" s="11" customFormat="1" ht="39.950000000000003" customHeight="1">
      <c r="A20" s="11" t="e">
        <f ca="1">IF(#REF!&lt;&gt;"",CELL("ROW",#REF!),"")</f>
        <v>#REF!</v>
      </c>
      <c r="B20" s="5"/>
      <c r="C20" s="161">
        <v>-20</v>
      </c>
      <c r="D20" s="215" t="s">
        <v>40</v>
      </c>
      <c r="E20" s="167">
        <f>LOOKUP(D20,{"Ik decrease when hammer stops","Ik increase when hammer stops","No change when hammer stops"},{1,2,3})</f>
        <v>3</v>
      </c>
      <c r="F20" s="164"/>
      <c r="G20" s="163" t="e">
        <f>LOOKUP(F20,{"Could not produce water","Equipment issue","Yield deemed too slow"},{4,5,6})</f>
        <v>#N/A</v>
      </c>
      <c r="H20" s="165"/>
      <c r="I20" s="166" t="e">
        <f>LOOKUP(H20,{"Broken downhole equipment","Reached Target Depth","ROP dropped below threshold","Sudden hard refusal"},{7,8,9,10})</f>
        <v>#N/A</v>
      </c>
      <c r="J20" s="291"/>
      <c r="K20" s="292"/>
      <c r="L20" s="292"/>
      <c r="M20" s="292"/>
      <c r="N20" s="292"/>
      <c r="O20" s="293"/>
      <c r="P20" s="18"/>
    </row>
    <row r="21" spans="1:16" s="11" customFormat="1" ht="39.950000000000003" customHeight="1">
      <c r="A21" s="11" t="e">
        <f ca="1">IF(#REF!&lt;&gt;"",CELL("ROW",#REF!),"")</f>
        <v>#REF!</v>
      </c>
      <c r="B21" s="5"/>
      <c r="C21" s="161">
        <v>-24.8</v>
      </c>
      <c r="D21" s="215" t="s">
        <v>80</v>
      </c>
      <c r="E21" s="167">
        <f>LOOKUP(D21,{"Ik decrease when hammer stops","Ik increase when hammer stops","No change when hammer stops"},{1,2,3})</f>
        <v>1</v>
      </c>
      <c r="F21" s="164"/>
      <c r="G21" s="163" t="e">
        <f>LOOKUP(F21,{"Water not produced","Yield deemed too slow","Issue with equipment","Some other problem"},{1,2,3,4})</f>
        <v>#N/A</v>
      </c>
      <c r="H21" s="165"/>
      <c r="I21" s="166" t="e">
        <f>LOOKUP(H21,{"Broken downhole equipment","Reached Target Depth","ROP dropped below threshold","Sudden hard refusal"},{7,8,9,10})</f>
        <v>#N/A</v>
      </c>
      <c r="J21" s="291"/>
      <c r="K21" s="292"/>
      <c r="L21" s="292"/>
      <c r="M21" s="292"/>
      <c r="N21" s="292"/>
      <c r="O21" s="293"/>
      <c r="P21" s="18"/>
    </row>
    <row r="22" spans="1:16" s="11" customFormat="1" ht="39.950000000000003" customHeight="1">
      <c r="A22" s="11" t="e">
        <f ca="1">IF(#REF!&lt;&gt;"",CELL("ROW",#REF!),"")</f>
        <v>#REF!</v>
      </c>
      <c r="B22" s="5"/>
      <c r="C22" s="161">
        <v>-24.2</v>
      </c>
      <c r="D22" s="215"/>
      <c r="E22" s="167" t="e">
        <f>LOOKUP(D22,{"Ik decrease when hammer stops","Ik increase when hammer stops","No change when hammer stops"},{1,2,3})</f>
        <v>#N/A</v>
      </c>
      <c r="F22" s="164"/>
      <c r="G22" s="163" t="e">
        <f>LOOKUP(F22,{"Could not produce water","Equipment issue","Yield deemed too slow"},{4,5,6})</f>
        <v>#N/A</v>
      </c>
      <c r="H22" s="165"/>
      <c r="I22" s="166" t="e">
        <f>LOOKUP(H22,{"Broken downhole equipment","Reached Target Depth","ROP dropped below threshold","Sudden hard refusal"},{7,8,9,10})</f>
        <v>#N/A</v>
      </c>
      <c r="J22" s="291"/>
      <c r="K22" s="292"/>
      <c r="L22" s="292"/>
      <c r="M22" s="292"/>
      <c r="N22" s="292"/>
      <c r="O22" s="293"/>
      <c r="P22" s="18"/>
    </row>
    <row r="23" spans="1:16" s="11" customFormat="1" ht="39.950000000000003" customHeight="1">
      <c r="A23" s="11" t="e">
        <f ca="1">IF(#REF!&lt;&gt;"",CELL("ROW",#REF!),"")</f>
        <v>#REF!</v>
      </c>
      <c r="B23" s="5"/>
      <c r="C23" s="161">
        <v>-28.4</v>
      </c>
      <c r="D23" s="215" t="s">
        <v>40</v>
      </c>
      <c r="E23" s="167">
        <f>LOOKUP(D23,{"Ik decrease when hammer stops","Ik increase when hammer stops","No change when hammer stops"},{1,2,3})</f>
        <v>3</v>
      </c>
      <c r="F23" s="164"/>
      <c r="G23" s="163" t="e">
        <f>LOOKUP(F23,{"Could not produce water","Equipment issue","Yield deemed too slow"},{4,5,6})</f>
        <v>#N/A</v>
      </c>
      <c r="H23" s="165"/>
      <c r="I23" s="166" t="e">
        <f>LOOKUP(H23,{"Broken downhole equipment","Reached Target Depth","ROP dropped below threshold","Sudden hard refusal"},{7,8,9,10})</f>
        <v>#N/A</v>
      </c>
      <c r="J23" s="291"/>
      <c r="K23" s="292"/>
      <c r="L23" s="292"/>
      <c r="M23" s="292"/>
      <c r="N23" s="292"/>
      <c r="O23" s="293"/>
      <c r="P23" s="18"/>
    </row>
    <row r="24" spans="1:16" s="11" customFormat="1" ht="39.950000000000003" customHeight="1">
      <c r="A24" s="11" t="e">
        <f ca="1">IF(#REF!&lt;&gt;"",CELL("ROW",#REF!),"")</f>
        <v>#REF!</v>
      </c>
      <c r="B24" s="5"/>
      <c r="C24" s="161">
        <v>-30</v>
      </c>
      <c r="D24" s="215" t="s">
        <v>40</v>
      </c>
      <c r="E24" s="167">
        <f>LOOKUP(D24,{"Ik decrease when hammer stops","Ik increase when hammer stops","No change when hammer stops"},{1,2,3})</f>
        <v>3</v>
      </c>
      <c r="F24" s="164"/>
      <c r="G24" s="163" t="e">
        <f>LOOKUP(F24,{"Could not produce water","Equipment issue","Yield deemed too slow"},{4,5,6})</f>
        <v>#N/A</v>
      </c>
      <c r="H24" s="165"/>
      <c r="I24" s="166" t="e">
        <f>LOOKUP(H24,{"Broken downhole equipment","Reached Target Depth","ROP dropped below threshold","Sudden hard refusal"},{7,8,9,10})</f>
        <v>#N/A</v>
      </c>
      <c r="J24" s="291"/>
      <c r="K24" s="292"/>
      <c r="L24" s="292"/>
      <c r="M24" s="292"/>
      <c r="N24" s="292"/>
      <c r="O24" s="293"/>
      <c r="P24" s="18"/>
    </row>
    <row r="25" spans="1:16" s="11" customFormat="1" ht="39.950000000000003" customHeight="1">
      <c r="A25" s="11" t="e">
        <f ca="1">IF(#REF!&lt;&gt;"",CELL("ROW",#REF!),"")</f>
        <v>#REF!</v>
      </c>
      <c r="B25" s="5"/>
      <c r="C25" s="161">
        <v>-35</v>
      </c>
      <c r="D25" s="215" t="s">
        <v>40</v>
      </c>
      <c r="E25" s="167">
        <f>LOOKUP(D25,{"Ik decrease when hammer stops","Ik increase when hammer stops","No change when hammer stops"},{1,2,3})</f>
        <v>3</v>
      </c>
      <c r="F25" s="164"/>
      <c r="G25" s="168" t="e">
        <f>LOOKUP(F25,{"Could not produce water","Yield deemed too slow","Equipment issue"},{1,2,3})</f>
        <v>#N/A</v>
      </c>
      <c r="H25" s="165"/>
      <c r="I25" s="166" t="e">
        <f>LOOKUP(H25,{"Broken downhole equipment","Reached Target Depth","ROP dropped below threshold","Sudden hard refusal"},{7,8,9,10})</f>
        <v>#N/A</v>
      </c>
      <c r="J25" s="291"/>
      <c r="K25" s="292"/>
      <c r="L25" s="292"/>
      <c r="M25" s="292"/>
      <c r="N25" s="292"/>
      <c r="O25" s="293"/>
      <c r="P25" s="18"/>
    </row>
    <row r="26" spans="1:16" s="11" customFormat="1" ht="39.950000000000003" customHeight="1">
      <c r="A26" s="11" t="e">
        <f ca="1">IF(#REF!&lt;&gt;"",CELL("ROW",#REF!),"")</f>
        <v>#REF!</v>
      </c>
      <c r="B26" s="5"/>
      <c r="C26" s="161">
        <v>-40</v>
      </c>
      <c r="D26" s="215" t="s">
        <v>40</v>
      </c>
      <c r="E26" s="167">
        <f>LOOKUP(D26,{"Ik decrease when hammer stops","Ik increase when hammer stops","No change when hammer stops"},{1,2,3})</f>
        <v>3</v>
      </c>
      <c r="F26" s="164"/>
      <c r="G26" s="168" t="e">
        <f>LOOKUP(F26,{"Could not produce water","Yield deemed too slow","Equipment issue"},{1,2,3})</f>
        <v>#N/A</v>
      </c>
      <c r="H26" s="165"/>
      <c r="I26" s="166" t="e">
        <f>LOOKUP(H26,{"Broken downhole equipment","Reached Target Depth","ROP dropped below threshold","Sudden hard refusal"},{7,8,9,10})</f>
        <v>#N/A</v>
      </c>
      <c r="J26" s="291"/>
      <c r="K26" s="292"/>
      <c r="L26" s="292"/>
      <c r="M26" s="292"/>
      <c r="N26" s="292"/>
      <c r="O26" s="293"/>
      <c r="P26" s="18"/>
    </row>
    <row r="27" spans="1:16" s="11" customFormat="1" ht="39.950000000000003" customHeight="1">
      <c r="A27" s="11" t="e">
        <f ca="1">IF(#REF!&lt;&gt;"",CELL("ROW",#REF!),"")</f>
        <v>#REF!</v>
      </c>
      <c r="B27" s="5"/>
      <c r="C27" s="182">
        <v>-45</v>
      </c>
      <c r="D27" s="216" t="s">
        <v>40</v>
      </c>
      <c r="E27" s="166">
        <f>LOOKUP(D27,{"Ik decrease when hammer stops","Ik increase when hammer stops","No change when hammer stops"},{1,2,3})</f>
        <v>3</v>
      </c>
      <c r="F27" s="170"/>
      <c r="G27" s="171" t="e">
        <f>LOOKUP(F27,{"Could not produce water","Yield deemed too slow","Equipment issue"},{1,2,3})</f>
        <v>#N/A</v>
      </c>
      <c r="H27" s="172" t="s">
        <v>45</v>
      </c>
      <c r="I27" s="166">
        <f>LOOKUP(H27,{"Broken downhole equipment","Reached Target Depth","ROP dropped below threshold","Sudden hard refusal"},{7,8,9,10})</f>
        <v>8</v>
      </c>
      <c r="J27" s="291"/>
      <c r="K27" s="292"/>
      <c r="L27" s="292"/>
      <c r="M27" s="292"/>
      <c r="N27" s="292"/>
      <c r="O27" s="293"/>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291"/>
      <c r="K28" s="292"/>
      <c r="L28" s="292"/>
      <c r="M28" s="292"/>
      <c r="N28" s="292"/>
      <c r="O28" s="293"/>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291"/>
      <c r="K29" s="292"/>
      <c r="L29" s="292"/>
      <c r="M29" s="292"/>
      <c r="N29" s="292"/>
      <c r="O29" s="293"/>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291"/>
      <c r="K30" s="292"/>
      <c r="L30" s="292"/>
      <c r="M30" s="292"/>
      <c r="N30" s="292"/>
      <c r="O30" s="293"/>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291"/>
      <c r="K31" s="292"/>
      <c r="L31" s="292"/>
      <c r="M31" s="292"/>
      <c r="N31" s="292"/>
      <c r="O31" s="293"/>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291"/>
      <c r="K32" s="292"/>
      <c r="L32" s="292"/>
      <c r="M32" s="292"/>
      <c r="N32" s="292"/>
      <c r="O32" s="293"/>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291"/>
      <c r="K33" s="292"/>
      <c r="L33" s="292"/>
      <c r="M33" s="292"/>
      <c r="N33" s="292"/>
      <c r="O33" s="293"/>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291"/>
      <c r="K34" s="292"/>
      <c r="L34" s="292"/>
      <c r="M34" s="292"/>
      <c r="N34" s="292"/>
      <c r="O34" s="293"/>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291"/>
      <c r="K35" s="292"/>
      <c r="L35" s="292"/>
      <c r="M35" s="292"/>
      <c r="N35" s="292"/>
      <c r="O35" s="293"/>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291"/>
      <c r="K36" s="292"/>
      <c r="L36" s="292"/>
      <c r="M36" s="292"/>
      <c r="N36" s="292"/>
      <c r="O36" s="293"/>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291"/>
      <c r="K37" s="292"/>
      <c r="L37" s="292"/>
      <c r="M37" s="292"/>
      <c r="N37" s="292"/>
      <c r="O37" s="293"/>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291"/>
      <c r="K38" s="292"/>
      <c r="L38" s="292"/>
      <c r="M38" s="292"/>
      <c r="N38" s="292"/>
      <c r="O38" s="293"/>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291"/>
      <c r="K39" s="292"/>
      <c r="L39" s="292"/>
      <c r="M39" s="292"/>
      <c r="N39" s="292"/>
      <c r="O39" s="293"/>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291"/>
      <c r="K40" s="292"/>
      <c r="L40" s="292"/>
      <c r="M40" s="292"/>
      <c r="N40" s="292"/>
      <c r="O40" s="293"/>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291"/>
      <c r="K41" s="292"/>
      <c r="L41" s="292"/>
      <c r="M41" s="292"/>
      <c r="N41" s="292"/>
      <c r="O41" s="293"/>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291"/>
      <c r="K42" s="292"/>
      <c r="L42" s="292"/>
      <c r="M42" s="292"/>
      <c r="N42" s="292"/>
      <c r="O42" s="293"/>
      <c r="P42" s="18"/>
    </row>
    <row r="43" spans="1:16" s="11" customFormat="1" ht="39.950000000000003" customHeight="1">
      <c r="A43" s="11" t="e">
        <f ca="1">IF(#REF!&lt;&gt;"",CELL("ROW",#REF!),"")</f>
        <v>#REF!</v>
      </c>
      <c r="B43" s="5"/>
      <c r="C43" s="169" t="s">
        <v>52</v>
      </c>
      <c r="D43" s="173" t="s">
        <v>41</v>
      </c>
      <c r="E43" s="174"/>
      <c r="F43" s="170" t="s">
        <v>45</v>
      </c>
      <c r="G43" s="170"/>
      <c r="H43" s="172"/>
      <c r="I43" s="175" t="str">
        <f>IF(ISNUMBER(H42), IF(ISNUMBER(H43), ((ABS(H42-H43))/H42)*100, ""), "")</f>
        <v/>
      </c>
      <c r="J43" s="175" t="str">
        <f>IF(ISNUMBER(#REF!), IF(ISNUMBER(#REF!), ABS(((ABS(#REF!-#REF!))/#REF!)*100), ""), "")</f>
        <v/>
      </c>
      <c r="K43" s="176"/>
      <c r="L43" s="177"/>
      <c r="M43" s="177"/>
      <c r="N43" s="177"/>
      <c r="O43" s="178"/>
      <c r="P43" s="18"/>
    </row>
    <row r="44" spans="1:16" s="11" customFormat="1" ht="39.950000000000003" customHeight="1">
      <c r="A44" s="11" t="e">
        <f ca="1">IF(#REF!&lt;&gt;"",CELL("ROW",#REF!),"")</f>
        <v>#REF!</v>
      </c>
      <c r="B44" s="5"/>
      <c r="C44" s="169" t="s">
        <v>51</v>
      </c>
      <c r="D44" s="179" t="s">
        <v>42</v>
      </c>
      <c r="E44" s="174"/>
      <c r="F44" s="170" t="s">
        <v>46</v>
      </c>
      <c r="G44" s="170"/>
      <c r="H44" s="172"/>
      <c r="I44" s="175" t="str">
        <f>IF(ISNUMBER(H43), IF(ISNUMBER(H44), ((ABS(H43-H44))/H43)*100, ""), "")</f>
        <v/>
      </c>
      <c r="J44" s="175" t="str">
        <f>IF(ISNUMBER(#REF!), IF(ISNUMBER(#REF!), ABS(((ABS(#REF!-#REF!))/#REF!)*100), ""), "")</f>
        <v/>
      </c>
      <c r="K44" s="176"/>
      <c r="L44" s="177"/>
      <c r="M44" s="177"/>
      <c r="N44" s="177"/>
      <c r="O44" s="178"/>
      <c r="P44" s="18"/>
    </row>
    <row r="45" spans="1:16" s="11" customFormat="1" ht="39.950000000000003" customHeight="1">
      <c r="A45" s="11" t="e">
        <f ca="1">IF(#REF!&lt;&gt;"",CELL("ROW",#REF!),"")</f>
        <v>#REF!</v>
      </c>
      <c r="B45" s="5"/>
      <c r="C45" s="169" t="s">
        <v>40</v>
      </c>
      <c r="D45" s="173" t="s">
        <v>43</v>
      </c>
      <c r="E45" s="174"/>
      <c r="F45" s="170" t="s">
        <v>47</v>
      </c>
      <c r="G45" s="170"/>
      <c r="H45" s="172"/>
      <c r="I45" s="175" t="str">
        <f>IF(ISNUMBER(H44), IF(ISNUMBER(H45), ((ABS(H44-H45))/H44)*100, ""), "")</f>
        <v/>
      </c>
      <c r="J45" s="175" t="str">
        <f>IF(ISNUMBER(#REF!), IF(ISNUMBER(#REF!), ABS(((ABS(#REF!-#REF!))/#REF!)*100), ""), "")</f>
        <v/>
      </c>
      <c r="K45" s="176"/>
      <c r="L45" s="177"/>
      <c r="M45" s="177"/>
      <c r="N45" s="177"/>
      <c r="O45" s="178"/>
      <c r="P45" s="18"/>
    </row>
    <row r="46" spans="1:16" s="11" customFormat="1" ht="39.950000000000003" customHeight="1">
      <c r="B46" s="104"/>
      <c r="C46" s="169"/>
      <c r="D46" s="179"/>
      <c r="E46" s="180"/>
      <c r="F46" s="181" t="s">
        <v>50</v>
      </c>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D:\Cascade\templates\[Groundwater Profiling Log_empty_labview_template.xlsx]Profile Info</v>
      </c>
    </row>
    <row r="49" spans="2:15">
      <c r="M49" s="294" t="s">
        <v>25</v>
      </c>
      <c r="N49" s="294"/>
      <c r="O49" s="294"/>
    </row>
    <row r="59" spans="2:15">
      <c r="B59" s="295"/>
      <c r="C59" s="296"/>
    </row>
    <row r="60" spans="2:15">
      <c r="B60" s="297"/>
      <c r="C60" s="298"/>
    </row>
  </sheetData>
  <sheetProtection selectLockedCells="1"/>
  <mergeCells count="48">
    <mergeCell ref="K9:L9"/>
    <mergeCell ref="K10:L10"/>
    <mergeCell ref="K4:L4"/>
    <mergeCell ref="J13:N13"/>
    <mergeCell ref="H7:J7"/>
    <mergeCell ref="H9:J9"/>
    <mergeCell ref="H10:J10"/>
    <mergeCell ref="H8:J8"/>
    <mergeCell ref="D4:D5"/>
    <mergeCell ref="C2:N3"/>
    <mergeCell ref="F4:H6"/>
    <mergeCell ref="I4:J5"/>
    <mergeCell ref="K7:L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18:O18"/>
    <mergeCell ref="J19:O19"/>
    <mergeCell ref="J20:O20"/>
    <mergeCell ref="J21:O21"/>
    <mergeCell ref="J22:O22"/>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D1"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1">
        <v>29717113</v>
      </c>
      <c r="B2" s="141">
        <v>-0.06</v>
      </c>
      <c r="C2" s="141">
        <v>-0.06</v>
      </c>
      <c r="D2" s="141">
        <v>0</v>
      </c>
      <c r="E2" s="141">
        <v>133.63</v>
      </c>
      <c r="F2" s="141">
        <v>80</v>
      </c>
      <c r="G2" s="141">
        <v>59.48</v>
      </c>
      <c r="H2" s="141">
        <v>3.7759585593919733</v>
      </c>
      <c r="I2" s="141">
        <v>70.790000000000006</v>
      </c>
      <c r="J2" s="141">
        <v>36.450000000000003</v>
      </c>
      <c r="K2" s="141">
        <v>-14.4</v>
      </c>
      <c r="L2" s="141">
        <v>7</v>
      </c>
      <c r="M2" s="141">
        <v>69.349999999999994</v>
      </c>
      <c r="N2" s="141">
        <v>3579622484.8600001</v>
      </c>
      <c r="O2" s="141">
        <v>0</v>
      </c>
      <c r="P2" s="188">
        <f>IF(C2&lt;=K2,K2-L2,C2-L2)</f>
        <v>-7.06</v>
      </c>
      <c r="Q2">
        <f>E2/((M2+J2-P2)-(((0.00001*E2^2)+(0.0026*E2))*(F2)))*2</f>
        <v>3.7759585593919733</v>
      </c>
    </row>
    <row r="3" spans="1:17" ht="15">
      <c r="A3" s="200">
        <v>29717913</v>
      </c>
      <c r="B3" s="200">
        <v>-0.12</v>
      </c>
      <c r="C3" s="200">
        <v>-0.13</v>
      </c>
      <c r="D3" s="200">
        <v>0.09</v>
      </c>
      <c r="E3" s="200">
        <v>133.08000000000001</v>
      </c>
      <c r="F3" s="200">
        <v>80</v>
      </c>
      <c r="G3" s="200">
        <v>59.48</v>
      </c>
      <c r="H3" s="200">
        <v>3.7444536504256596</v>
      </c>
      <c r="I3" s="200">
        <v>71.09</v>
      </c>
      <c r="J3" s="200">
        <v>36.450000000000003</v>
      </c>
      <c r="K3" s="141">
        <v>-14.4</v>
      </c>
      <c r="L3" s="200">
        <v>7</v>
      </c>
      <c r="M3" s="200">
        <v>69.349999999999994</v>
      </c>
      <c r="N3" s="200">
        <v>3579622485.6599998</v>
      </c>
      <c r="O3" s="200">
        <v>0</v>
      </c>
      <c r="P3" s="188">
        <f t="shared" ref="P3:P66" si="0">IF(C3&lt;=K3,K3-L3,C3-L3)</f>
        <v>-7.13</v>
      </c>
      <c r="Q3">
        <f t="shared" ref="Q3:Q66" si="1">E3/((M3+J3-P3)-(((0.00001*E3^2)+(0.0026*E3))*(F3)))*2</f>
        <v>3.7444536504256596</v>
      </c>
    </row>
    <row r="4" spans="1:17" ht="15">
      <c r="A4" s="200">
        <v>29718513</v>
      </c>
      <c r="B4" s="200">
        <v>-0.19</v>
      </c>
      <c r="C4" s="200">
        <v>-0.2</v>
      </c>
      <c r="D4" s="200">
        <v>0.12</v>
      </c>
      <c r="E4" s="200">
        <v>133.69999999999999</v>
      </c>
      <c r="F4" s="200">
        <v>80</v>
      </c>
      <c r="G4" s="200">
        <v>59.48</v>
      </c>
      <c r="H4" s="200">
        <v>3.7720492784806079</v>
      </c>
      <c r="I4" s="200">
        <v>70.89</v>
      </c>
      <c r="J4" s="200">
        <v>36.450000000000003</v>
      </c>
      <c r="K4" s="141">
        <v>-14.4</v>
      </c>
      <c r="L4" s="200">
        <v>7</v>
      </c>
      <c r="M4" s="200">
        <v>69.349999999999994</v>
      </c>
      <c r="N4" s="200">
        <v>3579622486.25</v>
      </c>
      <c r="O4" s="200">
        <v>0</v>
      </c>
      <c r="P4" s="188">
        <f t="shared" si="0"/>
        <v>-7.2</v>
      </c>
      <c r="Q4">
        <f t="shared" si="1"/>
        <v>3.7720492784806079</v>
      </c>
    </row>
    <row r="5" spans="1:17" ht="15">
      <c r="A5" s="200">
        <v>29719113</v>
      </c>
      <c r="B5" s="200">
        <v>-0.26</v>
      </c>
      <c r="C5" s="200">
        <v>-0.28000000000000003</v>
      </c>
      <c r="D5" s="200">
        <v>0.12</v>
      </c>
      <c r="E5" s="200">
        <v>133.97</v>
      </c>
      <c r="F5" s="200">
        <v>80</v>
      </c>
      <c r="G5" s="200">
        <v>59.47</v>
      </c>
      <c r="H5" s="200">
        <v>3.7814791514056165</v>
      </c>
      <c r="I5" s="200">
        <v>70.86</v>
      </c>
      <c r="J5" s="200">
        <v>36.450000000000003</v>
      </c>
      <c r="K5" s="141">
        <v>-14.4</v>
      </c>
      <c r="L5" s="200">
        <v>7</v>
      </c>
      <c r="M5" s="200">
        <v>69.349999999999994</v>
      </c>
      <c r="N5" s="200">
        <v>3579622486.8600001</v>
      </c>
      <c r="O5" s="200">
        <v>0</v>
      </c>
      <c r="P5" s="188">
        <f t="shared" si="0"/>
        <v>-7.28</v>
      </c>
      <c r="Q5">
        <f t="shared" si="1"/>
        <v>3.7814791514056165</v>
      </c>
    </row>
    <row r="6" spans="1:17" ht="15">
      <c r="A6" s="200">
        <v>29719713</v>
      </c>
      <c r="B6" s="200">
        <v>-0.32</v>
      </c>
      <c r="C6" s="200">
        <v>-0.35</v>
      </c>
      <c r="D6" s="200">
        <v>0.12</v>
      </c>
      <c r="E6" s="200">
        <v>133.91</v>
      </c>
      <c r="F6" s="200">
        <v>80</v>
      </c>
      <c r="G6" s="200">
        <v>59.5</v>
      </c>
      <c r="H6" s="200">
        <v>3.7747066161642513</v>
      </c>
      <c r="I6" s="200">
        <v>70.95</v>
      </c>
      <c r="J6" s="200">
        <v>36.450000000000003</v>
      </c>
      <c r="K6" s="141">
        <v>-14.4</v>
      </c>
      <c r="L6" s="200">
        <v>7</v>
      </c>
      <c r="M6" s="200">
        <v>69.349999999999994</v>
      </c>
      <c r="N6" s="200">
        <v>3579622487.4499998</v>
      </c>
      <c r="O6" s="200">
        <v>0</v>
      </c>
      <c r="P6" s="188">
        <f t="shared" si="0"/>
        <v>-7.35</v>
      </c>
      <c r="Q6">
        <f t="shared" si="1"/>
        <v>3.7747066161642513</v>
      </c>
    </row>
    <row r="7" spans="1:17" ht="15">
      <c r="A7" s="200">
        <v>29720313</v>
      </c>
      <c r="B7" s="200">
        <v>-0.38</v>
      </c>
      <c r="C7" s="200">
        <v>-0.41</v>
      </c>
      <c r="D7" s="200">
        <v>0.11</v>
      </c>
      <c r="E7" s="200">
        <v>133.53</v>
      </c>
      <c r="F7" s="200">
        <v>80</v>
      </c>
      <c r="G7" s="200">
        <v>59.52</v>
      </c>
      <c r="H7" s="200">
        <v>3.7523419849223782</v>
      </c>
      <c r="I7" s="200">
        <v>71.180000000000007</v>
      </c>
      <c r="J7" s="200">
        <v>36.450000000000003</v>
      </c>
      <c r="K7" s="141">
        <v>-14.4</v>
      </c>
      <c r="L7" s="200">
        <v>7</v>
      </c>
      <c r="M7" s="200">
        <v>69.349999999999994</v>
      </c>
      <c r="N7" s="200">
        <v>3579622488.0500002</v>
      </c>
      <c r="O7" s="200">
        <v>0</v>
      </c>
      <c r="P7" s="188">
        <f t="shared" si="0"/>
        <v>-7.41</v>
      </c>
      <c r="Q7">
        <f t="shared" si="1"/>
        <v>3.7523419849223782</v>
      </c>
    </row>
    <row r="8" spans="1:17" ht="15">
      <c r="A8" s="200">
        <v>29720913</v>
      </c>
      <c r="B8" s="200">
        <v>-0.44</v>
      </c>
      <c r="C8" s="200">
        <v>-0.48</v>
      </c>
      <c r="D8" s="200">
        <v>0.1</v>
      </c>
      <c r="E8" s="200">
        <v>134.16</v>
      </c>
      <c r="F8" s="200">
        <v>80</v>
      </c>
      <c r="G8" s="200">
        <v>59.5</v>
      </c>
      <c r="H8" s="200">
        <v>3.7804543665208254</v>
      </c>
      <c r="I8" s="200">
        <v>70.97</v>
      </c>
      <c r="J8" s="200">
        <v>36.450000000000003</v>
      </c>
      <c r="K8" s="141">
        <v>-14.4</v>
      </c>
      <c r="L8" s="200">
        <v>7</v>
      </c>
      <c r="M8" s="200">
        <v>69.349999999999994</v>
      </c>
      <c r="N8" s="200">
        <v>3579622488.6500001</v>
      </c>
      <c r="O8" s="200">
        <v>0</v>
      </c>
      <c r="P8" s="188">
        <f t="shared" si="0"/>
        <v>-7.48</v>
      </c>
      <c r="Q8">
        <f t="shared" si="1"/>
        <v>3.7804543665208254</v>
      </c>
    </row>
    <row r="9" spans="1:17" ht="15">
      <c r="A9" s="200">
        <v>29721513</v>
      </c>
      <c r="B9" s="200">
        <v>-0.5</v>
      </c>
      <c r="C9" s="200">
        <v>-0.54</v>
      </c>
      <c r="D9" s="200">
        <v>0.1</v>
      </c>
      <c r="E9" s="200">
        <v>134.16999999999999</v>
      </c>
      <c r="F9" s="200">
        <v>80</v>
      </c>
      <c r="G9" s="200">
        <v>59.48</v>
      </c>
      <c r="H9" s="200">
        <v>3.7777675445524923</v>
      </c>
      <c r="I9" s="200">
        <v>71.03</v>
      </c>
      <c r="J9" s="200">
        <v>36.450000000000003</v>
      </c>
      <c r="K9" s="141">
        <v>-14.4</v>
      </c>
      <c r="L9" s="200">
        <v>7</v>
      </c>
      <c r="M9" s="200">
        <v>69.349999999999994</v>
      </c>
      <c r="N9" s="200">
        <v>3579622489.25</v>
      </c>
      <c r="O9" s="200">
        <v>0</v>
      </c>
      <c r="P9" s="188">
        <f t="shared" si="0"/>
        <v>-7.54</v>
      </c>
      <c r="Q9">
        <f t="shared" si="1"/>
        <v>3.7777675445524923</v>
      </c>
    </row>
    <row r="10" spans="1:17" ht="15">
      <c r="A10" s="200">
        <v>29722113</v>
      </c>
      <c r="B10" s="200">
        <v>-0.55000000000000004</v>
      </c>
      <c r="C10" s="200">
        <v>-0.6</v>
      </c>
      <c r="D10" s="200">
        <v>0.1</v>
      </c>
      <c r="E10" s="200">
        <v>134.34</v>
      </c>
      <c r="F10" s="200">
        <v>80</v>
      </c>
      <c r="G10" s="200">
        <v>59.5</v>
      </c>
      <c r="H10" s="200">
        <v>3.7831867597128079</v>
      </c>
      <c r="I10" s="200">
        <v>71.02</v>
      </c>
      <c r="J10" s="200">
        <v>36.450000000000003</v>
      </c>
      <c r="K10" s="141">
        <v>-14.4</v>
      </c>
      <c r="L10" s="200">
        <v>7</v>
      </c>
      <c r="M10" s="200">
        <v>69.349999999999994</v>
      </c>
      <c r="N10" s="200">
        <v>3579622489.8600001</v>
      </c>
      <c r="O10" s="200">
        <v>0</v>
      </c>
      <c r="P10" s="188">
        <f t="shared" si="0"/>
        <v>-7.6</v>
      </c>
      <c r="Q10">
        <f t="shared" si="1"/>
        <v>3.7831867597128079</v>
      </c>
    </row>
    <row r="11" spans="1:17" ht="15">
      <c r="A11" s="200">
        <v>29722713</v>
      </c>
      <c r="B11" s="200">
        <v>-0.62</v>
      </c>
      <c r="C11" s="200">
        <v>-0.67</v>
      </c>
      <c r="D11" s="200">
        <v>0.11</v>
      </c>
      <c r="E11" s="200">
        <v>134.33000000000001</v>
      </c>
      <c r="F11" s="200">
        <v>80</v>
      </c>
      <c r="G11" s="200">
        <v>59.49</v>
      </c>
      <c r="H11" s="200">
        <v>3.7789553940139764</v>
      </c>
      <c r="I11" s="200">
        <v>71.09</v>
      </c>
      <c r="J11" s="200">
        <v>36.450000000000003</v>
      </c>
      <c r="K11" s="141">
        <v>-14.4</v>
      </c>
      <c r="L11" s="200">
        <v>7</v>
      </c>
      <c r="M11" s="200">
        <v>69.349999999999994</v>
      </c>
      <c r="N11" s="200">
        <v>3579622490.4499998</v>
      </c>
      <c r="O11" s="200">
        <v>0</v>
      </c>
      <c r="P11" s="188">
        <f t="shared" si="0"/>
        <v>-7.67</v>
      </c>
      <c r="Q11">
        <f t="shared" si="1"/>
        <v>3.7789553940139764</v>
      </c>
    </row>
    <row r="12" spans="1:17" ht="15">
      <c r="A12" s="200">
        <v>29723313</v>
      </c>
      <c r="B12" s="200">
        <v>-0.69</v>
      </c>
      <c r="C12" s="200">
        <v>-0.74</v>
      </c>
      <c r="D12" s="200">
        <v>0.13</v>
      </c>
      <c r="E12" s="200">
        <v>134.97999999999999</v>
      </c>
      <c r="F12" s="200">
        <v>80</v>
      </c>
      <c r="G12" s="200">
        <v>59.48</v>
      </c>
      <c r="H12" s="200">
        <v>3.8082351493308257</v>
      </c>
      <c r="I12" s="200">
        <v>70.89</v>
      </c>
      <c r="J12" s="200">
        <v>36.450000000000003</v>
      </c>
      <c r="K12" s="141">
        <v>-14.4</v>
      </c>
      <c r="L12" s="200">
        <v>7</v>
      </c>
      <c r="M12" s="200">
        <v>69.349999999999994</v>
      </c>
      <c r="N12" s="200">
        <v>3579622491.0500002</v>
      </c>
      <c r="O12" s="200">
        <v>0</v>
      </c>
      <c r="P12" s="188">
        <f t="shared" si="0"/>
        <v>-7.74</v>
      </c>
      <c r="Q12">
        <f t="shared" si="1"/>
        <v>3.8082351493308257</v>
      </c>
    </row>
    <row r="13" spans="1:17" ht="15">
      <c r="A13" s="200">
        <v>29723713</v>
      </c>
      <c r="B13" s="200">
        <v>-0.74</v>
      </c>
      <c r="C13" s="200">
        <v>-0.8</v>
      </c>
      <c r="D13" s="200">
        <v>0.14000000000000001</v>
      </c>
      <c r="E13" s="200">
        <v>134.97</v>
      </c>
      <c r="F13" s="200">
        <v>80</v>
      </c>
      <c r="G13" s="200">
        <v>59.46</v>
      </c>
      <c r="H13" s="200">
        <v>3.8045053486215026</v>
      </c>
      <c r="I13" s="200">
        <v>70.95</v>
      </c>
      <c r="J13" s="200">
        <v>36.450000000000003</v>
      </c>
      <c r="K13" s="141">
        <v>-14.4</v>
      </c>
      <c r="L13" s="200">
        <v>7</v>
      </c>
      <c r="M13" s="200">
        <v>69.349999999999994</v>
      </c>
      <c r="N13" s="200">
        <v>3579622491.4499998</v>
      </c>
      <c r="O13" s="200">
        <v>0</v>
      </c>
      <c r="P13" s="188">
        <f t="shared" si="0"/>
        <v>-7.8</v>
      </c>
      <c r="Q13">
        <f t="shared" si="1"/>
        <v>3.8045053486215026</v>
      </c>
    </row>
    <row r="14" spans="1:17" ht="15">
      <c r="A14" s="200">
        <v>29724113</v>
      </c>
      <c r="B14" s="200">
        <v>-0.79</v>
      </c>
      <c r="C14" s="200">
        <v>-0.85</v>
      </c>
      <c r="D14" s="200">
        <v>0.14000000000000001</v>
      </c>
      <c r="E14" s="200">
        <v>135</v>
      </c>
      <c r="F14" s="200">
        <v>80</v>
      </c>
      <c r="G14" s="200">
        <v>59.46</v>
      </c>
      <c r="H14" s="200">
        <v>3.8033525848711087</v>
      </c>
      <c r="I14" s="200">
        <v>71</v>
      </c>
      <c r="J14" s="200">
        <v>36.450000000000003</v>
      </c>
      <c r="K14" s="141">
        <v>-14.4</v>
      </c>
      <c r="L14" s="200">
        <v>7</v>
      </c>
      <c r="M14" s="200">
        <v>69.349999999999994</v>
      </c>
      <c r="N14" s="200">
        <v>3579622491.8600001</v>
      </c>
      <c r="O14" s="200">
        <v>0</v>
      </c>
      <c r="P14" s="219">
        <v>41444.592581018522</v>
      </c>
      <c r="Q14">
        <f t="shared" si="1"/>
        <v>-6.5246622136180821E-3</v>
      </c>
    </row>
    <row r="15" spans="1:17" ht="15">
      <c r="A15" s="200">
        <v>29724513</v>
      </c>
      <c r="B15" s="200">
        <v>-0.85</v>
      </c>
      <c r="C15" s="200">
        <v>-0.92</v>
      </c>
      <c r="D15" s="200">
        <v>0.15</v>
      </c>
      <c r="E15" s="200">
        <v>135.09</v>
      </c>
      <c r="F15" s="200">
        <v>80</v>
      </c>
      <c r="G15" s="200">
        <v>59.45</v>
      </c>
      <c r="H15" s="200">
        <v>3.8041822719757912</v>
      </c>
      <c r="I15" s="200">
        <v>71.02</v>
      </c>
      <c r="J15" s="200">
        <v>36.450000000000003</v>
      </c>
      <c r="K15" s="141">
        <v>-14.4</v>
      </c>
      <c r="L15" s="200">
        <v>7</v>
      </c>
      <c r="M15" s="200">
        <v>69.349999999999994</v>
      </c>
      <c r="N15" s="200">
        <v>3579622492.25</v>
      </c>
      <c r="O15" s="200">
        <v>0</v>
      </c>
      <c r="P15" s="188">
        <f t="shared" si="0"/>
        <v>-7.92</v>
      </c>
      <c r="Q15">
        <f t="shared" si="1"/>
        <v>3.8041822719757912</v>
      </c>
    </row>
    <row r="16" spans="1:17" ht="15">
      <c r="A16" s="200">
        <v>29724913</v>
      </c>
      <c r="B16" s="200">
        <v>-0.91</v>
      </c>
      <c r="C16" s="200">
        <v>-0.98</v>
      </c>
      <c r="D16" s="200">
        <v>0.16</v>
      </c>
      <c r="E16" s="200">
        <v>135.16999999999999</v>
      </c>
      <c r="F16" s="200">
        <v>80</v>
      </c>
      <c r="G16" s="200">
        <v>59.45</v>
      </c>
      <c r="H16" s="200">
        <v>3.8050387396632535</v>
      </c>
      <c r="I16" s="200">
        <v>71.05</v>
      </c>
      <c r="J16" s="200">
        <v>36.450000000000003</v>
      </c>
      <c r="K16" s="141">
        <v>-14.4</v>
      </c>
      <c r="L16" s="200">
        <v>7</v>
      </c>
      <c r="M16" s="200">
        <v>69.349999999999994</v>
      </c>
      <c r="N16" s="200">
        <v>3579622492.6500001</v>
      </c>
      <c r="O16" s="200">
        <v>0</v>
      </c>
      <c r="P16" s="188">
        <f t="shared" si="0"/>
        <v>-7.98</v>
      </c>
      <c r="Q16">
        <f t="shared" si="1"/>
        <v>3.8050387396632535</v>
      </c>
    </row>
    <row r="17" spans="1:17" ht="15">
      <c r="A17" s="200">
        <v>29725313</v>
      </c>
      <c r="B17" s="200">
        <v>-0.97</v>
      </c>
      <c r="C17" s="200">
        <v>-1.05</v>
      </c>
      <c r="D17" s="200">
        <v>0.17</v>
      </c>
      <c r="E17" s="200">
        <v>135.22999999999999</v>
      </c>
      <c r="F17" s="200">
        <v>80</v>
      </c>
      <c r="G17" s="200">
        <v>59.44</v>
      </c>
      <c r="H17" s="200">
        <v>3.8043427518604673</v>
      </c>
      <c r="I17" s="200">
        <v>71.09</v>
      </c>
      <c r="J17" s="200">
        <v>36.450000000000003</v>
      </c>
      <c r="K17" s="141">
        <v>-14.4</v>
      </c>
      <c r="L17" s="200">
        <v>7</v>
      </c>
      <c r="M17" s="200">
        <v>69.349999999999994</v>
      </c>
      <c r="N17" s="200">
        <v>3579622493.0500002</v>
      </c>
      <c r="O17" s="200">
        <v>0</v>
      </c>
      <c r="P17" s="188">
        <f t="shared" si="0"/>
        <v>-8.0500000000000007</v>
      </c>
      <c r="Q17">
        <f t="shared" si="1"/>
        <v>3.8043427518604673</v>
      </c>
    </row>
    <row r="18" spans="1:17" ht="15">
      <c r="A18" s="200">
        <v>29725713</v>
      </c>
      <c r="B18" s="200">
        <v>-1.03</v>
      </c>
      <c r="C18" s="200">
        <v>-1.1200000000000001</v>
      </c>
      <c r="D18" s="200">
        <v>0.17</v>
      </c>
      <c r="E18" s="200">
        <v>135.16999999999999</v>
      </c>
      <c r="F18" s="200">
        <v>80</v>
      </c>
      <c r="G18" s="200">
        <v>59.43</v>
      </c>
      <c r="H18" s="200">
        <v>3.7975556498839489</v>
      </c>
      <c r="I18" s="200">
        <v>71.180000000000007</v>
      </c>
      <c r="J18" s="200">
        <v>36.450000000000003</v>
      </c>
      <c r="K18" s="141">
        <v>-14.4</v>
      </c>
      <c r="L18" s="200">
        <v>7</v>
      </c>
      <c r="M18" s="200">
        <v>69.349999999999994</v>
      </c>
      <c r="N18" s="200">
        <v>3579622493.4499998</v>
      </c>
      <c r="O18" s="200">
        <v>0</v>
      </c>
      <c r="P18" s="188">
        <f t="shared" si="0"/>
        <v>-8.120000000000001</v>
      </c>
      <c r="Q18">
        <f t="shared" si="1"/>
        <v>3.7975556498839489</v>
      </c>
    </row>
    <row r="19" spans="1:17" ht="15">
      <c r="A19" s="200">
        <v>29726113</v>
      </c>
      <c r="B19" s="200">
        <v>-1.1000000000000001</v>
      </c>
      <c r="C19" s="200">
        <v>-1.19</v>
      </c>
      <c r="D19" s="200">
        <v>0.18</v>
      </c>
      <c r="E19" s="200">
        <v>135.04</v>
      </c>
      <c r="F19" s="200">
        <v>80</v>
      </c>
      <c r="G19" s="200">
        <v>59.42</v>
      </c>
      <c r="H19" s="200">
        <v>3.7872457105695467</v>
      </c>
      <c r="I19" s="200">
        <v>71.31</v>
      </c>
      <c r="J19" s="200">
        <v>36.450000000000003</v>
      </c>
      <c r="K19" s="141">
        <v>-14.4</v>
      </c>
      <c r="L19" s="200">
        <v>7</v>
      </c>
      <c r="M19" s="200">
        <v>69.349999999999994</v>
      </c>
      <c r="N19" s="200">
        <v>3579622493.8600001</v>
      </c>
      <c r="O19" s="200">
        <v>0</v>
      </c>
      <c r="P19" s="188">
        <f t="shared" si="0"/>
        <v>-8.19</v>
      </c>
      <c r="Q19">
        <f t="shared" si="1"/>
        <v>3.7872457105695467</v>
      </c>
    </row>
    <row r="20" spans="1:17" ht="15">
      <c r="A20" s="200">
        <v>29726513</v>
      </c>
      <c r="B20" s="200">
        <v>-1.17</v>
      </c>
      <c r="C20" s="200">
        <v>-1.26</v>
      </c>
      <c r="D20" s="200">
        <v>0.18</v>
      </c>
      <c r="E20" s="200">
        <v>135.91</v>
      </c>
      <c r="F20" s="200">
        <v>80</v>
      </c>
      <c r="G20" s="200">
        <v>59.42</v>
      </c>
      <c r="H20" s="200">
        <v>3.8277230314342074</v>
      </c>
      <c r="I20" s="200">
        <v>71.010000000000005</v>
      </c>
      <c r="J20" s="200">
        <v>36.450000000000003</v>
      </c>
      <c r="K20" s="141">
        <v>-14.4</v>
      </c>
      <c r="L20" s="200">
        <v>7</v>
      </c>
      <c r="M20" s="200">
        <v>69.349999999999994</v>
      </c>
      <c r="N20" s="200">
        <v>3579622494.25</v>
      </c>
      <c r="O20" s="200">
        <v>0</v>
      </c>
      <c r="P20" s="188">
        <f t="shared" si="0"/>
        <v>-8.26</v>
      </c>
      <c r="Q20">
        <f t="shared" si="1"/>
        <v>3.8277230314342074</v>
      </c>
    </row>
    <row r="21" spans="1:17" ht="15">
      <c r="A21" s="200">
        <v>29726913</v>
      </c>
      <c r="B21" s="200">
        <v>-1.23</v>
      </c>
      <c r="C21" s="200">
        <v>-1.33</v>
      </c>
      <c r="D21" s="200">
        <v>0.18</v>
      </c>
      <c r="E21" s="200">
        <v>136.07</v>
      </c>
      <c r="F21" s="200">
        <v>80</v>
      </c>
      <c r="G21" s="200">
        <v>59.42</v>
      </c>
      <c r="H21" s="200">
        <v>3.8321263326676265</v>
      </c>
      <c r="I21" s="200">
        <v>71.02</v>
      </c>
      <c r="J21" s="200">
        <v>36.450000000000003</v>
      </c>
      <c r="K21" s="141">
        <v>-14.4</v>
      </c>
      <c r="L21" s="200">
        <v>7</v>
      </c>
      <c r="M21" s="200">
        <v>69.349999999999994</v>
      </c>
      <c r="N21" s="200">
        <v>3579622494.6500001</v>
      </c>
      <c r="O21" s="200">
        <v>0</v>
      </c>
      <c r="P21" s="188">
        <f t="shared" si="0"/>
        <v>-8.33</v>
      </c>
      <c r="Q21">
        <f t="shared" si="1"/>
        <v>3.8321263326676265</v>
      </c>
    </row>
    <row r="22" spans="1:17" ht="15">
      <c r="A22" s="200">
        <v>29727313</v>
      </c>
      <c r="B22" s="200">
        <v>-1.3</v>
      </c>
      <c r="C22" s="200">
        <v>-1.4</v>
      </c>
      <c r="D22" s="200">
        <v>0.18</v>
      </c>
      <c r="E22" s="200">
        <v>135.88</v>
      </c>
      <c r="F22" s="200">
        <v>80</v>
      </c>
      <c r="G22" s="200">
        <v>59.39</v>
      </c>
      <c r="H22" s="200">
        <v>3.8186634813609919</v>
      </c>
      <c r="I22" s="200">
        <v>71.17</v>
      </c>
      <c r="J22" s="200">
        <v>36.450000000000003</v>
      </c>
      <c r="K22" s="141">
        <v>-14.4</v>
      </c>
      <c r="L22" s="200">
        <v>7</v>
      </c>
      <c r="M22" s="200">
        <v>69.349999999999994</v>
      </c>
      <c r="N22" s="200">
        <v>3579622495.0500002</v>
      </c>
      <c r="O22" s="200">
        <v>0</v>
      </c>
      <c r="P22" s="188">
        <f t="shared" si="0"/>
        <v>-8.4</v>
      </c>
      <c r="Q22">
        <f t="shared" si="1"/>
        <v>3.8186634813609919</v>
      </c>
    </row>
    <row r="23" spans="1:17" ht="15">
      <c r="A23" s="200">
        <v>29727713</v>
      </c>
      <c r="B23" s="200">
        <v>-1.36</v>
      </c>
      <c r="C23" s="200">
        <v>-1.47</v>
      </c>
      <c r="D23" s="200">
        <v>0.17</v>
      </c>
      <c r="E23" s="200">
        <v>136.22</v>
      </c>
      <c r="F23" s="200">
        <v>80</v>
      </c>
      <c r="G23" s="200">
        <v>59.39</v>
      </c>
      <c r="H23" s="200">
        <v>3.8322427827789722</v>
      </c>
      <c r="I23" s="200">
        <v>71.09</v>
      </c>
      <c r="J23" s="200">
        <v>36.450000000000003</v>
      </c>
      <c r="K23" s="141">
        <v>-14.4</v>
      </c>
      <c r="L23" s="200">
        <v>7</v>
      </c>
      <c r="M23" s="200">
        <v>69.349999999999994</v>
      </c>
      <c r="N23" s="200">
        <v>3579622495.4499998</v>
      </c>
      <c r="O23" s="200">
        <v>0</v>
      </c>
      <c r="P23" s="188">
        <f t="shared" si="0"/>
        <v>-8.4700000000000006</v>
      </c>
      <c r="Q23">
        <f t="shared" si="1"/>
        <v>3.8322427827789722</v>
      </c>
    </row>
    <row r="24" spans="1:17" ht="15">
      <c r="A24" s="200">
        <v>29728113</v>
      </c>
      <c r="B24" s="200">
        <v>-1.42</v>
      </c>
      <c r="C24" s="200">
        <v>-1.53</v>
      </c>
      <c r="D24" s="200">
        <v>0.14000000000000001</v>
      </c>
      <c r="E24" s="200">
        <v>136.22</v>
      </c>
      <c r="F24" s="200">
        <v>80</v>
      </c>
      <c r="G24" s="200">
        <v>59.38</v>
      </c>
      <c r="H24" s="200">
        <v>3.8290111647196907</v>
      </c>
      <c r="I24" s="200">
        <v>71.150000000000006</v>
      </c>
      <c r="J24" s="200">
        <v>36.450000000000003</v>
      </c>
      <c r="K24" s="141">
        <v>-14.4</v>
      </c>
      <c r="L24" s="200">
        <v>7</v>
      </c>
      <c r="M24" s="200">
        <v>69.349999999999994</v>
      </c>
      <c r="N24" s="200">
        <v>3579622495.8600001</v>
      </c>
      <c r="O24" s="200">
        <v>0</v>
      </c>
      <c r="P24" s="188">
        <f t="shared" si="0"/>
        <v>-8.5299999999999994</v>
      </c>
      <c r="Q24">
        <f t="shared" si="1"/>
        <v>3.8290111647196907</v>
      </c>
    </row>
    <row r="25" spans="1:17" ht="15">
      <c r="A25" s="200">
        <v>29728513</v>
      </c>
      <c r="B25" s="200">
        <v>-1.47</v>
      </c>
      <c r="C25" s="200">
        <v>-1.58</v>
      </c>
      <c r="D25" s="200">
        <v>0.14000000000000001</v>
      </c>
      <c r="E25" s="200">
        <v>135.82</v>
      </c>
      <c r="F25" s="200">
        <v>80</v>
      </c>
      <c r="G25" s="200">
        <v>59.54</v>
      </c>
      <c r="H25" s="200">
        <v>3.8059859524807873</v>
      </c>
      <c r="I25" s="200">
        <v>71.38</v>
      </c>
      <c r="J25" s="200">
        <v>36.450000000000003</v>
      </c>
      <c r="K25" s="141">
        <v>-14.4</v>
      </c>
      <c r="L25" s="200">
        <v>7</v>
      </c>
      <c r="M25" s="200">
        <v>69.349999999999994</v>
      </c>
      <c r="N25" s="200">
        <v>3579622496.25</v>
      </c>
      <c r="O25" s="200">
        <v>0</v>
      </c>
      <c r="P25" s="188">
        <f t="shared" si="0"/>
        <v>-8.58</v>
      </c>
      <c r="Q25">
        <f t="shared" si="1"/>
        <v>3.8059859524807873</v>
      </c>
    </row>
    <row r="26" spans="1:17" ht="15">
      <c r="A26" s="200">
        <v>29728914</v>
      </c>
      <c r="B26" s="200">
        <v>-1.52</v>
      </c>
      <c r="C26" s="200">
        <v>-1.64</v>
      </c>
      <c r="D26" s="200">
        <v>0.14000000000000001</v>
      </c>
      <c r="E26" s="200">
        <v>135.27000000000001</v>
      </c>
      <c r="F26" s="200">
        <v>80</v>
      </c>
      <c r="G26" s="200">
        <v>59.63</v>
      </c>
      <c r="H26" s="200">
        <v>3.7750402168343369</v>
      </c>
      <c r="I26" s="200">
        <v>71.67</v>
      </c>
      <c r="J26" s="200">
        <v>36.450000000000003</v>
      </c>
      <c r="K26" s="141">
        <v>-14.4</v>
      </c>
      <c r="L26" s="200">
        <v>7</v>
      </c>
      <c r="M26" s="200">
        <v>69.349999999999994</v>
      </c>
      <c r="N26" s="200">
        <v>3579622496.6599998</v>
      </c>
      <c r="O26" s="200">
        <v>0</v>
      </c>
      <c r="P26" s="188">
        <f t="shared" si="0"/>
        <v>-8.64</v>
      </c>
      <c r="Q26">
        <f t="shared" si="1"/>
        <v>3.7750402168343369</v>
      </c>
    </row>
    <row r="27" spans="1:17" ht="15">
      <c r="A27" s="200">
        <v>29729313</v>
      </c>
      <c r="B27" s="200">
        <v>-1.57</v>
      </c>
      <c r="C27" s="200">
        <v>-1.7</v>
      </c>
      <c r="D27" s="200">
        <v>0.15</v>
      </c>
      <c r="E27" s="200">
        <v>134.93</v>
      </c>
      <c r="F27" s="200">
        <v>80</v>
      </c>
      <c r="G27" s="200">
        <v>59.71</v>
      </c>
      <c r="H27" s="200">
        <v>3.7548520421827396</v>
      </c>
      <c r="I27" s="200">
        <v>71.87</v>
      </c>
      <c r="J27" s="200">
        <v>36.450000000000003</v>
      </c>
      <c r="K27" s="141">
        <v>-14.4</v>
      </c>
      <c r="L27" s="200">
        <v>7</v>
      </c>
      <c r="M27" s="200">
        <v>69.349999999999994</v>
      </c>
      <c r="N27" s="200">
        <v>3579622497.0500002</v>
      </c>
      <c r="O27" s="200">
        <v>0</v>
      </c>
      <c r="P27" s="188">
        <f t="shared" si="0"/>
        <v>-8.6999999999999993</v>
      </c>
      <c r="Q27">
        <f t="shared" si="1"/>
        <v>3.7548520421827396</v>
      </c>
    </row>
    <row r="28" spans="1:17" ht="15">
      <c r="A28" s="200">
        <v>29729913</v>
      </c>
      <c r="B28" s="200">
        <v>-1.64</v>
      </c>
      <c r="C28" s="200">
        <v>-1.77</v>
      </c>
      <c r="D28" s="200">
        <v>0.12</v>
      </c>
      <c r="E28" s="200">
        <v>135.43</v>
      </c>
      <c r="F28" s="200">
        <v>80</v>
      </c>
      <c r="G28" s="200">
        <v>59.45</v>
      </c>
      <c r="H28" s="200">
        <v>3.7762347615403979</v>
      </c>
      <c r="I28" s="200">
        <v>71.73</v>
      </c>
      <c r="J28" s="200">
        <v>36.450000000000003</v>
      </c>
      <c r="K28" s="141">
        <v>-14.4</v>
      </c>
      <c r="L28" s="200">
        <v>7</v>
      </c>
      <c r="M28" s="200">
        <v>69.349999999999994</v>
      </c>
      <c r="N28" s="200">
        <v>3579622497.6500001</v>
      </c>
      <c r="O28" s="200">
        <v>0</v>
      </c>
      <c r="P28" s="188">
        <f t="shared" si="0"/>
        <v>-8.77</v>
      </c>
      <c r="Q28">
        <f t="shared" si="1"/>
        <v>3.7762347615403979</v>
      </c>
    </row>
    <row r="29" spans="1:17" ht="15">
      <c r="A29" s="200">
        <v>29730513</v>
      </c>
      <c r="B29" s="200">
        <v>-1.7</v>
      </c>
      <c r="C29" s="200">
        <v>-1.83</v>
      </c>
      <c r="D29" s="200">
        <v>0.1</v>
      </c>
      <c r="E29" s="200">
        <v>135.93</v>
      </c>
      <c r="F29" s="200">
        <v>80</v>
      </c>
      <c r="G29" s="200">
        <v>59.37</v>
      </c>
      <c r="H29" s="200">
        <v>3.7982542127165941</v>
      </c>
      <c r="I29" s="200">
        <v>71.569999999999993</v>
      </c>
      <c r="J29" s="200">
        <v>36.450000000000003</v>
      </c>
      <c r="K29" s="141">
        <v>-14.4</v>
      </c>
      <c r="L29" s="200">
        <v>7</v>
      </c>
      <c r="M29" s="200">
        <v>69.349999999999994</v>
      </c>
      <c r="N29" s="200">
        <v>3579622498.25</v>
      </c>
      <c r="O29" s="200">
        <v>0</v>
      </c>
      <c r="P29" s="188">
        <f t="shared" si="0"/>
        <v>-8.83</v>
      </c>
      <c r="Q29">
        <f t="shared" si="1"/>
        <v>3.7982542127165941</v>
      </c>
    </row>
    <row r="30" spans="1:17" ht="15">
      <c r="A30" s="200">
        <v>29731313</v>
      </c>
      <c r="B30" s="200">
        <v>-1.75</v>
      </c>
      <c r="C30" s="200">
        <v>-1.89</v>
      </c>
      <c r="D30" s="200">
        <v>0.08</v>
      </c>
      <c r="E30" s="200">
        <v>136.6</v>
      </c>
      <c r="F30" s="200">
        <v>80</v>
      </c>
      <c r="G30" s="200">
        <v>59.44</v>
      </c>
      <c r="H30" s="200">
        <v>3.8290359552643025</v>
      </c>
      <c r="I30" s="200">
        <v>71.349999999999994</v>
      </c>
      <c r="J30" s="200">
        <v>36.450000000000003</v>
      </c>
      <c r="K30" s="141">
        <v>-14.4</v>
      </c>
      <c r="L30" s="200">
        <v>7</v>
      </c>
      <c r="M30" s="200">
        <v>69.349999999999994</v>
      </c>
      <c r="N30" s="200">
        <v>3579622499.0500002</v>
      </c>
      <c r="O30" s="200">
        <v>0</v>
      </c>
      <c r="P30" s="188">
        <f t="shared" si="0"/>
        <v>-8.89</v>
      </c>
      <c r="Q30">
        <f t="shared" si="1"/>
        <v>3.8290359552643025</v>
      </c>
    </row>
    <row r="31" spans="1:17" ht="15">
      <c r="A31" s="200">
        <v>29740713</v>
      </c>
      <c r="B31" s="200">
        <v>-1.8</v>
      </c>
      <c r="C31" s="200">
        <v>-1.95</v>
      </c>
      <c r="D31" s="200">
        <v>0.01</v>
      </c>
      <c r="E31" s="200">
        <v>133.26</v>
      </c>
      <c r="F31" s="200">
        <v>80</v>
      </c>
      <c r="G31" s="200">
        <v>60.31</v>
      </c>
      <c r="H31" s="200">
        <v>3.6597152531276569</v>
      </c>
      <c r="I31" s="200">
        <v>72.819999999999993</v>
      </c>
      <c r="J31" s="200">
        <v>36.450000000000003</v>
      </c>
      <c r="K31" s="141">
        <v>-14.4</v>
      </c>
      <c r="L31" s="200">
        <v>7</v>
      </c>
      <c r="M31" s="200">
        <v>69.349999999999994</v>
      </c>
      <c r="N31" s="200">
        <v>3579622508.4499998</v>
      </c>
      <c r="O31" s="200">
        <v>0</v>
      </c>
      <c r="P31" s="188">
        <f t="shared" si="0"/>
        <v>-8.9499999999999993</v>
      </c>
      <c r="Q31">
        <f t="shared" si="1"/>
        <v>3.6597152531276569</v>
      </c>
    </row>
    <row r="32" spans="1:17" ht="15">
      <c r="A32" s="200">
        <v>29741513</v>
      </c>
      <c r="B32" s="200">
        <v>-1.87</v>
      </c>
      <c r="C32" s="200">
        <v>-2.02</v>
      </c>
      <c r="D32" s="200">
        <v>0.09</v>
      </c>
      <c r="E32" s="200">
        <v>132.41999999999999</v>
      </c>
      <c r="F32" s="200">
        <v>80</v>
      </c>
      <c r="G32" s="200">
        <v>60.25</v>
      </c>
      <c r="H32" s="200">
        <v>3.6156324968946625</v>
      </c>
      <c r="I32" s="200">
        <v>73.25</v>
      </c>
      <c r="J32" s="200">
        <v>36.450000000000003</v>
      </c>
      <c r="K32" s="141">
        <v>-14.4</v>
      </c>
      <c r="L32" s="200">
        <v>7</v>
      </c>
      <c r="M32" s="200">
        <v>69.349999999999994</v>
      </c>
      <c r="N32" s="200">
        <v>3579622509.25</v>
      </c>
      <c r="O32" s="200">
        <v>0</v>
      </c>
      <c r="P32" s="188">
        <f t="shared" si="0"/>
        <v>-9.02</v>
      </c>
      <c r="Q32">
        <f t="shared" si="1"/>
        <v>3.6156324968946625</v>
      </c>
    </row>
    <row r="33" spans="1:17" ht="15">
      <c r="A33" s="200">
        <v>29742113</v>
      </c>
      <c r="B33" s="200">
        <v>-1.93</v>
      </c>
      <c r="C33" s="200">
        <v>-2.08</v>
      </c>
      <c r="D33" s="200">
        <v>0.11</v>
      </c>
      <c r="E33" s="200">
        <v>131.9</v>
      </c>
      <c r="F33" s="200">
        <v>80</v>
      </c>
      <c r="G33" s="200">
        <v>60.31</v>
      </c>
      <c r="H33" s="200">
        <v>3.5878117329658368</v>
      </c>
      <c r="I33" s="200">
        <v>73.53</v>
      </c>
      <c r="J33" s="200">
        <v>36.450000000000003</v>
      </c>
      <c r="K33" s="141">
        <v>-14.4</v>
      </c>
      <c r="L33" s="200">
        <v>7</v>
      </c>
      <c r="M33" s="200">
        <v>69.349999999999994</v>
      </c>
      <c r="N33" s="200">
        <v>3579622509.8600001</v>
      </c>
      <c r="O33" s="200">
        <v>0</v>
      </c>
      <c r="P33" s="188">
        <f t="shared" si="0"/>
        <v>-9.08</v>
      </c>
      <c r="Q33">
        <f t="shared" si="1"/>
        <v>3.5878117329658368</v>
      </c>
    </row>
    <row r="34" spans="1:17" ht="15">
      <c r="A34" s="200">
        <v>29742713</v>
      </c>
      <c r="B34" s="200">
        <v>-2.0099999999999998</v>
      </c>
      <c r="C34" s="200">
        <v>-2.17</v>
      </c>
      <c r="D34" s="200">
        <v>0.14000000000000001</v>
      </c>
      <c r="E34" s="200">
        <v>131.59</v>
      </c>
      <c r="F34" s="200">
        <v>80</v>
      </c>
      <c r="G34" s="200">
        <v>60.49</v>
      </c>
      <c r="H34" s="200">
        <v>3.568709919819975</v>
      </c>
      <c r="I34" s="200">
        <v>73.75</v>
      </c>
      <c r="J34" s="200">
        <v>36.450000000000003</v>
      </c>
      <c r="K34" s="141">
        <v>-14.4</v>
      </c>
      <c r="L34" s="200">
        <v>7</v>
      </c>
      <c r="M34" s="200">
        <v>69.349999999999994</v>
      </c>
      <c r="N34" s="200">
        <v>3579622510.4499998</v>
      </c>
      <c r="O34" s="200">
        <v>0</v>
      </c>
      <c r="P34" s="188">
        <f t="shared" si="0"/>
        <v>-9.17</v>
      </c>
      <c r="Q34">
        <f t="shared" si="1"/>
        <v>3.568709919819975</v>
      </c>
    </row>
    <row r="35" spans="1:17" ht="15">
      <c r="A35" s="200">
        <v>29743113</v>
      </c>
      <c r="B35" s="200">
        <v>-2.0699999999999998</v>
      </c>
      <c r="C35" s="200">
        <v>-2.23</v>
      </c>
      <c r="D35" s="200">
        <v>0.17</v>
      </c>
      <c r="E35" s="200">
        <v>130.47</v>
      </c>
      <c r="F35" s="200">
        <v>80</v>
      </c>
      <c r="G35" s="200">
        <v>60.57</v>
      </c>
      <c r="H35" s="200">
        <v>3.5131935067274318</v>
      </c>
      <c r="I35" s="200">
        <v>74.28</v>
      </c>
      <c r="J35" s="200">
        <v>36.450000000000003</v>
      </c>
      <c r="K35" s="141">
        <v>-14.4</v>
      </c>
      <c r="L35" s="200">
        <v>7</v>
      </c>
      <c r="M35" s="200">
        <v>69.349999999999994</v>
      </c>
      <c r="N35" s="200">
        <v>3579622510.8600001</v>
      </c>
      <c r="O35" s="200">
        <v>0</v>
      </c>
      <c r="P35" s="188">
        <f t="shared" si="0"/>
        <v>-9.23</v>
      </c>
      <c r="Q35">
        <f t="shared" si="1"/>
        <v>3.5131935067274318</v>
      </c>
    </row>
    <row r="36" spans="1:17" ht="15">
      <c r="A36" s="200">
        <v>29743513</v>
      </c>
      <c r="B36" s="200">
        <v>-2.12</v>
      </c>
      <c r="C36" s="200">
        <v>-2.29</v>
      </c>
      <c r="D36" s="200">
        <v>0.14000000000000001</v>
      </c>
      <c r="E36" s="200">
        <v>130</v>
      </c>
      <c r="F36" s="200">
        <v>80</v>
      </c>
      <c r="G36" s="200">
        <v>60.7</v>
      </c>
      <c r="H36" s="200">
        <v>3.4885281094861131</v>
      </c>
      <c r="I36" s="200">
        <v>74.53</v>
      </c>
      <c r="J36" s="200">
        <v>36.450000000000003</v>
      </c>
      <c r="K36" s="141">
        <v>-14.4</v>
      </c>
      <c r="L36" s="200">
        <v>7</v>
      </c>
      <c r="M36" s="200">
        <v>69.349999999999994</v>
      </c>
      <c r="N36" s="200">
        <v>3579622511.25</v>
      </c>
      <c r="O36" s="200">
        <v>0</v>
      </c>
      <c r="P36" s="188">
        <f t="shared" si="0"/>
        <v>-9.2899999999999991</v>
      </c>
      <c r="Q36">
        <f t="shared" si="1"/>
        <v>3.4885281094861131</v>
      </c>
    </row>
    <row r="37" spans="1:17" ht="15">
      <c r="A37" s="200">
        <v>29744113</v>
      </c>
      <c r="B37" s="200">
        <v>-2.19</v>
      </c>
      <c r="C37" s="200">
        <v>-2.37</v>
      </c>
      <c r="D37" s="200">
        <v>0.13</v>
      </c>
      <c r="E37" s="200">
        <v>129.47</v>
      </c>
      <c r="F37" s="200">
        <v>80</v>
      </c>
      <c r="G37" s="200">
        <v>60.82</v>
      </c>
      <c r="H37" s="200">
        <v>3.4603650492851825</v>
      </c>
      <c r="I37" s="200">
        <v>74.83</v>
      </c>
      <c r="J37" s="200">
        <v>36.450000000000003</v>
      </c>
      <c r="K37" s="141">
        <v>-14.4</v>
      </c>
      <c r="L37" s="200">
        <v>7</v>
      </c>
      <c r="M37" s="200">
        <v>69.349999999999994</v>
      </c>
      <c r="N37" s="200">
        <v>3579622511.8600001</v>
      </c>
      <c r="O37" s="200">
        <v>0</v>
      </c>
      <c r="P37" s="188">
        <f t="shared" si="0"/>
        <v>-9.370000000000001</v>
      </c>
      <c r="Q37">
        <f t="shared" si="1"/>
        <v>3.4603650492851825</v>
      </c>
    </row>
    <row r="38" spans="1:17" ht="15">
      <c r="A38" s="200">
        <v>29744513</v>
      </c>
      <c r="B38" s="200">
        <v>-2.25</v>
      </c>
      <c r="C38" s="200">
        <v>-2.42</v>
      </c>
      <c r="D38" s="200">
        <v>0.14000000000000001</v>
      </c>
      <c r="E38" s="200">
        <v>128.43</v>
      </c>
      <c r="F38" s="200">
        <v>80</v>
      </c>
      <c r="G38" s="200">
        <v>61.15</v>
      </c>
      <c r="H38" s="200">
        <v>3.4106504355390785</v>
      </c>
      <c r="I38" s="200">
        <v>75.319999999999993</v>
      </c>
      <c r="J38" s="200">
        <v>36.450000000000003</v>
      </c>
      <c r="K38" s="141">
        <v>-14.4</v>
      </c>
      <c r="L38" s="200">
        <v>7</v>
      </c>
      <c r="M38" s="200">
        <v>69.349999999999994</v>
      </c>
      <c r="N38" s="200">
        <v>3579622512.25</v>
      </c>
      <c r="O38" s="200">
        <v>0</v>
      </c>
      <c r="P38" s="188">
        <f t="shared" si="0"/>
        <v>-9.42</v>
      </c>
      <c r="Q38">
        <f t="shared" si="1"/>
        <v>3.4106504355390785</v>
      </c>
    </row>
    <row r="39" spans="1:17" ht="15">
      <c r="A39" s="200">
        <v>29744913</v>
      </c>
      <c r="B39" s="200">
        <v>-2.2999999999999998</v>
      </c>
      <c r="C39" s="200">
        <v>-2.48</v>
      </c>
      <c r="D39" s="200">
        <v>0.15</v>
      </c>
      <c r="E39" s="200">
        <v>127.69</v>
      </c>
      <c r="F39" s="200">
        <v>80</v>
      </c>
      <c r="G39" s="200">
        <v>61.27</v>
      </c>
      <c r="H39" s="200">
        <v>3.3746190038230623</v>
      </c>
      <c r="I39" s="200">
        <v>75.680000000000007</v>
      </c>
      <c r="J39" s="200">
        <v>36.450000000000003</v>
      </c>
      <c r="K39" s="141">
        <v>-14.4</v>
      </c>
      <c r="L39" s="200">
        <v>7</v>
      </c>
      <c r="M39" s="200">
        <v>69.349999999999994</v>
      </c>
      <c r="N39" s="200">
        <v>3579622512.6500001</v>
      </c>
      <c r="O39" s="200">
        <v>0</v>
      </c>
      <c r="P39" s="188">
        <f t="shared" si="0"/>
        <v>-9.48</v>
      </c>
      <c r="Q39">
        <f t="shared" si="1"/>
        <v>3.3746190038230623</v>
      </c>
    </row>
    <row r="40" spans="1:17" ht="15">
      <c r="A40" s="200">
        <v>29745313</v>
      </c>
      <c r="B40" s="200">
        <v>-2.36</v>
      </c>
      <c r="C40" s="200">
        <v>-2.54</v>
      </c>
      <c r="D40" s="200">
        <v>0.15</v>
      </c>
      <c r="E40" s="200">
        <v>127.28</v>
      </c>
      <c r="F40" s="200">
        <v>80</v>
      </c>
      <c r="G40" s="200">
        <v>61.28</v>
      </c>
      <c r="H40" s="200">
        <v>3.3536392006300164</v>
      </c>
      <c r="I40" s="200">
        <v>75.91</v>
      </c>
      <c r="J40" s="200">
        <v>36.450000000000003</v>
      </c>
      <c r="K40" s="141">
        <v>-14.4</v>
      </c>
      <c r="L40" s="200">
        <v>7</v>
      </c>
      <c r="M40" s="200">
        <v>69.349999999999994</v>
      </c>
      <c r="N40" s="200">
        <v>3579622513.0500002</v>
      </c>
      <c r="O40" s="200">
        <v>0</v>
      </c>
      <c r="P40" s="188">
        <f t="shared" si="0"/>
        <v>-9.5399999999999991</v>
      </c>
      <c r="Q40">
        <f t="shared" si="1"/>
        <v>3.3536392006300164</v>
      </c>
    </row>
    <row r="41" spans="1:17" ht="15">
      <c r="A41" s="200">
        <v>29745713</v>
      </c>
      <c r="B41" s="200">
        <v>-2.41</v>
      </c>
      <c r="C41" s="200">
        <v>-2.6</v>
      </c>
      <c r="D41" s="200">
        <v>0.15</v>
      </c>
      <c r="E41" s="200">
        <v>126.8</v>
      </c>
      <c r="F41" s="200">
        <v>80</v>
      </c>
      <c r="G41" s="200">
        <v>61.16</v>
      </c>
      <c r="H41" s="200">
        <v>3.3297004235967154</v>
      </c>
      <c r="I41" s="200">
        <v>76.17</v>
      </c>
      <c r="J41" s="200">
        <v>36.450000000000003</v>
      </c>
      <c r="K41" s="141">
        <v>-14.4</v>
      </c>
      <c r="L41" s="200">
        <v>7</v>
      </c>
      <c r="M41" s="200">
        <v>69.349999999999994</v>
      </c>
      <c r="N41" s="200">
        <v>3579622513.4499998</v>
      </c>
      <c r="O41" s="200">
        <v>0</v>
      </c>
      <c r="P41" s="188">
        <f t="shared" si="0"/>
        <v>-9.6</v>
      </c>
      <c r="Q41">
        <f t="shared" si="1"/>
        <v>3.3297004235967154</v>
      </c>
    </row>
    <row r="42" spans="1:17" ht="15">
      <c r="A42" s="200">
        <v>29746114</v>
      </c>
      <c r="B42" s="200">
        <v>-2.4700000000000002</v>
      </c>
      <c r="C42" s="200">
        <v>-2.66</v>
      </c>
      <c r="D42" s="200">
        <v>0.15</v>
      </c>
      <c r="E42" s="200">
        <v>127.01</v>
      </c>
      <c r="F42" s="200">
        <v>80</v>
      </c>
      <c r="G42" s="200">
        <v>61.03</v>
      </c>
      <c r="H42" s="200">
        <v>3.3363678791348197</v>
      </c>
      <c r="I42" s="200">
        <v>76.14</v>
      </c>
      <c r="J42" s="200">
        <v>36.450000000000003</v>
      </c>
      <c r="K42" s="141">
        <v>-14.4</v>
      </c>
      <c r="L42" s="200">
        <v>7</v>
      </c>
      <c r="M42" s="200">
        <v>69.349999999999994</v>
      </c>
      <c r="N42" s="200">
        <v>3579622513.8600001</v>
      </c>
      <c r="O42" s="200">
        <v>0</v>
      </c>
      <c r="P42" s="188">
        <f t="shared" si="0"/>
        <v>-9.66</v>
      </c>
      <c r="Q42">
        <f t="shared" si="1"/>
        <v>3.3363678791348197</v>
      </c>
    </row>
    <row r="43" spans="1:17" ht="15">
      <c r="A43" s="200">
        <v>29746513</v>
      </c>
      <c r="B43" s="200">
        <v>-2.52</v>
      </c>
      <c r="C43" s="200">
        <v>-2.72</v>
      </c>
      <c r="D43" s="200">
        <v>0.15</v>
      </c>
      <c r="E43" s="200">
        <v>128.16</v>
      </c>
      <c r="F43" s="200">
        <v>80</v>
      </c>
      <c r="G43" s="200">
        <v>60.83</v>
      </c>
      <c r="H43" s="200">
        <v>3.3849809014390928</v>
      </c>
      <c r="I43" s="200">
        <v>75.72</v>
      </c>
      <c r="J43" s="200">
        <v>36.450000000000003</v>
      </c>
      <c r="K43" s="141">
        <v>-14.4</v>
      </c>
      <c r="L43" s="200">
        <v>7</v>
      </c>
      <c r="M43" s="200">
        <v>69.349999999999994</v>
      </c>
      <c r="N43" s="200">
        <v>3579622514.25</v>
      </c>
      <c r="O43" s="200">
        <v>0</v>
      </c>
      <c r="P43" s="188">
        <f t="shared" si="0"/>
        <v>-9.7200000000000006</v>
      </c>
      <c r="Q43">
        <f t="shared" si="1"/>
        <v>3.3849809014390928</v>
      </c>
    </row>
    <row r="44" spans="1:17" ht="15">
      <c r="A44" s="200">
        <v>29746913</v>
      </c>
      <c r="B44" s="200">
        <v>-2.58</v>
      </c>
      <c r="C44" s="200">
        <v>-2.78</v>
      </c>
      <c r="D44" s="200">
        <v>0.15</v>
      </c>
      <c r="E44" s="200">
        <v>129.1</v>
      </c>
      <c r="F44" s="200">
        <v>80</v>
      </c>
      <c r="G44" s="200">
        <v>60.69</v>
      </c>
      <c r="H44" s="200">
        <v>3.4246869687557129</v>
      </c>
      <c r="I44" s="200">
        <v>75.39</v>
      </c>
      <c r="J44" s="200">
        <v>36.450000000000003</v>
      </c>
      <c r="K44" s="141">
        <v>-14.4</v>
      </c>
      <c r="L44" s="200">
        <v>7</v>
      </c>
      <c r="M44" s="200">
        <v>69.349999999999994</v>
      </c>
      <c r="N44" s="200">
        <v>3579622514.6500001</v>
      </c>
      <c r="O44" s="200">
        <v>0</v>
      </c>
      <c r="P44" s="188">
        <f t="shared" si="0"/>
        <v>-9.7799999999999994</v>
      </c>
      <c r="Q44">
        <f t="shared" si="1"/>
        <v>3.4246869687557129</v>
      </c>
    </row>
    <row r="45" spans="1:17" ht="15">
      <c r="A45" s="200">
        <v>29747313</v>
      </c>
      <c r="B45" s="200">
        <v>-2.63</v>
      </c>
      <c r="C45" s="200">
        <v>-2.84</v>
      </c>
      <c r="D45" s="200">
        <v>0.15</v>
      </c>
      <c r="E45" s="200">
        <v>130.47</v>
      </c>
      <c r="F45" s="200">
        <v>80</v>
      </c>
      <c r="G45" s="200">
        <v>60.49</v>
      </c>
      <c r="H45" s="200">
        <v>3.4845753859032231</v>
      </c>
      <c r="I45" s="200">
        <v>74.89</v>
      </c>
      <c r="J45" s="200">
        <v>36.450000000000003</v>
      </c>
      <c r="K45" s="141">
        <v>-14.4</v>
      </c>
      <c r="L45" s="200">
        <v>7</v>
      </c>
      <c r="M45" s="200">
        <v>69.349999999999994</v>
      </c>
      <c r="N45" s="200">
        <v>3579622515.0500002</v>
      </c>
      <c r="O45" s="200">
        <v>0</v>
      </c>
      <c r="P45" s="188">
        <f t="shared" si="0"/>
        <v>-9.84</v>
      </c>
      <c r="Q45">
        <f t="shared" si="1"/>
        <v>3.4845753859032231</v>
      </c>
    </row>
    <row r="46" spans="1:17" ht="15">
      <c r="A46" s="200">
        <v>29747713</v>
      </c>
      <c r="B46" s="200">
        <v>-2.69</v>
      </c>
      <c r="C46" s="200">
        <v>-2.9</v>
      </c>
      <c r="D46" s="200">
        <v>0.15</v>
      </c>
      <c r="E46" s="200">
        <v>131.53</v>
      </c>
      <c r="F46" s="200">
        <v>80</v>
      </c>
      <c r="G46" s="200">
        <v>60.5</v>
      </c>
      <c r="H46" s="200">
        <v>3.5309286385486205</v>
      </c>
      <c r="I46" s="200">
        <v>74.5</v>
      </c>
      <c r="J46" s="200">
        <v>36.450000000000003</v>
      </c>
      <c r="K46" s="141">
        <v>-14.4</v>
      </c>
      <c r="L46" s="200">
        <v>7</v>
      </c>
      <c r="M46" s="200">
        <v>69.349999999999994</v>
      </c>
      <c r="N46" s="200">
        <v>3579622515.4499998</v>
      </c>
      <c r="O46" s="200">
        <v>0</v>
      </c>
      <c r="P46" s="188">
        <f t="shared" si="0"/>
        <v>-9.9</v>
      </c>
      <c r="Q46">
        <f t="shared" si="1"/>
        <v>3.5309286385486205</v>
      </c>
    </row>
    <row r="47" spans="1:17" ht="15">
      <c r="A47" s="200">
        <v>29748113</v>
      </c>
      <c r="B47" s="200">
        <v>-2.75</v>
      </c>
      <c r="C47" s="200">
        <v>-2.96</v>
      </c>
      <c r="D47" s="200">
        <v>0.15</v>
      </c>
      <c r="E47" s="200">
        <v>132.43</v>
      </c>
      <c r="F47" s="200">
        <v>80</v>
      </c>
      <c r="G47" s="200">
        <v>60.31</v>
      </c>
      <c r="H47" s="200">
        <v>3.5702925951486706</v>
      </c>
      <c r="I47" s="200">
        <v>74.19</v>
      </c>
      <c r="J47" s="200">
        <v>36.450000000000003</v>
      </c>
      <c r="K47" s="141">
        <v>-14.4</v>
      </c>
      <c r="L47" s="200">
        <v>7</v>
      </c>
      <c r="M47" s="200">
        <v>69.349999999999994</v>
      </c>
      <c r="N47" s="200">
        <v>3579622515.8499999</v>
      </c>
      <c r="O47" s="200">
        <v>0</v>
      </c>
      <c r="P47" s="188">
        <f t="shared" si="0"/>
        <v>-9.9600000000000009</v>
      </c>
      <c r="Q47">
        <f t="shared" si="1"/>
        <v>3.5702925951486706</v>
      </c>
    </row>
    <row r="48" spans="1:17" ht="15">
      <c r="A48" s="200">
        <v>29748513</v>
      </c>
      <c r="B48" s="200">
        <v>-2.8</v>
      </c>
      <c r="C48" s="200">
        <v>-3.02</v>
      </c>
      <c r="D48" s="200">
        <v>0.15</v>
      </c>
      <c r="E48" s="200">
        <v>133.33000000000001</v>
      </c>
      <c r="F48" s="200">
        <v>80</v>
      </c>
      <c r="G48" s="200">
        <v>60.24</v>
      </c>
      <c r="H48" s="200">
        <v>3.6100580179239126</v>
      </c>
      <c r="I48" s="200">
        <v>73.87</v>
      </c>
      <c r="J48" s="200">
        <v>36.450000000000003</v>
      </c>
      <c r="K48" s="141">
        <v>-14.4</v>
      </c>
      <c r="L48" s="200">
        <v>7</v>
      </c>
      <c r="M48" s="200">
        <v>69.349999999999994</v>
      </c>
      <c r="N48" s="200">
        <v>3579622516.25</v>
      </c>
      <c r="O48" s="200">
        <v>0</v>
      </c>
      <c r="P48" s="188">
        <f t="shared" si="0"/>
        <v>-10.02</v>
      </c>
      <c r="Q48">
        <f t="shared" si="1"/>
        <v>3.6100580179239126</v>
      </c>
    </row>
    <row r="49" spans="1:17" ht="15">
      <c r="A49" s="200">
        <v>29748913</v>
      </c>
      <c r="B49" s="200">
        <v>-2.86</v>
      </c>
      <c r="C49" s="200">
        <v>-3.08</v>
      </c>
      <c r="D49" s="200">
        <v>0.15</v>
      </c>
      <c r="E49" s="200">
        <v>134.1</v>
      </c>
      <c r="F49" s="200">
        <v>80</v>
      </c>
      <c r="G49" s="200">
        <v>60.15</v>
      </c>
      <c r="H49" s="200">
        <v>3.6439746051110857</v>
      </c>
      <c r="I49" s="200">
        <v>73.61</v>
      </c>
      <c r="J49" s="200">
        <v>36.450000000000003</v>
      </c>
      <c r="K49" s="141">
        <v>-14.4</v>
      </c>
      <c r="L49" s="200">
        <v>7</v>
      </c>
      <c r="M49" s="200">
        <v>69.349999999999994</v>
      </c>
      <c r="N49" s="200">
        <v>3579622516.6500001</v>
      </c>
      <c r="O49" s="200">
        <v>0</v>
      </c>
      <c r="P49" s="188">
        <f t="shared" si="0"/>
        <v>-10.08</v>
      </c>
      <c r="Q49">
        <f t="shared" si="1"/>
        <v>3.6439746051110857</v>
      </c>
    </row>
    <row r="50" spans="1:17" ht="15">
      <c r="A50" s="200">
        <v>29749313</v>
      </c>
      <c r="B50" s="200">
        <v>-2.92</v>
      </c>
      <c r="C50" s="200">
        <v>-3.14</v>
      </c>
      <c r="D50" s="200">
        <v>0.15</v>
      </c>
      <c r="E50" s="200">
        <v>134.26</v>
      </c>
      <c r="F50" s="200">
        <v>80</v>
      </c>
      <c r="G50" s="200">
        <v>60.01</v>
      </c>
      <c r="H50" s="200">
        <v>3.6487006292757922</v>
      </c>
      <c r="I50" s="200">
        <v>73.599999999999994</v>
      </c>
      <c r="J50" s="200">
        <v>36.450000000000003</v>
      </c>
      <c r="K50" s="141">
        <v>-14.4</v>
      </c>
      <c r="L50" s="200">
        <v>7</v>
      </c>
      <c r="M50" s="200">
        <v>69.349999999999994</v>
      </c>
      <c r="N50" s="200">
        <v>3579622517.0500002</v>
      </c>
      <c r="O50" s="200">
        <v>0</v>
      </c>
      <c r="P50" s="188">
        <f t="shared" si="0"/>
        <v>-10.14</v>
      </c>
      <c r="Q50">
        <f t="shared" si="1"/>
        <v>3.6487006292757922</v>
      </c>
    </row>
    <row r="51" spans="1:17" ht="15">
      <c r="A51" s="200">
        <v>29749713</v>
      </c>
      <c r="B51" s="200">
        <v>-2.97</v>
      </c>
      <c r="C51" s="200">
        <v>-3.2</v>
      </c>
      <c r="D51" s="200">
        <v>0.15</v>
      </c>
      <c r="E51" s="200">
        <v>134.82</v>
      </c>
      <c r="F51" s="200">
        <v>80</v>
      </c>
      <c r="G51" s="200">
        <v>60.05</v>
      </c>
      <c r="H51" s="200">
        <v>3.6727541668907948</v>
      </c>
      <c r="I51" s="200">
        <v>73.42</v>
      </c>
      <c r="J51" s="200">
        <v>36.450000000000003</v>
      </c>
      <c r="K51" s="141">
        <v>-14.4</v>
      </c>
      <c r="L51" s="200">
        <v>7</v>
      </c>
      <c r="M51" s="200">
        <v>69.349999999999994</v>
      </c>
      <c r="N51" s="200">
        <v>3579622517.4499998</v>
      </c>
      <c r="O51" s="200">
        <v>0</v>
      </c>
      <c r="P51" s="188">
        <f t="shared" si="0"/>
        <v>-10.199999999999999</v>
      </c>
      <c r="Q51">
        <f t="shared" si="1"/>
        <v>3.6727541668907948</v>
      </c>
    </row>
    <row r="52" spans="1:17" ht="15">
      <c r="A52" s="200">
        <v>29750113</v>
      </c>
      <c r="B52" s="200">
        <v>-3.03</v>
      </c>
      <c r="C52" s="200">
        <v>-3.27</v>
      </c>
      <c r="D52" s="200">
        <v>0.16</v>
      </c>
      <c r="E52" s="200">
        <v>135.16</v>
      </c>
      <c r="F52" s="200">
        <v>80</v>
      </c>
      <c r="G52" s="200">
        <v>60.01</v>
      </c>
      <c r="H52" s="200">
        <v>3.6857392185332314</v>
      </c>
      <c r="I52" s="200">
        <v>73.34</v>
      </c>
      <c r="J52" s="200">
        <v>36.450000000000003</v>
      </c>
      <c r="K52" s="141">
        <v>-14.4</v>
      </c>
      <c r="L52" s="200">
        <v>7</v>
      </c>
      <c r="M52" s="200">
        <v>69.349999999999994</v>
      </c>
      <c r="N52" s="200">
        <v>3579622517.8499999</v>
      </c>
      <c r="O52" s="200">
        <v>0</v>
      </c>
      <c r="P52" s="188">
        <f t="shared" si="0"/>
        <v>-10.27</v>
      </c>
      <c r="Q52">
        <f t="shared" si="1"/>
        <v>3.6857392185332314</v>
      </c>
    </row>
    <row r="53" spans="1:17" ht="15">
      <c r="A53" s="200">
        <v>29750513</v>
      </c>
      <c r="B53" s="200">
        <v>-3.08</v>
      </c>
      <c r="C53" s="200">
        <v>-3.33</v>
      </c>
      <c r="D53" s="200">
        <v>0.15</v>
      </c>
      <c r="E53" s="200">
        <v>135.36000000000001</v>
      </c>
      <c r="F53" s="200">
        <v>80</v>
      </c>
      <c r="G53" s="200">
        <v>59.96</v>
      </c>
      <c r="H53" s="200">
        <v>3.6924458659284438</v>
      </c>
      <c r="I53" s="200">
        <v>73.31</v>
      </c>
      <c r="J53" s="200">
        <v>36.450000000000003</v>
      </c>
      <c r="K53" s="141">
        <v>-14.4</v>
      </c>
      <c r="L53" s="200">
        <v>7</v>
      </c>
      <c r="M53" s="200">
        <v>69.349999999999994</v>
      </c>
      <c r="N53" s="200">
        <v>3579622518.25</v>
      </c>
      <c r="O53" s="200">
        <v>0</v>
      </c>
      <c r="P53" s="188">
        <f t="shared" si="0"/>
        <v>-10.33</v>
      </c>
      <c r="Q53">
        <f t="shared" si="1"/>
        <v>3.6924458659284438</v>
      </c>
    </row>
    <row r="54" spans="1:17" ht="15">
      <c r="A54" s="200">
        <v>29750913</v>
      </c>
      <c r="B54" s="200">
        <v>-3.14</v>
      </c>
      <c r="C54" s="200">
        <v>-3.39</v>
      </c>
      <c r="D54" s="200">
        <v>0.15</v>
      </c>
      <c r="E54" s="200">
        <v>135.87</v>
      </c>
      <c r="F54" s="200">
        <v>80</v>
      </c>
      <c r="G54" s="200">
        <v>59.82</v>
      </c>
      <c r="H54" s="200">
        <v>3.7142986477259674</v>
      </c>
      <c r="I54" s="200">
        <v>73.16</v>
      </c>
      <c r="J54" s="200">
        <v>36.450000000000003</v>
      </c>
      <c r="K54" s="141">
        <v>-14.4</v>
      </c>
      <c r="L54" s="200">
        <v>7</v>
      </c>
      <c r="M54" s="200">
        <v>69.349999999999994</v>
      </c>
      <c r="N54" s="200">
        <v>3579622518.6500001</v>
      </c>
      <c r="O54" s="200">
        <v>0</v>
      </c>
      <c r="P54" s="188">
        <f t="shared" si="0"/>
        <v>-10.39</v>
      </c>
      <c r="Q54">
        <f t="shared" si="1"/>
        <v>3.7142986477259674</v>
      </c>
    </row>
    <row r="55" spans="1:17" ht="15">
      <c r="A55" s="200">
        <v>29751313</v>
      </c>
      <c r="B55" s="200">
        <v>-3.2</v>
      </c>
      <c r="C55" s="200">
        <v>-3.45</v>
      </c>
      <c r="D55" s="200">
        <v>0.15</v>
      </c>
      <c r="E55" s="200">
        <v>136.87</v>
      </c>
      <c r="F55" s="200">
        <v>80</v>
      </c>
      <c r="G55" s="200">
        <v>59.74</v>
      </c>
      <c r="H55" s="200">
        <v>3.7604581054409723</v>
      </c>
      <c r="I55" s="200">
        <v>72.790000000000006</v>
      </c>
      <c r="J55" s="200">
        <v>36.450000000000003</v>
      </c>
      <c r="K55" s="141">
        <v>-14.4</v>
      </c>
      <c r="L55" s="200">
        <v>7</v>
      </c>
      <c r="M55" s="200">
        <v>69.349999999999994</v>
      </c>
      <c r="N55" s="200">
        <v>3579622519.0500002</v>
      </c>
      <c r="O55" s="200">
        <v>0</v>
      </c>
      <c r="P55" s="188">
        <f t="shared" si="0"/>
        <v>-10.45</v>
      </c>
      <c r="Q55">
        <f t="shared" si="1"/>
        <v>3.7604581054409723</v>
      </c>
    </row>
    <row r="56" spans="1:17" ht="15">
      <c r="A56" s="200">
        <v>29751713</v>
      </c>
      <c r="B56" s="200">
        <v>-3.26</v>
      </c>
      <c r="C56" s="200">
        <v>-3.51</v>
      </c>
      <c r="D56" s="200">
        <v>0.16</v>
      </c>
      <c r="E56" s="200">
        <v>137.16999999999999</v>
      </c>
      <c r="F56" s="200">
        <v>80</v>
      </c>
      <c r="G56" s="200">
        <v>59.68</v>
      </c>
      <c r="H56" s="200">
        <v>3.7722330844678109</v>
      </c>
      <c r="I56" s="200">
        <v>72.73</v>
      </c>
      <c r="J56" s="200">
        <v>36.450000000000003</v>
      </c>
      <c r="K56" s="141">
        <v>-14.4</v>
      </c>
      <c r="L56" s="200">
        <v>7</v>
      </c>
      <c r="M56" s="200">
        <v>69.349999999999994</v>
      </c>
      <c r="N56" s="200">
        <v>3579622519.4499998</v>
      </c>
      <c r="O56" s="200">
        <v>0</v>
      </c>
      <c r="P56" s="188">
        <f t="shared" si="0"/>
        <v>-10.51</v>
      </c>
      <c r="Q56">
        <f t="shared" si="1"/>
        <v>3.7722330844678109</v>
      </c>
    </row>
    <row r="57" spans="1:17" ht="15">
      <c r="A57" s="200">
        <v>29752113</v>
      </c>
      <c r="B57" s="200">
        <v>-3.32</v>
      </c>
      <c r="C57" s="200">
        <v>-3.57</v>
      </c>
      <c r="D57" s="200">
        <v>0.16</v>
      </c>
      <c r="E57" s="200">
        <v>137.6</v>
      </c>
      <c r="F57" s="200">
        <v>80</v>
      </c>
      <c r="G57" s="200">
        <v>59.68</v>
      </c>
      <c r="H57" s="200">
        <v>3.7905191622864498</v>
      </c>
      <c r="I57" s="200">
        <v>72.61</v>
      </c>
      <c r="J57" s="200">
        <v>36.450000000000003</v>
      </c>
      <c r="K57" s="141">
        <v>-14.4</v>
      </c>
      <c r="L57" s="200">
        <v>7</v>
      </c>
      <c r="M57" s="200">
        <v>69.349999999999994</v>
      </c>
      <c r="N57" s="200">
        <v>3579622519.8600001</v>
      </c>
      <c r="O57" s="200">
        <v>0</v>
      </c>
      <c r="P57" s="188">
        <f t="shared" si="0"/>
        <v>-10.57</v>
      </c>
      <c r="Q57">
        <f t="shared" si="1"/>
        <v>3.7905191622864498</v>
      </c>
    </row>
    <row r="58" spans="1:17" ht="15">
      <c r="A58" s="200">
        <v>29752513</v>
      </c>
      <c r="B58" s="200">
        <v>-3.37</v>
      </c>
      <c r="C58" s="200">
        <v>-3.64</v>
      </c>
      <c r="D58" s="200">
        <v>0.16</v>
      </c>
      <c r="E58" s="200">
        <v>137.85</v>
      </c>
      <c r="F58" s="200">
        <v>80</v>
      </c>
      <c r="G58" s="200">
        <v>59.64</v>
      </c>
      <c r="H58" s="200">
        <v>3.7993469643300433</v>
      </c>
      <c r="I58" s="200">
        <v>72.56</v>
      </c>
      <c r="J58" s="200">
        <v>36.450000000000003</v>
      </c>
      <c r="K58" s="141">
        <v>-14.4</v>
      </c>
      <c r="L58" s="200">
        <v>7</v>
      </c>
      <c r="M58" s="200">
        <v>69.349999999999994</v>
      </c>
      <c r="N58" s="200">
        <v>3579622520.25</v>
      </c>
      <c r="O58" s="200">
        <v>0</v>
      </c>
      <c r="P58" s="188">
        <f t="shared" si="0"/>
        <v>-10.64</v>
      </c>
      <c r="Q58">
        <f t="shared" si="1"/>
        <v>3.7993469643300433</v>
      </c>
    </row>
    <row r="59" spans="1:17" ht="15">
      <c r="A59" s="200">
        <v>29752913</v>
      </c>
      <c r="B59" s="200">
        <v>-3.43</v>
      </c>
      <c r="C59" s="200">
        <v>-3.7</v>
      </c>
      <c r="D59" s="200">
        <v>0.16</v>
      </c>
      <c r="E59" s="200">
        <v>137.49</v>
      </c>
      <c r="F59" s="200">
        <v>80</v>
      </c>
      <c r="G59" s="200">
        <v>59.82</v>
      </c>
      <c r="H59" s="200">
        <v>3.7782731610186566</v>
      </c>
      <c r="I59" s="200">
        <v>72.78</v>
      </c>
      <c r="J59" s="200">
        <v>36.450000000000003</v>
      </c>
      <c r="K59" s="141">
        <v>-14.4</v>
      </c>
      <c r="L59" s="200">
        <v>7</v>
      </c>
      <c r="M59" s="200">
        <v>69.349999999999994</v>
      </c>
      <c r="N59" s="200">
        <v>3579622520.6500001</v>
      </c>
      <c r="O59" s="200">
        <v>0</v>
      </c>
      <c r="P59" s="188">
        <f t="shared" si="0"/>
        <v>-10.7</v>
      </c>
      <c r="Q59">
        <f t="shared" si="1"/>
        <v>3.7782731610186566</v>
      </c>
    </row>
    <row r="60" spans="1:17" ht="15">
      <c r="A60" s="200">
        <v>29753313</v>
      </c>
      <c r="B60" s="200">
        <v>-3.49</v>
      </c>
      <c r="C60" s="200">
        <v>-3.77</v>
      </c>
      <c r="D60" s="200">
        <v>0.16</v>
      </c>
      <c r="E60" s="200">
        <v>137.06</v>
      </c>
      <c r="F60" s="200">
        <v>80</v>
      </c>
      <c r="G60" s="200">
        <v>59.76</v>
      </c>
      <c r="H60" s="200">
        <v>3.7533632774862831</v>
      </c>
      <c r="I60" s="200">
        <v>73.03</v>
      </c>
      <c r="J60" s="200">
        <v>36.450000000000003</v>
      </c>
      <c r="K60" s="141">
        <v>-14.4</v>
      </c>
      <c r="L60" s="200">
        <v>7</v>
      </c>
      <c r="M60" s="200">
        <v>69.349999999999994</v>
      </c>
      <c r="N60" s="200">
        <v>3579622521.0500002</v>
      </c>
      <c r="O60" s="200">
        <v>0</v>
      </c>
      <c r="P60" s="188">
        <f t="shared" si="0"/>
        <v>-10.77</v>
      </c>
      <c r="Q60">
        <f t="shared" si="1"/>
        <v>3.7533632774862831</v>
      </c>
    </row>
    <row r="61" spans="1:17" ht="15">
      <c r="A61" s="200">
        <v>29753713</v>
      </c>
      <c r="B61" s="200">
        <v>-3.55</v>
      </c>
      <c r="C61" s="200">
        <v>-3.83</v>
      </c>
      <c r="D61" s="200">
        <v>0.16</v>
      </c>
      <c r="E61" s="200">
        <v>137.19999999999999</v>
      </c>
      <c r="F61" s="200">
        <v>80</v>
      </c>
      <c r="G61" s="200">
        <v>59.74</v>
      </c>
      <c r="H61" s="200">
        <v>3.7571887727750815</v>
      </c>
      <c r="I61" s="200">
        <v>73.040000000000006</v>
      </c>
      <c r="J61" s="200">
        <v>36.450000000000003</v>
      </c>
      <c r="K61" s="141">
        <v>-14.4</v>
      </c>
      <c r="L61" s="200">
        <v>7</v>
      </c>
      <c r="M61" s="200">
        <v>69.349999999999994</v>
      </c>
      <c r="N61" s="200">
        <v>3579622521.4499998</v>
      </c>
      <c r="O61" s="200">
        <v>0</v>
      </c>
      <c r="P61" s="188">
        <f t="shared" si="0"/>
        <v>-10.83</v>
      </c>
      <c r="Q61">
        <f t="shared" si="1"/>
        <v>3.7571887727750815</v>
      </c>
    </row>
    <row r="62" spans="1:17" ht="15">
      <c r="A62" s="200">
        <v>29754113</v>
      </c>
      <c r="B62" s="200">
        <v>-3.62</v>
      </c>
      <c r="C62" s="200">
        <v>-3.9</v>
      </c>
      <c r="D62" s="200">
        <v>0.17</v>
      </c>
      <c r="E62" s="200">
        <v>137.41</v>
      </c>
      <c r="F62" s="200">
        <v>80</v>
      </c>
      <c r="G62" s="200">
        <v>59.7</v>
      </c>
      <c r="H62" s="200">
        <v>3.7639607622049414</v>
      </c>
      <c r="I62" s="200">
        <v>73.010000000000005</v>
      </c>
      <c r="J62" s="200">
        <v>36.450000000000003</v>
      </c>
      <c r="K62" s="141">
        <v>-14.4</v>
      </c>
      <c r="L62" s="200">
        <v>7</v>
      </c>
      <c r="M62" s="200">
        <v>69.349999999999994</v>
      </c>
      <c r="N62" s="200">
        <v>3579622521.8600001</v>
      </c>
      <c r="O62" s="200">
        <v>0</v>
      </c>
      <c r="P62" s="188">
        <f t="shared" si="0"/>
        <v>-10.9</v>
      </c>
      <c r="Q62">
        <f t="shared" si="1"/>
        <v>3.7639607622049414</v>
      </c>
    </row>
    <row r="63" spans="1:17" ht="15">
      <c r="A63" s="200">
        <v>29754513</v>
      </c>
      <c r="B63" s="200">
        <v>-3.68</v>
      </c>
      <c r="C63" s="200">
        <v>-3.97</v>
      </c>
      <c r="D63" s="200">
        <v>0.17</v>
      </c>
      <c r="E63" s="200">
        <v>137.84</v>
      </c>
      <c r="F63" s="200">
        <v>80</v>
      </c>
      <c r="G63" s="200">
        <v>59.6</v>
      </c>
      <c r="H63" s="200">
        <v>3.7816504277812628</v>
      </c>
      <c r="I63" s="200">
        <v>72.900000000000006</v>
      </c>
      <c r="J63" s="200">
        <v>36.450000000000003</v>
      </c>
      <c r="K63" s="141">
        <v>-14.4</v>
      </c>
      <c r="L63" s="200">
        <v>7</v>
      </c>
      <c r="M63" s="200">
        <v>69.349999999999994</v>
      </c>
      <c r="N63" s="200">
        <v>3579622522.25</v>
      </c>
      <c r="O63" s="200">
        <v>0</v>
      </c>
      <c r="P63" s="188">
        <f t="shared" si="0"/>
        <v>-10.97</v>
      </c>
      <c r="Q63">
        <f t="shared" si="1"/>
        <v>3.7816504277812628</v>
      </c>
    </row>
    <row r="64" spans="1:17" ht="15">
      <c r="A64" s="200">
        <v>29754913</v>
      </c>
      <c r="B64" s="200">
        <v>-3.74</v>
      </c>
      <c r="C64" s="200">
        <v>-4.04</v>
      </c>
      <c r="D64" s="200">
        <v>0.18</v>
      </c>
      <c r="E64" s="200">
        <v>138.19999999999999</v>
      </c>
      <c r="F64" s="200">
        <v>80</v>
      </c>
      <c r="G64" s="200">
        <v>59.57</v>
      </c>
      <c r="H64" s="200">
        <v>3.7959207530403618</v>
      </c>
      <c r="I64" s="200">
        <v>72.81</v>
      </c>
      <c r="J64" s="200">
        <v>36.450000000000003</v>
      </c>
      <c r="K64" s="141">
        <v>-14.4</v>
      </c>
      <c r="L64" s="200">
        <v>7</v>
      </c>
      <c r="M64" s="200">
        <v>69.349999999999994</v>
      </c>
      <c r="N64" s="200">
        <v>3579622522.6500001</v>
      </c>
      <c r="O64" s="200">
        <v>0</v>
      </c>
      <c r="P64" s="188">
        <f t="shared" si="0"/>
        <v>-11.04</v>
      </c>
      <c r="Q64">
        <f t="shared" si="1"/>
        <v>3.7959207530403618</v>
      </c>
    </row>
    <row r="65" spans="1:17" ht="15">
      <c r="A65" s="200">
        <v>29755313</v>
      </c>
      <c r="B65" s="200">
        <v>-3.81</v>
      </c>
      <c r="C65" s="200">
        <v>-4.1100000000000003</v>
      </c>
      <c r="D65" s="200">
        <v>0.18</v>
      </c>
      <c r="E65" s="200">
        <v>138.62</v>
      </c>
      <c r="F65" s="200">
        <v>80</v>
      </c>
      <c r="G65" s="200">
        <v>59.53</v>
      </c>
      <c r="H65" s="200">
        <v>3.8132368638727012</v>
      </c>
      <c r="I65" s="200">
        <v>72.7</v>
      </c>
      <c r="J65" s="200">
        <v>36.450000000000003</v>
      </c>
      <c r="K65" s="141">
        <v>-14.4</v>
      </c>
      <c r="L65" s="200">
        <v>7</v>
      </c>
      <c r="M65" s="200">
        <v>69.349999999999994</v>
      </c>
      <c r="N65" s="200">
        <v>3579622523.0500002</v>
      </c>
      <c r="O65" s="200">
        <v>0</v>
      </c>
      <c r="P65" s="188">
        <f t="shared" si="0"/>
        <v>-11.11</v>
      </c>
      <c r="Q65">
        <f t="shared" si="1"/>
        <v>3.8132368638727012</v>
      </c>
    </row>
    <row r="66" spans="1:17" ht="15">
      <c r="A66" s="200">
        <v>29755713</v>
      </c>
      <c r="B66" s="200">
        <v>-3.88</v>
      </c>
      <c r="C66" s="200">
        <v>-4.18</v>
      </c>
      <c r="D66" s="200">
        <v>0.18</v>
      </c>
      <c r="E66" s="200">
        <v>138.35</v>
      </c>
      <c r="F66" s="200">
        <v>80</v>
      </c>
      <c r="G66" s="200">
        <v>59.52</v>
      </c>
      <c r="H66" s="200">
        <v>3.7960987628833798</v>
      </c>
      <c r="I66" s="200">
        <v>72.89</v>
      </c>
      <c r="J66" s="200">
        <v>36.450000000000003</v>
      </c>
      <c r="K66" s="141">
        <v>-14.4</v>
      </c>
      <c r="L66" s="200">
        <v>7</v>
      </c>
      <c r="M66" s="200">
        <v>69.349999999999994</v>
      </c>
      <c r="N66" s="200">
        <v>3579622523.4499998</v>
      </c>
      <c r="O66" s="200">
        <v>0</v>
      </c>
      <c r="P66" s="188">
        <f t="shared" si="0"/>
        <v>-11.18</v>
      </c>
      <c r="Q66">
        <f t="shared" si="1"/>
        <v>3.7960987628833798</v>
      </c>
    </row>
    <row r="67" spans="1:17" ht="15">
      <c r="A67" s="200">
        <v>29756113</v>
      </c>
      <c r="B67" s="200">
        <v>-3.95</v>
      </c>
      <c r="C67" s="200">
        <v>-4.26</v>
      </c>
      <c r="D67" s="200">
        <v>0.19</v>
      </c>
      <c r="E67" s="200">
        <v>138.6</v>
      </c>
      <c r="F67" s="200">
        <v>80</v>
      </c>
      <c r="G67" s="200">
        <v>59.44</v>
      </c>
      <c r="H67" s="200">
        <v>3.8043879250374175</v>
      </c>
      <c r="I67" s="200">
        <v>72.86</v>
      </c>
      <c r="J67" s="200">
        <v>36.450000000000003</v>
      </c>
      <c r="K67" s="141">
        <v>-14.4</v>
      </c>
      <c r="L67" s="200">
        <v>7</v>
      </c>
      <c r="M67" s="200">
        <v>69.349999999999994</v>
      </c>
      <c r="N67" s="200">
        <v>3579622523.8600001</v>
      </c>
      <c r="O67" s="200">
        <v>0</v>
      </c>
      <c r="P67" s="188">
        <f t="shared" ref="P67:P129" si="2">IF(C67&lt;=K67,K67-L67,C67-L67)</f>
        <v>-11.26</v>
      </c>
      <c r="Q67">
        <f t="shared" ref="Q67:Q129" si="3">E67/((M67+J67-P67)-(((0.00001*E67^2)+(0.0026*E67))*(F67)))*2</f>
        <v>3.8043879250374175</v>
      </c>
    </row>
    <row r="68" spans="1:17" ht="15">
      <c r="A68" s="200">
        <v>29756513</v>
      </c>
      <c r="B68" s="200">
        <v>-4.0199999999999996</v>
      </c>
      <c r="C68" s="200">
        <v>-4.33</v>
      </c>
      <c r="D68" s="200">
        <v>0.19</v>
      </c>
      <c r="E68" s="200">
        <v>138.72999999999999</v>
      </c>
      <c r="F68" s="200">
        <v>80</v>
      </c>
      <c r="G68" s="200">
        <v>59.4</v>
      </c>
      <c r="H68" s="200">
        <v>3.807218583254055</v>
      </c>
      <c r="I68" s="200">
        <v>72.88</v>
      </c>
      <c r="J68" s="200">
        <v>36.450000000000003</v>
      </c>
      <c r="K68" s="141">
        <v>-14.4</v>
      </c>
      <c r="L68" s="200">
        <v>7</v>
      </c>
      <c r="M68" s="200">
        <v>69.349999999999994</v>
      </c>
      <c r="N68" s="200">
        <v>3579622524.25</v>
      </c>
      <c r="O68" s="200">
        <v>0</v>
      </c>
      <c r="P68" s="188">
        <f t="shared" si="2"/>
        <v>-11.33</v>
      </c>
      <c r="Q68">
        <f t="shared" si="3"/>
        <v>3.807218583254055</v>
      </c>
    </row>
    <row r="69" spans="1:17" ht="15">
      <c r="A69" s="200">
        <v>29756913</v>
      </c>
      <c r="B69" s="200">
        <v>-4.09</v>
      </c>
      <c r="C69" s="200">
        <v>-4.4000000000000004</v>
      </c>
      <c r="D69" s="200">
        <v>0.18</v>
      </c>
      <c r="E69" s="200">
        <v>139.05000000000001</v>
      </c>
      <c r="F69" s="200">
        <v>80</v>
      </c>
      <c r="G69" s="200">
        <v>59.4</v>
      </c>
      <c r="H69" s="200">
        <v>3.8195471761322728</v>
      </c>
      <c r="I69" s="200">
        <v>72.819999999999993</v>
      </c>
      <c r="J69" s="200">
        <v>36.450000000000003</v>
      </c>
      <c r="K69" s="141">
        <v>-14.4</v>
      </c>
      <c r="L69" s="200">
        <v>7</v>
      </c>
      <c r="M69" s="200">
        <v>69.349999999999994</v>
      </c>
      <c r="N69" s="200">
        <v>3579622524.6500001</v>
      </c>
      <c r="O69" s="200">
        <v>0</v>
      </c>
      <c r="P69" s="188">
        <f t="shared" si="2"/>
        <v>-11.4</v>
      </c>
      <c r="Q69">
        <f t="shared" si="3"/>
        <v>3.8195471761322728</v>
      </c>
    </row>
    <row r="70" spans="1:17" ht="15">
      <c r="A70" s="200">
        <v>29757313</v>
      </c>
      <c r="B70" s="200">
        <v>-4.1500000000000004</v>
      </c>
      <c r="C70" s="200">
        <v>-4.4800000000000004</v>
      </c>
      <c r="D70" s="200">
        <v>0.18</v>
      </c>
      <c r="E70" s="200">
        <v>139.66999999999999</v>
      </c>
      <c r="F70" s="200">
        <v>80</v>
      </c>
      <c r="G70" s="200">
        <v>59.35</v>
      </c>
      <c r="H70" s="200">
        <v>3.8464677519529813</v>
      </c>
      <c r="I70" s="200">
        <v>72.62</v>
      </c>
      <c r="J70" s="200">
        <v>36.450000000000003</v>
      </c>
      <c r="K70" s="141">
        <v>-14.4</v>
      </c>
      <c r="L70" s="200">
        <v>7</v>
      </c>
      <c r="M70" s="200">
        <v>69.349999999999994</v>
      </c>
      <c r="N70" s="200">
        <v>3579622525.0500002</v>
      </c>
      <c r="O70" s="200">
        <v>0</v>
      </c>
      <c r="P70" s="188">
        <f t="shared" si="2"/>
        <v>-11.48</v>
      </c>
      <c r="Q70">
        <f t="shared" si="3"/>
        <v>3.8464677519529813</v>
      </c>
    </row>
    <row r="71" spans="1:17" ht="15">
      <c r="A71" s="200">
        <v>29757713</v>
      </c>
      <c r="B71" s="200">
        <v>-4.22</v>
      </c>
      <c r="C71" s="200">
        <v>-4.55</v>
      </c>
      <c r="D71" s="200">
        <v>0.18</v>
      </c>
      <c r="E71" s="200">
        <v>139.88999999999999</v>
      </c>
      <c r="F71" s="200">
        <v>80</v>
      </c>
      <c r="G71" s="200">
        <v>59.39</v>
      </c>
      <c r="H71" s="200">
        <v>3.8538511688178785</v>
      </c>
      <c r="I71" s="200">
        <v>72.599999999999994</v>
      </c>
      <c r="J71" s="200">
        <v>36.450000000000003</v>
      </c>
      <c r="K71" s="141">
        <v>-14.4</v>
      </c>
      <c r="L71" s="200">
        <v>7</v>
      </c>
      <c r="M71" s="200">
        <v>69.349999999999994</v>
      </c>
      <c r="N71" s="200">
        <v>3579622525.4499998</v>
      </c>
      <c r="O71" s="200">
        <v>0</v>
      </c>
      <c r="P71" s="188">
        <f t="shared" si="2"/>
        <v>-11.55</v>
      </c>
      <c r="Q71">
        <f t="shared" si="3"/>
        <v>3.8538511688178785</v>
      </c>
    </row>
    <row r="72" spans="1:17" ht="15">
      <c r="A72" s="200">
        <v>29758113</v>
      </c>
      <c r="B72" s="200">
        <v>-4.29</v>
      </c>
      <c r="C72" s="200">
        <v>-4.62</v>
      </c>
      <c r="D72" s="200">
        <v>0.18</v>
      </c>
      <c r="E72" s="200">
        <v>139.66</v>
      </c>
      <c r="F72" s="200">
        <v>80</v>
      </c>
      <c r="G72" s="200">
        <v>59.33</v>
      </c>
      <c r="H72" s="200">
        <v>3.8385643989468234</v>
      </c>
      <c r="I72" s="200">
        <v>72.77</v>
      </c>
      <c r="J72" s="200">
        <v>36.450000000000003</v>
      </c>
      <c r="K72" s="141">
        <v>-14.4</v>
      </c>
      <c r="L72" s="200">
        <v>7</v>
      </c>
      <c r="M72" s="200">
        <v>69.349999999999994</v>
      </c>
      <c r="N72" s="200">
        <v>3579622525.8600001</v>
      </c>
      <c r="O72" s="200">
        <v>0</v>
      </c>
      <c r="P72" s="188">
        <f t="shared" si="2"/>
        <v>-11.620000000000001</v>
      </c>
      <c r="Q72">
        <f t="shared" si="3"/>
        <v>3.8385643989468234</v>
      </c>
    </row>
    <row r="73" spans="1:17" ht="15">
      <c r="A73" s="200">
        <v>29758513</v>
      </c>
      <c r="B73" s="200">
        <v>-4.3499999999999996</v>
      </c>
      <c r="C73" s="200">
        <v>-4.6900000000000004</v>
      </c>
      <c r="D73" s="200">
        <v>0.17</v>
      </c>
      <c r="E73" s="200">
        <v>140.1</v>
      </c>
      <c r="F73" s="200">
        <v>80</v>
      </c>
      <c r="G73" s="200">
        <v>59.3</v>
      </c>
      <c r="H73" s="200">
        <v>3.85701821492682</v>
      </c>
      <c r="I73" s="200">
        <v>72.650000000000006</v>
      </c>
      <c r="J73" s="200">
        <v>36.450000000000003</v>
      </c>
      <c r="K73" s="141">
        <v>-14.4</v>
      </c>
      <c r="L73" s="200">
        <v>7</v>
      </c>
      <c r="M73" s="200">
        <v>69.349999999999994</v>
      </c>
      <c r="N73" s="200">
        <v>3579622526.25</v>
      </c>
      <c r="O73" s="200">
        <v>0</v>
      </c>
      <c r="P73" s="188">
        <f t="shared" si="2"/>
        <v>-11.690000000000001</v>
      </c>
      <c r="Q73">
        <f t="shared" si="3"/>
        <v>3.85701821492682</v>
      </c>
    </row>
    <row r="74" spans="1:17" ht="15">
      <c r="A74" s="200">
        <v>29758913</v>
      </c>
      <c r="B74" s="200">
        <v>-4.4000000000000004</v>
      </c>
      <c r="C74" s="200">
        <v>-4.75</v>
      </c>
      <c r="D74" s="200">
        <v>0.14000000000000001</v>
      </c>
      <c r="E74" s="200">
        <v>140.38999999999999</v>
      </c>
      <c r="F74" s="200">
        <v>80</v>
      </c>
      <c r="G74" s="200">
        <v>59.21</v>
      </c>
      <c r="H74" s="200">
        <v>3.8684843017502222</v>
      </c>
      <c r="I74" s="200">
        <v>72.58</v>
      </c>
      <c r="J74" s="200">
        <v>36.450000000000003</v>
      </c>
      <c r="K74" s="141">
        <v>-14.4</v>
      </c>
      <c r="L74" s="200">
        <v>7</v>
      </c>
      <c r="M74" s="200">
        <v>69.349999999999994</v>
      </c>
      <c r="N74" s="200">
        <v>3579622526.6500001</v>
      </c>
      <c r="O74" s="200">
        <v>0</v>
      </c>
      <c r="P74" s="188">
        <f t="shared" si="2"/>
        <v>-11.75</v>
      </c>
      <c r="Q74">
        <f t="shared" si="3"/>
        <v>3.8684843017502222</v>
      </c>
    </row>
    <row r="75" spans="1:17" ht="15">
      <c r="A75" s="200">
        <v>29759513</v>
      </c>
      <c r="B75" s="200">
        <v>-4.47</v>
      </c>
      <c r="C75" s="200">
        <v>-4.82</v>
      </c>
      <c r="D75" s="200">
        <v>0.11</v>
      </c>
      <c r="E75" s="200">
        <v>140.44999999999999</v>
      </c>
      <c r="F75" s="200">
        <v>80</v>
      </c>
      <c r="G75" s="200">
        <v>59.36</v>
      </c>
      <c r="H75" s="200">
        <v>3.8677907870242367</v>
      </c>
      <c r="I75" s="200">
        <v>72.62</v>
      </c>
      <c r="J75" s="200">
        <v>36.450000000000003</v>
      </c>
      <c r="K75" s="141">
        <v>-14.4</v>
      </c>
      <c r="L75" s="200">
        <v>7</v>
      </c>
      <c r="M75" s="200">
        <v>69.349999999999994</v>
      </c>
      <c r="N75" s="200">
        <v>3579622527.25</v>
      </c>
      <c r="O75" s="200">
        <v>0</v>
      </c>
      <c r="P75" s="188">
        <f t="shared" si="2"/>
        <v>-11.82</v>
      </c>
      <c r="Q75">
        <f t="shared" si="3"/>
        <v>3.8677907870242367</v>
      </c>
    </row>
    <row r="76" spans="1:17" ht="15">
      <c r="A76" s="200">
        <v>29760313</v>
      </c>
      <c r="B76" s="200">
        <v>-4.5199999999999996</v>
      </c>
      <c r="C76" s="200">
        <v>-4.88</v>
      </c>
      <c r="D76" s="200">
        <v>7.0000000000000007E-2</v>
      </c>
      <c r="E76" s="200">
        <v>138.83000000000001</v>
      </c>
      <c r="F76" s="200">
        <v>80</v>
      </c>
      <c r="G76" s="200">
        <v>59.75</v>
      </c>
      <c r="H76" s="200">
        <v>3.7836407813415378</v>
      </c>
      <c r="I76" s="200">
        <v>73.38</v>
      </c>
      <c r="J76" s="200">
        <v>36.450000000000003</v>
      </c>
      <c r="K76" s="141">
        <v>-14.4</v>
      </c>
      <c r="L76" s="200">
        <v>7</v>
      </c>
      <c r="M76" s="200">
        <v>69.349999999999994</v>
      </c>
      <c r="N76" s="200">
        <v>3579622528.0500002</v>
      </c>
      <c r="O76" s="200">
        <v>0</v>
      </c>
      <c r="P76" s="188">
        <f t="shared" si="2"/>
        <v>-11.879999999999999</v>
      </c>
      <c r="Q76">
        <f t="shared" si="3"/>
        <v>3.7836407813415378</v>
      </c>
    </row>
    <row r="77" spans="1:17" ht="15">
      <c r="A77" s="200">
        <v>29763313</v>
      </c>
      <c r="B77" s="200">
        <v>-4.58</v>
      </c>
      <c r="C77" s="200">
        <v>-4.9400000000000004</v>
      </c>
      <c r="D77" s="200">
        <v>0.02</v>
      </c>
      <c r="E77" s="200">
        <v>136.59</v>
      </c>
      <c r="F77" s="200">
        <v>80</v>
      </c>
      <c r="G77" s="200">
        <v>59.81</v>
      </c>
      <c r="H77" s="200">
        <v>3.6715858017173422</v>
      </c>
      <c r="I77" s="200">
        <v>74.41</v>
      </c>
      <c r="J77" s="200">
        <v>36.450000000000003</v>
      </c>
      <c r="K77" s="141">
        <v>-14.4</v>
      </c>
      <c r="L77" s="200">
        <v>7</v>
      </c>
      <c r="M77" s="200">
        <v>69.349999999999994</v>
      </c>
      <c r="N77" s="200">
        <v>3579622531.0500002</v>
      </c>
      <c r="O77" s="200">
        <v>0</v>
      </c>
      <c r="P77" s="188">
        <f t="shared" si="2"/>
        <v>-11.940000000000001</v>
      </c>
      <c r="Q77">
        <f t="shared" si="3"/>
        <v>3.6715858017173422</v>
      </c>
    </row>
    <row r="78" spans="1:17" ht="15">
      <c r="A78" s="200">
        <v>29764513</v>
      </c>
      <c r="B78" s="200">
        <v>-4.6399999999999997</v>
      </c>
      <c r="C78" s="200">
        <v>-5</v>
      </c>
      <c r="D78" s="200">
        <v>0.05</v>
      </c>
      <c r="E78" s="200">
        <v>138.75</v>
      </c>
      <c r="F78" s="200">
        <v>80</v>
      </c>
      <c r="G78" s="200">
        <v>59.6</v>
      </c>
      <c r="H78" s="200">
        <v>3.7735207628631167</v>
      </c>
      <c r="I78" s="200">
        <v>73.540000000000006</v>
      </c>
      <c r="J78" s="200">
        <v>36.450000000000003</v>
      </c>
      <c r="K78" s="141">
        <v>-14.4</v>
      </c>
      <c r="L78" s="200">
        <v>7</v>
      </c>
      <c r="M78" s="200">
        <v>69.349999999999994</v>
      </c>
      <c r="N78" s="200">
        <v>3579622532.25</v>
      </c>
      <c r="O78" s="200">
        <v>0</v>
      </c>
      <c r="P78" s="188">
        <f t="shared" si="2"/>
        <v>-12</v>
      </c>
      <c r="Q78">
        <f t="shared" si="3"/>
        <v>3.7735207628631167</v>
      </c>
    </row>
    <row r="79" spans="1:17" ht="15">
      <c r="A79" s="200">
        <v>29833714</v>
      </c>
      <c r="B79" s="200">
        <v>-5.12</v>
      </c>
      <c r="C79" s="200">
        <v>-5.14</v>
      </c>
      <c r="D79" s="200">
        <v>0.08</v>
      </c>
      <c r="E79" s="200">
        <v>139.47</v>
      </c>
      <c r="F79" s="200">
        <v>80</v>
      </c>
      <c r="G79" s="200">
        <v>59.86</v>
      </c>
      <c r="H79" s="200">
        <v>3.8018918948986959</v>
      </c>
      <c r="I79" s="200">
        <v>73.37</v>
      </c>
      <c r="J79" s="200">
        <v>36.450000000000003</v>
      </c>
      <c r="K79" s="141">
        <v>-14.4</v>
      </c>
      <c r="L79" s="200">
        <v>7</v>
      </c>
      <c r="M79" s="200">
        <v>69.349999999999994</v>
      </c>
      <c r="N79" s="200">
        <v>3579622601.46</v>
      </c>
      <c r="O79" s="200">
        <v>0</v>
      </c>
      <c r="P79" s="188">
        <f t="shared" si="2"/>
        <v>-12.14</v>
      </c>
      <c r="Q79">
        <f t="shared" si="3"/>
        <v>3.8018918948986959</v>
      </c>
    </row>
    <row r="80" spans="1:17" ht="15">
      <c r="A80" s="200">
        <v>29834314</v>
      </c>
      <c r="B80" s="200">
        <v>-5.19</v>
      </c>
      <c r="C80" s="200">
        <v>-5.21</v>
      </c>
      <c r="D80" s="200">
        <v>0.11</v>
      </c>
      <c r="E80" s="200">
        <v>140.22999999999999</v>
      </c>
      <c r="F80" s="200">
        <v>80</v>
      </c>
      <c r="G80" s="200">
        <v>59.78</v>
      </c>
      <c r="H80" s="200">
        <v>3.8361059668470214</v>
      </c>
      <c r="I80" s="200">
        <v>73.11</v>
      </c>
      <c r="J80" s="200">
        <v>36.450000000000003</v>
      </c>
      <c r="K80" s="141">
        <v>-14.4</v>
      </c>
      <c r="L80" s="200">
        <v>7</v>
      </c>
      <c r="M80" s="200">
        <v>69.349999999999994</v>
      </c>
      <c r="N80" s="200">
        <v>3579622602.0500002</v>
      </c>
      <c r="O80" s="200">
        <v>0</v>
      </c>
      <c r="P80" s="188">
        <f t="shared" si="2"/>
        <v>-12.21</v>
      </c>
      <c r="Q80">
        <f t="shared" si="3"/>
        <v>3.8361059668470214</v>
      </c>
    </row>
    <row r="81" spans="1:17" ht="15">
      <c r="A81" s="200">
        <v>29834914</v>
      </c>
      <c r="B81" s="200">
        <v>-5.26</v>
      </c>
      <c r="C81" s="200">
        <v>-5.29</v>
      </c>
      <c r="D81" s="200">
        <v>0.13</v>
      </c>
      <c r="E81" s="200">
        <v>141.26</v>
      </c>
      <c r="F81" s="200">
        <v>80</v>
      </c>
      <c r="G81" s="200">
        <v>59.57</v>
      </c>
      <c r="H81" s="200">
        <v>3.8837348507012255</v>
      </c>
      <c r="I81" s="200">
        <v>72.739999999999995</v>
      </c>
      <c r="J81" s="200">
        <v>36.450000000000003</v>
      </c>
      <c r="K81" s="141">
        <v>-14.4</v>
      </c>
      <c r="L81" s="200">
        <v>7</v>
      </c>
      <c r="M81" s="200">
        <v>69.349999999999994</v>
      </c>
      <c r="N81" s="200">
        <v>3579622602.6500001</v>
      </c>
      <c r="O81" s="200">
        <v>0</v>
      </c>
      <c r="P81" s="188">
        <f t="shared" si="2"/>
        <v>-12.29</v>
      </c>
      <c r="Q81">
        <f t="shared" si="3"/>
        <v>3.8837348507012255</v>
      </c>
    </row>
    <row r="82" spans="1:17" ht="15">
      <c r="A82" s="200">
        <v>29835514</v>
      </c>
      <c r="B82" s="200">
        <v>-5.33</v>
      </c>
      <c r="C82" s="200">
        <v>-5.37</v>
      </c>
      <c r="D82" s="200">
        <v>0.14000000000000001</v>
      </c>
      <c r="E82" s="200">
        <v>142.08000000000001</v>
      </c>
      <c r="F82" s="200">
        <v>80</v>
      </c>
      <c r="G82" s="200">
        <v>59.51</v>
      </c>
      <c r="H82" s="200">
        <v>3.9211801459309585</v>
      </c>
      <c r="I82" s="200">
        <v>72.47</v>
      </c>
      <c r="J82" s="200">
        <v>36.450000000000003</v>
      </c>
      <c r="K82" s="141">
        <v>-14.4</v>
      </c>
      <c r="L82" s="200">
        <v>7</v>
      </c>
      <c r="M82" s="200">
        <v>69.349999999999994</v>
      </c>
      <c r="N82" s="200">
        <v>3579622603.25</v>
      </c>
      <c r="O82" s="200">
        <v>0</v>
      </c>
      <c r="P82" s="188">
        <f t="shared" si="2"/>
        <v>-12.370000000000001</v>
      </c>
      <c r="Q82">
        <f t="shared" si="3"/>
        <v>3.9211801459309585</v>
      </c>
    </row>
    <row r="83" spans="1:17" ht="15">
      <c r="A83" s="200">
        <v>29835914</v>
      </c>
      <c r="B83" s="200">
        <v>-5.39</v>
      </c>
      <c r="C83" s="200">
        <v>-5.43</v>
      </c>
      <c r="D83" s="200">
        <v>0.16</v>
      </c>
      <c r="E83" s="200">
        <v>142.33000000000001</v>
      </c>
      <c r="F83" s="200">
        <v>80</v>
      </c>
      <c r="G83" s="200">
        <v>59.42</v>
      </c>
      <c r="H83" s="200">
        <v>3.9307311505373761</v>
      </c>
      <c r="I83" s="200">
        <v>72.430000000000007</v>
      </c>
      <c r="J83" s="200">
        <v>36.450000000000003</v>
      </c>
      <c r="K83" s="141">
        <v>-14.4</v>
      </c>
      <c r="L83" s="200">
        <v>7</v>
      </c>
      <c r="M83" s="200">
        <v>69.349999999999994</v>
      </c>
      <c r="N83" s="200">
        <v>3579622603.6500001</v>
      </c>
      <c r="O83" s="200">
        <v>0</v>
      </c>
      <c r="P83" s="188">
        <f t="shared" si="2"/>
        <v>-12.43</v>
      </c>
      <c r="Q83">
        <f t="shared" si="3"/>
        <v>3.9307311505373761</v>
      </c>
    </row>
    <row r="84" spans="1:17" ht="15">
      <c r="A84" s="200">
        <v>29836314</v>
      </c>
      <c r="B84" s="200">
        <v>-5.46</v>
      </c>
      <c r="C84" s="200">
        <v>-5.51</v>
      </c>
      <c r="D84" s="200">
        <v>0.18</v>
      </c>
      <c r="E84" s="200">
        <v>143.18</v>
      </c>
      <c r="F84" s="200">
        <v>80</v>
      </c>
      <c r="G84" s="200">
        <v>59.23</v>
      </c>
      <c r="H84" s="200">
        <v>3.970155891734191</v>
      </c>
      <c r="I84" s="200">
        <v>72.13</v>
      </c>
      <c r="J84" s="200">
        <v>36.450000000000003</v>
      </c>
      <c r="K84" s="141">
        <v>-14.4</v>
      </c>
      <c r="L84" s="200">
        <v>7</v>
      </c>
      <c r="M84" s="200">
        <v>69.349999999999994</v>
      </c>
      <c r="N84" s="200">
        <v>3579622604.0500002</v>
      </c>
      <c r="O84" s="200">
        <v>0</v>
      </c>
      <c r="P84" s="188">
        <f t="shared" si="2"/>
        <v>-12.51</v>
      </c>
      <c r="Q84">
        <f t="shared" si="3"/>
        <v>3.970155891734191</v>
      </c>
    </row>
    <row r="85" spans="1:17" ht="15">
      <c r="A85" s="200">
        <v>29836714</v>
      </c>
      <c r="B85" s="200">
        <v>-5.53</v>
      </c>
      <c r="C85" s="200">
        <v>-5.59</v>
      </c>
      <c r="D85" s="200">
        <v>0.2</v>
      </c>
      <c r="E85" s="200">
        <v>143.56</v>
      </c>
      <c r="F85" s="200">
        <v>80</v>
      </c>
      <c r="G85" s="200">
        <v>59.18</v>
      </c>
      <c r="H85" s="200">
        <v>3.9854561875525429</v>
      </c>
      <c r="I85" s="200">
        <v>72.040000000000006</v>
      </c>
      <c r="J85" s="200">
        <v>36.450000000000003</v>
      </c>
      <c r="K85" s="141">
        <v>-14.4</v>
      </c>
      <c r="L85" s="200">
        <v>7</v>
      </c>
      <c r="M85" s="200">
        <v>69.349999999999994</v>
      </c>
      <c r="N85" s="200">
        <v>3579622604.4499998</v>
      </c>
      <c r="O85" s="200">
        <v>0</v>
      </c>
      <c r="P85" s="188">
        <f t="shared" si="2"/>
        <v>-12.59</v>
      </c>
      <c r="Q85">
        <f t="shared" si="3"/>
        <v>3.9854561875525429</v>
      </c>
    </row>
    <row r="86" spans="1:17" ht="15">
      <c r="A86" s="200">
        <v>29837114</v>
      </c>
      <c r="B86" s="200">
        <v>-5.6</v>
      </c>
      <c r="C86" s="200">
        <v>-5.67</v>
      </c>
      <c r="D86" s="200">
        <v>0.21</v>
      </c>
      <c r="E86" s="200">
        <v>143.74</v>
      </c>
      <c r="F86" s="200">
        <v>80</v>
      </c>
      <c r="G86" s="200">
        <v>59.23</v>
      </c>
      <c r="H86" s="200">
        <v>3.9903874292972974</v>
      </c>
      <c r="I86" s="200">
        <v>72.05</v>
      </c>
      <c r="J86" s="200">
        <v>36.450000000000003</v>
      </c>
      <c r="K86" s="141">
        <v>-14.4</v>
      </c>
      <c r="L86" s="200">
        <v>7</v>
      </c>
      <c r="M86" s="200">
        <v>69.349999999999994</v>
      </c>
      <c r="N86" s="200">
        <v>3579622604.8600001</v>
      </c>
      <c r="O86" s="200">
        <v>0</v>
      </c>
      <c r="P86" s="188">
        <f t="shared" si="2"/>
        <v>-12.67</v>
      </c>
      <c r="Q86">
        <f t="shared" si="3"/>
        <v>3.9903874292972974</v>
      </c>
    </row>
    <row r="87" spans="1:17" ht="15">
      <c r="A87" s="200">
        <v>29837514</v>
      </c>
      <c r="B87" s="200">
        <v>-5.68</v>
      </c>
      <c r="C87" s="200">
        <v>-5.76</v>
      </c>
      <c r="D87" s="200">
        <v>0.22</v>
      </c>
      <c r="E87" s="200">
        <v>143.44</v>
      </c>
      <c r="F87" s="200">
        <v>80</v>
      </c>
      <c r="G87" s="200">
        <v>59.33</v>
      </c>
      <c r="H87" s="200">
        <v>3.969863295355136</v>
      </c>
      <c r="I87" s="200">
        <v>72.260000000000005</v>
      </c>
      <c r="J87" s="200">
        <v>36.450000000000003</v>
      </c>
      <c r="K87" s="141">
        <v>-14.4</v>
      </c>
      <c r="L87" s="200">
        <v>7</v>
      </c>
      <c r="M87" s="200">
        <v>69.349999999999994</v>
      </c>
      <c r="N87" s="200">
        <v>3579622605.25</v>
      </c>
      <c r="O87" s="200">
        <v>0</v>
      </c>
      <c r="P87" s="188">
        <f t="shared" si="2"/>
        <v>-12.76</v>
      </c>
      <c r="Q87">
        <f t="shared" si="3"/>
        <v>3.969863295355136</v>
      </c>
    </row>
    <row r="88" spans="1:17" ht="15">
      <c r="A88" s="200">
        <v>29837914</v>
      </c>
      <c r="B88" s="200">
        <v>-5.76</v>
      </c>
      <c r="C88" s="200">
        <v>-5.85</v>
      </c>
      <c r="D88" s="200">
        <v>0.22</v>
      </c>
      <c r="E88" s="200">
        <v>143.13999999999999</v>
      </c>
      <c r="F88" s="200">
        <v>80</v>
      </c>
      <c r="G88" s="200">
        <v>59.48</v>
      </c>
      <c r="H88" s="200">
        <v>3.9494723414451136</v>
      </c>
      <c r="I88" s="200">
        <v>72.48</v>
      </c>
      <c r="J88" s="200">
        <v>36.450000000000003</v>
      </c>
      <c r="K88" s="141">
        <v>-14.4</v>
      </c>
      <c r="L88" s="200">
        <v>7</v>
      </c>
      <c r="M88" s="200">
        <v>69.349999999999994</v>
      </c>
      <c r="N88" s="200">
        <v>3579622605.6500001</v>
      </c>
      <c r="O88" s="200">
        <v>0</v>
      </c>
      <c r="P88" s="188">
        <f t="shared" si="2"/>
        <v>-12.85</v>
      </c>
      <c r="Q88">
        <f t="shared" si="3"/>
        <v>3.9494723414451136</v>
      </c>
    </row>
    <row r="89" spans="1:17" ht="15">
      <c r="A89" s="200">
        <v>29838314</v>
      </c>
      <c r="B89" s="200">
        <v>-5.85</v>
      </c>
      <c r="C89" s="200">
        <v>-5.94</v>
      </c>
      <c r="D89" s="200">
        <v>0.23</v>
      </c>
      <c r="E89" s="200">
        <v>142.12</v>
      </c>
      <c r="F89" s="200">
        <v>80</v>
      </c>
      <c r="G89" s="200">
        <v>59.63</v>
      </c>
      <c r="H89" s="200">
        <v>3.8926020638727339</v>
      </c>
      <c r="I89" s="200">
        <v>73.02</v>
      </c>
      <c r="J89" s="200">
        <v>36.450000000000003</v>
      </c>
      <c r="K89" s="141">
        <v>-14.4</v>
      </c>
      <c r="L89" s="200">
        <v>7</v>
      </c>
      <c r="M89" s="200">
        <v>69.349999999999994</v>
      </c>
      <c r="N89" s="200">
        <v>3579622606.0500002</v>
      </c>
      <c r="O89" s="200">
        <v>0</v>
      </c>
      <c r="P89" s="188">
        <f t="shared" si="2"/>
        <v>-12.940000000000001</v>
      </c>
      <c r="Q89">
        <f t="shared" si="3"/>
        <v>3.8926020638727339</v>
      </c>
    </row>
    <row r="90" spans="1:17" ht="15">
      <c r="A90" s="200">
        <v>29838714</v>
      </c>
      <c r="B90" s="200">
        <v>-5.93</v>
      </c>
      <c r="C90" s="200">
        <v>-6.03</v>
      </c>
      <c r="D90" s="200">
        <v>0.23</v>
      </c>
      <c r="E90" s="200">
        <v>141.09</v>
      </c>
      <c r="F90" s="200">
        <v>80</v>
      </c>
      <c r="G90" s="200">
        <v>59.91</v>
      </c>
      <c r="H90" s="200">
        <v>3.836147661658126</v>
      </c>
      <c r="I90" s="200">
        <v>73.56</v>
      </c>
      <c r="J90" s="200">
        <v>36.450000000000003</v>
      </c>
      <c r="K90" s="141">
        <v>-14.4</v>
      </c>
      <c r="L90" s="200">
        <v>7</v>
      </c>
      <c r="M90" s="200">
        <v>69.349999999999994</v>
      </c>
      <c r="N90" s="200">
        <v>3579622606.46</v>
      </c>
      <c r="O90" s="200">
        <v>0</v>
      </c>
      <c r="P90" s="188">
        <f t="shared" si="2"/>
        <v>-13.030000000000001</v>
      </c>
      <c r="Q90">
        <f t="shared" si="3"/>
        <v>3.836147661658126</v>
      </c>
    </row>
    <row r="91" spans="1:17" ht="15">
      <c r="A91" s="200">
        <v>29839114</v>
      </c>
      <c r="B91" s="200">
        <v>-6.01</v>
      </c>
      <c r="C91" s="200">
        <v>-6.12</v>
      </c>
      <c r="D91" s="200">
        <v>0.23</v>
      </c>
      <c r="E91" s="200">
        <v>140</v>
      </c>
      <c r="F91" s="200">
        <v>80</v>
      </c>
      <c r="G91" s="200">
        <v>60.2</v>
      </c>
      <c r="H91" s="200">
        <v>3.7776578521316782</v>
      </c>
      <c r="I91" s="200">
        <v>74.13</v>
      </c>
      <c r="J91" s="200">
        <v>36.450000000000003</v>
      </c>
      <c r="K91" s="141">
        <v>-14.4</v>
      </c>
      <c r="L91" s="200">
        <v>7</v>
      </c>
      <c r="M91" s="200">
        <v>69.349999999999994</v>
      </c>
      <c r="N91" s="200">
        <v>3579622606.8600001</v>
      </c>
      <c r="O91" s="200">
        <v>0</v>
      </c>
      <c r="P91" s="188">
        <f t="shared" si="2"/>
        <v>-13.120000000000001</v>
      </c>
      <c r="Q91">
        <f t="shared" si="3"/>
        <v>3.7776578521316782</v>
      </c>
    </row>
    <row r="92" spans="1:17" ht="15">
      <c r="A92" s="200">
        <v>29839514</v>
      </c>
      <c r="B92" s="200">
        <v>-6.09</v>
      </c>
      <c r="C92" s="200">
        <v>-6.21</v>
      </c>
      <c r="D92" s="200">
        <v>0.22</v>
      </c>
      <c r="E92" s="200">
        <v>137.69</v>
      </c>
      <c r="F92" s="200">
        <v>80</v>
      </c>
      <c r="G92" s="200">
        <v>60.52</v>
      </c>
      <c r="H92" s="200">
        <v>3.6617902973964016</v>
      </c>
      <c r="I92" s="200">
        <v>75.209999999999994</v>
      </c>
      <c r="J92" s="200">
        <v>36.450000000000003</v>
      </c>
      <c r="K92" s="141">
        <v>-14.4</v>
      </c>
      <c r="L92" s="200">
        <v>7</v>
      </c>
      <c r="M92" s="200">
        <v>69.349999999999994</v>
      </c>
      <c r="N92" s="200">
        <v>3579622607.2600002</v>
      </c>
      <c r="O92" s="200">
        <v>0</v>
      </c>
      <c r="P92" s="188">
        <f t="shared" si="2"/>
        <v>-13.21</v>
      </c>
      <c r="Q92">
        <f t="shared" si="3"/>
        <v>3.6617902973964016</v>
      </c>
    </row>
    <row r="93" spans="1:17" ht="15">
      <c r="A93" s="200">
        <v>29839914</v>
      </c>
      <c r="B93" s="200">
        <v>-6.17</v>
      </c>
      <c r="C93" s="200">
        <v>-6.3</v>
      </c>
      <c r="D93" s="200">
        <v>0.22</v>
      </c>
      <c r="E93" s="200">
        <v>135.34</v>
      </c>
      <c r="F93" s="200">
        <v>80</v>
      </c>
      <c r="G93" s="200">
        <v>60.9</v>
      </c>
      <c r="H93" s="200">
        <v>3.5477730908796006</v>
      </c>
      <c r="I93" s="200">
        <v>76.3</v>
      </c>
      <c r="J93" s="200">
        <v>36.450000000000003</v>
      </c>
      <c r="K93" s="141">
        <v>-14.4</v>
      </c>
      <c r="L93" s="200">
        <v>7</v>
      </c>
      <c r="M93" s="200">
        <v>69.349999999999994</v>
      </c>
      <c r="N93" s="200">
        <v>3579622607.6599998</v>
      </c>
      <c r="O93" s="200">
        <v>0</v>
      </c>
      <c r="P93" s="188">
        <f t="shared" si="2"/>
        <v>-13.3</v>
      </c>
      <c r="Q93">
        <f t="shared" si="3"/>
        <v>3.5477730908796006</v>
      </c>
    </row>
    <row r="94" spans="1:17" ht="15">
      <c r="A94" s="200">
        <v>29840314</v>
      </c>
      <c r="B94" s="200">
        <v>-6.25</v>
      </c>
      <c r="C94" s="200">
        <v>-6.39</v>
      </c>
      <c r="D94" s="200">
        <v>0.22</v>
      </c>
      <c r="E94" s="200">
        <v>133.52000000000001</v>
      </c>
      <c r="F94" s="200">
        <v>80</v>
      </c>
      <c r="G94" s="200">
        <v>60.87</v>
      </c>
      <c r="H94" s="200">
        <v>3.4610503923379539</v>
      </c>
      <c r="I94" s="200">
        <v>77.150000000000006</v>
      </c>
      <c r="J94" s="200">
        <v>36.450000000000003</v>
      </c>
      <c r="K94" s="141">
        <v>-14.4</v>
      </c>
      <c r="L94" s="200">
        <v>7</v>
      </c>
      <c r="M94" s="200">
        <v>69.349999999999994</v>
      </c>
      <c r="N94" s="200">
        <v>3579622608.0599999</v>
      </c>
      <c r="O94" s="200">
        <v>0</v>
      </c>
      <c r="P94" s="188">
        <f t="shared" si="2"/>
        <v>-13.39</v>
      </c>
      <c r="Q94">
        <f t="shared" si="3"/>
        <v>3.4610503923379539</v>
      </c>
    </row>
    <row r="95" spans="1:17" ht="15">
      <c r="A95" s="200">
        <v>29840714</v>
      </c>
      <c r="B95" s="200">
        <v>-6.33</v>
      </c>
      <c r="C95" s="200">
        <v>-6.47</v>
      </c>
      <c r="D95" s="200">
        <v>0.21</v>
      </c>
      <c r="E95" s="200">
        <v>133.88</v>
      </c>
      <c r="F95" s="200">
        <v>80</v>
      </c>
      <c r="G95" s="200">
        <v>60.74</v>
      </c>
      <c r="H95" s="200">
        <v>3.4736187673368035</v>
      </c>
      <c r="I95" s="200">
        <v>77.09</v>
      </c>
      <c r="J95" s="200">
        <v>36.450000000000003</v>
      </c>
      <c r="K95" s="141">
        <v>-14.4</v>
      </c>
      <c r="L95" s="200">
        <v>7</v>
      </c>
      <c r="M95" s="200">
        <v>69.349999999999994</v>
      </c>
      <c r="N95" s="200">
        <v>3579622608.46</v>
      </c>
      <c r="O95" s="200">
        <v>0</v>
      </c>
      <c r="P95" s="188">
        <f t="shared" si="2"/>
        <v>-13.469999999999999</v>
      </c>
      <c r="Q95">
        <f t="shared" si="3"/>
        <v>3.4736187673368035</v>
      </c>
    </row>
    <row r="96" spans="1:17" ht="15">
      <c r="A96" s="200">
        <v>29841114</v>
      </c>
      <c r="B96" s="200">
        <v>-6.4</v>
      </c>
      <c r="C96" s="200">
        <v>-6.55</v>
      </c>
      <c r="D96" s="200">
        <v>0.2</v>
      </c>
      <c r="E96" s="200">
        <v>134.24</v>
      </c>
      <c r="F96" s="200">
        <v>80</v>
      </c>
      <c r="G96" s="200">
        <v>60.37</v>
      </c>
      <c r="H96" s="200">
        <v>3.4862199945428824</v>
      </c>
      <c r="I96" s="200">
        <v>77.02</v>
      </c>
      <c r="J96" s="200">
        <v>36.450000000000003</v>
      </c>
      <c r="K96" s="141">
        <v>-14.4</v>
      </c>
      <c r="L96" s="200">
        <v>7</v>
      </c>
      <c r="M96" s="200">
        <v>69.349999999999994</v>
      </c>
      <c r="N96" s="200">
        <v>3579622608.8600001</v>
      </c>
      <c r="O96" s="200">
        <v>0</v>
      </c>
      <c r="P96" s="188">
        <f t="shared" si="2"/>
        <v>-13.55</v>
      </c>
      <c r="Q96">
        <f t="shared" si="3"/>
        <v>3.4862199945428824</v>
      </c>
    </row>
    <row r="97" spans="1:17" ht="15">
      <c r="A97" s="200">
        <v>29841514</v>
      </c>
      <c r="B97" s="200">
        <v>-6.47</v>
      </c>
      <c r="C97" s="200">
        <v>-6.63</v>
      </c>
      <c r="D97" s="200">
        <v>0.19</v>
      </c>
      <c r="E97" s="200">
        <v>135.58000000000001</v>
      </c>
      <c r="F97" s="200">
        <v>80</v>
      </c>
      <c r="G97" s="200">
        <v>60.05</v>
      </c>
      <c r="H97" s="200">
        <v>3.5434722458505985</v>
      </c>
      <c r="I97" s="200">
        <v>76.53</v>
      </c>
      <c r="J97" s="200">
        <v>36.450000000000003</v>
      </c>
      <c r="K97" s="141">
        <v>-14.4</v>
      </c>
      <c r="L97" s="200">
        <v>7</v>
      </c>
      <c r="M97" s="200">
        <v>69.349999999999994</v>
      </c>
      <c r="N97" s="200">
        <v>3579622609.2600002</v>
      </c>
      <c r="O97" s="200">
        <v>0</v>
      </c>
      <c r="P97" s="188">
        <f t="shared" si="2"/>
        <v>-13.629999999999999</v>
      </c>
      <c r="Q97">
        <f t="shared" si="3"/>
        <v>3.5434722458505985</v>
      </c>
    </row>
    <row r="98" spans="1:17" ht="15">
      <c r="A98" s="200">
        <v>29841914</v>
      </c>
      <c r="B98" s="200">
        <v>-6.53</v>
      </c>
      <c r="C98" s="200">
        <v>-6.7</v>
      </c>
      <c r="D98" s="200">
        <v>0.18</v>
      </c>
      <c r="E98" s="200">
        <v>137.29</v>
      </c>
      <c r="F98" s="200">
        <v>80</v>
      </c>
      <c r="G98" s="200">
        <v>59.81</v>
      </c>
      <c r="H98" s="200">
        <v>3.6193312068773449</v>
      </c>
      <c r="I98" s="200">
        <v>75.87</v>
      </c>
      <c r="J98" s="200">
        <v>36.450000000000003</v>
      </c>
      <c r="K98" s="141">
        <v>-14.4</v>
      </c>
      <c r="L98" s="200">
        <v>7</v>
      </c>
      <c r="M98" s="200">
        <v>69.349999999999994</v>
      </c>
      <c r="N98" s="200">
        <v>3579622609.6599998</v>
      </c>
      <c r="O98" s="200">
        <v>0</v>
      </c>
      <c r="P98" s="188">
        <f t="shared" si="2"/>
        <v>-13.7</v>
      </c>
      <c r="Q98">
        <f t="shared" si="3"/>
        <v>3.6193312068773449</v>
      </c>
    </row>
    <row r="99" spans="1:17" ht="15">
      <c r="A99" s="200">
        <v>29842314</v>
      </c>
      <c r="B99" s="200">
        <v>-6.6</v>
      </c>
      <c r="C99" s="200">
        <v>-6.77</v>
      </c>
      <c r="D99" s="200">
        <v>0.18</v>
      </c>
      <c r="E99" s="200">
        <v>138.38</v>
      </c>
      <c r="F99" s="200">
        <v>80</v>
      </c>
      <c r="G99" s="200">
        <v>59.69</v>
      </c>
      <c r="H99" s="200">
        <v>3.6672623062478631</v>
      </c>
      <c r="I99" s="200">
        <v>75.47</v>
      </c>
      <c r="J99" s="200">
        <v>36.450000000000003</v>
      </c>
      <c r="K99" s="141">
        <v>-14.4</v>
      </c>
      <c r="L99" s="200">
        <v>7</v>
      </c>
      <c r="M99" s="200">
        <v>69.349999999999994</v>
      </c>
      <c r="N99" s="200">
        <v>3579622610.0599999</v>
      </c>
      <c r="O99" s="200">
        <v>0</v>
      </c>
      <c r="P99" s="188">
        <f t="shared" si="2"/>
        <v>-13.77</v>
      </c>
      <c r="Q99">
        <f t="shared" si="3"/>
        <v>3.6672623062478631</v>
      </c>
    </row>
    <row r="100" spans="1:17" ht="15">
      <c r="A100" s="200">
        <v>29842714</v>
      </c>
      <c r="B100" s="200">
        <v>-6.66</v>
      </c>
      <c r="C100" s="200">
        <v>-6.84</v>
      </c>
      <c r="D100" s="200">
        <v>0.17</v>
      </c>
      <c r="E100" s="200">
        <v>139.72</v>
      </c>
      <c r="F100" s="200">
        <v>80</v>
      </c>
      <c r="G100" s="200">
        <v>59.6</v>
      </c>
      <c r="H100" s="200">
        <v>3.7278102335970331</v>
      </c>
      <c r="I100" s="200">
        <v>74.959999999999994</v>
      </c>
      <c r="J100" s="200">
        <v>36.450000000000003</v>
      </c>
      <c r="K100" s="141">
        <v>-14.4</v>
      </c>
      <c r="L100" s="200">
        <v>7</v>
      </c>
      <c r="M100" s="200">
        <v>69.349999999999994</v>
      </c>
      <c r="N100" s="200">
        <v>3579622610.46</v>
      </c>
      <c r="O100" s="200">
        <v>0</v>
      </c>
      <c r="P100" s="188">
        <f t="shared" si="2"/>
        <v>-13.84</v>
      </c>
      <c r="Q100">
        <f t="shared" si="3"/>
        <v>3.7278102335970331</v>
      </c>
    </row>
    <row r="101" spans="1:17" ht="15">
      <c r="A101" s="200">
        <v>29843114</v>
      </c>
      <c r="B101" s="200">
        <v>-6.72</v>
      </c>
      <c r="C101" s="200">
        <v>-6.91</v>
      </c>
      <c r="D101" s="200">
        <v>0.18</v>
      </c>
      <c r="E101" s="200">
        <v>140.22999999999999</v>
      </c>
      <c r="F101" s="200">
        <v>80</v>
      </c>
      <c r="G101" s="200">
        <v>59.74</v>
      </c>
      <c r="H101" s="200">
        <v>3.7489340908578073</v>
      </c>
      <c r="I101" s="200">
        <v>74.819999999999993</v>
      </c>
      <c r="J101" s="200">
        <v>36.450000000000003</v>
      </c>
      <c r="K101" s="141">
        <v>-14.4</v>
      </c>
      <c r="L101" s="200">
        <v>7</v>
      </c>
      <c r="M101" s="200">
        <v>69.349999999999994</v>
      </c>
      <c r="N101" s="200">
        <v>3579622610.8600001</v>
      </c>
      <c r="O101" s="200">
        <v>0</v>
      </c>
      <c r="P101" s="188">
        <f t="shared" si="2"/>
        <v>-13.91</v>
      </c>
      <c r="Q101">
        <f t="shared" si="3"/>
        <v>3.7489340908578073</v>
      </c>
    </row>
    <row r="102" spans="1:17" ht="15">
      <c r="A102" s="200">
        <v>29843514</v>
      </c>
      <c r="B102" s="200">
        <v>-6.79</v>
      </c>
      <c r="C102" s="200">
        <v>-6.98</v>
      </c>
      <c r="D102" s="200">
        <v>0.17</v>
      </c>
      <c r="E102" s="200">
        <v>139.07</v>
      </c>
      <c r="F102" s="200">
        <v>80</v>
      </c>
      <c r="G102" s="200">
        <v>60.02</v>
      </c>
      <c r="H102" s="200">
        <v>3.6897858717631475</v>
      </c>
      <c r="I102" s="200">
        <v>75.38</v>
      </c>
      <c r="J102" s="200">
        <v>36.450000000000003</v>
      </c>
      <c r="K102" s="141">
        <v>-14.4</v>
      </c>
      <c r="L102" s="200">
        <v>7</v>
      </c>
      <c r="M102" s="200">
        <v>69.349999999999994</v>
      </c>
      <c r="N102" s="200">
        <v>3579622611.2600002</v>
      </c>
      <c r="O102" s="200">
        <v>0</v>
      </c>
      <c r="P102" s="188">
        <f t="shared" si="2"/>
        <v>-13.98</v>
      </c>
      <c r="Q102">
        <f t="shared" si="3"/>
        <v>3.6897858717631475</v>
      </c>
    </row>
    <row r="103" spans="1:17" ht="15">
      <c r="A103" s="200">
        <v>29843914</v>
      </c>
      <c r="B103" s="200">
        <v>-6.85</v>
      </c>
      <c r="C103" s="200">
        <v>-7.05</v>
      </c>
      <c r="D103" s="200">
        <v>0.18</v>
      </c>
      <c r="E103" s="200">
        <v>138.34</v>
      </c>
      <c r="F103" s="200">
        <v>80</v>
      </c>
      <c r="G103" s="200">
        <v>60.32</v>
      </c>
      <c r="H103" s="200">
        <v>3.6518221937034117</v>
      </c>
      <c r="I103" s="200">
        <v>75.77</v>
      </c>
      <c r="J103" s="200">
        <v>36.450000000000003</v>
      </c>
      <c r="K103" s="141">
        <v>-14.4</v>
      </c>
      <c r="L103" s="200">
        <v>7</v>
      </c>
      <c r="M103" s="200">
        <v>69.349999999999994</v>
      </c>
      <c r="N103" s="200">
        <v>3579622611.6599998</v>
      </c>
      <c r="O103" s="200">
        <v>0</v>
      </c>
      <c r="P103" s="188">
        <f t="shared" si="2"/>
        <v>-14.05</v>
      </c>
      <c r="Q103">
        <f t="shared" si="3"/>
        <v>3.6518221937034117</v>
      </c>
    </row>
    <row r="104" spans="1:17" ht="15">
      <c r="A104" s="200">
        <v>29844314</v>
      </c>
      <c r="B104" s="200">
        <v>-6.92</v>
      </c>
      <c r="C104" s="200">
        <v>-7.13</v>
      </c>
      <c r="D104" s="200">
        <v>0.18</v>
      </c>
      <c r="E104" s="200">
        <v>136.12</v>
      </c>
      <c r="F104" s="200">
        <v>80</v>
      </c>
      <c r="G104" s="200">
        <v>60.86</v>
      </c>
      <c r="H104" s="200">
        <v>3.5450632480536619</v>
      </c>
      <c r="I104" s="200">
        <v>76.790000000000006</v>
      </c>
      <c r="J104" s="200">
        <v>36.450000000000003</v>
      </c>
      <c r="K104" s="141">
        <v>-14.4</v>
      </c>
      <c r="L104" s="200">
        <v>7</v>
      </c>
      <c r="M104" s="200">
        <v>69.349999999999994</v>
      </c>
      <c r="N104" s="200">
        <v>3579622612.0599999</v>
      </c>
      <c r="O104" s="200">
        <v>0</v>
      </c>
      <c r="P104" s="188">
        <f t="shared" si="2"/>
        <v>-14.129999999999999</v>
      </c>
      <c r="Q104">
        <f t="shared" si="3"/>
        <v>3.5450632480536619</v>
      </c>
    </row>
    <row r="105" spans="1:17" ht="15">
      <c r="A105" s="200">
        <v>29844714</v>
      </c>
      <c r="B105" s="200">
        <v>-6.98</v>
      </c>
      <c r="C105" s="200">
        <v>-7.2</v>
      </c>
      <c r="D105" s="200">
        <v>0.19</v>
      </c>
      <c r="E105" s="200">
        <v>132.91999999999999</v>
      </c>
      <c r="F105" s="200">
        <v>80</v>
      </c>
      <c r="G105" s="200">
        <v>61.41</v>
      </c>
      <c r="H105" s="200">
        <v>3.3986862411575038</v>
      </c>
      <c r="I105" s="200">
        <v>78.22</v>
      </c>
      <c r="J105" s="200">
        <v>36.450000000000003</v>
      </c>
      <c r="K105" s="141">
        <v>-14.4</v>
      </c>
      <c r="L105" s="200">
        <v>7</v>
      </c>
      <c r="M105" s="200">
        <v>69.349999999999994</v>
      </c>
      <c r="N105" s="200">
        <v>3579622612.46</v>
      </c>
      <c r="O105" s="200">
        <v>0</v>
      </c>
      <c r="P105" s="188">
        <f t="shared" si="2"/>
        <v>-14.2</v>
      </c>
      <c r="Q105">
        <f t="shared" si="3"/>
        <v>3.3986862411575038</v>
      </c>
    </row>
    <row r="106" spans="1:17" ht="15">
      <c r="A106" s="200">
        <v>29845114</v>
      </c>
      <c r="B106" s="200">
        <v>-7.05</v>
      </c>
      <c r="C106" s="200">
        <v>-7.27</v>
      </c>
      <c r="D106" s="200">
        <v>0.18</v>
      </c>
      <c r="E106" s="200">
        <v>129.04</v>
      </c>
      <c r="F106" s="200">
        <v>80</v>
      </c>
      <c r="G106" s="200">
        <v>61.94</v>
      </c>
      <c r="H106" s="200">
        <v>3.2296890024536271</v>
      </c>
      <c r="I106" s="200">
        <v>79.91</v>
      </c>
      <c r="J106" s="200">
        <v>36.450000000000003</v>
      </c>
      <c r="K106" s="141">
        <v>-14.4</v>
      </c>
      <c r="L106" s="200">
        <v>7</v>
      </c>
      <c r="M106" s="200">
        <v>69.349999999999994</v>
      </c>
      <c r="N106" s="200">
        <v>3579622612.8600001</v>
      </c>
      <c r="O106" s="200">
        <v>0</v>
      </c>
      <c r="P106" s="188">
        <f t="shared" si="2"/>
        <v>-14.27</v>
      </c>
      <c r="Q106">
        <f t="shared" si="3"/>
        <v>3.2296890024536271</v>
      </c>
    </row>
    <row r="107" spans="1:17" ht="15">
      <c r="A107" s="200">
        <v>29845514</v>
      </c>
      <c r="B107" s="200">
        <v>-7.12</v>
      </c>
      <c r="C107" s="200">
        <v>-7.35</v>
      </c>
      <c r="D107" s="200">
        <v>0.18</v>
      </c>
      <c r="E107" s="200">
        <v>127.12</v>
      </c>
      <c r="F107" s="200">
        <v>80</v>
      </c>
      <c r="G107" s="200">
        <v>62.07</v>
      </c>
      <c r="H107" s="200">
        <v>3.1472574133400792</v>
      </c>
      <c r="I107" s="200">
        <v>80.78</v>
      </c>
      <c r="J107" s="200">
        <v>36.450000000000003</v>
      </c>
      <c r="K107" s="141">
        <v>-14.4</v>
      </c>
      <c r="L107" s="200">
        <v>7</v>
      </c>
      <c r="M107" s="200">
        <v>69.349999999999994</v>
      </c>
      <c r="N107" s="200">
        <v>3579622613.2600002</v>
      </c>
      <c r="O107" s="200">
        <v>0</v>
      </c>
      <c r="P107" s="188">
        <f t="shared" si="2"/>
        <v>-14.35</v>
      </c>
      <c r="Q107">
        <f t="shared" si="3"/>
        <v>3.1472574133400792</v>
      </c>
    </row>
    <row r="108" spans="1:17" ht="15">
      <c r="A108" s="200">
        <v>29845914</v>
      </c>
      <c r="B108" s="200">
        <v>-7.18</v>
      </c>
      <c r="C108" s="200">
        <v>-7.42</v>
      </c>
      <c r="D108" s="200">
        <v>0.17</v>
      </c>
      <c r="E108" s="200">
        <v>126.06</v>
      </c>
      <c r="F108" s="200">
        <v>80</v>
      </c>
      <c r="G108" s="200">
        <v>61.82</v>
      </c>
      <c r="H108" s="200">
        <v>3.1016174190314283</v>
      </c>
      <c r="I108" s="200">
        <v>81.28</v>
      </c>
      <c r="J108" s="200">
        <v>36.450000000000003</v>
      </c>
      <c r="K108" s="141">
        <v>-14.4</v>
      </c>
      <c r="L108" s="200">
        <v>7</v>
      </c>
      <c r="M108" s="200">
        <v>69.349999999999994</v>
      </c>
      <c r="N108" s="200">
        <v>3579622613.6599998</v>
      </c>
      <c r="O108" s="200">
        <v>0</v>
      </c>
      <c r="P108" s="188">
        <f t="shared" si="2"/>
        <v>-14.42</v>
      </c>
      <c r="Q108">
        <f t="shared" si="3"/>
        <v>3.1016174190314283</v>
      </c>
    </row>
    <row r="109" spans="1:17" ht="15">
      <c r="A109" s="200">
        <v>29846314</v>
      </c>
      <c r="B109" s="200">
        <v>-7.24</v>
      </c>
      <c r="C109" s="200">
        <v>-7.48</v>
      </c>
      <c r="D109" s="200">
        <v>0.17</v>
      </c>
      <c r="E109" s="200">
        <v>127.53</v>
      </c>
      <c r="F109" s="200">
        <v>80</v>
      </c>
      <c r="G109" s="200">
        <v>61.14</v>
      </c>
      <c r="H109" s="200">
        <v>3.1589257209626354</v>
      </c>
      <c r="I109" s="200">
        <v>80.75</v>
      </c>
      <c r="J109" s="200">
        <v>36.450000000000003</v>
      </c>
      <c r="K109" s="141">
        <v>-14.4</v>
      </c>
      <c r="L109" s="200">
        <v>7</v>
      </c>
      <c r="M109" s="200">
        <v>69.349999999999994</v>
      </c>
      <c r="N109" s="200">
        <v>3579622614.0599999</v>
      </c>
      <c r="O109" s="200">
        <v>0</v>
      </c>
      <c r="P109" s="188">
        <f t="shared" si="2"/>
        <v>-14.48</v>
      </c>
      <c r="Q109">
        <f t="shared" si="3"/>
        <v>3.1589257209626354</v>
      </c>
    </row>
    <row r="110" spans="1:17" ht="15">
      <c r="A110" s="200">
        <v>29846714</v>
      </c>
      <c r="B110" s="200">
        <v>-7.29</v>
      </c>
      <c r="C110" s="200">
        <v>-7.55</v>
      </c>
      <c r="D110" s="200">
        <v>0.16</v>
      </c>
      <c r="E110" s="200">
        <v>129.9</v>
      </c>
      <c r="F110" s="200">
        <v>80</v>
      </c>
      <c r="G110" s="200">
        <v>60.89</v>
      </c>
      <c r="H110" s="200">
        <v>3.2543507337295741</v>
      </c>
      <c r="I110" s="200">
        <v>79.83</v>
      </c>
      <c r="J110" s="200">
        <v>36.450000000000003</v>
      </c>
      <c r="K110" s="141">
        <v>-14.4</v>
      </c>
      <c r="L110" s="200">
        <v>7</v>
      </c>
      <c r="M110" s="200">
        <v>69.349999999999994</v>
      </c>
      <c r="N110" s="200">
        <v>3579622614.46</v>
      </c>
      <c r="O110" s="200">
        <v>0</v>
      </c>
      <c r="P110" s="188">
        <f t="shared" si="2"/>
        <v>-14.55</v>
      </c>
      <c r="Q110">
        <f t="shared" si="3"/>
        <v>3.2543507337295741</v>
      </c>
    </row>
    <row r="111" spans="1:17" ht="15">
      <c r="A111" s="200">
        <v>29847114</v>
      </c>
      <c r="B111" s="200">
        <v>-7.35</v>
      </c>
      <c r="C111" s="200">
        <v>-7.6</v>
      </c>
      <c r="D111" s="200">
        <v>0.14000000000000001</v>
      </c>
      <c r="E111" s="200">
        <v>130.99</v>
      </c>
      <c r="F111" s="200">
        <v>80</v>
      </c>
      <c r="G111" s="200">
        <v>60.81</v>
      </c>
      <c r="H111" s="200">
        <v>3.2983589973294443</v>
      </c>
      <c r="I111" s="200">
        <v>79.430000000000007</v>
      </c>
      <c r="J111" s="200">
        <v>36.450000000000003</v>
      </c>
      <c r="K111" s="141">
        <v>-14.4</v>
      </c>
      <c r="L111" s="200">
        <v>7</v>
      </c>
      <c r="M111" s="200">
        <v>69.349999999999994</v>
      </c>
      <c r="N111" s="200">
        <v>3579622614.8600001</v>
      </c>
      <c r="O111" s="200">
        <v>0</v>
      </c>
      <c r="P111" s="188">
        <f t="shared" si="2"/>
        <v>-14.6</v>
      </c>
      <c r="Q111">
        <f t="shared" si="3"/>
        <v>3.2983589973294443</v>
      </c>
    </row>
    <row r="112" spans="1:17" ht="15">
      <c r="A112" s="200">
        <v>29847714</v>
      </c>
      <c r="B112" s="200">
        <v>-7.42</v>
      </c>
      <c r="C112" s="200">
        <v>-7.68</v>
      </c>
      <c r="D112" s="200">
        <v>0.13</v>
      </c>
      <c r="E112" s="200">
        <v>132.63</v>
      </c>
      <c r="F112" s="200">
        <v>80</v>
      </c>
      <c r="G112" s="200">
        <v>60.76</v>
      </c>
      <c r="H112" s="200">
        <v>3.3653729935377501</v>
      </c>
      <c r="I112" s="200">
        <v>78.819999999999993</v>
      </c>
      <c r="J112" s="200">
        <v>36.450000000000003</v>
      </c>
      <c r="K112" s="141">
        <v>-14.4</v>
      </c>
      <c r="L112" s="200">
        <v>7</v>
      </c>
      <c r="M112" s="200">
        <v>69.349999999999994</v>
      </c>
      <c r="N112" s="200">
        <v>3579622615.46</v>
      </c>
      <c r="O112" s="200">
        <v>0</v>
      </c>
      <c r="P112" s="188">
        <f t="shared" si="2"/>
        <v>-14.68</v>
      </c>
      <c r="Q112">
        <f t="shared" si="3"/>
        <v>3.3653729935377501</v>
      </c>
    </row>
    <row r="113" spans="1:17" ht="15">
      <c r="A113" s="200">
        <v>29848314</v>
      </c>
      <c r="B113" s="200">
        <v>-7.48</v>
      </c>
      <c r="C113" s="200">
        <v>-7.75</v>
      </c>
      <c r="D113" s="200">
        <v>0.12</v>
      </c>
      <c r="E113" s="200">
        <v>133.41999999999999</v>
      </c>
      <c r="F113" s="200">
        <v>80</v>
      </c>
      <c r="G113" s="200">
        <v>60.74</v>
      </c>
      <c r="H113" s="200">
        <v>3.3967293204481419</v>
      </c>
      <c r="I113" s="200">
        <v>78.56</v>
      </c>
      <c r="J113" s="200">
        <v>36.450000000000003</v>
      </c>
      <c r="K113" s="141">
        <v>-14.4</v>
      </c>
      <c r="L113" s="200">
        <v>7</v>
      </c>
      <c r="M113" s="200">
        <v>69.349999999999994</v>
      </c>
      <c r="N113" s="200">
        <v>3579622616.0599999</v>
      </c>
      <c r="O113" s="200">
        <v>0</v>
      </c>
      <c r="P113" s="188">
        <f t="shared" si="2"/>
        <v>-14.75</v>
      </c>
      <c r="Q113">
        <f t="shared" si="3"/>
        <v>3.3967293204481419</v>
      </c>
    </row>
    <row r="114" spans="1:17" ht="15">
      <c r="A114" s="200">
        <v>29848714</v>
      </c>
      <c r="B114" s="200">
        <v>-7.53</v>
      </c>
      <c r="C114" s="200">
        <v>-7.81</v>
      </c>
      <c r="D114" s="200">
        <v>0.14000000000000001</v>
      </c>
      <c r="E114" s="200">
        <v>132.66</v>
      </c>
      <c r="F114" s="200">
        <v>80</v>
      </c>
      <c r="G114" s="200">
        <v>61.04</v>
      </c>
      <c r="H114" s="200">
        <v>3.3611282406642493</v>
      </c>
      <c r="I114" s="200">
        <v>78.94</v>
      </c>
      <c r="J114" s="200">
        <v>36.450000000000003</v>
      </c>
      <c r="K114" s="141">
        <v>-14.4</v>
      </c>
      <c r="L114" s="200">
        <v>7</v>
      </c>
      <c r="M114" s="200">
        <v>69.349999999999994</v>
      </c>
      <c r="N114" s="200">
        <v>3579622616.46</v>
      </c>
      <c r="O114" s="200">
        <v>0</v>
      </c>
      <c r="P114" s="188">
        <f t="shared" si="2"/>
        <v>-14.809999999999999</v>
      </c>
      <c r="Q114">
        <f t="shared" si="3"/>
        <v>3.3611282406642493</v>
      </c>
    </row>
    <row r="115" spans="1:17" ht="15">
      <c r="A115" s="200">
        <v>29849314</v>
      </c>
      <c r="B115" s="200">
        <v>-7.6</v>
      </c>
      <c r="C115" s="200">
        <v>-7.89</v>
      </c>
      <c r="D115" s="200">
        <v>0.13</v>
      </c>
      <c r="E115" s="200">
        <v>127.58</v>
      </c>
      <c r="F115" s="200">
        <v>80</v>
      </c>
      <c r="G115" s="200">
        <v>62.51</v>
      </c>
      <c r="H115" s="200">
        <v>3.1449969223303675</v>
      </c>
      <c r="I115" s="200">
        <v>81.13</v>
      </c>
      <c r="J115" s="200">
        <v>36.450000000000003</v>
      </c>
      <c r="K115" s="141">
        <v>-14.4</v>
      </c>
      <c r="L115" s="200">
        <v>7</v>
      </c>
      <c r="M115" s="200">
        <v>69.349999999999994</v>
      </c>
      <c r="N115" s="200">
        <v>3579622617.0599999</v>
      </c>
      <c r="O115" s="200">
        <v>0</v>
      </c>
      <c r="P115" s="188">
        <f t="shared" si="2"/>
        <v>-14.89</v>
      </c>
      <c r="Q115">
        <f t="shared" si="3"/>
        <v>3.1449969223303675</v>
      </c>
    </row>
    <row r="116" spans="1:17" ht="15">
      <c r="A116" s="200">
        <v>29849714</v>
      </c>
      <c r="B116" s="200">
        <v>-7.65</v>
      </c>
      <c r="C116" s="200">
        <v>-7.94</v>
      </c>
      <c r="D116" s="200">
        <v>0.14000000000000001</v>
      </c>
      <c r="E116" s="200">
        <v>122.43</v>
      </c>
      <c r="F116" s="200">
        <v>80</v>
      </c>
      <c r="G116" s="200">
        <v>63.28</v>
      </c>
      <c r="H116" s="200">
        <v>2.940086071599695</v>
      </c>
      <c r="I116" s="200">
        <v>83.29</v>
      </c>
      <c r="J116" s="200">
        <v>36.450000000000003</v>
      </c>
      <c r="K116" s="141">
        <v>-14.4</v>
      </c>
      <c r="L116" s="200">
        <v>7</v>
      </c>
      <c r="M116" s="200">
        <v>69.349999999999994</v>
      </c>
      <c r="N116" s="200">
        <v>3579622617.46</v>
      </c>
      <c r="O116" s="200">
        <v>0</v>
      </c>
      <c r="P116" s="188">
        <f t="shared" si="2"/>
        <v>-14.940000000000001</v>
      </c>
      <c r="Q116">
        <f t="shared" si="3"/>
        <v>2.940086071599695</v>
      </c>
    </row>
    <row r="117" spans="1:17" ht="15">
      <c r="A117" s="200">
        <v>29850114</v>
      </c>
      <c r="B117" s="200">
        <v>-7.71</v>
      </c>
      <c r="C117" s="200">
        <v>-8</v>
      </c>
      <c r="D117" s="200">
        <v>0.14000000000000001</v>
      </c>
      <c r="E117" s="200">
        <v>117.22</v>
      </c>
      <c r="F117" s="200">
        <v>80</v>
      </c>
      <c r="G117" s="200">
        <v>63.75</v>
      </c>
      <c r="H117" s="200">
        <v>2.7443694127218778</v>
      </c>
      <c r="I117" s="200">
        <v>85.43</v>
      </c>
      <c r="J117" s="200">
        <v>36.450000000000003</v>
      </c>
      <c r="K117" s="141">
        <v>-14.4</v>
      </c>
      <c r="L117" s="200">
        <v>7</v>
      </c>
      <c r="M117" s="200">
        <v>69.349999999999994</v>
      </c>
      <c r="N117" s="200">
        <v>3579622617.8600001</v>
      </c>
      <c r="O117" s="200">
        <v>0</v>
      </c>
      <c r="P117" s="188">
        <f t="shared" si="2"/>
        <v>-15</v>
      </c>
      <c r="Q117">
        <f t="shared" si="3"/>
        <v>2.7443694127218778</v>
      </c>
    </row>
    <row r="118" spans="1:17" ht="15">
      <c r="A118" s="200">
        <v>29850514</v>
      </c>
      <c r="B118" s="200">
        <v>-7.76</v>
      </c>
      <c r="C118" s="200">
        <v>-8.06</v>
      </c>
      <c r="D118" s="200">
        <v>0.14000000000000001</v>
      </c>
      <c r="E118" s="200">
        <v>114.24</v>
      </c>
      <c r="F118" s="200">
        <v>80</v>
      </c>
      <c r="G118" s="200">
        <v>64.05</v>
      </c>
      <c r="H118" s="200">
        <v>2.6365878423404365</v>
      </c>
      <c r="I118" s="200">
        <v>86.66</v>
      </c>
      <c r="J118" s="200">
        <v>36.450000000000003</v>
      </c>
      <c r="K118" s="141">
        <v>-14.4</v>
      </c>
      <c r="L118" s="200">
        <v>7</v>
      </c>
      <c r="M118" s="200">
        <v>69.349999999999994</v>
      </c>
      <c r="N118" s="200">
        <v>3579622618.2600002</v>
      </c>
      <c r="O118" s="200">
        <v>0</v>
      </c>
      <c r="P118" s="188">
        <f t="shared" si="2"/>
        <v>-15.06</v>
      </c>
      <c r="Q118">
        <f t="shared" si="3"/>
        <v>2.6365878423404365</v>
      </c>
    </row>
    <row r="119" spans="1:17" ht="15">
      <c r="A119" s="200">
        <v>29850914</v>
      </c>
      <c r="B119" s="200">
        <v>-7.81</v>
      </c>
      <c r="C119" s="200">
        <v>-8.1199999999999992</v>
      </c>
      <c r="D119" s="200">
        <v>0.15</v>
      </c>
      <c r="E119" s="200">
        <v>111.61</v>
      </c>
      <c r="F119" s="200">
        <v>80</v>
      </c>
      <c r="G119" s="200">
        <v>64.25</v>
      </c>
      <c r="H119" s="200">
        <v>2.5441166861012321</v>
      </c>
      <c r="I119" s="200">
        <v>87.74</v>
      </c>
      <c r="J119" s="200">
        <v>36.450000000000003</v>
      </c>
      <c r="K119" s="141">
        <v>-14.4</v>
      </c>
      <c r="L119" s="200">
        <v>7</v>
      </c>
      <c r="M119" s="200">
        <v>69.349999999999994</v>
      </c>
      <c r="N119" s="200">
        <v>3579622618.6599998</v>
      </c>
      <c r="O119" s="200">
        <v>0</v>
      </c>
      <c r="P119" s="188">
        <f t="shared" si="2"/>
        <v>-15.12</v>
      </c>
      <c r="Q119">
        <f t="shared" si="3"/>
        <v>2.5441166861012321</v>
      </c>
    </row>
    <row r="120" spans="1:17" ht="15">
      <c r="A120" s="200">
        <v>29851314</v>
      </c>
      <c r="B120" s="200">
        <v>-7.87</v>
      </c>
      <c r="C120" s="200">
        <v>-8.18</v>
      </c>
      <c r="D120" s="200">
        <v>0.16</v>
      </c>
      <c r="E120" s="200">
        <v>110.01</v>
      </c>
      <c r="F120" s="200">
        <v>80</v>
      </c>
      <c r="G120" s="200">
        <v>64.180000000000007</v>
      </c>
      <c r="H120" s="200">
        <v>2.4884591255611732</v>
      </c>
      <c r="I120" s="200">
        <v>88.42</v>
      </c>
      <c r="J120" s="200">
        <v>36.450000000000003</v>
      </c>
      <c r="K120" s="141">
        <v>-14.4</v>
      </c>
      <c r="L120" s="200">
        <v>7</v>
      </c>
      <c r="M120" s="200">
        <v>69.349999999999994</v>
      </c>
      <c r="N120" s="200">
        <v>3579622619.0599999</v>
      </c>
      <c r="O120" s="200">
        <v>0</v>
      </c>
      <c r="P120" s="188">
        <f t="shared" si="2"/>
        <v>-15.18</v>
      </c>
      <c r="Q120">
        <f t="shared" si="3"/>
        <v>2.4884591255611732</v>
      </c>
    </row>
    <row r="121" spans="1:17" ht="15">
      <c r="A121" s="200">
        <v>29851914</v>
      </c>
      <c r="B121" s="200">
        <v>-7.94</v>
      </c>
      <c r="C121" s="200">
        <v>-8.26</v>
      </c>
      <c r="D121" s="200">
        <v>0.13</v>
      </c>
      <c r="E121" s="200">
        <v>109.55</v>
      </c>
      <c r="F121" s="200">
        <v>80</v>
      </c>
      <c r="G121" s="200">
        <v>64.02</v>
      </c>
      <c r="H121" s="200">
        <v>2.4708862276094683</v>
      </c>
      <c r="I121" s="200">
        <v>88.67</v>
      </c>
      <c r="J121" s="200">
        <v>36.450000000000003</v>
      </c>
      <c r="K121" s="141">
        <v>-14.4</v>
      </c>
      <c r="L121" s="200">
        <v>7</v>
      </c>
      <c r="M121" s="200">
        <v>69.349999999999994</v>
      </c>
      <c r="N121" s="200">
        <v>3579622619.6500001</v>
      </c>
      <c r="O121" s="200">
        <v>0</v>
      </c>
      <c r="P121" s="188">
        <f t="shared" si="2"/>
        <v>-15.26</v>
      </c>
      <c r="Q121">
        <f t="shared" si="3"/>
        <v>2.4708862276094683</v>
      </c>
    </row>
    <row r="122" spans="1:17" ht="15">
      <c r="A122" s="200">
        <v>29852514</v>
      </c>
      <c r="B122" s="200">
        <v>-8.01</v>
      </c>
      <c r="C122" s="200">
        <v>-8.34</v>
      </c>
      <c r="D122" s="200">
        <v>0.13</v>
      </c>
      <c r="E122" s="200">
        <v>110.61</v>
      </c>
      <c r="F122" s="200">
        <v>80</v>
      </c>
      <c r="G122" s="200">
        <v>63.84</v>
      </c>
      <c r="H122" s="200">
        <v>2.5040335314417086</v>
      </c>
      <c r="I122" s="200">
        <v>88.34</v>
      </c>
      <c r="J122" s="200">
        <v>36.450000000000003</v>
      </c>
      <c r="K122" s="141">
        <v>-14.4</v>
      </c>
      <c r="L122" s="200">
        <v>7</v>
      </c>
      <c r="M122" s="200">
        <v>69.349999999999994</v>
      </c>
      <c r="N122" s="200">
        <v>3579622620.25</v>
      </c>
      <c r="O122" s="200">
        <v>0</v>
      </c>
      <c r="P122" s="188">
        <f t="shared" si="2"/>
        <v>-15.34</v>
      </c>
      <c r="Q122">
        <f t="shared" si="3"/>
        <v>2.5040335314417086</v>
      </c>
    </row>
    <row r="123" spans="1:17" ht="15">
      <c r="A123" s="200">
        <v>29853114</v>
      </c>
      <c r="B123" s="200">
        <v>-8.08</v>
      </c>
      <c r="C123" s="200">
        <v>-8.42</v>
      </c>
      <c r="D123" s="200">
        <v>0.14000000000000001</v>
      </c>
      <c r="E123" s="200">
        <v>111.31</v>
      </c>
      <c r="F123" s="200">
        <v>80</v>
      </c>
      <c r="G123" s="200">
        <v>63.75</v>
      </c>
      <c r="H123" s="200">
        <v>2.525307893383582</v>
      </c>
      <c r="I123" s="200">
        <v>88.16</v>
      </c>
      <c r="J123" s="200">
        <v>36.450000000000003</v>
      </c>
      <c r="K123" s="141">
        <v>-14.4</v>
      </c>
      <c r="L123" s="200">
        <v>7</v>
      </c>
      <c r="M123" s="200">
        <v>69.349999999999994</v>
      </c>
      <c r="N123" s="200">
        <v>3579622620.8600001</v>
      </c>
      <c r="O123" s="200">
        <v>0</v>
      </c>
      <c r="P123" s="188">
        <f t="shared" si="2"/>
        <v>-15.42</v>
      </c>
      <c r="Q123">
        <f t="shared" si="3"/>
        <v>2.525307893383582</v>
      </c>
    </row>
    <row r="124" spans="1:17" ht="15">
      <c r="A124" s="200">
        <v>29853514</v>
      </c>
      <c r="B124" s="200">
        <v>-8.14</v>
      </c>
      <c r="C124" s="200">
        <v>-8.48</v>
      </c>
      <c r="D124" s="200">
        <v>0.15</v>
      </c>
      <c r="E124" s="200">
        <v>112.71</v>
      </c>
      <c r="F124" s="200">
        <v>80</v>
      </c>
      <c r="G124" s="200">
        <v>63.31</v>
      </c>
      <c r="H124" s="200">
        <v>2.5711308352795217</v>
      </c>
      <c r="I124" s="200">
        <v>87.67</v>
      </c>
      <c r="J124" s="200">
        <v>36.450000000000003</v>
      </c>
      <c r="K124" s="141">
        <v>-14.4</v>
      </c>
      <c r="L124" s="200">
        <v>7</v>
      </c>
      <c r="M124" s="200">
        <v>69.349999999999994</v>
      </c>
      <c r="N124" s="200">
        <v>3579622621.25</v>
      </c>
      <c r="O124" s="200">
        <v>0</v>
      </c>
      <c r="P124" s="188">
        <f t="shared" si="2"/>
        <v>-15.48</v>
      </c>
      <c r="Q124">
        <f t="shared" si="3"/>
        <v>2.5711308352795217</v>
      </c>
    </row>
    <row r="125" spans="1:17" ht="15">
      <c r="A125" s="200">
        <v>29853914</v>
      </c>
      <c r="B125" s="200">
        <v>-8.19</v>
      </c>
      <c r="C125" s="200">
        <v>-8.5399999999999991</v>
      </c>
      <c r="D125" s="200">
        <v>0.15</v>
      </c>
      <c r="E125" s="200">
        <v>116.19</v>
      </c>
      <c r="F125" s="200">
        <v>80</v>
      </c>
      <c r="G125" s="200">
        <v>62.7</v>
      </c>
      <c r="H125" s="200">
        <v>2.6904431815360947</v>
      </c>
      <c r="I125" s="200">
        <v>86.37</v>
      </c>
      <c r="J125" s="200">
        <v>36.450000000000003</v>
      </c>
      <c r="K125" s="141">
        <v>-14.4</v>
      </c>
      <c r="L125" s="200">
        <v>7</v>
      </c>
      <c r="M125" s="200">
        <v>69.349999999999994</v>
      </c>
      <c r="N125" s="200">
        <v>3579622621.6500001</v>
      </c>
      <c r="O125" s="200">
        <v>0</v>
      </c>
      <c r="P125" s="188">
        <f t="shared" si="2"/>
        <v>-15.54</v>
      </c>
      <c r="Q125">
        <f t="shared" si="3"/>
        <v>2.6904431815360947</v>
      </c>
    </row>
    <row r="126" spans="1:17" ht="15">
      <c r="A126" s="200">
        <v>29854314</v>
      </c>
      <c r="B126" s="200">
        <v>-8.25</v>
      </c>
      <c r="C126" s="200">
        <v>-8.6</v>
      </c>
      <c r="D126" s="200">
        <v>0.16</v>
      </c>
      <c r="E126" s="200">
        <v>118.21</v>
      </c>
      <c r="F126" s="200">
        <v>80</v>
      </c>
      <c r="G126" s="200">
        <v>63.1</v>
      </c>
      <c r="H126" s="200">
        <v>2.7608374608744772</v>
      </c>
      <c r="I126" s="200">
        <v>85.64</v>
      </c>
      <c r="J126" s="200">
        <v>36.450000000000003</v>
      </c>
      <c r="K126" s="141">
        <v>-14.4</v>
      </c>
      <c r="L126" s="200">
        <v>7</v>
      </c>
      <c r="M126" s="200">
        <v>69.349999999999994</v>
      </c>
      <c r="N126" s="200">
        <v>3579622622.0500002</v>
      </c>
      <c r="O126" s="200">
        <v>0</v>
      </c>
      <c r="P126" s="188">
        <f t="shared" si="2"/>
        <v>-15.6</v>
      </c>
      <c r="Q126">
        <f t="shared" si="3"/>
        <v>2.7608374608744772</v>
      </c>
    </row>
    <row r="127" spans="1:17" ht="15">
      <c r="A127" s="200">
        <v>29854714</v>
      </c>
      <c r="B127" s="200">
        <v>-8.31</v>
      </c>
      <c r="C127" s="200">
        <v>-8.67</v>
      </c>
      <c r="D127" s="200">
        <v>0.16</v>
      </c>
      <c r="E127" s="200">
        <v>116.7</v>
      </c>
      <c r="F127" s="200">
        <v>80</v>
      </c>
      <c r="G127" s="200">
        <v>63.86</v>
      </c>
      <c r="H127" s="200">
        <v>2.7044787558674677</v>
      </c>
      <c r="I127" s="200">
        <v>86.3</v>
      </c>
      <c r="J127" s="200">
        <v>36.450000000000003</v>
      </c>
      <c r="K127" s="141">
        <v>-14.4</v>
      </c>
      <c r="L127" s="200">
        <v>7</v>
      </c>
      <c r="M127" s="200">
        <v>69.349999999999994</v>
      </c>
      <c r="N127" s="200">
        <v>3579622622.4499998</v>
      </c>
      <c r="O127" s="200">
        <v>0</v>
      </c>
      <c r="P127" s="188">
        <f t="shared" si="2"/>
        <v>-15.67</v>
      </c>
      <c r="Q127">
        <f t="shared" si="3"/>
        <v>2.7044787558674677</v>
      </c>
    </row>
    <row r="128" spans="1:17" ht="15">
      <c r="A128" s="200">
        <v>29855114</v>
      </c>
      <c r="B128" s="200">
        <v>-8.36</v>
      </c>
      <c r="C128" s="200">
        <v>-8.73</v>
      </c>
      <c r="D128" s="200">
        <v>0.16</v>
      </c>
      <c r="E128" s="200">
        <v>114.18</v>
      </c>
      <c r="F128" s="200">
        <v>80</v>
      </c>
      <c r="G128" s="200">
        <v>64.040000000000006</v>
      </c>
      <c r="H128" s="200">
        <v>2.6142832479378102</v>
      </c>
      <c r="I128" s="200">
        <v>87.35</v>
      </c>
      <c r="J128" s="200">
        <v>36.450000000000003</v>
      </c>
      <c r="K128" s="141">
        <v>-14.4</v>
      </c>
      <c r="L128" s="200">
        <v>7</v>
      </c>
      <c r="M128" s="200">
        <v>69.349999999999994</v>
      </c>
      <c r="N128" s="200">
        <v>3579622622.8600001</v>
      </c>
      <c r="O128" s="200">
        <v>0</v>
      </c>
      <c r="P128" s="188">
        <f t="shared" si="2"/>
        <v>-15.73</v>
      </c>
      <c r="Q128">
        <f t="shared" si="3"/>
        <v>2.6142832479378102</v>
      </c>
    </row>
    <row r="129" spans="1:17" ht="15">
      <c r="A129" s="200">
        <v>29855514</v>
      </c>
      <c r="B129" s="200">
        <v>-8.42</v>
      </c>
      <c r="C129" s="200">
        <v>-8.7899999999999991</v>
      </c>
      <c r="D129" s="200">
        <v>0.16</v>
      </c>
      <c r="E129" s="200">
        <v>112.61</v>
      </c>
      <c r="F129" s="200">
        <v>80</v>
      </c>
      <c r="G129" s="200">
        <v>63.98</v>
      </c>
      <c r="H129" s="200">
        <v>2.5586694916462172</v>
      </c>
      <c r="I129" s="200">
        <v>88.03</v>
      </c>
      <c r="J129" s="200">
        <v>36.450000000000003</v>
      </c>
      <c r="K129" s="141">
        <v>-14.4</v>
      </c>
      <c r="L129" s="200">
        <v>7</v>
      </c>
      <c r="M129" s="200">
        <v>69.349999999999994</v>
      </c>
      <c r="N129" s="200">
        <v>3579622623.25</v>
      </c>
      <c r="O129" s="200">
        <v>0</v>
      </c>
      <c r="P129" s="188">
        <f t="shared" si="2"/>
        <v>-15.79</v>
      </c>
      <c r="Q129">
        <f t="shared" si="3"/>
        <v>2.5586694916462172</v>
      </c>
    </row>
    <row r="130" spans="1:17" ht="15">
      <c r="A130" s="200">
        <v>29855915</v>
      </c>
      <c r="B130" s="200">
        <v>-8.4700000000000006</v>
      </c>
      <c r="C130" s="200">
        <v>-8.85</v>
      </c>
      <c r="D130" s="200">
        <v>0.16</v>
      </c>
      <c r="E130" s="200">
        <v>112.21</v>
      </c>
      <c r="F130" s="200">
        <v>80</v>
      </c>
      <c r="G130" s="200">
        <v>63.91</v>
      </c>
      <c r="H130" s="200">
        <v>2.5433644453919362</v>
      </c>
      <c r="I130" s="200">
        <v>88.24</v>
      </c>
      <c r="J130" s="200">
        <v>36.450000000000003</v>
      </c>
      <c r="K130" s="141">
        <v>-14.4</v>
      </c>
      <c r="L130" s="200">
        <v>7</v>
      </c>
      <c r="M130" s="200">
        <v>69.349999999999994</v>
      </c>
      <c r="N130" s="200">
        <v>3579622623.6599998</v>
      </c>
      <c r="O130" s="200">
        <v>0</v>
      </c>
      <c r="P130" s="188">
        <f t="shared" ref="P130:P191" si="4">IF(C130&lt;=K130,K130-L130,C130-L130)</f>
        <v>-15.85</v>
      </c>
      <c r="Q130">
        <f t="shared" ref="Q130:Q191" si="5">E130/((M130+J130-P130)-(((0.00001*E130^2)+(0.0026*E130))*(F130)))*2</f>
        <v>2.5433644453919362</v>
      </c>
    </row>
    <row r="131" spans="1:17" ht="15">
      <c r="A131" s="200">
        <v>29856314</v>
      </c>
      <c r="B131" s="200">
        <v>-8.5299999999999994</v>
      </c>
      <c r="C131" s="200">
        <v>-8.91</v>
      </c>
      <c r="D131" s="200">
        <v>0.15</v>
      </c>
      <c r="E131" s="200">
        <v>111.71</v>
      </c>
      <c r="F131" s="200">
        <v>80</v>
      </c>
      <c r="G131" s="200">
        <v>63.92</v>
      </c>
      <c r="H131" s="200">
        <v>2.524775939775147</v>
      </c>
      <c r="I131" s="200">
        <v>88.5</v>
      </c>
      <c r="J131" s="200">
        <v>36.450000000000003</v>
      </c>
      <c r="K131" s="141">
        <v>-14.4</v>
      </c>
      <c r="L131" s="200">
        <v>7</v>
      </c>
      <c r="M131" s="200">
        <v>69.349999999999994</v>
      </c>
      <c r="N131" s="200">
        <v>3579622624.0599999</v>
      </c>
      <c r="O131" s="200">
        <v>0</v>
      </c>
      <c r="P131" s="188">
        <f t="shared" si="4"/>
        <v>-15.91</v>
      </c>
      <c r="Q131">
        <f t="shared" si="5"/>
        <v>2.524775939775147</v>
      </c>
    </row>
    <row r="132" spans="1:17" ht="15">
      <c r="A132" s="200">
        <v>29856714</v>
      </c>
      <c r="B132" s="200">
        <v>-8.58</v>
      </c>
      <c r="C132" s="200">
        <v>-8.9700000000000006</v>
      </c>
      <c r="D132" s="200">
        <v>0.14000000000000001</v>
      </c>
      <c r="E132" s="200">
        <v>111.82</v>
      </c>
      <c r="F132" s="200">
        <v>80</v>
      </c>
      <c r="G132" s="200">
        <v>63.85</v>
      </c>
      <c r="H132" s="200">
        <v>2.5267638204327665</v>
      </c>
      <c r="I132" s="200">
        <v>88.51</v>
      </c>
      <c r="J132" s="200">
        <v>36.450000000000003</v>
      </c>
      <c r="K132" s="141">
        <v>-14.4</v>
      </c>
      <c r="L132" s="200">
        <v>7</v>
      </c>
      <c r="M132" s="200">
        <v>69.349999999999994</v>
      </c>
      <c r="N132" s="200">
        <v>3579622624.46</v>
      </c>
      <c r="O132" s="200">
        <v>0</v>
      </c>
      <c r="P132" s="188">
        <f t="shared" si="4"/>
        <v>-15.97</v>
      </c>
      <c r="Q132">
        <f t="shared" si="5"/>
        <v>2.5267638204327665</v>
      </c>
    </row>
    <row r="133" spans="1:17" ht="15">
      <c r="A133" s="200">
        <v>29857314</v>
      </c>
      <c r="B133" s="200">
        <v>-8.65</v>
      </c>
      <c r="C133" s="200">
        <v>-9.0500000000000007</v>
      </c>
      <c r="D133" s="200">
        <v>0.13</v>
      </c>
      <c r="E133" s="200">
        <v>112.92</v>
      </c>
      <c r="F133" s="200">
        <v>80</v>
      </c>
      <c r="G133" s="200">
        <v>63.54</v>
      </c>
      <c r="H133" s="200">
        <v>2.5616508136626925</v>
      </c>
      <c r="I133" s="200">
        <v>88.16</v>
      </c>
      <c r="J133" s="200">
        <v>36.450000000000003</v>
      </c>
      <c r="K133" s="141">
        <v>-14.4</v>
      </c>
      <c r="L133" s="200">
        <v>7</v>
      </c>
      <c r="M133" s="200">
        <v>69.349999999999994</v>
      </c>
      <c r="N133" s="200">
        <v>3579622625.0599999</v>
      </c>
      <c r="O133" s="200">
        <v>0</v>
      </c>
      <c r="P133" s="188">
        <f t="shared" si="4"/>
        <v>-16.05</v>
      </c>
      <c r="Q133">
        <f t="shared" si="5"/>
        <v>2.5616508136626925</v>
      </c>
    </row>
    <row r="134" spans="1:17" ht="15">
      <c r="A134" s="200">
        <v>29857914</v>
      </c>
      <c r="B134" s="200">
        <v>-8.7200000000000006</v>
      </c>
      <c r="C134" s="200">
        <v>-9.1300000000000008</v>
      </c>
      <c r="D134" s="200">
        <v>0.13</v>
      </c>
      <c r="E134" s="200">
        <v>117.12</v>
      </c>
      <c r="F134" s="200">
        <v>80</v>
      </c>
      <c r="G134" s="200">
        <v>62.67</v>
      </c>
      <c r="H134" s="200">
        <v>2.7049946773317166</v>
      </c>
      <c r="I134" s="200">
        <v>86.6</v>
      </c>
      <c r="J134" s="200">
        <v>36.450000000000003</v>
      </c>
      <c r="K134" s="141">
        <v>-14.4</v>
      </c>
      <c r="L134" s="200">
        <v>7</v>
      </c>
      <c r="M134" s="200">
        <v>69.349999999999994</v>
      </c>
      <c r="N134" s="200">
        <v>3579622625.6599998</v>
      </c>
      <c r="O134" s="200">
        <v>0</v>
      </c>
      <c r="P134" s="188">
        <f t="shared" si="4"/>
        <v>-16.130000000000003</v>
      </c>
      <c r="Q134">
        <f t="shared" si="5"/>
        <v>2.7049946773317166</v>
      </c>
    </row>
    <row r="135" spans="1:17" ht="15">
      <c r="A135" s="200">
        <v>29858314</v>
      </c>
      <c r="B135" s="200">
        <v>-8.77</v>
      </c>
      <c r="C135" s="200">
        <v>-9.19</v>
      </c>
      <c r="D135" s="200">
        <v>0.14000000000000001</v>
      </c>
      <c r="E135" s="200">
        <v>120.01</v>
      </c>
      <c r="F135" s="200">
        <v>80</v>
      </c>
      <c r="G135" s="200">
        <v>62.29</v>
      </c>
      <c r="H135" s="200">
        <v>2.8070544783356066</v>
      </c>
      <c r="I135" s="200">
        <v>85.5</v>
      </c>
      <c r="J135" s="200">
        <v>36.450000000000003</v>
      </c>
      <c r="K135" s="141">
        <v>-14.4</v>
      </c>
      <c r="L135" s="200">
        <v>7</v>
      </c>
      <c r="M135" s="200">
        <v>69.349999999999994</v>
      </c>
      <c r="N135" s="200">
        <v>3579622626.0599999</v>
      </c>
      <c r="O135" s="200">
        <v>0</v>
      </c>
      <c r="P135" s="188">
        <f t="shared" si="4"/>
        <v>-16.189999999999998</v>
      </c>
      <c r="Q135">
        <f t="shared" si="5"/>
        <v>2.8070544783356066</v>
      </c>
    </row>
    <row r="136" spans="1:17" ht="15">
      <c r="A136" s="200">
        <v>29858714</v>
      </c>
      <c r="B136" s="200">
        <v>-8.83</v>
      </c>
      <c r="C136" s="200">
        <v>-9.25</v>
      </c>
      <c r="D136" s="200">
        <v>0.15</v>
      </c>
      <c r="E136" s="200">
        <v>124.04</v>
      </c>
      <c r="F136" s="200">
        <v>80</v>
      </c>
      <c r="G136" s="200">
        <v>61.48</v>
      </c>
      <c r="H136" s="200">
        <v>2.9554111731567652</v>
      </c>
      <c r="I136" s="200">
        <v>83.94</v>
      </c>
      <c r="J136" s="200">
        <v>36.450000000000003</v>
      </c>
      <c r="K136" s="141">
        <v>-14.4</v>
      </c>
      <c r="L136" s="200">
        <v>7</v>
      </c>
      <c r="M136" s="200">
        <v>69.349999999999994</v>
      </c>
      <c r="N136" s="200">
        <v>3579622626.46</v>
      </c>
      <c r="O136" s="200">
        <v>0</v>
      </c>
      <c r="P136" s="188">
        <f t="shared" si="4"/>
        <v>-16.25</v>
      </c>
      <c r="Q136">
        <f t="shared" si="5"/>
        <v>2.9554111731567652</v>
      </c>
    </row>
    <row r="137" spans="1:17" ht="15">
      <c r="A137" s="200">
        <v>29859114</v>
      </c>
      <c r="B137" s="200">
        <v>-8.89</v>
      </c>
      <c r="C137" s="200">
        <v>-9.32</v>
      </c>
      <c r="D137" s="200">
        <v>0.17</v>
      </c>
      <c r="E137" s="200">
        <v>128.71</v>
      </c>
      <c r="F137" s="200">
        <v>80</v>
      </c>
      <c r="G137" s="200">
        <v>60.93</v>
      </c>
      <c r="H137" s="200">
        <v>3.1356237526065551</v>
      </c>
      <c r="I137" s="200">
        <v>82.09</v>
      </c>
      <c r="J137" s="200">
        <v>36.450000000000003</v>
      </c>
      <c r="K137" s="141">
        <v>-14.4</v>
      </c>
      <c r="L137" s="200">
        <v>7</v>
      </c>
      <c r="M137" s="200">
        <v>69.349999999999994</v>
      </c>
      <c r="N137" s="200">
        <v>3579622626.8600001</v>
      </c>
      <c r="O137" s="200">
        <v>0</v>
      </c>
      <c r="P137" s="188">
        <f t="shared" si="4"/>
        <v>-16.32</v>
      </c>
      <c r="Q137">
        <f t="shared" si="5"/>
        <v>3.1356237526065551</v>
      </c>
    </row>
    <row r="138" spans="1:17" ht="15">
      <c r="A138" s="200">
        <v>29859514</v>
      </c>
      <c r="B138" s="200">
        <v>-8.9600000000000009</v>
      </c>
      <c r="C138" s="200">
        <v>-9.39</v>
      </c>
      <c r="D138" s="200">
        <v>0.19</v>
      </c>
      <c r="E138" s="200">
        <v>131.74</v>
      </c>
      <c r="F138" s="200">
        <v>80</v>
      </c>
      <c r="G138" s="200">
        <v>60.88</v>
      </c>
      <c r="H138" s="200">
        <v>3.2567098477024241</v>
      </c>
      <c r="I138" s="200">
        <v>80.91</v>
      </c>
      <c r="J138" s="200">
        <v>36.450000000000003</v>
      </c>
      <c r="K138" s="141">
        <v>-14.4</v>
      </c>
      <c r="L138" s="200">
        <v>7</v>
      </c>
      <c r="M138" s="200">
        <v>69.349999999999994</v>
      </c>
      <c r="N138" s="200">
        <v>3579622627.2600002</v>
      </c>
      <c r="O138" s="200">
        <v>0</v>
      </c>
      <c r="P138" s="188">
        <f t="shared" si="4"/>
        <v>-16.39</v>
      </c>
      <c r="Q138">
        <f t="shared" si="5"/>
        <v>3.2567098477024241</v>
      </c>
    </row>
    <row r="139" spans="1:17" ht="15">
      <c r="A139" s="200">
        <v>29859914</v>
      </c>
      <c r="B139" s="200">
        <v>-9.0299999999999994</v>
      </c>
      <c r="C139" s="200">
        <v>-9.48</v>
      </c>
      <c r="D139" s="200">
        <v>0.21</v>
      </c>
      <c r="E139" s="200">
        <v>132.74</v>
      </c>
      <c r="F139" s="200">
        <v>80</v>
      </c>
      <c r="G139" s="200">
        <v>60.81</v>
      </c>
      <c r="H139" s="200">
        <v>3.2948530897834591</v>
      </c>
      <c r="I139" s="200">
        <v>80.569999999999993</v>
      </c>
      <c r="J139" s="200">
        <v>36.450000000000003</v>
      </c>
      <c r="K139" s="141">
        <v>-14.4</v>
      </c>
      <c r="L139" s="200">
        <v>7</v>
      </c>
      <c r="M139" s="200">
        <v>69.349999999999994</v>
      </c>
      <c r="N139" s="200">
        <v>3579622627.6599998</v>
      </c>
      <c r="O139" s="200">
        <v>0</v>
      </c>
      <c r="P139" s="188">
        <f t="shared" si="4"/>
        <v>-16.48</v>
      </c>
      <c r="Q139">
        <f t="shared" si="5"/>
        <v>3.2948530897834591</v>
      </c>
    </row>
    <row r="140" spans="1:17" ht="15">
      <c r="A140" s="200">
        <v>29860314</v>
      </c>
      <c r="B140" s="200">
        <v>-9.11</v>
      </c>
      <c r="C140" s="200">
        <v>-9.56</v>
      </c>
      <c r="D140" s="200">
        <v>0.22</v>
      </c>
      <c r="E140" s="200">
        <v>134.29</v>
      </c>
      <c r="F140" s="200">
        <v>80</v>
      </c>
      <c r="G140" s="200">
        <v>60.6</v>
      </c>
      <c r="H140" s="200">
        <v>3.3572232798599151</v>
      </c>
      <c r="I140" s="200">
        <v>80.010000000000005</v>
      </c>
      <c r="J140" s="200">
        <v>36.450000000000003</v>
      </c>
      <c r="K140" s="141">
        <v>-14.4</v>
      </c>
      <c r="L140" s="200">
        <v>7</v>
      </c>
      <c r="M140" s="200">
        <v>69.349999999999994</v>
      </c>
      <c r="N140" s="200">
        <v>3579622628.0599999</v>
      </c>
      <c r="O140" s="200">
        <v>0</v>
      </c>
      <c r="P140" s="188">
        <f t="shared" si="4"/>
        <v>-16.560000000000002</v>
      </c>
      <c r="Q140">
        <f t="shared" si="5"/>
        <v>3.3572232798599151</v>
      </c>
    </row>
    <row r="141" spans="1:17" ht="15">
      <c r="A141" s="200">
        <v>29860714</v>
      </c>
      <c r="B141" s="200">
        <v>-9.1999999999999993</v>
      </c>
      <c r="C141" s="200">
        <v>-9.66</v>
      </c>
      <c r="D141" s="200">
        <v>0.24</v>
      </c>
      <c r="E141" s="200">
        <v>135.69999999999999</v>
      </c>
      <c r="F141" s="200">
        <v>80</v>
      </c>
      <c r="G141" s="200">
        <v>60.46</v>
      </c>
      <c r="H141" s="200">
        <v>3.4137159029653397</v>
      </c>
      <c r="I141" s="200">
        <v>79.510000000000005</v>
      </c>
      <c r="J141" s="200">
        <v>36.450000000000003</v>
      </c>
      <c r="K141" s="141">
        <v>-14.4</v>
      </c>
      <c r="L141" s="200">
        <v>7</v>
      </c>
      <c r="M141" s="200">
        <v>69.349999999999994</v>
      </c>
      <c r="N141" s="200">
        <v>3579622628.46</v>
      </c>
      <c r="O141" s="200">
        <v>0</v>
      </c>
      <c r="P141" s="188">
        <f t="shared" si="4"/>
        <v>-16.66</v>
      </c>
      <c r="Q141">
        <f t="shared" si="5"/>
        <v>3.4137159029653397</v>
      </c>
    </row>
    <row r="142" spans="1:17" ht="15">
      <c r="A142" s="200">
        <v>29861114</v>
      </c>
      <c r="B142" s="200">
        <v>-9.2899999999999991</v>
      </c>
      <c r="C142" s="200">
        <v>-9.76</v>
      </c>
      <c r="D142" s="200">
        <v>0.25</v>
      </c>
      <c r="E142" s="200">
        <v>135.41999999999999</v>
      </c>
      <c r="F142" s="200">
        <v>80</v>
      </c>
      <c r="G142" s="200">
        <v>60.65</v>
      </c>
      <c r="H142" s="200">
        <v>3.3973150600123678</v>
      </c>
      <c r="I142" s="200">
        <v>79.72</v>
      </c>
      <c r="J142" s="200">
        <v>36.450000000000003</v>
      </c>
      <c r="K142" s="141">
        <v>-14.4</v>
      </c>
      <c r="L142" s="200">
        <v>7</v>
      </c>
      <c r="M142" s="200">
        <v>69.349999999999994</v>
      </c>
      <c r="N142" s="200">
        <v>3579622628.8600001</v>
      </c>
      <c r="O142" s="200">
        <v>0</v>
      </c>
      <c r="P142" s="188">
        <f t="shared" si="4"/>
        <v>-16.759999999999998</v>
      </c>
      <c r="Q142">
        <f t="shared" si="5"/>
        <v>3.3973150600123678</v>
      </c>
    </row>
    <row r="143" spans="1:17" ht="15">
      <c r="A143" s="200">
        <v>29861514</v>
      </c>
      <c r="B143" s="200">
        <v>-9.3800000000000008</v>
      </c>
      <c r="C143" s="200">
        <v>-9.86</v>
      </c>
      <c r="D143" s="200">
        <v>0.24</v>
      </c>
      <c r="E143" s="200">
        <v>135.22999999999999</v>
      </c>
      <c r="F143" s="200">
        <v>80</v>
      </c>
      <c r="G143" s="200">
        <v>60.66</v>
      </c>
      <c r="H143" s="200">
        <v>3.3848779568298144</v>
      </c>
      <c r="I143" s="200">
        <v>79.900000000000006</v>
      </c>
      <c r="J143" s="200">
        <v>36.450000000000003</v>
      </c>
      <c r="K143" s="141">
        <v>-14.4</v>
      </c>
      <c r="L143" s="200">
        <v>7</v>
      </c>
      <c r="M143" s="200">
        <v>69.349999999999994</v>
      </c>
      <c r="N143" s="200">
        <v>3579622629.2600002</v>
      </c>
      <c r="O143" s="200">
        <v>0</v>
      </c>
      <c r="P143" s="188">
        <f t="shared" si="4"/>
        <v>-16.86</v>
      </c>
      <c r="Q143">
        <f t="shared" si="5"/>
        <v>3.3848779568298144</v>
      </c>
    </row>
    <row r="144" spans="1:17" ht="15">
      <c r="A144" s="200">
        <v>29861914</v>
      </c>
      <c r="B144" s="200">
        <v>-9.4499999999999993</v>
      </c>
      <c r="C144" s="200">
        <v>-9.94</v>
      </c>
      <c r="D144" s="200">
        <v>0.2</v>
      </c>
      <c r="E144" s="200">
        <v>134.88999999999999</v>
      </c>
      <c r="F144" s="200">
        <v>80</v>
      </c>
      <c r="G144" s="200">
        <v>60.8</v>
      </c>
      <c r="H144" s="200">
        <v>3.3669205721317041</v>
      </c>
      <c r="I144" s="200">
        <v>80.13</v>
      </c>
      <c r="J144" s="200">
        <v>36.450000000000003</v>
      </c>
      <c r="K144" s="141">
        <v>-14.4</v>
      </c>
      <c r="L144" s="200">
        <v>7</v>
      </c>
      <c r="M144" s="200">
        <v>69.349999999999994</v>
      </c>
      <c r="N144" s="200">
        <v>3579622629.6599998</v>
      </c>
      <c r="O144" s="200">
        <v>0</v>
      </c>
      <c r="P144" s="188">
        <f t="shared" si="4"/>
        <v>-16.939999999999998</v>
      </c>
      <c r="Q144">
        <f t="shared" si="5"/>
        <v>3.3669205721317041</v>
      </c>
    </row>
    <row r="145" spans="1:17" ht="15">
      <c r="A145" s="200">
        <v>29862314</v>
      </c>
      <c r="B145" s="200">
        <v>-9.51</v>
      </c>
      <c r="C145" s="200">
        <v>-10</v>
      </c>
      <c r="D145" s="200">
        <v>0.16</v>
      </c>
      <c r="E145" s="200">
        <v>133.27000000000001</v>
      </c>
      <c r="F145" s="200">
        <v>80</v>
      </c>
      <c r="G145" s="200">
        <v>61.29</v>
      </c>
      <c r="H145" s="200">
        <v>3.2958611341045954</v>
      </c>
      <c r="I145" s="200">
        <v>80.87</v>
      </c>
      <c r="J145" s="200">
        <v>36.450000000000003</v>
      </c>
      <c r="K145" s="141">
        <v>-14.4</v>
      </c>
      <c r="L145" s="200">
        <v>7</v>
      </c>
      <c r="M145" s="200">
        <v>69.349999999999994</v>
      </c>
      <c r="N145" s="200">
        <v>3579622630.0599999</v>
      </c>
      <c r="O145" s="200">
        <v>0</v>
      </c>
      <c r="P145" s="188">
        <f t="shared" si="4"/>
        <v>-17</v>
      </c>
      <c r="Q145">
        <f t="shared" si="5"/>
        <v>3.2958611341045954</v>
      </c>
    </row>
    <row r="146" spans="1:17" ht="15">
      <c r="A146" s="200">
        <v>29933028</v>
      </c>
      <c r="B146" s="200">
        <v>-10.17</v>
      </c>
      <c r="C146" s="200">
        <v>-10.18</v>
      </c>
      <c r="D146" s="200">
        <v>0.1</v>
      </c>
      <c r="E146" s="200">
        <v>131.41999999999999</v>
      </c>
      <c r="F146" s="200">
        <v>80</v>
      </c>
      <c r="G146" s="200">
        <v>61.66</v>
      </c>
      <c r="H146" s="200">
        <v>3.2121165129326488</v>
      </c>
      <c r="I146" s="200">
        <v>81.83</v>
      </c>
      <c r="J146" s="200">
        <v>36.450000000000003</v>
      </c>
      <c r="K146" s="141">
        <v>-14.4</v>
      </c>
      <c r="L146" s="200">
        <v>7</v>
      </c>
      <c r="M146" s="200">
        <v>69.349999999999994</v>
      </c>
      <c r="N146" s="200">
        <v>3579622700.77</v>
      </c>
      <c r="O146" s="200">
        <v>0</v>
      </c>
      <c r="P146" s="188">
        <f t="shared" si="4"/>
        <v>-17.18</v>
      </c>
      <c r="Q146">
        <f t="shared" si="5"/>
        <v>3.2121165129326488</v>
      </c>
    </row>
    <row r="147" spans="1:17" ht="15">
      <c r="A147" s="200">
        <v>29933628</v>
      </c>
      <c r="B147" s="200">
        <v>-10.24</v>
      </c>
      <c r="C147" s="200">
        <v>-10.26</v>
      </c>
      <c r="D147" s="200">
        <v>0.13</v>
      </c>
      <c r="E147" s="200">
        <v>131.51</v>
      </c>
      <c r="F147" s="200">
        <v>80</v>
      </c>
      <c r="G147" s="200">
        <v>61.62</v>
      </c>
      <c r="H147" s="200">
        <v>3.2126535831752157</v>
      </c>
      <c r="I147" s="200">
        <v>81.87</v>
      </c>
      <c r="J147" s="200">
        <v>36.450000000000003</v>
      </c>
      <c r="K147" s="141">
        <v>-14.4</v>
      </c>
      <c r="L147" s="200">
        <v>7</v>
      </c>
      <c r="M147" s="200">
        <v>69.349999999999994</v>
      </c>
      <c r="N147" s="200">
        <v>3579622701.3699999</v>
      </c>
      <c r="O147" s="200">
        <v>0</v>
      </c>
      <c r="P147" s="188">
        <f t="shared" si="4"/>
        <v>-17.259999999999998</v>
      </c>
      <c r="Q147">
        <f t="shared" si="5"/>
        <v>3.2126535831752157</v>
      </c>
    </row>
    <row r="148" spans="1:17" ht="15">
      <c r="A148" s="200">
        <v>29934028</v>
      </c>
      <c r="B148" s="200">
        <v>-10.3</v>
      </c>
      <c r="C148" s="200">
        <v>-10.32</v>
      </c>
      <c r="D148" s="200">
        <v>0.15</v>
      </c>
      <c r="E148" s="200">
        <v>131.72999999999999</v>
      </c>
      <c r="F148" s="200">
        <v>80</v>
      </c>
      <c r="G148" s="200">
        <v>61.52</v>
      </c>
      <c r="H148" s="200">
        <v>3.2192898073953229</v>
      </c>
      <c r="I148" s="200">
        <v>81.84</v>
      </c>
      <c r="J148" s="200">
        <v>36.450000000000003</v>
      </c>
      <c r="K148" s="141">
        <v>-14.4</v>
      </c>
      <c r="L148" s="200">
        <v>7</v>
      </c>
      <c r="M148" s="200">
        <v>69.349999999999994</v>
      </c>
      <c r="N148" s="200">
        <v>3579622701.77</v>
      </c>
      <c r="O148" s="200">
        <v>0</v>
      </c>
      <c r="P148" s="188">
        <f t="shared" si="4"/>
        <v>-17.32</v>
      </c>
      <c r="Q148">
        <f t="shared" si="5"/>
        <v>3.2192898073953229</v>
      </c>
    </row>
    <row r="149" spans="1:17" ht="15">
      <c r="A149" s="200">
        <v>29934428</v>
      </c>
      <c r="B149" s="200">
        <v>-10.35</v>
      </c>
      <c r="C149" s="200">
        <v>-10.38</v>
      </c>
      <c r="D149" s="200">
        <v>0.15</v>
      </c>
      <c r="E149" s="200">
        <v>132.13</v>
      </c>
      <c r="F149" s="200">
        <v>80</v>
      </c>
      <c r="G149" s="200">
        <v>61.42</v>
      </c>
      <c r="H149" s="200">
        <v>3.2333177631941283</v>
      </c>
      <c r="I149" s="200">
        <v>81.73</v>
      </c>
      <c r="J149" s="200">
        <v>36.450000000000003</v>
      </c>
      <c r="K149" s="141">
        <v>-14.4</v>
      </c>
      <c r="L149" s="200">
        <v>7</v>
      </c>
      <c r="M149" s="200">
        <v>69.349999999999994</v>
      </c>
      <c r="N149" s="200">
        <v>3579622702.1700001</v>
      </c>
      <c r="O149" s="200">
        <v>0</v>
      </c>
      <c r="P149" s="188">
        <f t="shared" si="4"/>
        <v>-17.380000000000003</v>
      </c>
      <c r="Q149">
        <f t="shared" si="5"/>
        <v>3.2333177631941283</v>
      </c>
    </row>
    <row r="150" spans="1:17" ht="15">
      <c r="A150" s="200">
        <v>29934828</v>
      </c>
      <c r="B150" s="200">
        <v>-10.41</v>
      </c>
      <c r="C150" s="200">
        <v>-10.44</v>
      </c>
      <c r="D150" s="200">
        <v>0.15</v>
      </c>
      <c r="E150" s="200">
        <v>132.61000000000001</v>
      </c>
      <c r="F150" s="200">
        <v>80</v>
      </c>
      <c r="G150" s="200">
        <v>61.44</v>
      </c>
      <c r="H150" s="200">
        <v>3.2506916570251714</v>
      </c>
      <c r="I150" s="200">
        <v>81.59</v>
      </c>
      <c r="J150" s="200">
        <v>36.450000000000003</v>
      </c>
      <c r="K150" s="141">
        <v>-14.4</v>
      </c>
      <c r="L150" s="200">
        <v>7</v>
      </c>
      <c r="M150" s="200">
        <v>69.349999999999994</v>
      </c>
      <c r="N150" s="200">
        <v>3579622702.5700002</v>
      </c>
      <c r="O150" s="200">
        <v>0</v>
      </c>
      <c r="P150" s="188">
        <f t="shared" si="4"/>
        <v>-17.439999999999998</v>
      </c>
      <c r="Q150">
        <f t="shared" si="5"/>
        <v>3.2506916570251714</v>
      </c>
    </row>
    <row r="151" spans="1:17" ht="15">
      <c r="A151" s="200">
        <v>29935228</v>
      </c>
      <c r="B151" s="200">
        <v>-10.47</v>
      </c>
      <c r="C151" s="200">
        <v>-10.5</v>
      </c>
      <c r="D151" s="200">
        <v>0.16</v>
      </c>
      <c r="E151" s="200">
        <v>132.58000000000001</v>
      </c>
      <c r="F151" s="200">
        <v>80</v>
      </c>
      <c r="G151" s="200">
        <v>61.49</v>
      </c>
      <c r="H151" s="200">
        <v>3.2470667491003318</v>
      </c>
      <c r="I151" s="200">
        <v>81.67</v>
      </c>
      <c r="J151" s="200">
        <v>36.450000000000003</v>
      </c>
      <c r="K151" s="141">
        <v>-14.4</v>
      </c>
      <c r="L151" s="200">
        <v>7</v>
      </c>
      <c r="M151" s="200">
        <v>69.349999999999994</v>
      </c>
      <c r="N151" s="200">
        <v>3579622702.9699998</v>
      </c>
      <c r="O151" s="200">
        <v>0</v>
      </c>
      <c r="P151" s="188">
        <f t="shared" si="4"/>
        <v>-17.5</v>
      </c>
      <c r="Q151">
        <f t="shared" si="5"/>
        <v>3.2470667491003318</v>
      </c>
    </row>
    <row r="152" spans="1:17" ht="15">
      <c r="A152" s="200">
        <v>29935628</v>
      </c>
      <c r="B152" s="200">
        <v>-10.53</v>
      </c>
      <c r="C152" s="200">
        <v>-10.57</v>
      </c>
      <c r="D152" s="200">
        <v>0.17</v>
      </c>
      <c r="E152" s="200">
        <v>132.57</v>
      </c>
      <c r="F152" s="200">
        <v>80</v>
      </c>
      <c r="G152" s="200">
        <v>61.56</v>
      </c>
      <c r="H152" s="200">
        <v>3.2438743058836939</v>
      </c>
      <c r="I152" s="200">
        <v>81.739999999999995</v>
      </c>
      <c r="J152" s="200">
        <v>36.450000000000003</v>
      </c>
      <c r="K152" s="141">
        <v>-14.4</v>
      </c>
      <c r="L152" s="200">
        <v>7</v>
      </c>
      <c r="M152" s="200">
        <v>69.349999999999994</v>
      </c>
      <c r="N152" s="200">
        <v>3579622703.3699999</v>
      </c>
      <c r="O152" s="200">
        <v>0</v>
      </c>
      <c r="P152" s="188">
        <f t="shared" si="4"/>
        <v>-17.57</v>
      </c>
      <c r="Q152">
        <f t="shared" si="5"/>
        <v>3.2438743058836939</v>
      </c>
    </row>
    <row r="153" spans="1:17" ht="15">
      <c r="A153" s="200">
        <v>29936028</v>
      </c>
      <c r="B153" s="200">
        <v>-10.6</v>
      </c>
      <c r="C153" s="200">
        <v>-10.64</v>
      </c>
      <c r="D153" s="200">
        <v>0.18</v>
      </c>
      <c r="E153" s="200">
        <v>132.06</v>
      </c>
      <c r="F153" s="200">
        <v>80</v>
      </c>
      <c r="G153" s="200">
        <v>61.7</v>
      </c>
      <c r="H153" s="200">
        <v>3.2202041305296496</v>
      </c>
      <c r="I153" s="200">
        <v>82.02</v>
      </c>
      <c r="J153" s="200">
        <v>36.450000000000003</v>
      </c>
      <c r="K153" s="141">
        <v>-14.4</v>
      </c>
      <c r="L153" s="200">
        <v>7</v>
      </c>
      <c r="M153" s="200">
        <v>69.349999999999994</v>
      </c>
      <c r="N153" s="200">
        <v>3579622703.77</v>
      </c>
      <c r="O153" s="200">
        <v>0</v>
      </c>
      <c r="P153" s="188">
        <f t="shared" si="4"/>
        <v>-17.64</v>
      </c>
      <c r="Q153">
        <f t="shared" si="5"/>
        <v>3.2202041305296496</v>
      </c>
    </row>
    <row r="154" spans="1:17" ht="15">
      <c r="A154" s="200">
        <v>29936428</v>
      </c>
      <c r="B154" s="200">
        <v>-10.66</v>
      </c>
      <c r="C154" s="200">
        <v>-10.71</v>
      </c>
      <c r="D154" s="200">
        <v>0.17</v>
      </c>
      <c r="E154" s="200">
        <v>131.43</v>
      </c>
      <c r="F154" s="200">
        <v>80</v>
      </c>
      <c r="G154" s="200">
        <v>61.75</v>
      </c>
      <c r="H154" s="200">
        <v>3.1918503866169403</v>
      </c>
      <c r="I154" s="200">
        <v>82.35</v>
      </c>
      <c r="J154" s="200">
        <v>36.450000000000003</v>
      </c>
      <c r="K154" s="141">
        <v>-14.4</v>
      </c>
      <c r="L154" s="200">
        <v>7</v>
      </c>
      <c r="M154" s="200">
        <v>69.349999999999994</v>
      </c>
      <c r="N154" s="200">
        <v>3579622704.1700001</v>
      </c>
      <c r="O154" s="200">
        <v>0</v>
      </c>
      <c r="P154" s="188">
        <f t="shared" si="4"/>
        <v>-17.71</v>
      </c>
      <c r="Q154">
        <f t="shared" si="5"/>
        <v>3.1918503866169403</v>
      </c>
    </row>
    <row r="155" spans="1:17" ht="15">
      <c r="A155" s="200">
        <v>29936828</v>
      </c>
      <c r="B155" s="200">
        <v>-10.71</v>
      </c>
      <c r="C155" s="200">
        <v>-10.76</v>
      </c>
      <c r="D155" s="200">
        <v>0.15</v>
      </c>
      <c r="E155" s="200">
        <v>130.56</v>
      </c>
      <c r="F155" s="200">
        <v>80</v>
      </c>
      <c r="G155" s="200">
        <v>61.74</v>
      </c>
      <c r="H155" s="200">
        <v>3.1548886066054029</v>
      </c>
      <c r="I155" s="200">
        <v>82.77</v>
      </c>
      <c r="J155" s="200">
        <v>36.450000000000003</v>
      </c>
      <c r="K155" s="141">
        <v>-14.4</v>
      </c>
      <c r="L155" s="200">
        <v>7</v>
      </c>
      <c r="M155" s="200">
        <v>69.349999999999994</v>
      </c>
      <c r="N155" s="200">
        <v>3579622704.5700002</v>
      </c>
      <c r="O155" s="200">
        <v>0</v>
      </c>
      <c r="P155" s="188">
        <f t="shared" si="4"/>
        <v>-17.759999999999998</v>
      </c>
      <c r="Q155">
        <f t="shared" si="5"/>
        <v>3.1548886066054029</v>
      </c>
    </row>
    <row r="156" spans="1:17" ht="15">
      <c r="A156" s="200">
        <v>29937228</v>
      </c>
      <c r="B156" s="200">
        <v>-10.76</v>
      </c>
      <c r="C156" s="200">
        <v>-10.82</v>
      </c>
      <c r="D156" s="200">
        <v>0.14000000000000001</v>
      </c>
      <c r="E156" s="200">
        <v>130.06</v>
      </c>
      <c r="F156" s="200">
        <v>80</v>
      </c>
      <c r="G156" s="200">
        <v>61.72</v>
      </c>
      <c r="H156" s="200">
        <v>3.1326535041356287</v>
      </c>
      <c r="I156" s="200">
        <v>83.04</v>
      </c>
      <c r="J156" s="200">
        <v>36.450000000000003</v>
      </c>
      <c r="K156" s="141">
        <v>-14.4</v>
      </c>
      <c r="L156" s="200">
        <v>7</v>
      </c>
      <c r="M156" s="200">
        <v>69.349999999999994</v>
      </c>
      <c r="N156" s="200">
        <v>3579622704.9699998</v>
      </c>
      <c r="O156" s="200">
        <v>0</v>
      </c>
      <c r="P156" s="188">
        <f t="shared" si="4"/>
        <v>-17.82</v>
      </c>
      <c r="Q156">
        <f t="shared" si="5"/>
        <v>3.1326535041356287</v>
      </c>
    </row>
    <row r="157" spans="1:17" ht="15">
      <c r="A157" s="200">
        <v>29937828</v>
      </c>
      <c r="B157" s="200">
        <v>-10.83</v>
      </c>
      <c r="C157" s="200">
        <v>-10.89</v>
      </c>
      <c r="D157" s="200">
        <v>0.12</v>
      </c>
      <c r="E157" s="200">
        <v>129.78</v>
      </c>
      <c r="F157" s="200">
        <v>80</v>
      </c>
      <c r="G157" s="200">
        <v>61.68</v>
      </c>
      <c r="H157" s="200">
        <v>3.1189062728492685</v>
      </c>
      <c r="I157" s="200">
        <v>83.23</v>
      </c>
      <c r="J157" s="200">
        <v>36.450000000000003</v>
      </c>
      <c r="K157" s="141">
        <v>-14.4</v>
      </c>
      <c r="L157" s="200">
        <v>7</v>
      </c>
      <c r="M157" s="200">
        <v>69.349999999999994</v>
      </c>
      <c r="N157" s="200">
        <v>3579622705.5700002</v>
      </c>
      <c r="O157" s="200">
        <v>0</v>
      </c>
      <c r="P157" s="188">
        <f t="shared" si="4"/>
        <v>-17.89</v>
      </c>
      <c r="Q157">
        <f t="shared" si="5"/>
        <v>3.1189062728492685</v>
      </c>
    </row>
    <row r="158" spans="1:17" ht="15">
      <c r="A158" s="200">
        <v>29938428</v>
      </c>
      <c r="B158" s="200">
        <v>-10.9</v>
      </c>
      <c r="C158" s="200">
        <v>-10.96</v>
      </c>
      <c r="D158" s="200">
        <v>0.11</v>
      </c>
      <c r="E158" s="200">
        <v>130.22999999999999</v>
      </c>
      <c r="F158" s="200">
        <v>80</v>
      </c>
      <c r="G158" s="200">
        <v>61.74</v>
      </c>
      <c r="H158" s="200">
        <v>3.1341346952430427</v>
      </c>
      <c r="I158" s="200">
        <v>83.11</v>
      </c>
      <c r="J158" s="200">
        <v>36.450000000000003</v>
      </c>
      <c r="K158" s="141">
        <v>-14.4</v>
      </c>
      <c r="L158" s="200">
        <v>7</v>
      </c>
      <c r="M158" s="200">
        <v>69.349999999999994</v>
      </c>
      <c r="N158" s="200">
        <v>3579622706.1700001</v>
      </c>
      <c r="O158" s="200">
        <v>0</v>
      </c>
      <c r="P158" s="188">
        <f t="shared" si="4"/>
        <v>-17.96</v>
      </c>
      <c r="Q158">
        <f t="shared" si="5"/>
        <v>3.1341346952430427</v>
      </c>
    </row>
    <row r="159" spans="1:17" ht="15">
      <c r="A159" s="200">
        <v>29939028</v>
      </c>
      <c r="B159" s="200">
        <v>-10.96</v>
      </c>
      <c r="C159" s="200">
        <v>-11.03</v>
      </c>
      <c r="D159" s="200">
        <v>0.1</v>
      </c>
      <c r="E159" s="200">
        <v>129.78</v>
      </c>
      <c r="F159" s="200">
        <v>80</v>
      </c>
      <c r="G159" s="200">
        <v>61.86</v>
      </c>
      <c r="H159" s="200">
        <v>3.1136682795759456</v>
      </c>
      <c r="I159" s="200">
        <v>83.36</v>
      </c>
      <c r="J159" s="200">
        <v>36.450000000000003</v>
      </c>
      <c r="K159" s="141">
        <v>-14.4</v>
      </c>
      <c r="L159" s="200">
        <v>7</v>
      </c>
      <c r="M159" s="200">
        <v>69.349999999999994</v>
      </c>
      <c r="N159" s="200">
        <v>3579622706.77</v>
      </c>
      <c r="O159" s="200">
        <v>0</v>
      </c>
      <c r="P159" s="188">
        <f t="shared" si="4"/>
        <v>-18.03</v>
      </c>
      <c r="Q159">
        <f t="shared" si="5"/>
        <v>3.1136682795759456</v>
      </c>
    </row>
    <row r="160" spans="1:17" ht="15">
      <c r="A160" s="200">
        <v>29939628</v>
      </c>
      <c r="B160" s="200">
        <v>-11.01</v>
      </c>
      <c r="C160" s="200">
        <v>-11.08</v>
      </c>
      <c r="D160" s="200">
        <v>0.1</v>
      </c>
      <c r="E160" s="200">
        <v>129.13999999999999</v>
      </c>
      <c r="F160" s="200">
        <v>80</v>
      </c>
      <c r="G160" s="200">
        <v>61.97</v>
      </c>
      <c r="H160" s="200">
        <v>3.086624525967228</v>
      </c>
      <c r="I160" s="200">
        <v>83.68</v>
      </c>
      <c r="J160" s="200">
        <v>36.450000000000003</v>
      </c>
      <c r="K160" s="141">
        <v>-14.4</v>
      </c>
      <c r="L160" s="200">
        <v>7</v>
      </c>
      <c r="M160" s="200">
        <v>69.349999999999994</v>
      </c>
      <c r="N160" s="200">
        <v>3579622707.3699999</v>
      </c>
      <c r="O160" s="200">
        <v>0</v>
      </c>
      <c r="P160" s="188">
        <f t="shared" si="4"/>
        <v>-18.079999999999998</v>
      </c>
      <c r="Q160">
        <f t="shared" si="5"/>
        <v>3.086624525967228</v>
      </c>
    </row>
    <row r="161" spans="1:17" ht="15">
      <c r="A161" s="200">
        <v>29940228</v>
      </c>
      <c r="B161" s="200">
        <v>-11.06</v>
      </c>
      <c r="C161" s="200">
        <v>-11.14</v>
      </c>
      <c r="D161" s="200">
        <v>0.09</v>
      </c>
      <c r="E161" s="200">
        <v>128.03</v>
      </c>
      <c r="F161" s="200">
        <v>80</v>
      </c>
      <c r="G161" s="200">
        <v>62.01</v>
      </c>
      <c r="H161" s="200">
        <v>3.0412221131797335</v>
      </c>
      <c r="I161" s="200">
        <v>84.2</v>
      </c>
      <c r="J161" s="200">
        <v>36.450000000000003</v>
      </c>
      <c r="K161" s="141">
        <v>-14.4</v>
      </c>
      <c r="L161" s="200">
        <v>7</v>
      </c>
      <c r="M161" s="200">
        <v>69.349999999999994</v>
      </c>
      <c r="N161" s="200">
        <v>3579622707.9699998</v>
      </c>
      <c r="O161" s="200">
        <v>0</v>
      </c>
      <c r="P161" s="188">
        <f t="shared" si="4"/>
        <v>-18.14</v>
      </c>
      <c r="Q161">
        <f t="shared" si="5"/>
        <v>3.0412221131797335</v>
      </c>
    </row>
    <row r="162" spans="1:17" ht="15">
      <c r="A162" s="200">
        <v>29940828</v>
      </c>
      <c r="B162" s="200">
        <v>-11.11</v>
      </c>
      <c r="C162" s="200">
        <v>-11.2</v>
      </c>
      <c r="D162" s="200">
        <v>0.1</v>
      </c>
      <c r="E162" s="200">
        <v>127.42</v>
      </c>
      <c r="F162" s="200">
        <v>80</v>
      </c>
      <c r="G162" s="200">
        <v>62.2</v>
      </c>
      <c r="H162" s="200">
        <v>3.0155741002355212</v>
      </c>
      <c r="I162" s="200">
        <v>84.5</v>
      </c>
      <c r="J162" s="200">
        <v>36.450000000000003</v>
      </c>
      <c r="K162" s="141">
        <v>-14.4</v>
      </c>
      <c r="L162" s="200">
        <v>7</v>
      </c>
      <c r="M162" s="200">
        <v>69.349999999999994</v>
      </c>
      <c r="N162" s="200">
        <v>3579622708.5700002</v>
      </c>
      <c r="O162" s="200">
        <v>0</v>
      </c>
      <c r="P162" s="188">
        <f t="shared" si="4"/>
        <v>-18.2</v>
      </c>
      <c r="Q162">
        <f t="shared" si="5"/>
        <v>3.0155741002355212</v>
      </c>
    </row>
    <row r="163" spans="1:17" ht="15">
      <c r="A163" s="200">
        <v>29941428</v>
      </c>
      <c r="B163" s="200">
        <v>-11.17</v>
      </c>
      <c r="C163" s="200">
        <v>-11.26</v>
      </c>
      <c r="D163" s="200">
        <v>0.1</v>
      </c>
      <c r="E163" s="200">
        <v>125.95</v>
      </c>
      <c r="F163" s="200">
        <v>80</v>
      </c>
      <c r="G163" s="200">
        <v>62.4</v>
      </c>
      <c r="H163" s="200">
        <v>2.9575559143028745</v>
      </c>
      <c r="I163" s="200">
        <v>85.17</v>
      </c>
      <c r="J163" s="200">
        <v>36.450000000000003</v>
      </c>
      <c r="K163" s="141">
        <v>-14.4</v>
      </c>
      <c r="L163" s="200">
        <v>7</v>
      </c>
      <c r="M163" s="200">
        <v>69.349999999999994</v>
      </c>
      <c r="N163" s="200">
        <v>3579622709.1700001</v>
      </c>
      <c r="O163" s="200">
        <v>0</v>
      </c>
      <c r="P163" s="188">
        <f t="shared" si="4"/>
        <v>-18.259999999999998</v>
      </c>
      <c r="Q163">
        <f t="shared" si="5"/>
        <v>2.9575559143028745</v>
      </c>
    </row>
    <row r="164" spans="1:17" ht="15">
      <c r="A164" s="200">
        <v>29942028</v>
      </c>
      <c r="B164" s="200">
        <v>-11.23</v>
      </c>
      <c r="C164" s="200">
        <v>-11.32</v>
      </c>
      <c r="D164" s="200">
        <v>0.11</v>
      </c>
      <c r="E164" s="200">
        <v>125.27</v>
      </c>
      <c r="F164" s="200">
        <v>80</v>
      </c>
      <c r="G164" s="200">
        <v>62.49</v>
      </c>
      <c r="H164" s="200">
        <v>2.9299571941089297</v>
      </c>
      <c r="I164" s="200">
        <v>85.52</v>
      </c>
      <c r="J164" s="200">
        <v>36.450000000000003</v>
      </c>
      <c r="K164" s="141">
        <v>-14.4</v>
      </c>
      <c r="L164" s="200">
        <v>7</v>
      </c>
      <c r="M164" s="200">
        <v>69.349999999999994</v>
      </c>
      <c r="N164" s="200">
        <v>3579622709.77</v>
      </c>
      <c r="O164" s="200">
        <v>0</v>
      </c>
      <c r="P164" s="188">
        <f t="shared" si="4"/>
        <v>-18.32</v>
      </c>
      <c r="Q164">
        <f t="shared" si="5"/>
        <v>2.9299571941089297</v>
      </c>
    </row>
    <row r="165" spans="1:17" ht="15">
      <c r="A165" s="200">
        <v>29942628</v>
      </c>
      <c r="B165" s="200">
        <v>-11.3</v>
      </c>
      <c r="C165" s="200">
        <v>-11.39</v>
      </c>
      <c r="D165" s="200">
        <v>0.11</v>
      </c>
      <c r="E165" s="200">
        <v>124.78</v>
      </c>
      <c r="F165" s="200">
        <v>80</v>
      </c>
      <c r="G165" s="200">
        <v>62.47</v>
      </c>
      <c r="H165" s="200">
        <v>2.9093123208618565</v>
      </c>
      <c r="I165" s="200">
        <v>85.78</v>
      </c>
      <c r="J165" s="200">
        <v>36.450000000000003</v>
      </c>
      <c r="K165" s="141">
        <v>-14.4</v>
      </c>
      <c r="L165" s="200">
        <v>7</v>
      </c>
      <c r="M165" s="200">
        <v>69.349999999999994</v>
      </c>
      <c r="N165" s="200">
        <v>3579622710.3699999</v>
      </c>
      <c r="O165" s="200">
        <v>0</v>
      </c>
      <c r="P165" s="188">
        <f t="shared" si="4"/>
        <v>-18.39</v>
      </c>
      <c r="Q165">
        <f t="shared" si="5"/>
        <v>2.9093123208618565</v>
      </c>
    </row>
    <row r="166" spans="1:17" ht="15">
      <c r="A166" s="200">
        <v>29943228</v>
      </c>
      <c r="B166" s="200">
        <v>-11.36</v>
      </c>
      <c r="C166" s="200">
        <v>-11.46</v>
      </c>
      <c r="D166" s="200">
        <v>0.12</v>
      </c>
      <c r="E166" s="200">
        <v>124.36</v>
      </c>
      <c r="F166" s="200">
        <v>80</v>
      </c>
      <c r="G166" s="200">
        <v>62.45</v>
      </c>
      <c r="H166" s="200">
        <v>2.8913939675741878</v>
      </c>
      <c r="I166" s="200">
        <v>86.02</v>
      </c>
      <c r="J166" s="200">
        <v>36.450000000000003</v>
      </c>
      <c r="K166" s="141">
        <v>-14.4</v>
      </c>
      <c r="L166" s="200">
        <v>7</v>
      </c>
      <c r="M166" s="200">
        <v>69.349999999999994</v>
      </c>
      <c r="N166" s="200">
        <v>3579622710.9699998</v>
      </c>
      <c r="O166" s="200">
        <v>0</v>
      </c>
      <c r="P166" s="188">
        <f t="shared" si="4"/>
        <v>-18.46</v>
      </c>
      <c r="Q166">
        <f t="shared" si="5"/>
        <v>2.8913939675741878</v>
      </c>
    </row>
    <row r="167" spans="1:17" ht="15">
      <c r="A167" s="200">
        <v>29943828</v>
      </c>
      <c r="B167" s="200">
        <v>-11.42</v>
      </c>
      <c r="C167" s="200">
        <v>-11.53</v>
      </c>
      <c r="D167" s="200">
        <v>0.11</v>
      </c>
      <c r="E167" s="200">
        <v>124.48</v>
      </c>
      <c r="F167" s="200">
        <v>80</v>
      </c>
      <c r="G167" s="200">
        <v>62.43</v>
      </c>
      <c r="H167" s="200">
        <v>2.893472524585349</v>
      </c>
      <c r="I167" s="200">
        <v>86.04</v>
      </c>
      <c r="J167" s="200">
        <v>36.450000000000003</v>
      </c>
      <c r="K167" s="141">
        <v>-14.4</v>
      </c>
      <c r="L167" s="200">
        <v>7</v>
      </c>
      <c r="M167" s="200">
        <v>69.349999999999994</v>
      </c>
      <c r="N167" s="200">
        <v>3579622711.5700002</v>
      </c>
      <c r="O167" s="200">
        <v>0</v>
      </c>
      <c r="P167" s="188">
        <f t="shared" si="4"/>
        <v>-18.53</v>
      </c>
      <c r="Q167">
        <f t="shared" si="5"/>
        <v>2.893472524585349</v>
      </c>
    </row>
    <row r="168" spans="1:17" ht="15">
      <c r="A168" s="200">
        <v>29944428</v>
      </c>
      <c r="B168" s="200">
        <v>-11.48</v>
      </c>
      <c r="C168" s="200">
        <v>-11.59</v>
      </c>
      <c r="D168" s="200">
        <v>0.11</v>
      </c>
      <c r="E168" s="200">
        <v>124.3</v>
      </c>
      <c r="F168" s="200">
        <v>80</v>
      </c>
      <c r="G168" s="200">
        <v>62.44</v>
      </c>
      <c r="H168" s="200">
        <v>2.8848204230618162</v>
      </c>
      <c r="I168" s="200">
        <v>86.18</v>
      </c>
      <c r="J168" s="200">
        <v>36.450000000000003</v>
      </c>
      <c r="K168" s="141">
        <v>-14.4</v>
      </c>
      <c r="L168" s="200">
        <v>7</v>
      </c>
      <c r="M168" s="200">
        <v>69.349999999999994</v>
      </c>
      <c r="N168" s="200">
        <v>3579622712.1700001</v>
      </c>
      <c r="O168" s="200">
        <v>0</v>
      </c>
      <c r="P168" s="188">
        <f t="shared" si="4"/>
        <v>-18.59</v>
      </c>
      <c r="Q168">
        <f t="shared" si="5"/>
        <v>2.8848204230618162</v>
      </c>
    </row>
    <row r="169" spans="1:17" ht="15">
      <c r="A169" s="200">
        <v>29945028</v>
      </c>
      <c r="B169" s="200">
        <v>-11.54</v>
      </c>
      <c r="C169" s="200">
        <v>-11.66</v>
      </c>
      <c r="D169" s="200">
        <v>0.11</v>
      </c>
      <c r="E169" s="200">
        <v>124.47</v>
      </c>
      <c r="F169" s="200">
        <v>80</v>
      </c>
      <c r="G169" s="200">
        <v>62.39</v>
      </c>
      <c r="H169" s="200">
        <v>2.8887388119670319</v>
      </c>
      <c r="I169" s="200">
        <v>86.17</v>
      </c>
      <c r="J169" s="200">
        <v>36.450000000000003</v>
      </c>
      <c r="K169" s="141">
        <v>-14.4</v>
      </c>
      <c r="L169" s="200">
        <v>7</v>
      </c>
      <c r="M169" s="200">
        <v>69.349999999999994</v>
      </c>
      <c r="N169" s="200">
        <v>3579622712.77</v>
      </c>
      <c r="O169" s="200">
        <v>0</v>
      </c>
      <c r="P169" s="188">
        <f t="shared" si="4"/>
        <v>-18.66</v>
      </c>
      <c r="Q169">
        <f t="shared" si="5"/>
        <v>2.8887388119670319</v>
      </c>
    </row>
    <row r="170" spans="1:17" ht="15">
      <c r="A170" s="200">
        <v>29945628</v>
      </c>
      <c r="B170" s="200">
        <v>-11.6</v>
      </c>
      <c r="C170" s="200">
        <v>-11.72</v>
      </c>
      <c r="D170" s="200">
        <v>0.11</v>
      </c>
      <c r="E170" s="200">
        <v>124.22</v>
      </c>
      <c r="F170" s="200">
        <v>80</v>
      </c>
      <c r="G170" s="200">
        <v>62.43</v>
      </c>
      <c r="H170" s="200">
        <v>2.8775360785019495</v>
      </c>
      <c r="I170" s="200">
        <v>86.34</v>
      </c>
      <c r="J170" s="200">
        <v>36.450000000000003</v>
      </c>
      <c r="K170" s="141">
        <v>-14.4</v>
      </c>
      <c r="L170" s="200">
        <v>7</v>
      </c>
      <c r="M170" s="200">
        <v>69.349999999999994</v>
      </c>
      <c r="N170" s="200">
        <v>3579622713.3699999</v>
      </c>
      <c r="O170" s="200">
        <v>0</v>
      </c>
      <c r="P170" s="188">
        <f t="shared" si="4"/>
        <v>-18.72</v>
      </c>
      <c r="Q170">
        <f t="shared" si="5"/>
        <v>2.8775360785019495</v>
      </c>
    </row>
    <row r="171" spans="1:17" ht="15">
      <c r="A171" s="200">
        <v>29946228</v>
      </c>
      <c r="B171" s="200">
        <v>-11.66</v>
      </c>
      <c r="C171" s="200">
        <v>-11.79</v>
      </c>
      <c r="D171" s="200">
        <v>0.11</v>
      </c>
      <c r="E171" s="200">
        <v>125.12</v>
      </c>
      <c r="F171" s="200">
        <v>80</v>
      </c>
      <c r="G171" s="200">
        <v>62.44</v>
      </c>
      <c r="H171" s="200">
        <v>2.9083799254929597</v>
      </c>
      <c r="I171" s="200">
        <v>86.04</v>
      </c>
      <c r="J171" s="200">
        <v>36.450000000000003</v>
      </c>
      <c r="K171" s="141">
        <v>-14.4</v>
      </c>
      <c r="L171" s="200">
        <v>7</v>
      </c>
      <c r="M171" s="200">
        <v>69.349999999999994</v>
      </c>
      <c r="N171" s="200">
        <v>3579622713.9699998</v>
      </c>
      <c r="O171" s="200">
        <v>0</v>
      </c>
      <c r="P171" s="188">
        <f t="shared" si="4"/>
        <v>-18.79</v>
      </c>
      <c r="Q171">
        <f t="shared" si="5"/>
        <v>2.9083799254929597</v>
      </c>
    </row>
    <row r="172" spans="1:17" ht="15">
      <c r="A172" s="200">
        <v>29946828</v>
      </c>
      <c r="B172" s="200">
        <v>-11.73</v>
      </c>
      <c r="C172" s="200">
        <v>-11.85</v>
      </c>
      <c r="D172" s="200">
        <v>0.11</v>
      </c>
      <c r="E172" s="200">
        <v>124.4</v>
      </c>
      <c r="F172" s="200">
        <v>80</v>
      </c>
      <c r="G172" s="200">
        <v>62.52</v>
      </c>
      <c r="H172" s="200">
        <v>2.8798125510564838</v>
      </c>
      <c r="I172" s="200">
        <v>86.4</v>
      </c>
      <c r="J172" s="200">
        <v>36.450000000000003</v>
      </c>
      <c r="K172" s="141">
        <v>-14.4</v>
      </c>
      <c r="L172" s="200">
        <v>7</v>
      </c>
      <c r="M172" s="200">
        <v>69.349999999999994</v>
      </c>
      <c r="N172" s="200">
        <v>3579622714.5700002</v>
      </c>
      <c r="O172" s="200">
        <v>0</v>
      </c>
      <c r="P172" s="188">
        <f t="shared" si="4"/>
        <v>-18.850000000000001</v>
      </c>
      <c r="Q172">
        <f t="shared" si="5"/>
        <v>2.8798125510564838</v>
      </c>
    </row>
    <row r="173" spans="1:17" ht="15">
      <c r="A173" s="200">
        <v>29947428</v>
      </c>
      <c r="B173" s="200">
        <v>-11.79</v>
      </c>
      <c r="C173" s="200">
        <v>-11.92</v>
      </c>
      <c r="D173" s="200">
        <v>0.11</v>
      </c>
      <c r="E173" s="200">
        <v>123.93</v>
      </c>
      <c r="F173" s="200">
        <v>80</v>
      </c>
      <c r="G173" s="200">
        <v>62.68</v>
      </c>
      <c r="H173" s="200">
        <v>2.860286858766834</v>
      </c>
      <c r="I173" s="200">
        <v>86.66</v>
      </c>
      <c r="J173" s="200">
        <v>36.450000000000003</v>
      </c>
      <c r="K173" s="141">
        <v>-14.4</v>
      </c>
      <c r="L173" s="200">
        <v>7</v>
      </c>
      <c r="M173" s="200">
        <v>69.349999999999994</v>
      </c>
      <c r="N173" s="200">
        <v>3579622715.1700001</v>
      </c>
      <c r="O173" s="200">
        <v>0</v>
      </c>
      <c r="P173" s="188">
        <f t="shared" si="4"/>
        <v>-18.920000000000002</v>
      </c>
      <c r="Q173">
        <f t="shared" si="5"/>
        <v>2.860286858766834</v>
      </c>
    </row>
    <row r="174" spans="1:17" ht="15">
      <c r="A174" s="200">
        <v>29948028</v>
      </c>
      <c r="B174" s="200">
        <v>-11.85</v>
      </c>
      <c r="C174" s="200">
        <v>-11.99</v>
      </c>
      <c r="D174" s="200">
        <v>0.11</v>
      </c>
      <c r="E174" s="200">
        <v>122.79</v>
      </c>
      <c r="F174" s="200">
        <v>80</v>
      </c>
      <c r="G174" s="200">
        <v>62.77</v>
      </c>
      <c r="H174" s="200">
        <v>2.8166793615507331</v>
      </c>
      <c r="I174" s="200">
        <v>87.19</v>
      </c>
      <c r="J174" s="200">
        <v>36.450000000000003</v>
      </c>
      <c r="K174" s="141">
        <v>-14.4</v>
      </c>
      <c r="L174" s="200">
        <v>7</v>
      </c>
      <c r="M174" s="200">
        <v>69.349999999999994</v>
      </c>
      <c r="N174" s="200">
        <v>3579622715.77</v>
      </c>
      <c r="O174" s="200">
        <v>0</v>
      </c>
      <c r="P174" s="188">
        <f t="shared" si="4"/>
        <v>-18.990000000000002</v>
      </c>
      <c r="Q174">
        <f t="shared" si="5"/>
        <v>2.8166793615507331</v>
      </c>
    </row>
    <row r="175" spans="1:17" ht="15">
      <c r="A175" s="200">
        <v>29948628</v>
      </c>
      <c r="B175" s="200">
        <v>-11.91</v>
      </c>
      <c r="C175" s="200">
        <v>-12.05</v>
      </c>
      <c r="D175" s="200">
        <v>0.11</v>
      </c>
      <c r="E175" s="200">
        <v>122.47</v>
      </c>
      <c r="F175" s="200">
        <v>80</v>
      </c>
      <c r="G175" s="200">
        <v>62.74</v>
      </c>
      <c r="H175" s="200">
        <v>2.8032510343479022</v>
      </c>
      <c r="I175" s="200">
        <v>87.38</v>
      </c>
      <c r="J175" s="200">
        <v>36.450000000000003</v>
      </c>
      <c r="K175" s="141">
        <v>-14.4</v>
      </c>
      <c r="L175" s="200">
        <v>7</v>
      </c>
      <c r="M175" s="200">
        <v>69.349999999999994</v>
      </c>
      <c r="N175" s="200">
        <v>3579622716.3699999</v>
      </c>
      <c r="O175" s="200">
        <v>0</v>
      </c>
      <c r="P175" s="188">
        <f t="shared" si="4"/>
        <v>-19.05</v>
      </c>
      <c r="Q175">
        <f t="shared" si="5"/>
        <v>2.8032510343479022</v>
      </c>
    </row>
    <row r="176" spans="1:17" ht="15">
      <c r="A176" s="200">
        <v>29949228</v>
      </c>
      <c r="B176" s="200">
        <v>-11.97</v>
      </c>
      <c r="C176" s="200">
        <v>-12.12</v>
      </c>
      <c r="D176" s="200">
        <v>0.11</v>
      </c>
      <c r="E176" s="200">
        <v>122.08</v>
      </c>
      <c r="F176" s="200">
        <v>80</v>
      </c>
      <c r="G176" s="200">
        <v>62.73</v>
      </c>
      <c r="H176" s="200">
        <v>2.7870702034565635</v>
      </c>
      <c r="I176" s="200">
        <v>87.6</v>
      </c>
      <c r="J176" s="200">
        <v>36.450000000000003</v>
      </c>
      <c r="K176" s="141">
        <v>-14.4</v>
      </c>
      <c r="L176" s="200">
        <v>7</v>
      </c>
      <c r="M176" s="200">
        <v>69.349999999999994</v>
      </c>
      <c r="N176" s="200">
        <v>3579622716.9699998</v>
      </c>
      <c r="O176" s="200">
        <v>0</v>
      </c>
      <c r="P176" s="188">
        <f t="shared" si="4"/>
        <v>-19.119999999999997</v>
      </c>
      <c r="Q176">
        <f t="shared" si="5"/>
        <v>2.7870702034565635</v>
      </c>
    </row>
    <row r="177" spans="1:17" ht="15">
      <c r="A177" s="200">
        <v>29949828</v>
      </c>
      <c r="B177" s="200">
        <v>-12.03</v>
      </c>
      <c r="C177" s="200">
        <v>-12.18</v>
      </c>
      <c r="D177" s="200">
        <v>0.11</v>
      </c>
      <c r="E177" s="200">
        <v>122.11</v>
      </c>
      <c r="F177" s="200">
        <v>80</v>
      </c>
      <c r="G177" s="200">
        <v>62.67</v>
      </c>
      <c r="H177" s="200">
        <v>2.7862316745645557</v>
      </c>
      <c r="I177" s="200">
        <v>87.66</v>
      </c>
      <c r="J177" s="200">
        <v>36.450000000000003</v>
      </c>
      <c r="K177" s="141">
        <v>-14.4</v>
      </c>
      <c r="L177" s="200">
        <v>7</v>
      </c>
      <c r="M177" s="200">
        <v>69.349999999999994</v>
      </c>
      <c r="N177" s="200">
        <v>3579622717.5700002</v>
      </c>
      <c r="O177" s="200">
        <v>0</v>
      </c>
      <c r="P177" s="188">
        <f t="shared" si="4"/>
        <v>-19.18</v>
      </c>
      <c r="Q177">
        <f t="shared" si="5"/>
        <v>2.7862316745645557</v>
      </c>
    </row>
    <row r="178" spans="1:17" ht="15">
      <c r="A178" s="200">
        <v>29950428</v>
      </c>
      <c r="B178" s="200">
        <v>-12.09</v>
      </c>
      <c r="C178" s="200">
        <v>-12.24</v>
      </c>
      <c r="D178" s="200">
        <v>0.1</v>
      </c>
      <c r="E178" s="200">
        <v>122.25</v>
      </c>
      <c r="F178" s="200">
        <v>80</v>
      </c>
      <c r="G178" s="200">
        <v>62.63</v>
      </c>
      <c r="H178" s="200">
        <v>2.7893143591507483</v>
      </c>
      <c r="I178" s="200">
        <v>87.66</v>
      </c>
      <c r="J178" s="200">
        <v>36.450000000000003</v>
      </c>
      <c r="K178" s="141">
        <v>-14.4</v>
      </c>
      <c r="L178" s="200">
        <v>7</v>
      </c>
      <c r="M178" s="200">
        <v>69.349999999999994</v>
      </c>
      <c r="N178" s="200">
        <v>3579622718.1700001</v>
      </c>
      <c r="O178" s="200">
        <v>0</v>
      </c>
      <c r="P178" s="188">
        <f t="shared" si="4"/>
        <v>-19.240000000000002</v>
      </c>
      <c r="Q178">
        <f t="shared" si="5"/>
        <v>2.7893143591507483</v>
      </c>
    </row>
    <row r="179" spans="1:17" ht="15">
      <c r="A179" s="200">
        <v>29951028</v>
      </c>
      <c r="B179" s="200">
        <v>-12.15</v>
      </c>
      <c r="C179" s="200">
        <v>-12.31</v>
      </c>
      <c r="D179" s="200">
        <v>0.1</v>
      </c>
      <c r="E179" s="200">
        <v>122.56</v>
      </c>
      <c r="F179" s="200">
        <v>80</v>
      </c>
      <c r="G179" s="200">
        <v>62.61</v>
      </c>
      <c r="H179" s="200">
        <v>2.7981493317942685</v>
      </c>
      <c r="I179" s="200">
        <v>87.6</v>
      </c>
      <c r="J179" s="200">
        <v>36.450000000000003</v>
      </c>
      <c r="K179" s="141">
        <v>-14.4</v>
      </c>
      <c r="L179" s="200">
        <v>7</v>
      </c>
      <c r="M179" s="200">
        <v>69.349999999999994</v>
      </c>
      <c r="N179" s="200">
        <v>3579622718.77</v>
      </c>
      <c r="O179" s="200">
        <v>0</v>
      </c>
      <c r="P179" s="188">
        <f t="shared" si="4"/>
        <v>-19.310000000000002</v>
      </c>
      <c r="Q179">
        <f t="shared" si="5"/>
        <v>2.7981493317942685</v>
      </c>
    </row>
    <row r="180" spans="1:17" ht="15">
      <c r="A180" s="200">
        <v>29951628</v>
      </c>
      <c r="B180" s="200">
        <v>-12.21</v>
      </c>
      <c r="C180" s="200">
        <v>-12.37</v>
      </c>
      <c r="D180" s="200">
        <v>0.1</v>
      </c>
      <c r="E180" s="200">
        <v>122.65</v>
      </c>
      <c r="F180" s="200">
        <v>80</v>
      </c>
      <c r="G180" s="200">
        <v>62.64</v>
      </c>
      <c r="H180" s="200">
        <v>2.7994491304942963</v>
      </c>
      <c r="I180" s="200">
        <v>87.63</v>
      </c>
      <c r="J180" s="200">
        <v>36.450000000000003</v>
      </c>
      <c r="K180" s="141">
        <v>-14.4</v>
      </c>
      <c r="L180" s="200">
        <v>7</v>
      </c>
      <c r="M180" s="200">
        <v>69.349999999999994</v>
      </c>
      <c r="N180" s="200">
        <v>3579622719.3699999</v>
      </c>
      <c r="O180" s="200">
        <v>0</v>
      </c>
      <c r="P180" s="188">
        <f t="shared" si="4"/>
        <v>-19.369999999999997</v>
      </c>
      <c r="Q180">
        <f t="shared" si="5"/>
        <v>2.7994491304942963</v>
      </c>
    </row>
    <row r="181" spans="1:17" ht="15">
      <c r="A181" s="200">
        <v>29952228</v>
      </c>
      <c r="B181" s="200">
        <v>-12.26</v>
      </c>
      <c r="C181" s="200">
        <v>-12.43</v>
      </c>
      <c r="D181" s="200">
        <v>0.1</v>
      </c>
      <c r="E181" s="200">
        <v>122.95</v>
      </c>
      <c r="F181" s="200">
        <v>80</v>
      </c>
      <c r="G181" s="200">
        <v>62.65</v>
      </c>
      <c r="H181" s="200">
        <v>2.8082625456645305</v>
      </c>
      <c r="I181" s="200">
        <v>87.56</v>
      </c>
      <c r="J181" s="200">
        <v>36.450000000000003</v>
      </c>
      <c r="K181" s="141">
        <v>-14.4</v>
      </c>
      <c r="L181" s="200">
        <v>7</v>
      </c>
      <c r="M181" s="200">
        <v>69.349999999999994</v>
      </c>
      <c r="N181" s="200">
        <v>3579622719.9699998</v>
      </c>
      <c r="O181" s="200">
        <v>0</v>
      </c>
      <c r="P181" s="188">
        <f t="shared" si="4"/>
        <v>-19.43</v>
      </c>
      <c r="Q181">
        <f t="shared" si="5"/>
        <v>2.8082625456645305</v>
      </c>
    </row>
    <row r="182" spans="1:17" ht="15">
      <c r="A182" s="200">
        <v>29952828</v>
      </c>
      <c r="B182" s="200">
        <v>-12.32</v>
      </c>
      <c r="C182" s="200">
        <v>-12.49</v>
      </c>
      <c r="D182" s="200">
        <v>0.1</v>
      </c>
      <c r="E182" s="200">
        <v>122.55</v>
      </c>
      <c r="F182" s="200">
        <v>80</v>
      </c>
      <c r="G182" s="200">
        <v>62.75</v>
      </c>
      <c r="H182" s="200">
        <v>2.7920551802146885</v>
      </c>
      <c r="I182" s="200">
        <v>87.79</v>
      </c>
      <c r="J182" s="200">
        <v>36.450000000000003</v>
      </c>
      <c r="K182" s="141">
        <v>-14.4</v>
      </c>
      <c r="L182" s="200">
        <v>7</v>
      </c>
      <c r="M182" s="200">
        <v>69.349999999999994</v>
      </c>
      <c r="N182" s="200">
        <v>3579622720.5700002</v>
      </c>
      <c r="O182" s="200">
        <v>0</v>
      </c>
      <c r="P182" s="188">
        <f t="shared" si="4"/>
        <v>-19.490000000000002</v>
      </c>
      <c r="Q182">
        <f t="shared" si="5"/>
        <v>2.7920551802146885</v>
      </c>
    </row>
    <row r="183" spans="1:17" ht="15">
      <c r="A183" s="200">
        <v>29953428</v>
      </c>
      <c r="B183" s="200">
        <v>-12.38</v>
      </c>
      <c r="C183" s="200">
        <v>-12.55</v>
      </c>
      <c r="D183" s="200">
        <v>0.1</v>
      </c>
      <c r="E183" s="200">
        <v>121.98</v>
      </c>
      <c r="F183" s="200">
        <v>80</v>
      </c>
      <c r="G183" s="200">
        <v>62.82</v>
      </c>
      <c r="H183" s="200">
        <v>2.7699162940106641</v>
      </c>
      <c r="I183" s="200">
        <v>88.08</v>
      </c>
      <c r="J183" s="200">
        <v>36.450000000000003</v>
      </c>
      <c r="K183" s="141">
        <v>-14.4</v>
      </c>
      <c r="L183" s="200">
        <v>7</v>
      </c>
      <c r="M183" s="200">
        <v>69.349999999999994</v>
      </c>
      <c r="N183" s="200">
        <v>3579622721.1700001</v>
      </c>
      <c r="O183" s="200">
        <v>0</v>
      </c>
      <c r="P183" s="188">
        <f t="shared" si="4"/>
        <v>-19.55</v>
      </c>
      <c r="Q183">
        <f t="shared" si="5"/>
        <v>2.7699162940106641</v>
      </c>
    </row>
    <row r="184" spans="1:17" ht="15">
      <c r="A184" s="200">
        <v>29954028</v>
      </c>
      <c r="B184" s="200">
        <v>-12.44</v>
      </c>
      <c r="C184" s="200">
        <v>-12.62</v>
      </c>
      <c r="D184" s="200">
        <v>0.1</v>
      </c>
      <c r="E184" s="200">
        <v>120.81</v>
      </c>
      <c r="F184" s="200">
        <v>80</v>
      </c>
      <c r="G184" s="200">
        <v>63.04</v>
      </c>
      <c r="H184" s="200">
        <v>2.7266117985916867</v>
      </c>
      <c r="I184" s="200">
        <v>88.61</v>
      </c>
      <c r="J184" s="200">
        <v>36.450000000000003</v>
      </c>
      <c r="K184" s="141">
        <v>-14.4</v>
      </c>
      <c r="L184" s="200">
        <v>7</v>
      </c>
      <c r="M184" s="200">
        <v>69.349999999999994</v>
      </c>
      <c r="N184" s="200">
        <v>3579622721.77</v>
      </c>
      <c r="O184" s="200">
        <v>0</v>
      </c>
      <c r="P184" s="188">
        <f t="shared" si="4"/>
        <v>-19.619999999999997</v>
      </c>
      <c r="Q184">
        <f t="shared" si="5"/>
        <v>2.7266117985916867</v>
      </c>
    </row>
    <row r="185" spans="1:17" ht="15">
      <c r="A185" s="200">
        <v>29954628</v>
      </c>
      <c r="B185" s="200">
        <v>-12.5</v>
      </c>
      <c r="C185" s="200">
        <v>-12.68</v>
      </c>
      <c r="D185" s="200">
        <v>0.1</v>
      </c>
      <c r="E185" s="200">
        <v>118.87</v>
      </c>
      <c r="F185" s="200">
        <v>80</v>
      </c>
      <c r="G185" s="200">
        <v>63.45</v>
      </c>
      <c r="H185" s="200">
        <v>2.6577685793918442</v>
      </c>
      <c r="I185" s="200">
        <v>89.45</v>
      </c>
      <c r="J185" s="200">
        <v>36.450000000000003</v>
      </c>
      <c r="K185" s="141">
        <v>-14.4</v>
      </c>
      <c r="L185" s="200">
        <v>7</v>
      </c>
      <c r="M185" s="200">
        <v>69.349999999999994</v>
      </c>
      <c r="N185" s="200">
        <v>3579622722.3699999</v>
      </c>
      <c r="O185" s="200">
        <v>0</v>
      </c>
      <c r="P185" s="188">
        <f t="shared" si="4"/>
        <v>-19.68</v>
      </c>
      <c r="Q185">
        <f t="shared" si="5"/>
        <v>2.6577685793918442</v>
      </c>
    </row>
    <row r="186" spans="1:17" ht="15">
      <c r="A186" s="200">
        <v>29955228</v>
      </c>
      <c r="B186" s="200">
        <v>-12.55</v>
      </c>
      <c r="C186" s="200">
        <v>-12.74</v>
      </c>
      <c r="D186" s="200">
        <v>0.11</v>
      </c>
      <c r="E186" s="200">
        <v>116.22</v>
      </c>
      <c r="F186" s="200">
        <v>80</v>
      </c>
      <c r="G186" s="200">
        <v>63.86</v>
      </c>
      <c r="H186" s="200">
        <v>2.5666799783615497</v>
      </c>
      <c r="I186" s="200">
        <v>90.56</v>
      </c>
      <c r="J186" s="200">
        <v>36.450000000000003</v>
      </c>
      <c r="K186" s="141">
        <v>-14.4</v>
      </c>
      <c r="L186" s="200">
        <v>7</v>
      </c>
      <c r="M186" s="200">
        <v>69.349999999999994</v>
      </c>
      <c r="N186" s="200">
        <v>3579622722.9699998</v>
      </c>
      <c r="O186" s="200">
        <v>0</v>
      </c>
      <c r="P186" s="188">
        <f t="shared" si="4"/>
        <v>-19.740000000000002</v>
      </c>
      <c r="Q186">
        <f t="shared" si="5"/>
        <v>2.5666799783615497</v>
      </c>
    </row>
    <row r="187" spans="1:17" ht="15">
      <c r="A187" s="200">
        <v>29955828</v>
      </c>
      <c r="B187" s="200">
        <v>-12.61</v>
      </c>
      <c r="C187" s="200">
        <v>-12.8</v>
      </c>
      <c r="D187" s="200">
        <v>0.11</v>
      </c>
      <c r="E187" s="200">
        <v>113.97</v>
      </c>
      <c r="F187" s="200">
        <v>80</v>
      </c>
      <c r="G187" s="200">
        <v>64.260000000000005</v>
      </c>
      <c r="H187" s="200">
        <v>2.4910682819970709</v>
      </c>
      <c r="I187" s="200">
        <v>91.51</v>
      </c>
      <c r="J187" s="200">
        <v>36.450000000000003</v>
      </c>
      <c r="K187" s="141">
        <v>-14.4</v>
      </c>
      <c r="L187" s="200">
        <v>7</v>
      </c>
      <c r="M187" s="200">
        <v>69.349999999999994</v>
      </c>
      <c r="N187" s="200">
        <v>3579622723.5700002</v>
      </c>
      <c r="O187" s="200">
        <v>0</v>
      </c>
      <c r="P187" s="188">
        <f t="shared" si="4"/>
        <v>-19.8</v>
      </c>
      <c r="Q187">
        <f t="shared" si="5"/>
        <v>2.4910682819970709</v>
      </c>
    </row>
    <row r="188" spans="1:17" ht="15">
      <c r="A188" s="200">
        <v>29956428</v>
      </c>
      <c r="B188" s="200">
        <v>-12.67</v>
      </c>
      <c r="C188" s="200">
        <v>-12.87</v>
      </c>
      <c r="D188" s="200">
        <v>0.11</v>
      </c>
      <c r="E188" s="200">
        <v>110.97</v>
      </c>
      <c r="F188" s="200">
        <v>80</v>
      </c>
      <c r="G188" s="200">
        <v>64.53</v>
      </c>
      <c r="H188" s="200">
        <v>2.3932255405226375</v>
      </c>
      <c r="I188" s="200">
        <v>92.74</v>
      </c>
      <c r="J188" s="200">
        <v>36.450000000000003</v>
      </c>
      <c r="K188" s="141">
        <v>-14.4</v>
      </c>
      <c r="L188" s="200">
        <v>7</v>
      </c>
      <c r="M188" s="200">
        <v>69.349999999999994</v>
      </c>
      <c r="N188" s="200">
        <v>3579622724.1700001</v>
      </c>
      <c r="O188" s="200">
        <v>0</v>
      </c>
      <c r="P188" s="188">
        <f t="shared" si="4"/>
        <v>-19.869999999999997</v>
      </c>
      <c r="Q188">
        <f t="shared" si="5"/>
        <v>2.3932255405226375</v>
      </c>
    </row>
    <row r="189" spans="1:17" ht="15">
      <c r="A189" s="200">
        <v>29957028</v>
      </c>
      <c r="B189" s="200">
        <v>-12.73</v>
      </c>
      <c r="C189" s="200">
        <v>-12.93</v>
      </c>
      <c r="D189" s="200">
        <v>0.11</v>
      </c>
      <c r="E189" s="200">
        <v>109.55</v>
      </c>
      <c r="F189" s="200">
        <v>80</v>
      </c>
      <c r="G189" s="200">
        <v>64.790000000000006</v>
      </c>
      <c r="H189" s="200">
        <v>2.3472659943465493</v>
      </c>
      <c r="I189" s="200">
        <v>93.35</v>
      </c>
      <c r="J189" s="200">
        <v>36.450000000000003</v>
      </c>
      <c r="K189" s="141">
        <v>-14.4</v>
      </c>
      <c r="L189" s="200">
        <v>7</v>
      </c>
      <c r="M189" s="200">
        <v>69.349999999999994</v>
      </c>
      <c r="N189" s="200">
        <v>3579622724.77</v>
      </c>
      <c r="O189" s="200">
        <v>0</v>
      </c>
      <c r="P189" s="188">
        <f t="shared" si="4"/>
        <v>-19.93</v>
      </c>
      <c r="Q189">
        <f t="shared" si="5"/>
        <v>2.3472659943465493</v>
      </c>
    </row>
    <row r="190" spans="1:17" ht="15">
      <c r="A190" s="200">
        <v>29957628</v>
      </c>
      <c r="B190" s="200">
        <v>-12.8</v>
      </c>
      <c r="C190" s="200">
        <v>-13</v>
      </c>
      <c r="D190" s="200">
        <v>0.11</v>
      </c>
      <c r="E190" s="200">
        <v>107.42</v>
      </c>
      <c r="F190" s="200">
        <v>80</v>
      </c>
      <c r="G190" s="200">
        <v>65.040000000000006</v>
      </c>
      <c r="H190" s="200">
        <v>2.2800647349221279</v>
      </c>
      <c r="I190" s="200">
        <v>94.23</v>
      </c>
      <c r="J190" s="200">
        <v>36.450000000000003</v>
      </c>
      <c r="K190" s="141">
        <v>-14.4</v>
      </c>
      <c r="L190" s="200">
        <v>7</v>
      </c>
      <c r="M190" s="200">
        <v>69.349999999999994</v>
      </c>
      <c r="N190" s="200">
        <v>3579622725.3699999</v>
      </c>
      <c r="O190" s="200">
        <v>0</v>
      </c>
      <c r="P190" s="188">
        <f t="shared" si="4"/>
        <v>-20</v>
      </c>
      <c r="Q190">
        <f t="shared" si="5"/>
        <v>2.2800647349221279</v>
      </c>
    </row>
    <row r="191" spans="1:17" ht="15">
      <c r="A191" s="200">
        <v>29958228</v>
      </c>
      <c r="B191" s="200">
        <v>-12.86</v>
      </c>
      <c r="C191" s="200">
        <v>-13.07</v>
      </c>
      <c r="D191" s="200">
        <v>0.11</v>
      </c>
      <c r="E191" s="200">
        <v>106.05</v>
      </c>
      <c r="F191" s="200">
        <v>80</v>
      </c>
      <c r="G191" s="200">
        <v>64.88</v>
      </c>
      <c r="H191" s="200">
        <v>2.237003909050951</v>
      </c>
      <c r="I191" s="200">
        <v>94.81</v>
      </c>
      <c r="J191" s="200">
        <v>36.450000000000003</v>
      </c>
      <c r="K191" s="141">
        <v>-14.4</v>
      </c>
      <c r="L191" s="200">
        <v>7</v>
      </c>
      <c r="M191" s="200">
        <v>69.349999999999994</v>
      </c>
      <c r="N191" s="200">
        <v>3579622725.9699998</v>
      </c>
      <c r="O191" s="200">
        <v>0</v>
      </c>
      <c r="P191" s="188">
        <f t="shared" si="4"/>
        <v>-20.07</v>
      </c>
      <c r="Q191">
        <f t="shared" si="5"/>
        <v>2.237003909050951</v>
      </c>
    </row>
    <row r="192" spans="1:17" ht="15">
      <c r="A192" s="200">
        <v>29958828</v>
      </c>
      <c r="B192" s="200">
        <v>-12.92</v>
      </c>
      <c r="C192" s="200">
        <v>-13.13</v>
      </c>
      <c r="D192" s="200">
        <v>0.11</v>
      </c>
      <c r="E192" s="200">
        <v>107.32</v>
      </c>
      <c r="F192" s="200">
        <v>80</v>
      </c>
      <c r="G192" s="200">
        <v>64.61</v>
      </c>
      <c r="H192" s="200">
        <v>2.2738884174019343</v>
      </c>
      <c r="I192" s="200">
        <v>94.4</v>
      </c>
      <c r="J192" s="200">
        <v>36.450000000000003</v>
      </c>
      <c r="K192" s="141">
        <v>-14.4</v>
      </c>
      <c r="L192" s="200">
        <v>7</v>
      </c>
      <c r="M192" s="200">
        <v>69.349999999999994</v>
      </c>
      <c r="N192" s="200">
        <v>3579622726.5700002</v>
      </c>
      <c r="O192" s="200">
        <v>0</v>
      </c>
      <c r="P192" s="188">
        <f t="shared" ref="P192:P255" si="6">IF(C192&lt;=K192,K192-L192,C192-L192)</f>
        <v>-20.130000000000003</v>
      </c>
      <c r="Q192">
        <f t="shared" ref="Q192:Q255" si="7">E192/((M192+J192-P192)-(((0.00001*E192^2)+(0.0026*E192))*(F192)))*2</f>
        <v>2.2738884174019343</v>
      </c>
    </row>
    <row r="193" spans="1:17" ht="15">
      <c r="A193" s="200">
        <v>29959428</v>
      </c>
      <c r="B193" s="200">
        <v>-12.98</v>
      </c>
      <c r="C193" s="200">
        <v>-13.2</v>
      </c>
      <c r="D193" s="200">
        <v>0.11</v>
      </c>
      <c r="E193" s="200">
        <v>110.6</v>
      </c>
      <c r="F193" s="200">
        <v>80</v>
      </c>
      <c r="G193" s="200">
        <v>63.84</v>
      </c>
      <c r="H193" s="200">
        <v>2.3731534462994426</v>
      </c>
      <c r="I193" s="200">
        <v>93.21</v>
      </c>
      <c r="J193" s="200">
        <v>36.450000000000003</v>
      </c>
      <c r="K193" s="141">
        <v>-14.4</v>
      </c>
      <c r="L193" s="200">
        <v>7</v>
      </c>
      <c r="M193" s="200">
        <v>69.349999999999994</v>
      </c>
      <c r="N193" s="200">
        <v>3579622727.1700001</v>
      </c>
      <c r="O193" s="200">
        <v>0</v>
      </c>
      <c r="P193" s="188">
        <f t="shared" si="6"/>
        <v>-20.2</v>
      </c>
      <c r="Q193">
        <f t="shared" si="7"/>
        <v>2.3731534462994426</v>
      </c>
    </row>
    <row r="194" spans="1:17" ht="15">
      <c r="A194" s="200">
        <v>29960028</v>
      </c>
      <c r="B194" s="200">
        <v>-13.05</v>
      </c>
      <c r="C194" s="200">
        <v>-13.27</v>
      </c>
      <c r="D194" s="200">
        <v>0.11</v>
      </c>
      <c r="E194" s="200">
        <v>115.39</v>
      </c>
      <c r="F194" s="200">
        <v>80</v>
      </c>
      <c r="G194" s="200">
        <v>63.47</v>
      </c>
      <c r="H194" s="200">
        <v>2.5244758003557255</v>
      </c>
      <c r="I194" s="200">
        <v>91.42</v>
      </c>
      <c r="J194" s="200">
        <v>36.450000000000003</v>
      </c>
      <c r="K194" s="141">
        <v>-14.4</v>
      </c>
      <c r="L194" s="200">
        <v>7</v>
      </c>
      <c r="M194" s="200">
        <v>69.349999999999994</v>
      </c>
      <c r="N194" s="200">
        <v>3579622727.77</v>
      </c>
      <c r="O194" s="200">
        <v>0</v>
      </c>
      <c r="P194" s="188">
        <f t="shared" si="6"/>
        <v>-20.27</v>
      </c>
      <c r="Q194">
        <f t="shared" si="7"/>
        <v>2.5244758003557255</v>
      </c>
    </row>
    <row r="195" spans="1:17" ht="15">
      <c r="A195" s="200">
        <v>29960628</v>
      </c>
      <c r="B195" s="200">
        <v>-13.11</v>
      </c>
      <c r="C195" s="200">
        <v>-13.33</v>
      </c>
      <c r="D195" s="200">
        <v>0.11</v>
      </c>
      <c r="E195" s="200">
        <v>117.1</v>
      </c>
      <c r="F195" s="200">
        <v>80</v>
      </c>
      <c r="G195" s="200">
        <v>63.48</v>
      </c>
      <c r="H195" s="200">
        <v>2.5792022120083957</v>
      </c>
      <c r="I195" s="200">
        <v>90.81</v>
      </c>
      <c r="J195" s="200">
        <v>36.450000000000003</v>
      </c>
      <c r="K195" s="141">
        <v>-14.4</v>
      </c>
      <c r="L195" s="200">
        <v>7</v>
      </c>
      <c r="M195" s="200">
        <v>69.349999999999994</v>
      </c>
      <c r="N195" s="200">
        <v>3579622728.3699999</v>
      </c>
      <c r="O195" s="200">
        <v>0</v>
      </c>
      <c r="P195" s="188">
        <f t="shared" si="6"/>
        <v>-20.329999999999998</v>
      </c>
      <c r="Q195">
        <f t="shared" si="7"/>
        <v>2.5792022120083957</v>
      </c>
    </row>
    <row r="196" spans="1:17" ht="15">
      <c r="A196" s="200">
        <v>29961228</v>
      </c>
      <c r="B196" s="200">
        <v>-13.17</v>
      </c>
      <c r="C196" s="200">
        <v>-13.4</v>
      </c>
      <c r="D196" s="200">
        <v>0.11</v>
      </c>
      <c r="E196" s="200">
        <v>117.6</v>
      </c>
      <c r="F196" s="200">
        <v>80</v>
      </c>
      <c r="G196" s="200">
        <v>63.31</v>
      </c>
      <c r="H196" s="200">
        <v>2.5938680254064965</v>
      </c>
      <c r="I196" s="200">
        <v>90.68</v>
      </c>
      <c r="J196" s="200">
        <v>36.450000000000003</v>
      </c>
      <c r="K196" s="141">
        <v>-14.4</v>
      </c>
      <c r="L196" s="200">
        <v>7</v>
      </c>
      <c r="M196" s="200">
        <v>69.349999999999994</v>
      </c>
      <c r="N196" s="200">
        <v>3579622728.9699998</v>
      </c>
      <c r="O196" s="200">
        <v>0</v>
      </c>
      <c r="P196" s="188">
        <f t="shared" si="6"/>
        <v>-20.399999999999999</v>
      </c>
      <c r="Q196">
        <f t="shared" si="7"/>
        <v>2.5938680254064965</v>
      </c>
    </row>
    <row r="197" spans="1:17" ht="15">
      <c r="A197" s="200">
        <v>29961830</v>
      </c>
      <c r="B197" s="200">
        <v>-13.23</v>
      </c>
      <c r="C197" s="200">
        <v>-13.46</v>
      </c>
      <c r="D197" s="200">
        <v>0.11</v>
      </c>
      <c r="E197" s="200">
        <v>118.65</v>
      </c>
      <c r="F197" s="200">
        <v>80</v>
      </c>
      <c r="G197" s="200">
        <v>63.15</v>
      </c>
      <c r="H197" s="200">
        <v>2.6273674789834414</v>
      </c>
      <c r="I197" s="200">
        <v>90.32</v>
      </c>
      <c r="J197" s="200">
        <v>36.450000000000003</v>
      </c>
      <c r="K197" s="141">
        <v>-14.4</v>
      </c>
      <c r="L197" s="200">
        <v>7</v>
      </c>
      <c r="M197" s="200">
        <v>69.349999999999994</v>
      </c>
      <c r="N197" s="200">
        <v>3579622729.5700002</v>
      </c>
      <c r="O197" s="200">
        <v>0</v>
      </c>
      <c r="P197" s="188">
        <f t="shared" si="6"/>
        <v>-20.46</v>
      </c>
      <c r="Q197">
        <f t="shared" si="7"/>
        <v>2.6273674789834414</v>
      </c>
    </row>
    <row r="198" spans="1:17" ht="15">
      <c r="A198" s="200">
        <v>29962430</v>
      </c>
      <c r="B198" s="200">
        <v>-13.29</v>
      </c>
      <c r="C198" s="200">
        <v>-13.53</v>
      </c>
      <c r="D198" s="200">
        <v>0.11</v>
      </c>
      <c r="E198" s="200">
        <v>119.6</v>
      </c>
      <c r="F198" s="200">
        <v>80</v>
      </c>
      <c r="G198" s="200">
        <v>62.96</v>
      </c>
      <c r="H198" s="200">
        <v>2.6574862810603705</v>
      </c>
      <c r="I198" s="200">
        <v>90.01</v>
      </c>
      <c r="J198" s="200">
        <v>36.450000000000003</v>
      </c>
      <c r="K198" s="141">
        <v>-14.4</v>
      </c>
      <c r="L198" s="200">
        <v>7</v>
      </c>
      <c r="M198" s="200">
        <v>69.349999999999994</v>
      </c>
      <c r="N198" s="200">
        <v>3579622730.1700001</v>
      </c>
      <c r="O198" s="200">
        <v>0</v>
      </c>
      <c r="P198" s="188">
        <f t="shared" si="6"/>
        <v>-20.53</v>
      </c>
      <c r="Q198">
        <f t="shared" si="7"/>
        <v>2.6574862810603705</v>
      </c>
    </row>
    <row r="199" spans="1:17" ht="15">
      <c r="A199" s="200">
        <v>29963030</v>
      </c>
      <c r="B199" s="200">
        <v>-13.35</v>
      </c>
      <c r="C199" s="200">
        <v>-13.59</v>
      </c>
      <c r="D199" s="200">
        <v>0.11</v>
      </c>
      <c r="E199" s="200">
        <v>121.08</v>
      </c>
      <c r="F199" s="200">
        <v>80</v>
      </c>
      <c r="G199" s="200">
        <v>62.85</v>
      </c>
      <c r="H199" s="200">
        <v>2.7063917989708695</v>
      </c>
      <c r="I199" s="200">
        <v>89.48</v>
      </c>
      <c r="J199" s="200">
        <v>36.450000000000003</v>
      </c>
      <c r="K199" s="141">
        <v>-14.4</v>
      </c>
      <c r="L199" s="200">
        <v>7</v>
      </c>
      <c r="M199" s="200">
        <v>69.349999999999994</v>
      </c>
      <c r="N199" s="200">
        <v>3579622730.77</v>
      </c>
      <c r="O199" s="200">
        <v>0</v>
      </c>
      <c r="P199" s="188">
        <f t="shared" si="6"/>
        <v>-20.59</v>
      </c>
      <c r="Q199">
        <f t="shared" si="7"/>
        <v>2.7063917989708695</v>
      </c>
    </row>
    <row r="200" spans="1:17" ht="15">
      <c r="A200" s="200">
        <v>29963630</v>
      </c>
      <c r="B200" s="200">
        <v>-13.4</v>
      </c>
      <c r="C200" s="200">
        <v>-13.65</v>
      </c>
      <c r="D200" s="200">
        <v>0.1</v>
      </c>
      <c r="E200" s="200">
        <v>121.9</v>
      </c>
      <c r="F200" s="200">
        <v>80</v>
      </c>
      <c r="G200" s="200">
        <v>62.79</v>
      </c>
      <c r="H200" s="200">
        <v>2.7329659545530407</v>
      </c>
      <c r="I200" s="200">
        <v>89.21</v>
      </c>
      <c r="J200" s="200">
        <v>36.450000000000003</v>
      </c>
      <c r="K200" s="141">
        <v>-14.4</v>
      </c>
      <c r="L200" s="200">
        <v>7</v>
      </c>
      <c r="M200" s="200">
        <v>69.349999999999994</v>
      </c>
      <c r="N200" s="200">
        <v>3579622731.3699999</v>
      </c>
      <c r="O200" s="200">
        <v>0</v>
      </c>
      <c r="P200" s="188">
        <f t="shared" si="6"/>
        <v>-20.65</v>
      </c>
      <c r="Q200">
        <f t="shared" si="7"/>
        <v>2.7329659545530407</v>
      </c>
    </row>
    <row r="201" spans="1:17" ht="15">
      <c r="A201" s="200">
        <v>29964230</v>
      </c>
      <c r="B201" s="200">
        <v>-13.46</v>
      </c>
      <c r="C201" s="200">
        <v>-13.71</v>
      </c>
      <c r="D201" s="200">
        <v>0.1</v>
      </c>
      <c r="E201" s="200">
        <v>122.12</v>
      </c>
      <c r="F201" s="200">
        <v>80</v>
      </c>
      <c r="G201" s="200">
        <v>62.76</v>
      </c>
      <c r="H201" s="200">
        <v>2.738779656623882</v>
      </c>
      <c r="I201" s="200">
        <v>89.18</v>
      </c>
      <c r="J201" s="200">
        <v>36.450000000000003</v>
      </c>
      <c r="K201" s="141">
        <v>-14.4</v>
      </c>
      <c r="L201" s="200">
        <v>7</v>
      </c>
      <c r="M201" s="200">
        <v>69.349999999999994</v>
      </c>
      <c r="N201" s="200">
        <v>3579622731.9699998</v>
      </c>
      <c r="O201" s="200">
        <v>0</v>
      </c>
      <c r="P201" s="188">
        <f t="shared" si="6"/>
        <v>-20.71</v>
      </c>
      <c r="Q201">
        <f t="shared" si="7"/>
        <v>2.738779656623882</v>
      </c>
    </row>
    <row r="202" spans="1:17" ht="15">
      <c r="A202" s="200">
        <v>29964830</v>
      </c>
      <c r="B202" s="200">
        <v>-13.52</v>
      </c>
      <c r="C202" s="200">
        <v>-13.78</v>
      </c>
      <c r="D202" s="200">
        <v>0.11</v>
      </c>
      <c r="E202" s="200">
        <v>122.82</v>
      </c>
      <c r="F202" s="200">
        <v>80</v>
      </c>
      <c r="G202" s="200">
        <v>62.65</v>
      </c>
      <c r="H202" s="200">
        <v>2.761066017186486</v>
      </c>
      <c r="I202" s="200">
        <v>88.97</v>
      </c>
      <c r="J202" s="200">
        <v>36.450000000000003</v>
      </c>
      <c r="K202" s="141">
        <v>-14.4</v>
      </c>
      <c r="L202" s="200">
        <v>7</v>
      </c>
      <c r="M202" s="200">
        <v>69.349999999999994</v>
      </c>
      <c r="N202" s="200">
        <v>3579622732.5700002</v>
      </c>
      <c r="O202" s="200">
        <v>0</v>
      </c>
      <c r="P202" s="188">
        <f t="shared" si="6"/>
        <v>-20.78</v>
      </c>
      <c r="Q202">
        <f t="shared" si="7"/>
        <v>2.761066017186486</v>
      </c>
    </row>
    <row r="203" spans="1:17" ht="15">
      <c r="A203" s="200">
        <v>29965430</v>
      </c>
      <c r="B203" s="200">
        <v>-13.58</v>
      </c>
      <c r="C203" s="200">
        <v>-13.84</v>
      </c>
      <c r="D203" s="200">
        <v>0.1</v>
      </c>
      <c r="E203" s="200">
        <v>123.57</v>
      </c>
      <c r="F203" s="200">
        <v>80</v>
      </c>
      <c r="G203" s="200">
        <v>62.56</v>
      </c>
      <c r="H203" s="200">
        <v>2.785561030489812</v>
      </c>
      <c r="I203" s="200">
        <v>88.72</v>
      </c>
      <c r="J203" s="200">
        <v>36.450000000000003</v>
      </c>
      <c r="K203" s="141">
        <v>-14.4</v>
      </c>
      <c r="L203" s="200">
        <v>7</v>
      </c>
      <c r="M203" s="200">
        <v>69.349999999999994</v>
      </c>
      <c r="N203" s="200">
        <v>3579622733.1700001</v>
      </c>
      <c r="O203" s="200">
        <v>0</v>
      </c>
      <c r="P203" s="188">
        <f t="shared" si="6"/>
        <v>-20.84</v>
      </c>
      <c r="Q203">
        <f t="shared" si="7"/>
        <v>2.785561030489812</v>
      </c>
    </row>
    <row r="204" spans="1:17" ht="15">
      <c r="A204" s="200">
        <v>29966030</v>
      </c>
      <c r="B204" s="200">
        <v>-13.64</v>
      </c>
      <c r="C204" s="200">
        <v>-13.9</v>
      </c>
      <c r="D204" s="200">
        <v>0.11</v>
      </c>
      <c r="E204" s="200">
        <v>123.83</v>
      </c>
      <c r="F204" s="200">
        <v>80</v>
      </c>
      <c r="G204" s="200">
        <v>62.57</v>
      </c>
      <c r="H204" s="200">
        <v>2.7928555666518284</v>
      </c>
      <c r="I204" s="200">
        <v>88.68</v>
      </c>
      <c r="J204" s="200">
        <v>36.450000000000003</v>
      </c>
      <c r="K204" s="141">
        <v>-14.4</v>
      </c>
      <c r="L204" s="200">
        <v>7</v>
      </c>
      <c r="M204" s="200">
        <v>69.349999999999994</v>
      </c>
      <c r="N204" s="200">
        <v>3579622733.77</v>
      </c>
      <c r="O204" s="200">
        <v>0</v>
      </c>
      <c r="P204" s="188">
        <f t="shared" si="6"/>
        <v>-20.9</v>
      </c>
      <c r="Q204">
        <f t="shared" si="7"/>
        <v>2.7928555666518284</v>
      </c>
    </row>
    <row r="205" spans="1:17" ht="15">
      <c r="A205" s="200">
        <v>29966630</v>
      </c>
      <c r="B205" s="200">
        <v>-13.7</v>
      </c>
      <c r="C205" s="200">
        <v>-13.97</v>
      </c>
      <c r="D205" s="200">
        <v>0.11</v>
      </c>
      <c r="E205" s="200">
        <v>123.9</v>
      </c>
      <c r="F205" s="200">
        <v>80</v>
      </c>
      <c r="G205" s="200">
        <v>62.54</v>
      </c>
      <c r="H205" s="200">
        <v>2.7931250619379431</v>
      </c>
      <c r="I205" s="200">
        <v>88.72</v>
      </c>
      <c r="J205" s="200">
        <v>36.450000000000003</v>
      </c>
      <c r="K205" s="141">
        <v>-14.4</v>
      </c>
      <c r="L205" s="200">
        <v>7</v>
      </c>
      <c r="M205" s="200">
        <v>69.349999999999994</v>
      </c>
      <c r="N205" s="200">
        <v>3579622734.3699999</v>
      </c>
      <c r="O205" s="200">
        <v>0</v>
      </c>
      <c r="P205" s="188">
        <f t="shared" si="6"/>
        <v>-20.97</v>
      </c>
      <c r="Q205">
        <f t="shared" si="7"/>
        <v>2.7931250619379431</v>
      </c>
    </row>
    <row r="206" spans="1:17" ht="15">
      <c r="A206" s="200">
        <v>29967230</v>
      </c>
      <c r="B206" s="200">
        <v>-13.76</v>
      </c>
      <c r="C206" s="200">
        <v>-14.03</v>
      </c>
      <c r="D206" s="200">
        <v>0.11</v>
      </c>
      <c r="E206" s="200">
        <v>124.24</v>
      </c>
      <c r="F206" s="200">
        <v>80</v>
      </c>
      <c r="G206" s="200">
        <v>62.36</v>
      </c>
      <c r="H206" s="200">
        <v>2.8032611808442232</v>
      </c>
      <c r="I206" s="200">
        <v>88.61</v>
      </c>
      <c r="J206" s="200">
        <v>36.450000000000003</v>
      </c>
      <c r="K206" s="141">
        <v>-14.4</v>
      </c>
      <c r="L206" s="200">
        <v>7</v>
      </c>
      <c r="M206" s="200">
        <v>69.349999999999994</v>
      </c>
      <c r="N206" s="200">
        <v>3579622734.9699998</v>
      </c>
      <c r="O206" s="200">
        <v>0</v>
      </c>
      <c r="P206" s="188">
        <f t="shared" si="6"/>
        <v>-21.03</v>
      </c>
      <c r="Q206">
        <f t="shared" si="7"/>
        <v>2.8032611808442232</v>
      </c>
    </row>
    <row r="207" spans="1:17" ht="15">
      <c r="A207" s="200">
        <v>29967830</v>
      </c>
      <c r="B207" s="200">
        <v>-13.82</v>
      </c>
      <c r="C207" s="200">
        <v>-14.1</v>
      </c>
      <c r="D207" s="200">
        <v>0.11</v>
      </c>
      <c r="E207" s="200">
        <v>125.18</v>
      </c>
      <c r="F207" s="200">
        <v>80</v>
      </c>
      <c r="G207" s="200">
        <v>62.18</v>
      </c>
      <c r="H207" s="200">
        <v>2.8344823286425047</v>
      </c>
      <c r="I207" s="200">
        <v>88.23</v>
      </c>
      <c r="J207" s="200">
        <v>36.450000000000003</v>
      </c>
      <c r="K207" s="141">
        <v>-14.4</v>
      </c>
      <c r="L207" s="200">
        <v>7</v>
      </c>
      <c r="M207" s="200">
        <v>69.349999999999994</v>
      </c>
      <c r="N207" s="200">
        <v>3579622735.5700002</v>
      </c>
      <c r="O207" s="200">
        <v>0</v>
      </c>
      <c r="P207" s="188">
        <f t="shared" si="6"/>
        <v>-21.1</v>
      </c>
      <c r="Q207">
        <f t="shared" si="7"/>
        <v>2.8344823286425047</v>
      </c>
    </row>
    <row r="208" spans="1:17" ht="15">
      <c r="A208" s="200">
        <v>29968430</v>
      </c>
      <c r="B208" s="200">
        <v>-13.88</v>
      </c>
      <c r="C208" s="200">
        <v>-14.16</v>
      </c>
      <c r="D208" s="200">
        <v>0.11</v>
      </c>
      <c r="E208" s="200">
        <v>126.27</v>
      </c>
      <c r="F208" s="200">
        <v>80</v>
      </c>
      <c r="G208" s="200">
        <v>62.05</v>
      </c>
      <c r="H208" s="200">
        <v>2.8717127754937635</v>
      </c>
      <c r="I208" s="200">
        <v>87.78</v>
      </c>
      <c r="J208" s="200">
        <v>36.450000000000003</v>
      </c>
      <c r="K208" s="141">
        <v>-14.4</v>
      </c>
      <c r="L208" s="200">
        <v>7</v>
      </c>
      <c r="M208" s="200">
        <v>69.349999999999994</v>
      </c>
      <c r="N208" s="200">
        <v>3579622736.1700001</v>
      </c>
      <c r="O208" s="200">
        <v>0</v>
      </c>
      <c r="P208" s="188">
        <f t="shared" si="6"/>
        <v>-21.16</v>
      </c>
      <c r="Q208">
        <f t="shared" si="7"/>
        <v>2.8717127754937635</v>
      </c>
    </row>
    <row r="209" spans="1:17" ht="15">
      <c r="A209" s="200">
        <v>29969030</v>
      </c>
      <c r="B209" s="200">
        <v>-13.94</v>
      </c>
      <c r="C209" s="200">
        <v>-14.22</v>
      </c>
      <c r="D209" s="200">
        <v>0.1</v>
      </c>
      <c r="E209" s="200">
        <v>127.67</v>
      </c>
      <c r="F209" s="200">
        <v>80</v>
      </c>
      <c r="G209" s="200">
        <v>61.89</v>
      </c>
      <c r="H209" s="200">
        <v>2.920676972869666</v>
      </c>
      <c r="I209" s="200">
        <v>87.21</v>
      </c>
      <c r="J209" s="200">
        <v>36.450000000000003</v>
      </c>
      <c r="K209" s="141">
        <v>-14.4</v>
      </c>
      <c r="L209" s="200">
        <v>7</v>
      </c>
      <c r="M209" s="200">
        <v>69.349999999999994</v>
      </c>
      <c r="N209" s="200">
        <v>3579622736.77</v>
      </c>
      <c r="O209" s="200">
        <v>0</v>
      </c>
      <c r="P209" s="188">
        <f t="shared" si="6"/>
        <v>-21.22</v>
      </c>
      <c r="Q209">
        <f t="shared" si="7"/>
        <v>2.920676972869666</v>
      </c>
    </row>
    <row r="210" spans="1:17" ht="15">
      <c r="A210" s="200">
        <v>29969630</v>
      </c>
      <c r="B210" s="200">
        <v>-13.99</v>
      </c>
      <c r="C210" s="200">
        <v>-14.28</v>
      </c>
      <c r="D210" s="200">
        <v>0.1</v>
      </c>
      <c r="E210" s="200">
        <v>128.5</v>
      </c>
      <c r="F210" s="200">
        <v>80</v>
      </c>
      <c r="G210" s="200">
        <v>61.8</v>
      </c>
      <c r="H210" s="200">
        <v>2.9492025677570681</v>
      </c>
      <c r="I210" s="200">
        <v>86.86</v>
      </c>
      <c r="J210" s="200">
        <v>36.450000000000003</v>
      </c>
      <c r="K210" s="141">
        <v>-14.4</v>
      </c>
      <c r="L210" s="200">
        <v>7</v>
      </c>
      <c r="M210" s="200">
        <v>69.349999999999994</v>
      </c>
      <c r="N210" s="200">
        <v>3579622737.3699999</v>
      </c>
      <c r="O210" s="200">
        <v>0</v>
      </c>
      <c r="P210" s="188">
        <f t="shared" si="6"/>
        <v>-21.28</v>
      </c>
      <c r="Q210">
        <f t="shared" si="7"/>
        <v>2.9492025677570681</v>
      </c>
    </row>
    <row r="211" spans="1:17" ht="15">
      <c r="A211" s="200">
        <v>29970230</v>
      </c>
      <c r="B211" s="200">
        <v>-14.05</v>
      </c>
      <c r="C211" s="200">
        <v>-14.34</v>
      </c>
      <c r="D211" s="200">
        <v>0.1</v>
      </c>
      <c r="E211" s="200">
        <v>128.91</v>
      </c>
      <c r="F211" s="200">
        <v>80</v>
      </c>
      <c r="G211" s="200">
        <v>61.7</v>
      </c>
      <c r="H211" s="200">
        <v>2.9623420106896186</v>
      </c>
      <c r="I211" s="200">
        <v>86.69</v>
      </c>
      <c r="J211" s="200">
        <v>36.450000000000003</v>
      </c>
      <c r="K211" s="141">
        <v>-14.4</v>
      </c>
      <c r="L211" s="200">
        <v>7</v>
      </c>
      <c r="M211" s="200">
        <v>69.349999999999994</v>
      </c>
      <c r="N211" s="200">
        <v>3579622737.9699998</v>
      </c>
      <c r="O211" s="200">
        <v>0</v>
      </c>
      <c r="P211" s="188">
        <f t="shared" si="6"/>
        <v>-21.34</v>
      </c>
      <c r="Q211">
        <f t="shared" si="7"/>
        <v>2.9623420106896186</v>
      </c>
    </row>
    <row r="212" spans="1:17" ht="15">
      <c r="A212" s="200">
        <v>29970830</v>
      </c>
      <c r="B212" s="200">
        <v>-14.11</v>
      </c>
      <c r="C212" s="200">
        <v>-14.4</v>
      </c>
      <c r="D212" s="200">
        <v>0.1</v>
      </c>
      <c r="E212" s="200">
        <v>129.41</v>
      </c>
      <c r="F212" s="200">
        <v>80</v>
      </c>
      <c r="G212" s="200">
        <v>61.66</v>
      </c>
      <c r="H212" s="200">
        <v>2.9788745911512464</v>
      </c>
      <c r="I212" s="200">
        <v>86.49</v>
      </c>
      <c r="J212" s="200">
        <v>36.450000000000003</v>
      </c>
      <c r="K212" s="141">
        <v>-14.4</v>
      </c>
      <c r="L212" s="200">
        <v>7</v>
      </c>
      <c r="M212" s="200">
        <v>69.349999999999994</v>
      </c>
      <c r="N212" s="200">
        <v>3579622738.5700002</v>
      </c>
      <c r="O212" s="200">
        <v>0</v>
      </c>
      <c r="P212" s="188">
        <f t="shared" si="6"/>
        <v>-21.4</v>
      </c>
      <c r="Q212">
        <f t="shared" si="7"/>
        <v>2.9788745911512464</v>
      </c>
    </row>
    <row r="213" spans="1:17" ht="15">
      <c r="A213" s="200">
        <v>29971430</v>
      </c>
      <c r="B213" s="200">
        <v>-14.16</v>
      </c>
      <c r="C213" s="200">
        <v>-14.47</v>
      </c>
      <c r="D213" s="200">
        <v>0.11</v>
      </c>
      <c r="E213" s="200">
        <v>129.83000000000001</v>
      </c>
      <c r="F213" s="200">
        <v>80</v>
      </c>
      <c r="G213" s="200">
        <v>61.54</v>
      </c>
      <c r="H213" s="200">
        <v>2.9945555663028141</v>
      </c>
      <c r="I213" s="200">
        <v>86.31</v>
      </c>
      <c r="J213" s="200">
        <v>36.450000000000003</v>
      </c>
      <c r="K213" s="141">
        <v>-14.4</v>
      </c>
      <c r="L213" s="200">
        <v>7</v>
      </c>
      <c r="M213" s="200">
        <v>69.349999999999994</v>
      </c>
      <c r="N213" s="200">
        <v>3579622739.1700001</v>
      </c>
      <c r="O213" s="200">
        <v>0</v>
      </c>
      <c r="P213" s="188">
        <f t="shared" si="6"/>
        <v>-21.4</v>
      </c>
      <c r="Q213">
        <f t="shared" si="7"/>
        <v>2.9945555663028141</v>
      </c>
    </row>
    <row r="214" spans="1:17" ht="15">
      <c r="A214" s="200">
        <v>29972030</v>
      </c>
      <c r="B214" s="200">
        <v>-14.23</v>
      </c>
      <c r="C214" s="200">
        <v>-14.53</v>
      </c>
      <c r="D214" s="200">
        <v>0.11</v>
      </c>
      <c r="E214" s="200">
        <v>130.72999999999999</v>
      </c>
      <c r="F214" s="200">
        <v>80</v>
      </c>
      <c r="G214" s="200">
        <v>61.39</v>
      </c>
      <c r="H214" s="200">
        <v>3.0284043965432197</v>
      </c>
      <c r="I214" s="200">
        <v>85.94</v>
      </c>
      <c r="J214" s="200">
        <v>36.450000000000003</v>
      </c>
      <c r="K214" s="141">
        <v>-14.4</v>
      </c>
      <c r="L214" s="200">
        <v>7</v>
      </c>
      <c r="M214" s="200">
        <v>69.349999999999994</v>
      </c>
      <c r="N214" s="200">
        <v>3579622739.77</v>
      </c>
      <c r="O214" s="200">
        <v>0</v>
      </c>
      <c r="P214" s="188">
        <f t="shared" si="6"/>
        <v>-21.4</v>
      </c>
      <c r="Q214">
        <f t="shared" si="7"/>
        <v>3.0284043965432197</v>
      </c>
    </row>
    <row r="215" spans="1:17" ht="15">
      <c r="A215" s="200">
        <v>29972630</v>
      </c>
      <c r="B215" s="200">
        <v>-14.29</v>
      </c>
      <c r="C215" s="200">
        <v>-14.6</v>
      </c>
      <c r="D215" s="200">
        <v>0.12</v>
      </c>
      <c r="E215" s="200">
        <v>131.55000000000001</v>
      </c>
      <c r="F215" s="200">
        <v>80</v>
      </c>
      <c r="G215" s="200">
        <v>61.24</v>
      </c>
      <c r="H215" s="200">
        <v>3.0595414678807815</v>
      </c>
      <c r="I215" s="200">
        <v>85.6</v>
      </c>
      <c r="J215" s="200">
        <v>36.450000000000003</v>
      </c>
      <c r="K215" s="141">
        <v>-14.4</v>
      </c>
      <c r="L215" s="200">
        <v>7</v>
      </c>
      <c r="M215" s="200">
        <v>69.349999999999994</v>
      </c>
      <c r="N215" s="200">
        <v>3579622740.3699999</v>
      </c>
      <c r="O215" s="200">
        <v>0</v>
      </c>
      <c r="P215" s="188">
        <f t="shared" si="6"/>
        <v>-21.4</v>
      </c>
      <c r="Q215">
        <f t="shared" si="7"/>
        <v>3.0595414678807815</v>
      </c>
    </row>
    <row r="216" spans="1:17" ht="15">
      <c r="A216" s="200">
        <v>29973230</v>
      </c>
      <c r="B216" s="200">
        <v>-14.36</v>
      </c>
      <c r="C216" s="200">
        <v>-14.68</v>
      </c>
      <c r="D216" s="200">
        <v>0.12</v>
      </c>
      <c r="E216" s="200">
        <v>132.01</v>
      </c>
      <c r="F216" s="200">
        <v>80</v>
      </c>
      <c r="G216" s="200">
        <v>61.26</v>
      </c>
      <c r="H216" s="200">
        <v>3.0771343746908038</v>
      </c>
      <c r="I216" s="200">
        <v>85.4</v>
      </c>
      <c r="J216" s="200">
        <v>36.450000000000003</v>
      </c>
      <c r="K216" s="141">
        <v>-14.4</v>
      </c>
      <c r="L216" s="200">
        <v>7</v>
      </c>
      <c r="M216" s="200">
        <v>69.349999999999994</v>
      </c>
      <c r="N216" s="200">
        <v>3579622740.9699998</v>
      </c>
      <c r="O216" s="200">
        <v>0</v>
      </c>
      <c r="P216" s="188">
        <f t="shared" si="6"/>
        <v>-21.4</v>
      </c>
      <c r="Q216">
        <f t="shared" si="7"/>
        <v>3.0771343746908038</v>
      </c>
    </row>
    <row r="217" spans="1:17" ht="15">
      <c r="A217" s="200">
        <v>29973831</v>
      </c>
      <c r="B217" s="200">
        <v>-14.43</v>
      </c>
      <c r="C217" s="200">
        <v>-14.75</v>
      </c>
      <c r="D217" s="200">
        <v>0.13</v>
      </c>
      <c r="E217" s="200">
        <v>131.86000000000001</v>
      </c>
      <c r="F217" s="200">
        <v>80</v>
      </c>
      <c r="G217" s="200">
        <v>61.17</v>
      </c>
      <c r="H217" s="200">
        <v>3.0713875513577658</v>
      </c>
      <c r="I217" s="200">
        <v>85.47</v>
      </c>
      <c r="J217" s="200">
        <v>36.450000000000003</v>
      </c>
      <c r="K217" s="141">
        <v>-14.4</v>
      </c>
      <c r="L217" s="200">
        <v>7</v>
      </c>
      <c r="M217" s="200">
        <v>69.349999999999994</v>
      </c>
      <c r="N217" s="200">
        <v>3579622741.5700002</v>
      </c>
      <c r="O217" s="200">
        <v>0</v>
      </c>
      <c r="P217" s="188">
        <f t="shared" si="6"/>
        <v>-21.4</v>
      </c>
      <c r="Q217">
        <f t="shared" si="7"/>
        <v>3.0713875513577658</v>
      </c>
    </row>
    <row r="218" spans="1:17" ht="15">
      <c r="A218" s="200">
        <v>29974230</v>
      </c>
      <c r="B218" s="200">
        <v>-14.48</v>
      </c>
      <c r="C218" s="200">
        <v>-14.81</v>
      </c>
      <c r="D218" s="200">
        <v>0.14000000000000001</v>
      </c>
      <c r="E218" s="200">
        <v>132.22999999999999</v>
      </c>
      <c r="F218" s="200">
        <v>80</v>
      </c>
      <c r="G218" s="200">
        <v>61.12</v>
      </c>
      <c r="H218" s="200">
        <v>3.0855806426331966</v>
      </c>
      <c r="I218" s="200">
        <v>85.31</v>
      </c>
      <c r="J218" s="200">
        <v>36.450000000000003</v>
      </c>
      <c r="K218" s="141">
        <v>-14.4</v>
      </c>
      <c r="L218" s="200">
        <v>7</v>
      </c>
      <c r="M218" s="200">
        <v>69.349999999999994</v>
      </c>
      <c r="N218" s="200">
        <v>3579622741.9699998</v>
      </c>
      <c r="O218" s="200">
        <v>0</v>
      </c>
      <c r="P218" s="188">
        <f t="shared" si="6"/>
        <v>-21.4</v>
      </c>
      <c r="Q218">
        <f t="shared" si="7"/>
        <v>3.0855806426331966</v>
      </c>
    </row>
    <row r="219" spans="1:17" ht="15">
      <c r="A219" s="200">
        <v>29974830</v>
      </c>
      <c r="B219" s="200">
        <v>-14.55</v>
      </c>
      <c r="C219" s="200">
        <v>-14.88</v>
      </c>
      <c r="D219" s="200">
        <v>0.13</v>
      </c>
      <c r="E219" s="200">
        <v>133.28</v>
      </c>
      <c r="F219" s="200">
        <v>80</v>
      </c>
      <c r="G219" s="200">
        <v>60.82</v>
      </c>
      <c r="H219" s="200">
        <v>3.1261832960302987</v>
      </c>
      <c r="I219" s="200">
        <v>84.87</v>
      </c>
      <c r="J219" s="200">
        <v>36.450000000000003</v>
      </c>
      <c r="K219" s="141">
        <v>-14.4</v>
      </c>
      <c r="L219" s="200">
        <v>7</v>
      </c>
      <c r="M219" s="200">
        <v>69.349999999999994</v>
      </c>
      <c r="N219" s="200">
        <v>3579622742.5700002</v>
      </c>
      <c r="O219" s="200">
        <v>0</v>
      </c>
      <c r="P219" s="188">
        <f t="shared" si="6"/>
        <v>-21.4</v>
      </c>
      <c r="Q219">
        <f t="shared" si="7"/>
        <v>3.1261832960302987</v>
      </c>
    </row>
    <row r="220" spans="1:17" ht="15">
      <c r="A220" s="200">
        <v>29975430</v>
      </c>
      <c r="B220" s="200">
        <v>-14.61</v>
      </c>
      <c r="C220" s="200">
        <v>-14.94</v>
      </c>
      <c r="D220" s="200">
        <v>0.1</v>
      </c>
      <c r="E220" s="200">
        <v>134.59</v>
      </c>
      <c r="F220" s="200">
        <v>80</v>
      </c>
      <c r="G220" s="200">
        <v>60.45</v>
      </c>
      <c r="H220" s="200">
        <v>3.1775259782072633</v>
      </c>
      <c r="I220" s="200">
        <v>84.31</v>
      </c>
      <c r="J220" s="200">
        <v>36.450000000000003</v>
      </c>
      <c r="K220" s="141">
        <v>-14.4</v>
      </c>
      <c r="L220" s="200">
        <v>7</v>
      </c>
      <c r="M220" s="200">
        <v>69.349999999999994</v>
      </c>
      <c r="N220" s="200">
        <v>3579622743.1700001</v>
      </c>
      <c r="O220" s="200">
        <v>0</v>
      </c>
      <c r="P220" s="188">
        <f t="shared" si="6"/>
        <v>-21.4</v>
      </c>
      <c r="Q220">
        <f t="shared" si="7"/>
        <v>3.1775259782072633</v>
      </c>
    </row>
    <row r="221" spans="1:17" ht="15">
      <c r="A221" s="200">
        <v>29976230</v>
      </c>
      <c r="B221" s="200">
        <v>-14.66</v>
      </c>
      <c r="C221" s="200">
        <v>-15</v>
      </c>
      <c r="D221" s="200">
        <v>7.0000000000000007E-2</v>
      </c>
      <c r="E221" s="200">
        <v>136.4</v>
      </c>
      <c r="F221" s="200">
        <v>80</v>
      </c>
      <c r="G221" s="200">
        <v>60.65</v>
      </c>
      <c r="H221" s="200">
        <v>3.2497533618269685</v>
      </c>
      <c r="I221" s="200">
        <v>83.55</v>
      </c>
      <c r="J221" s="200">
        <v>36.450000000000003</v>
      </c>
      <c r="K221" s="141">
        <v>-14.4</v>
      </c>
      <c r="L221" s="200">
        <v>7</v>
      </c>
      <c r="M221" s="200">
        <v>69.349999999999994</v>
      </c>
      <c r="N221" s="200">
        <v>3579622743.9699998</v>
      </c>
      <c r="O221" s="200">
        <v>0</v>
      </c>
      <c r="P221" s="188">
        <f t="shared" si="6"/>
        <v>-21.4</v>
      </c>
      <c r="Q221">
        <f t="shared" si="7"/>
        <v>3.2497533618269685</v>
      </c>
    </row>
    <row r="222" spans="1:17" ht="15">
      <c r="A222" s="200">
        <v>30040494</v>
      </c>
      <c r="B222" s="200">
        <v>-15.06</v>
      </c>
      <c r="C222" s="200">
        <v>-15.06</v>
      </c>
      <c r="D222" s="200">
        <v>0</v>
      </c>
      <c r="E222" s="200">
        <v>139.79</v>
      </c>
      <c r="F222" s="200">
        <v>80</v>
      </c>
      <c r="G222" s="200">
        <v>59.76</v>
      </c>
      <c r="H222" s="200">
        <v>3.3892311713617693</v>
      </c>
      <c r="I222" s="200">
        <v>82.09</v>
      </c>
      <c r="J222" s="200">
        <v>36.450000000000003</v>
      </c>
      <c r="K222" s="141">
        <v>-14.4</v>
      </c>
      <c r="L222" s="200">
        <v>7</v>
      </c>
      <c r="M222" s="200">
        <v>69.349999999999994</v>
      </c>
      <c r="N222" s="200">
        <v>3579622808.2399998</v>
      </c>
      <c r="O222" s="200">
        <v>0</v>
      </c>
      <c r="P222" s="188">
        <f t="shared" si="6"/>
        <v>-21.4</v>
      </c>
      <c r="Q222">
        <f t="shared" si="7"/>
        <v>3.3892311713617693</v>
      </c>
    </row>
    <row r="223" spans="1:17" ht="15">
      <c r="A223" s="200">
        <v>30041294</v>
      </c>
      <c r="B223" s="200">
        <v>-15.12</v>
      </c>
      <c r="C223" s="200">
        <v>-15.13</v>
      </c>
      <c r="D223" s="200">
        <v>0.08</v>
      </c>
      <c r="E223" s="200">
        <v>139.86000000000001</v>
      </c>
      <c r="F223" s="200">
        <v>80</v>
      </c>
      <c r="G223" s="200">
        <v>59.81</v>
      </c>
      <c r="H223" s="200">
        <v>3.3921710519905073</v>
      </c>
      <c r="I223" s="200">
        <v>82.06</v>
      </c>
      <c r="J223" s="200">
        <v>36.450000000000003</v>
      </c>
      <c r="K223" s="141">
        <v>-14.4</v>
      </c>
      <c r="L223" s="200">
        <v>7</v>
      </c>
      <c r="M223" s="200">
        <v>69.349999999999994</v>
      </c>
      <c r="N223" s="200">
        <v>3579622809.04</v>
      </c>
      <c r="O223" s="200">
        <v>0</v>
      </c>
      <c r="P223" s="188">
        <f t="shared" si="6"/>
        <v>-21.4</v>
      </c>
      <c r="Q223">
        <f t="shared" si="7"/>
        <v>3.3921710519905073</v>
      </c>
    </row>
    <row r="224" spans="1:17" ht="15">
      <c r="A224" s="200">
        <v>30041894</v>
      </c>
      <c r="B224" s="200">
        <v>-15.18</v>
      </c>
      <c r="C224" s="200">
        <v>-15.19</v>
      </c>
      <c r="D224" s="200">
        <v>0.1</v>
      </c>
      <c r="E224" s="200">
        <v>139.76</v>
      </c>
      <c r="F224" s="200">
        <v>80</v>
      </c>
      <c r="G224" s="200">
        <v>59.75</v>
      </c>
      <c r="H224" s="200">
        <v>3.3879719803740742</v>
      </c>
      <c r="I224" s="200">
        <v>82.11</v>
      </c>
      <c r="J224" s="200">
        <v>36.450000000000003</v>
      </c>
      <c r="K224" s="141">
        <v>-14.4</v>
      </c>
      <c r="L224" s="200">
        <v>7</v>
      </c>
      <c r="M224" s="200">
        <v>69.349999999999994</v>
      </c>
      <c r="N224" s="200">
        <v>3579622809.6399999</v>
      </c>
      <c r="O224" s="200">
        <v>0</v>
      </c>
      <c r="P224" s="188">
        <f t="shared" si="6"/>
        <v>-21.4</v>
      </c>
      <c r="Q224">
        <f t="shared" si="7"/>
        <v>3.3879719803740742</v>
      </c>
    </row>
    <row r="225" spans="1:17" ht="15">
      <c r="A225" s="200">
        <v>30042494</v>
      </c>
      <c r="B225" s="200">
        <v>-15.23</v>
      </c>
      <c r="C225" s="200">
        <v>-15.25</v>
      </c>
      <c r="D225" s="200">
        <v>0.1</v>
      </c>
      <c r="E225" s="200">
        <v>140.32</v>
      </c>
      <c r="F225" s="200">
        <v>80</v>
      </c>
      <c r="G225" s="200">
        <v>59.77</v>
      </c>
      <c r="H225" s="200">
        <v>3.4115520926655036</v>
      </c>
      <c r="I225" s="200">
        <v>81.86</v>
      </c>
      <c r="J225" s="200">
        <v>36.450000000000003</v>
      </c>
      <c r="K225" s="141">
        <v>-14.4</v>
      </c>
      <c r="L225" s="200">
        <v>7</v>
      </c>
      <c r="M225" s="200">
        <v>69.349999999999994</v>
      </c>
      <c r="N225" s="200">
        <v>3579622810.2399998</v>
      </c>
      <c r="O225" s="200">
        <v>0</v>
      </c>
      <c r="P225" s="188">
        <f t="shared" si="6"/>
        <v>-21.4</v>
      </c>
      <c r="Q225">
        <f t="shared" si="7"/>
        <v>3.4115520926655036</v>
      </c>
    </row>
    <row r="226" spans="1:17" ht="15">
      <c r="A226" s="200">
        <v>30043094</v>
      </c>
      <c r="B226" s="200">
        <v>-15.28</v>
      </c>
      <c r="C226" s="200">
        <v>-15.3</v>
      </c>
      <c r="D226" s="200">
        <v>0.09</v>
      </c>
      <c r="E226" s="200">
        <v>139.72999999999999</v>
      </c>
      <c r="F226" s="200">
        <v>80</v>
      </c>
      <c r="G226" s="200">
        <v>59.82</v>
      </c>
      <c r="H226" s="200">
        <v>3.3867132436938339</v>
      </c>
      <c r="I226" s="200">
        <v>82.12</v>
      </c>
      <c r="J226" s="200">
        <v>36.450000000000003</v>
      </c>
      <c r="K226" s="141">
        <v>-14.4</v>
      </c>
      <c r="L226" s="200">
        <v>7</v>
      </c>
      <c r="M226" s="200">
        <v>69.349999999999994</v>
      </c>
      <c r="N226" s="200">
        <v>3579622810.8400002</v>
      </c>
      <c r="O226" s="200">
        <v>0</v>
      </c>
      <c r="P226" s="188">
        <f t="shared" si="6"/>
        <v>-21.4</v>
      </c>
      <c r="Q226">
        <f t="shared" si="7"/>
        <v>3.3867132436938339</v>
      </c>
    </row>
    <row r="227" spans="1:17" ht="15">
      <c r="A227" s="200">
        <v>30043894</v>
      </c>
      <c r="B227" s="200">
        <v>-15.35</v>
      </c>
      <c r="C227" s="200">
        <v>-15.37</v>
      </c>
      <c r="D227" s="200">
        <v>0.09</v>
      </c>
      <c r="E227" s="200">
        <v>139.37</v>
      </c>
      <c r="F227" s="200">
        <v>80</v>
      </c>
      <c r="G227" s="200">
        <v>59.88</v>
      </c>
      <c r="H227" s="200">
        <v>3.3716437379199933</v>
      </c>
      <c r="I227" s="200">
        <v>82.28</v>
      </c>
      <c r="J227" s="200">
        <v>36.450000000000003</v>
      </c>
      <c r="K227" s="141">
        <v>-14.4</v>
      </c>
      <c r="L227" s="200">
        <v>7</v>
      </c>
      <c r="M227" s="200">
        <v>69.349999999999994</v>
      </c>
      <c r="N227" s="200">
        <v>3579622811.6300001</v>
      </c>
      <c r="O227" s="200">
        <v>0</v>
      </c>
      <c r="P227" s="188">
        <f t="shared" si="6"/>
        <v>-21.4</v>
      </c>
      <c r="Q227">
        <f t="shared" si="7"/>
        <v>3.3716437379199933</v>
      </c>
    </row>
    <row r="228" spans="1:17" ht="15">
      <c r="A228" s="200">
        <v>30044694</v>
      </c>
      <c r="B228" s="200">
        <v>-15.41</v>
      </c>
      <c r="C228" s="200">
        <v>-15.44</v>
      </c>
      <c r="D228" s="200">
        <v>0.09</v>
      </c>
      <c r="E228" s="200">
        <v>139.04</v>
      </c>
      <c r="F228" s="200">
        <v>80</v>
      </c>
      <c r="G228" s="200">
        <v>59.88</v>
      </c>
      <c r="H228" s="200">
        <v>3.3578870483769432</v>
      </c>
      <c r="I228" s="200">
        <v>82.42</v>
      </c>
      <c r="J228" s="200">
        <v>36.450000000000003</v>
      </c>
      <c r="K228" s="141">
        <v>-14.4</v>
      </c>
      <c r="L228" s="200">
        <v>7</v>
      </c>
      <c r="M228" s="200">
        <v>69.349999999999994</v>
      </c>
      <c r="N228" s="200">
        <v>3579622812.4299998</v>
      </c>
      <c r="O228" s="200">
        <v>0</v>
      </c>
      <c r="P228" s="188">
        <f t="shared" si="6"/>
        <v>-21.4</v>
      </c>
      <c r="Q228">
        <f t="shared" si="7"/>
        <v>3.3578870483769432</v>
      </c>
    </row>
    <row r="229" spans="1:17" ht="15">
      <c r="A229" s="200">
        <v>30045494</v>
      </c>
      <c r="B229" s="200">
        <v>-15.48</v>
      </c>
      <c r="C229" s="200">
        <v>-15.51</v>
      </c>
      <c r="D229" s="200">
        <v>0.09</v>
      </c>
      <c r="E229" s="200">
        <v>138.58000000000001</v>
      </c>
      <c r="F229" s="200">
        <v>80</v>
      </c>
      <c r="G229" s="200">
        <v>59.91</v>
      </c>
      <c r="H229" s="200">
        <v>3.3388013541812094</v>
      </c>
      <c r="I229" s="200">
        <v>82.61</v>
      </c>
      <c r="J229" s="200">
        <v>36.450000000000003</v>
      </c>
      <c r="K229" s="141">
        <v>-14.4</v>
      </c>
      <c r="L229" s="200">
        <v>7</v>
      </c>
      <c r="M229" s="200">
        <v>69.349999999999994</v>
      </c>
      <c r="N229" s="200">
        <v>3579622813.23</v>
      </c>
      <c r="O229" s="200">
        <v>0</v>
      </c>
      <c r="P229" s="188">
        <f t="shared" si="6"/>
        <v>-21.4</v>
      </c>
      <c r="Q229">
        <f t="shared" si="7"/>
        <v>3.3388013541812094</v>
      </c>
    </row>
    <row r="230" spans="1:17" ht="15">
      <c r="A230" s="200">
        <v>30046294</v>
      </c>
      <c r="B230" s="200">
        <v>-15.54</v>
      </c>
      <c r="C230" s="200">
        <v>-15.58</v>
      </c>
      <c r="D230" s="200">
        <v>0.08</v>
      </c>
      <c r="E230" s="200">
        <v>138.61000000000001</v>
      </c>
      <c r="F230" s="200">
        <v>80</v>
      </c>
      <c r="G230" s="200">
        <v>59.91</v>
      </c>
      <c r="H230" s="200">
        <v>3.3400428845409795</v>
      </c>
      <c r="I230" s="200">
        <v>82.6</v>
      </c>
      <c r="J230" s="200">
        <v>36.450000000000003</v>
      </c>
      <c r="K230" s="141">
        <v>-14.4</v>
      </c>
      <c r="L230" s="200">
        <v>7</v>
      </c>
      <c r="M230" s="200">
        <v>69.349999999999994</v>
      </c>
      <c r="N230" s="200">
        <v>3579622814.0300002</v>
      </c>
      <c r="O230" s="200">
        <v>0</v>
      </c>
      <c r="P230" s="188">
        <f t="shared" si="6"/>
        <v>-21.4</v>
      </c>
      <c r="Q230">
        <f t="shared" si="7"/>
        <v>3.3400428845409795</v>
      </c>
    </row>
    <row r="231" spans="1:17" ht="15">
      <c r="A231" s="200">
        <v>30047094</v>
      </c>
      <c r="B231" s="200">
        <v>-15.6</v>
      </c>
      <c r="C231" s="200">
        <v>-15.64</v>
      </c>
      <c r="D231" s="200">
        <v>0.08</v>
      </c>
      <c r="E231" s="200">
        <v>138.62</v>
      </c>
      <c r="F231" s="200">
        <v>80</v>
      </c>
      <c r="G231" s="200">
        <v>59.78</v>
      </c>
      <c r="H231" s="200">
        <v>3.3404568265903443</v>
      </c>
      <c r="I231" s="200">
        <v>82.59</v>
      </c>
      <c r="J231" s="200">
        <v>36.450000000000003</v>
      </c>
      <c r="K231" s="141">
        <v>-14.4</v>
      </c>
      <c r="L231" s="200">
        <v>7</v>
      </c>
      <c r="M231" s="200">
        <v>69.349999999999994</v>
      </c>
      <c r="N231" s="200">
        <v>3579622814.8400002</v>
      </c>
      <c r="O231" s="200">
        <v>0</v>
      </c>
      <c r="P231" s="188">
        <f t="shared" si="6"/>
        <v>-21.4</v>
      </c>
      <c r="Q231">
        <f t="shared" si="7"/>
        <v>3.3404568265903443</v>
      </c>
    </row>
    <row r="232" spans="1:17" ht="15">
      <c r="A232" s="200">
        <v>30047894</v>
      </c>
      <c r="B232" s="200">
        <v>-15.65</v>
      </c>
      <c r="C232" s="200">
        <v>-15.7</v>
      </c>
      <c r="D232" s="200">
        <v>7.0000000000000007E-2</v>
      </c>
      <c r="E232" s="200">
        <v>139.55000000000001</v>
      </c>
      <c r="F232" s="200">
        <v>80</v>
      </c>
      <c r="G232" s="200">
        <v>59.66</v>
      </c>
      <c r="H232" s="200">
        <v>3.3791703484206739</v>
      </c>
      <c r="I232" s="200">
        <v>82.2</v>
      </c>
      <c r="J232" s="200">
        <v>36.450000000000003</v>
      </c>
      <c r="K232" s="141">
        <v>-14.4</v>
      </c>
      <c r="L232" s="200">
        <v>7</v>
      </c>
      <c r="M232" s="200">
        <v>69.349999999999994</v>
      </c>
      <c r="N232" s="200">
        <v>3579622815.6300001</v>
      </c>
      <c r="O232" s="200">
        <v>0</v>
      </c>
      <c r="P232" s="188">
        <f t="shared" si="6"/>
        <v>-21.4</v>
      </c>
      <c r="Q232">
        <f t="shared" si="7"/>
        <v>3.3791703484206739</v>
      </c>
    </row>
    <row r="233" spans="1:17" ht="15">
      <c r="A233" s="200">
        <v>30048894</v>
      </c>
      <c r="B233" s="200">
        <v>-15.71</v>
      </c>
      <c r="C233" s="200">
        <v>-15.77</v>
      </c>
      <c r="D233" s="200">
        <v>7.0000000000000007E-2</v>
      </c>
      <c r="E233" s="200">
        <v>141.85</v>
      </c>
      <c r="F233" s="200">
        <v>80</v>
      </c>
      <c r="G233" s="200">
        <v>59.03</v>
      </c>
      <c r="H233" s="200">
        <v>3.4767982602331902</v>
      </c>
      <c r="I233" s="200">
        <v>81.2</v>
      </c>
      <c r="J233" s="200">
        <v>36.450000000000003</v>
      </c>
      <c r="K233" s="141">
        <v>-14.4</v>
      </c>
      <c r="L233" s="200">
        <v>7</v>
      </c>
      <c r="M233" s="200">
        <v>69.349999999999994</v>
      </c>
      <c r="N233" s="200">
        <v>3579622816.6399999</v>
      </c>
      <c r="O233" s="200">
        <v>0</v>
      </c>
      <c r="P233" s="188">
        <f t="shared" si="6"/>
        <v>-21.4</v>
      </c>
      <c r="Q233">
        <f t="shared" si="7"/>
        <v>3.4767982602331902</v>
      </c>
    </row>
    <row r="234" spans="1:17" ht="15">
      <c r="A234" s="200">
        <v>30049694</v>
      </c>
      <c r="B234" s="200">
        <v>-15.76</v>
      </c>
      <c r="C234" s="200">
        <v>-15.82</v>
      </c>
      <c r="D234" s="200">
        <v>7.0000000000000007E-2</v>
      </c>
      <c r="E234" s="200">
        <v>144.66999999999999</v>
      </c>
      <c r="F234" s="200">
        <v>80</v>
      </c>
      <c r="G234" s="200">
        <v>58.52</v>
      </c>
      <c r="H234" s="200">
        <v>3.6003184669452053</v>
      </c>
      <c r="I234" s="200">
        <v>79.959999999999994</v>
      </c>
      <c r="J234" s="200">
        <v>36.450000000000003</v>
      </c>
      <c r="K234" s="141">
        <v>-14.4</v>
      </c>
      <c r="L234" s="200">
        <v>7</v>
      </c>
      <c r="M234" s="200">
        <v>69.349999999999994</v>
      </c>
      <c r="N234" s="200">
        <v>3579622817.4400001</v>
      </c>
      <c r="O234" s="200">
        <v>0</v>
      </c>
      <c r="P234" s="188">
        <f t="shared" si="6"/>
        <v>-21.4</v>
      </c>
      <c r="Q234">
        <f t="shared" si="7"/>
        <v>3.6003184669452053</v>
      </c>
    </row>
    <row r="235" spans="1:17" ht="15">
      <c r="A235" s="200">
        <v>30050694</v>
      </c>
      <c r="B235" s="200">
        <v>-15.82</v>
      </c>
      <c r="C235" s="200">
        <v>-15.89</v>
      </c>
      <c r="D235" s="200">
        <v>7.0000000000000007E-2</v>
      </c>
      <c r="E235" s="200">
        <v>148.16</v>
      </c>
      <c r="F235" s="200">
        <v>80</v>
      </c>
      <c r="G235" s="200">
        <v>58.05</v>
      </c>
      <c r="H235" s="200">
        <v>3.7593750531833838</v>
      </c>
      <c r="I235" s="200">
        <v>78.42</v>
      </c>
      <c r="J235" s="200">
        <v>36.450000000000003</v>
      </c>
      <c r="K235" s="141">
        <v>-14.4</v>
      </c>
      <c r="L235" s="200">
        <v>7</v>
      </c>
      <c r="M235" s="200">
        <v>69.349999999999994</v>
      </c>
      <c r="N235" s="200">
        <v>3579622818.4400001</v>
      </c>
      <c r="O235" s="200">
        <v>0</v>
      </c>
      <c r="P235" s="188">
        <f t="shared" si="6"/>
        <v>-21.4</v>
      </c>
      <c r="Q235">
        <f t="shared" si="7"/>
        <v>3.7593750531833838</v>
      </c>
    </row>
    <row r="236" spans="1:17" ht="15">
      <c r="A236" s="200">
        <v>30051694</v>
      </c>
      <c r="B236" s="200">
        <v>-15.89</v>
      </c>
      <c r="C236" s="200">
        <v>-15.95</v>
      </c>
      <c r="D236" s="200">
        <v>7.0000000000000007E-2</v>
      </c>
      <c r="E236" s="200">
        <v>149.51</v>
      </c>
      <c r="F236" s="200">
        <v>80</v>
      </c>
      <c r="G236" s="200">
        <v>57.89</v>
      </c>
      <c r="H236" s="200">
        <v>3.8228403126376547</v>
      </c>
      <c r="I236" s="200">
        <v>77.819999999999993</v>
      </c>
      <c r="J236" s="200">
        <v>36.450000000000003</v>
      </c>
      <c r="K236" s="141">
        <v>-14.4</v>
      </c>
      <c r="L236" s="200">
        <v>7</v>
      </c>
      <c r="M236" s="200">
        <v>69.349999999999994</v>
      </c>
      <c r="N236" s="200">
        <v>3579622819.4400001</v>
      </c>
      <c r="O236" s="200">
        <v>0</v>
      </c>
      <c r="P236" s="188">
        <f t="shared" si="6"/>
        <v>-21.4</v>
      </c>
      <c r="Q236">
        <f t="shared" si="7"/>
        <v>3.8228403126376547</v>
      </c>
    </row>
    <row r="237" spans="1:17" ht="15">
      <c r="A237" s="200">
        <v>30052694</v>
      </c>
      <c r="B237" s="200">
        <v>-15.95</v>
      </c>
      <c r="C237" s="200">
        <v>-16.02</v>
      </c>
      <c r="D237" s="200">
        <v>0.06</v>
      </c>
      <c r="E237" s="200">
        <v>149.97</v>
      </c>
      <c r="F237" s="200">
        <v>80</v>
      </c>
      <c r="G237" s="200">
        <v>57.81</v>
      </c>
      <c r="H237" s="200">
        <v>3.8447221756687053</v>
      </c>
      <c r="I237" s="200">
        <v>77.62</v>
      </c>
      <c r="J237" s="200">
        <v>36.450000000000003</v>
      </c>
      <c r="K237" s="141">
        <v>-14.4</v>
      </c>
      <c r="L237" s="200">
        <v>7</v>
      </c>
      <c r="M237" s="200">
        <v>69.349999999999994</v>
      </c>
      <c r="N237" s="200">
        <v>3579622820.4400001</v>
      </c>
      <c r="O237" s="200">
        <v>0</v>
      </c>
      <c r="P237" s="188">
        <f t="shared" si="6"/>
        <v>-21.4</v>
      </c>
      <c r="Q237">
        <f t="shared" si="7"/>
        <v>3.8447221756687053</v>
      </c>
    </row>
    <row r="238" spans="1:17" ht="15">
      <c r="A238" s="200">
        <v>30053694</v>
      </c>
      <c r="B238" s="200">
        <v>-16</v>
      </c>
      <c r="C238" s="200">
        <v>-16.079999999999998</v>
      </c>
      <c r="D238" s="200">
        <v>0.06</v>
      </c>
      <c r="E238" s="200">
        <v>150.43</v>
      </c>
      <c r="F238" s="200">
        <v>80</v>
      </c>
      <c r="G238" s="200">
        <v>57.78</v>
      </c>
      <c r="H238" s="200">
        <v>3.8667366681980733</v>
      </c>
      <c r="I238" s="200">
        <v>77.41</v>
      </c>
      <c r="J238" s="200">
        <v>36.450000000000003</v>
      </c>
      <c r="K238" s="141">
        <v>-14.4</v>
      </c>
      <c r="L238" s="200">
        <v>7</v>
      </c>
      <c r="M238" s="200">
        <v>69.349999999999994</v>
      </c>
      <c r="N238" s="200">
        <v>3579622821.4400001</v>
      </c>
      <c r="O238" s="200">
        <v>0</v>
      </c>
      <c r="P238" s="188">
        <f t="shared" si="6"/>
        <v>-21.4</v>
      </c>
      <c r="Q238">
        <f t="shared" si="7"/>
        <v>3.8667366681980733</v>
      </c>
    </row>
    <row r="239" spans="1:17" ht="15">
      <c r="A239" s="200">
        <v>30054694</v>
      </c>
      <c r="B239" s="200">
        <v>-16.059999999999999</v>
      </c>
      <c r="C239" s="200">
        <v>-16.14</v>
      </c>
      <c r="D239" s="200">
        <v>0.06</v>
      </c>
      <c r="E239" s="200">
        <v>150.12</v>
      </c>
      <c r="F239" s="200">
        <v>80</v>
      </c>
      <c r="G239" s="200">
        <v>57.73</v>
      </c>
      <c r="H239" s="200">
        <v>3.8518861765972137</v>
      </c>
      <c r="I239" s="200">
        <v>77.55</v>
      </c>
      <c r="J239" s="200">
        <v>36.450000000000003</v>
      </c>
      <c r="K239" s="141">
        <v>-14.4</v>
      </c>
      <c r="L239" s="200">
        <v>7</v>
      </c>
      <c r="M239" s="200">
        <v>69.349999999999994</v>
      </c>
      <c r="N239" s="200">
        <v>3579622822.4400001</v>
      </c>
      <c r="O239" s="200">
        <v>0</v>
      </c>
      <c r="P239" s="188">
        <f t="shared" si="6"/>
        <v>-21.4</v>
      </c>
      <c r="Q239">
        <f t="shared" si="7"/>
        <v>3.8518861765972137</v>
      </c>
    </row>
    <row r="240" spans="1:17" ht="15">
      <c r="A240" s="200">
        <v>30055694</v>
      </c>
      <c r="B240" s="200">
        <v>-16.11</v>
      </c>
      <c r="C240" s="200">
        <v>-16.2</v>
      </c>
      <c r="D240" s="200">
        <v>0.06</v>
      </c>
      <c r="E240" s="200">
        <v>150.74</v>
      </c>
      <c r="F240" s="200">
        <v>80</v>
      </c>
      <c r="G240" s="200">
        <v>57.69</v>
      </c>
      <c r="H240" s="200">
        <v>3.8816480053730715</v>
      </c>
      <c r="I240" s="200">
        <v>77.27</v>
      </c>
      <c r="J240" s="200">
        <v>36.450000000000003</v>
      </c>
      <c r="K240" s="141">
        <v>-14.4</v>
      </c>
      <c r="L240" s="200">
        <v>7</v>
      </c>
      <c r="M240" s="200">
        <v>69.349999999999994</v>
      </c>
      <c r="N240" s="200">
        <v>3579622823.4400001</v>
      </c>
      <c r="O240" s="200">
        <v>0</v>
      </c>
      <c r="P240" s="188">
        <f t="shared" si="6"/>
        <v>-21.4</v>
      </c>
      <c r="Q240">
        <f t="shared" si="7"/>
        <v>3.8816480053730715</v>
      </c>
    </row>
    <row r="241" spans="1:17" ht="15">
      <c r="A241" s="200">
        <v>30056694</v>
      </c>
      <c r="B241" s="200">
        <v>-16.170000000000002</v>
      </c>
      <c r="C241" s="200">
        <v>-16.260000000000002</v>
      </c>
      <c r="D241" s="200">
        <v>0.06</v>
      </c>
      <c r="E241" s="200">
        <v>150.85</v>
      </c>
      <c r="F241" s="200">
        <v>80</v>
      </c>
      <c r="G241" s="200">
        <v>57.66</v>
      </c>
      <c r="H241" s="200">
        <v>3.8869538291983594</v>
      </c>
      <c r="I241" s="200">
        <v>77.22</v>
      </c>
      <c r="J241" s="200">
        <v>36.450000000000003</v>
      </c>
      <c r="K241" s="141">
        <v>-14.4</v>
      </c>
      <c r="L241" s="200">
        <v>7</v>
      </c>
      <c r="M241" s="200">
        <v>69.349999999999994</v>
      </c>
      <c r="N241" s="200">
        <v>3579622824.4400001</v>
      </c>
      <c r="O241" s="200">
        <v>0</v>
      </c>
      <c r="P241" s="188">
        <f t="shared" si="6"/>
        <v>-21.4</v>
      </c>
      <c r="Q241">
        <f t="shared" si="7"/>
        <v>3.8869538291983594</v>
      </c>
    </row>
    <row r="242" spans="1:17" ht="15">
      <c r="A242" s="200">
        <v>30057694</v>
      </c>
      <c r="B242" s="200">
        <v>-16.22</v>
      </c>
      <c r="C242" s="200">
        <v>-16.309999999999999</v>
      </c>
      <c r="D242" s="200">
        <v>0.06</v>
      </c>
      <c r="E242" s="200">
        <v>150.78</v>
      </c>
      <c r="F242" s="200">
        <v>80</v>
      </c>
      <c r="G242" s="200">
        <v>57.64</v>
      </c>
      <c r="H242" s="200">
        <v>3.8835765024019828</v>
      </c>
      <c r="I242" s="200">
        <v>77.25</v>
      </c>
      <c r="J242" s="200">
        <v>36.450000000000003</v>
      </c>
      <c r="K242" s="141">
        <v>-14.4</v>
      </c>
      <c r="L242" s="200">
        <v>7</v>
      </c>
      <c r="M242" s="200">
        <v>69.349999999999994</v>
      </c>
      <c r="N242" s="200">
        <v>3579622825.4400001</v>
      </c>
      <c r="O242" s="200">
        <v>0</v>
      </c>
      <c r="P242" s="188">
        <f t="shared" si="6"/>
        <v>-21.4</v>
      </c>
      <c r="Q242">
        <f t="shared" si="7"/>
        <v>3.8835765024019828</v>
      </c>
    </row>
    <row r="243" spans="1:17" ht="15">
      <c r="A243" s="200">
        <v>30058694</v>
      </c>
      <c r="B243" s="200">
        <v>-16.28</v>
      </c>
      <c r="C243" s="200">
        <v>-16.37</v>
      </c>
      <c r="D243" s="200">
        <v>0.06</v>
      </c>
      <c r="E243" s="200">
        <v>151.12</v>
      </c>
      <c r="F243" s="200">
        <v>80</v>
      </c>
      <c r="G243" s="200">
        <v>57.62</v>
      </c>
      <c r="H243" s="200">
        <v>3.9000100355578513</v>
      </c>
      <c r="I243" s="200">
        <v>77.099999999999994</v>
      </c>
      <c r="J243" s="200">
        <v>36.450000000000003</v>
      </c>
      <c r="K243" s="141">
        <v>-14.4</v>
      </c>
      <c r="L243" s="200">
        <v>7</v>
      </c>
      <c r="M243" s="200">
        <v>69.349999999999994</v>
      </c>
      <c r="N243" s="200">
        <v>3579622826.4400001</v>
      </c>
      <c r="O243" s="200">
        <v>0</v>
      </c>
      <c r="P243" s="188">
        <f t="shared" si="6"/>
        <v>-21.4</v>
      </c>
      <c r="Q243">
        <f t="shared" si="7"/>
        <v>3.9000100355578513</v>
      </c>
    </row>
    <row r="244" spans="1:17" ht="15">
      <c r="A244" s="200">
        <v>30059694</v>
      </c>
      <c r="B244" s="200">
        <v>-16.329999999999998</v>
      </c>
      <c r="C244" s="200">
        <v>-16.43</v>
      </c>
      <c r="D244" s="200">
        <v>0.06</v>
      </c>
      <c r="E244" s="200">
        <v>150.59</v>
      </c>
      <c r="F244" s="200">
        <v>80</v>
      </c>
      <c r="G244" s="200">
        <v>57.61</v>
      </c>
      <c r="H244" s="200">
        <v>3.8744252182515782</v>
      </c>
      <c r="I244" s="200">
        <v>77.34</v>
      </c>
      <c r="J244" s="200">
        <v>36.450000000000003</v>
      </c>
      <c r="K244" s="141">
        <v>-14.4</v>
      </c>
      <c r="L244" s="200">
        <v>7</v>
      </c>
      <c r="M244" s="200">
        <v>69.349999999999994</v>
      </c>
      <c r="N244" s="200">
        <v>3579622827.4400001</v>
      </c>
      <c r="O244" s="200">
        <v>0</v>
      </c>
      <c r="P244" s="188">
        <f t="shared" si="6"/>
        <v>-21.4</v>
      </c>
      <c r="Q244">
        <f t="shared" si="7"/>
        <v>3.8744252182515782</v>
      </c>
    </row>
    <row r="245" spans="1:17" ht="15">
      <c r="A245" s="200">
        <v>30060694</v>
      </c>
      <c r="B245" s="200">
        <v>-16.38</v>
      </c>
      <c r="C245" s="200">
        <v>-16.489999999999998</v>
      </c>
      <c r="D245" s="200">
        <v>0.06</v>
      </c>
      <c r="E245" s="200">
        <v>150.59</v>
      </c>
      <c r="F245" s="200">
        <v>80</v>
      </c>
      <c r="G245" s="200">
        <v>57.61</v>
      </c>
      <c r="H245" s="200">
        <v>3.8744252182515782</v>
      </c>
      <c r="I245" s="200">
        <v>77.34</v>
      </c>
      <c r="J245" s="200">
        <v>36.450000000000003</v>
      </c>
      <c r="K245" s="141">
        <v>-14.4</v>
      </c>
      <c r="L245" s="200">
        <v>7</v>
      </c>
      <c r="M245" s="200">
        <v>69.349999999999994</v>
      </c>
      <c r="N245" s="200">
        <v>3579622828.4400001</v>
      </c>
      <c r="O245" s="200">
        <v>0</v>
      </c>
      <c r="P245" s="188">
        <f t="shared" si="6"/>
        <v>-21.4</v>
      </c>
      <c r="Q245">
        <f t="shared" si="7"/>
        <v>3.8744252182515782</v>
      </c>
    </row>
    <row r="246" spans="1:17" ht="15">
      <c r="A246" s="200">
        <v>30061694</v>
      </c>
      <c r="B246" s="200">
        <v>-16.440000000000001</v>
      </c>
      <c r="C246" s="200">
        <v>-16.55</v>
      </c>
      <c r="D246" s="200">
        <v>0.06</v>
      </c>
      <c r="E246" s="200">
        <v>150.01</v>
      </c>
      <c r="F246" s="200">
        <v>80</v>
      </c>
      <c r="G246" s="200">
        <v>57.6</v>
      </c>
      <c r="H246" s="200">
        <v>3.8466311950703131</v>
      </c>
      <c r="I246" s="200">
        <v>77.599999999999994</v>
      </c>
      <c r="J246" s="200">
        <v>36.450000000000003</v>
      </c>
      <c r="K246" s="141">
        <v>-14.4</v>
      </c>
      <c r="L246" s="200">
        <v>7</v>
      </c>
      <c r="M246" s="200">
        <v>69.349999999999994</v>
      </c>
      <c r="N246" s="200">
        <v>3579622829.4299998</v>
      </c>
      <c r="O246" s="200">
        <v>0</v>
      </c>
      <c r="P246" s="188">
        <f t="shared" si="6"/>
        <v>-21.4</v>
      </c>
      <c r="Q246">
        <f t="shared" si="7"/>
        <v>3.8466311950703131</v>
      </c>
    </row>
    <row r="247" spans="1:17" ht="15">
      <c r="A247" s="200">
        <v>30062694</v>
      </c>
      <c r="B247" s="200">
        <v>-16.489999999999998</v>
      </c>
      <c r="C247" s="200">
        <v>-16.61</v>
      </c>
      <c r="D247" s="200">
        <v>0.06</v>
      </c>
      <c r="E247" s="200">
        <v>149.82</v>
      </c>
      <c r="F247" s="200">
        <v>80</v>
      </c>
      <c r="G247" s="200">
        <v>57.62</v>
      </c>
      <c r="H247" s="200">
        <v>3.8375722774540968</v>
      </c>
      <c r="I247" s="200">
        <v>77.680000000000007</v>
      </c>
      <c r="J247" s="200">
        <v>36.450000000000003</v>
      </c>
      <c r="K247" s="141">
        <v>-14.4</v>
      </c>
      <c r="L247" s="200">
        <v>7</v>
      </c>
      <c r="M247" s="200">
        <v>69.349999999999994</v>
      </c>
      <c r="N247" s="200">
        <v>3579622830.4299998</v>
      </c>
      <c r="O247" s="200">
        <v>0</v>
      </c>
      <c r="P247" s="188">
        <f t="shared" si="6"/>
        <v>-21.4</v>
      </c>
      <c r="Q247">
        <f t="shared" si="7"/>
        <v>3.8375722774540968</v>
      </c>
    </row>
    <row r="248" spans="1:17" ht="15">
      <c r="A248" s="200">
        <v>30063694</v>
      </c>
      <c r="B248" s="200">
        <v>-16.55</v>
      </c>
      <c r="C248" s="200">
        <v>-16.670000000000002</v>
      </c>
      <c r="D248" s="200">
        <v>0.06</v>
      </c>
      <c r="E248" s="200">
        <v>150</v>
      </c>
      <c r="F248" s="200">
        <v>80</v>
      </c>
      <c r="G248" s="200">
        <v>57.61</v>
      </c>
      <c r="H248" s="200">
        <v>3.8461538461538467</v>
      </c>
      <c r="I248" s="200">
        <v>77.599999999999994</v>
      </c>
      <c r="J248" s="200">
        <v>36.450000000000003</v>
      </c>
      <c r="K248" s="141">
        <v>-14.4</v>
      </c>
      <c r="L248" s="200">
        <v>7</v>
      </c>
      <c r="M248" s="200">
        <v>69.349999999999994</v>
      </c>
      <c r="N248" s="200">
        <v>3579622831.4299998</v>
      </c>
      <c r="O248" s="200">
        <v>0</v>
      </c>
      <c r="P248" s="188">
        <f t="shared" si="6"/>
        <v>-21.4</v>
      </c>
      <c r="Q248">
        <f t="shared" si="7"/>
        <v>3.8461538461538467</v>
      </c>
    </row>
    <row r="249" spans="1:17" ht="15">
      <c r="A249" s="200">
        <v>30064694</v>
      </c>
      <c r="B249" s="200">
        <v>-16.600000000000001</v>
      </c>
      <c r="C249" s="200">
        <v>-16.72</v>
      </c>
      <c r="D249" s="200">
        <v>0.06</v>
      </c>
      <c r="E249" s="200">
        <v>149.77000000000001</v>
      </c>
      <c r="F249" s="200">
        <v>80</v>
      </c>
      <c r="G249" s="200">
        <v>57.58</v>
      </c>
      <c r="H249" s="200">
        <v>3.8351921039863481</v>
      </c>
      <c r="I249" s="200">
        <v>77.7</v>
      </c>
      <c r="J249" s="200">
        <v>36.450000000000003</v>
      </c>
      <c r="K249" s="141">
        <v>-14.4</v>
      </c>
      <c r="L249" s="200">
        <v>7</v>
      </c>
      <c r="M249" s="200">
        <v>69.349999999999994</v>
      </c>
      <c r="N249" s="200">
        <v>3579622832.4299998</v>
      </c>
      <c r="O249" s="200">
        <v>0</v>
      </c>
      <c r="P249" s="188">
        <f t="shared" si="6"/>
        <v>-21.4</v>
      </c>
      <c r="Q249">
        <f t="shared" si="7"/>
        <v>3.8351921039863481</v>
      </c>
    </row>
    <row r="250" spans="1:17" ht="15">
      <c r="A250" s="200">
        <v>30065694</v>
      </c>
      <c r="B250" s="200">
        <v>-16.649999999999999</v>
      </c>
      <c r="C250" s="200">
        <v>-16.78</v>
      </c>
      <c r="D250" s="200">
        <v>0.06</v>
      </c>
      <c r="E250" s="200">
        <v>150.05000000000001</v>
      </c>
      <c r="F250" s="200">
        <v>80</v>
      </c>
      <c r="G250" s="200">
        <v>57.51</v>
      </c>
      <c r="H250" s="200">
        <v>3.8485412182098777</v>
      </c>
      <c r="I250" s="200">
        <v>77.58</v>
      </c>
      <c r="J250" s="200">
        <v>36.450000000000003</v>
      </c>
      <c r="K250" s="141">
        <v>-14.4</v>
      </c>
      <c r="L250" s="200">
        <v>7</v>
      </c>
      <c r="M250" s="200">
        <v>69.349999999999994</v>
      </c>
      <c r="N250" s="200">
        <v>3579622833.4299998</v>
      </c>
      <c r="O250" s="200">
        <v>0</v>
      </c>
      <c r="P250" s="188">
        <f t="shared" si="6"/>
        <v>-21.4</v>
      </c>
      <c r="Q250">
        <f t="shared" si="7"/>
        <v>3.8485412182098777</v>
      </c>
    </row>
    <row r="251" spans="1:17" ht="15">
      <c r="A251" s="200">
        <v>30066694</v>
      </c>
      <c r="B251" s="200">
        <v>-16.71</v>
      </c>
      <c r="C251" s="200">
        <v>-16.84</v>
      </c>
      <c r="D251" s="200">
        <v>0.06</v>
      </c>
      <c r="E251" s="200">
        <v>150.47999999999999</v>
      </c>
      <c r="F251" s="200">
        <v>80</v>
      </c>
      <c r="G251" s="200">
        <v>57.45</v>
      </c>
      <c r="H251" s="200">
        <v>3.8691375962582195</v>
      </c>
      <c r="I251" s="200">
        <v>77.39</v>
      </c>
      <c r="J251" s="200">
        <v>36.450000000000003</v>
      </c>
      <c r="K251" s="141">
        <v>-14.4</v>
      </c>
      <c r="L251" s="200">
        <v>7</v>
      </c>
      <c r="M251" s="200">
        <v>69.349999999999994</v>
      </c>
      <c r="N251" s="200">
        <v>3579622834.4400001</v>
      </c>
      <c r="O251" s="200">
        <v>0</v>
      </c>
      <c r="P251" s="188">
        <f t="shared" si="6"/>
        <v>-21.4</v>
      </c>
      <c r="Q251">
        <f t="shared" si="7"/>
        <v>3.8691375962582195</v>
      </c>
    </row>
    <row r="252" spans="1:17" ht="15">
      <c r="A252" s="200">
        <v>30067694</v>
      </c>
      <c r="B252" s="200">
        <v>-16.760000000000002</v>
      </c>
      <c r="C252" s="200">
        <v>-16.899999999999999</v>
      </c>
      <c r="D252" s="200">
        <v>0.06</v>
      </c>
      <c r="E252" s="200">
        <v>150.29</v>
      </c>
      <c r="F252" s="200">
        <v>80</v>
      </c>
      <c r="G252" s="200">
        <v>57.41</v>
      </c>
      <c r="H252" s="200">
        <v>3.8600224849173497</v>
      </c>
      <c r="I252" s="200">
        <v>77.47</v>
      </c>
      <c r="J252" s="200">
        <v>36.450000000000003</v>
      </c>
      <c r="K252" s="141">
        <v>-14.4</v>
      </c>
      <c r="L252" s="200">
        <v>7</v>
      </c>
      <c r="M252" s="200">
        <v>69.349999999999994</v>
      </c>
      <c r="N252" s="200">
        <v>3579622835.4400001</v>
      </c>
      <c r="O252" s="200">
        <v>0</v>
      </c>
      <c r="P252" s="188">
        <f t="shared" si="6"/>
        <v>-21.4</v>
      </c>
      <c r="Q252">
        <f t="shared" si="7"/>
        <v>3.8600224849173497</v>
      </c>
    </row>
    <row r="253" spans="1:17" ht="15">
      <c r="A253" s="200">
        <v>30068694</v>
      </c>
      <c r="B253" s="200">
        <v>-16.82</v>
      </c>
      <c r="C253" s="200">
        <v>-16.95</v>
      </c>
      <c r="D253" s="200">
        <v>0.06</v>
      </c>
      <c r="E253" s="200">
        <v>150.43</v>
      </c>
      <c r="F253" s="200">
        <v>80</v>
      </c>
      <c r="G253" s="200">
        <v>57.39</v>
      </c>
      <c r="H253" s="200">
        <v>3.8667366681980733</v>
      </c>
      <c r="I253" s="200">
        <v>77.41</v>
      </c>
      <c r="J253" s="200">
        <v>36.450000000000003</v>
      </c>
      <c r="K253" s="141">
        <v>-14.4</v>
      </c>
      <c r="L253" s="200">
        <v>7</v>
      </c>
      <c r="M253" s="200">
        <v>69.349999999999994</v>
      </c>
      <c r="N253" s="200">
        <v>3579622836.4400001</v>
      </c>
      <c r="O253" s="200">
        <v>0</v>
      </c>
      <c r="P253" s="188">
        <f t="shared" si="6"/>
        <v>-21.4</v>
      </c>
      <c r="Q253">
        <f t="shared" si="7"/>
        <v>3.8667366681980733</v>
      </c>
    </row>
    <row r="254" spans="1:17" ht="15">
      <c r="A254" s="200">
        <v>30069694</v>
      </c>
      <c r="B254" s="200">
        <v>-16.87</v>
      </c>
      <c r="C254" s="200">
        <v>-17.010000000000002</v>
      </c>
      <c r="D254" s="200">
        <v>0.06</v>
      </c>
      <c r="E254" s="200">
        <v>150.52000000000001</v>
      </c>
      <c r="F254" s="200">
        <v>80</v>
      </c>
      <c r="G254" s="200">
        <v>57.38</v>
      </c>
      <c r="H254" s="200">
        <v>3.8710594795376903</v>
      </c>
      <c r="I254" s="200">
        <v>77.37</v>
      </c>
      <c r="J254" s="200">
        <v>36.450000000000003</v>
      </c>
      <c r="K254" s="141">
        <v>-14.4</v>
      </c>
      <c r="L254" s="200">
        <v>7</v>
      </c>
      <c r="M254" s="200">
        <v>69.349999999999994</v>
      </c>
      <c r="N254" s="200">
        <v>3579622837.4400001</v>
      </c>
      <c r="O254" s="200">
        <v>0</v>
      </c>
      <c r="P254" s="188">
        <f t="shared" si="6"/>
        <v>-21.4</v>
      </c>
      <c r="Q254">
        <f t="shared" si="7"/>
        <v>3.8710594795376903</v>
      </c>
    </row>
    <row r="255" spans="1:17" ht="15">
      <c r="A255" s="200">
        <v>30070894</v>
      </c>
      <c r="B255" s="200">
        <v>-16.93</v>
      </c>
      <c r="C255" s="200">
        <v>-17.07</v>
      </c>
      <c r="D255" s="200">
        <v>0.05</v>
      </c>
      <c r="E255" s="200">
        <v>150.16999999999999</v>
      </c>
      <c r="F255" s="200">
        <v>80</v>
      </c>
      <c r="G255" s="200">
        <v>57.41</v>
      </c>
      <c r="H255" s="200">
        <v>3.8542773188653388</v>
      </c>
      <c r="I255" s="200">
        <v>77.53</v>
      </c>
      <c r="J255" s="200">
        <v>36.450000000000003</v>
      </c>
      <c r="K255" s="141">
        <v>-14.4</v>
      </c>
      <c r="L255" s="200">
        <v>7</v>
      </c>
      <c r="M255" s="200">
        <v>69.349999999999994</v>
      </c>
      <c r="N255" s="200">
        <v>3579622838.6399999</v>
      </c>
      <c r="O255" s="200">
        <v>0</v>
      </c>
      <c r="P255" s="188">
        <f t="shared" si="6"/>
        <v>-21.4</v>
      </c>
      <c r="Q255">
        <f t="shared" si="7"/>
        <v>3.8542773188653388</v>
      </c>
    </row>
    <row r="256" spans="1:17" ht="15">
      <c r="A256" s="200">
        <v>30072094</v>
      </c>
      <c r="B256" s="200">
        <v>-16.98</v>
      </c>
      <c r="C256" s="200">
        <v>-17.13</v>
      </c>
      <c r="D256" s="200">
        <v>0.05</v>
      </c>
      <c r="E256" s="200">
        <v>150.28</v>
      </c>
      <c r="F256" s="200">
        <v>80</v>
      </c>
      <c r="G256" s="200">
        <v>57.42</v>
      </c>
      <c r="H256" s="200">
        <v>3.8595433742490548</v>
      </c>
      <c r="I256" s="200">
        <v>77.48</v>
      </c>
      <c r="J256" s="200">
        <v>36.450000000000003</v>
      </c>
      <c r="K256" s="141">
        <v>-14.4</v>
      </c>
      <c r="L256" s="200">
        <v>7</v>
      </c>
      <c r="M256" s="200">
        <v>69.349999999999994</v>
      </c>
      <c r="N256" s="200">
        <v>3579622839.8400002</v>
      </c>
      <c r="O256" s="200">
        <v>0</v>
      </c>
      <c r="P256" s="188">
        <f t="shared" ref="P256:P319" si="8">IF(C256&lt;=K256,K256-L256,C256-L256)</f>
        <v>-21.4</v>
      </c>
      <c r="Q256">
        <f t="shared" ref="Q256:Q319" si="9">E256/((M256+J256-P256)-(((0.00001*E256^2)+(0.0026*E256))*(F256)))*2</f>
        <v>3.8595433742490548</v>
      </c>
    </row>
    <row r="257" spans="1:17" ht="15">
      <c r="A257" s="200">
        <v>30073294</v>
      </c>
      <c r="B257" s="200">
        <v>-17.04</v>
      </c>
      <c r="C257" s="200">
        <v>-17.190000000000001</v>
      </c>
      <c r="D257" s="200">
        <v>0.05</v>
      </c>
      <c r="E257" s="200">
        <v>150.24</v>
      </c>
      <c r="F257" s="200">
        <v>80</v>
      </c>
      <c r="G257" s="200">
        <v>57.36</v>
      </c>
      <c r="H257" s="200">
        <v>3.8576275624999767</v>
      </c>
      <c r="I257" s="200">
        <v>77.5</v>
      </c>
      <c r="J257" s="200">
        <v>36.450000000000003</v>
      </c>
      <c r="K257" s="141">
        <v>-14.4</v>
      </c>
      <c r="L257" s="200">
        <v>7</v>
      </c>
      <c r="M257" s="200">
        <v>69.349999999999994</v>
      </c>
      <c r="N257" s="200">
        <v>3579622841.04</v>
      </c>
      <c r="O257" s="200">
        <v>0</v>
      </c>
      <c r="P257" s="188">
        <f t="shared" si="8"/>
        <v>-21.4</v>
      </c>
      <c r="Q257">
        <f t="shared" si="9"/>
        <v>3.8576275624999767</v>
      </c>
    </row>
    <row r="258" spans="1:17" ht="15">
      <c r="A258" s="200">
        <v>30074494</v>
      </c>
      <c r="B258" s="200">
        <v>-17.09</v>
      </c>
      <c r="C258" s="200">
        <v>-17.25</v>
      </c>
      <c r="D258" s="200">
        <v>0.05</v>
      </c>
      <c r="E258" s="200">
        <v>149.91999999999999</v>
      </c>
      <c r="F258" s="200">
        <v>80</v>
      </c>
      <c r="G258" s="200">
        <v>57.34</v>
      </c>
      <c r="H258" s="200">
        <v>3.8423373115835879</v>
      </c>
      <c r="I258" s="200">
        <v>77.64</v>
      </c>
      <c r="J258" s="200">
        <v>36.450000000000003</v>
      </c>
      <c r="K258" s="141">
        <v>-14.4</v>
      </c>
      <c r="L258" s="200">
        <v>7</v>
      </c>
      <c r="M258" s="200">
        <v>69.349999999999994</v>
      </c>
      <c r="N258" s="200">
        <v>3579622842.2399998</v>
      </c>
      <c r="O258" s="200">
        <v>0</v>
      </c>
      <c r="P258" s="188">
        <f t="shared" si="8"/>
        <v>-21.4</v>
      </c>
      <c r="Q258">
        <f t="shared" si="9"/>
        <v>3.8423373115835879</v>
      </c>
    </row>
    <row r="259" spans="1:17" ht="15">
      <c r="A259" s="200">
        <v>30075694</v>
      </c>
      <c r="B259" s="200">
        <v>-17.149999999999999</v>
      </c>
      <c r="C259" s="200">
        <v>-17.32</v>
      </c>
      <c r="D259" s="200">
        <v>0.05</v>
      </c>
      <c r="E259" s="200">
        <v>149.91</v>
      </c>
      <c r="F259" s="200">
        <v>80</v>
      </c>
      <c r="G259" s="200">
        <v>57.29</v>
      </c>
      <c r="H259" s="200">
        <v>3.8418605266515597</v>
      </c>
      <c r="I259" s="200">
        <v>77.64</v>
      </c>
      <c r="J259" s="200">
        <v>36.450000000000003</v>
      </c>
      <c r="K259" s="141">
        <v>-14.4</v>
      </c>
      <c r="L259" s="200">
        <v>7</v>
      </c>
      <c r="M259" s="200">
        <v>69.349999999999994</v>
      </c>
      <c r="N259" s="200">
        <v>3579622843.4400001</v>
      </c>
      <c r="O259" s="200">
        <v>0</v>
      </c>
      <c r="P259" s="188">
        <f t="shared" si="8"/>
        <v>-21.4</v>
      </c>
      <c r="Q259">
        <f t="shared" si="9"/>
        <v>3.8418605266515597</v>
      </c>
    </row>
    <row r="260" spans="1:17" ht="15">
      <c r="A260" s="200">
        <v>30076694</v>
      </c>
      <c r="B260" s="200">
        <v>-17.2</v>
      </c>
      <c r="C260" s="200">
        <v>-17.37</v>
      </c>
      <c r="D260" s="200">
        <v>0.05</v>
      </c>
      <c r="E260" s="200">
        <v>150.1</v>
      </c>
      <c r="F260" s="200">
        <v>80</v>
      </c>
      <c r="G260" s="200">
        <v>57.26</v>
      </c>
      <c r="H260" s="200">
        <v>3.8509301599821599</v>
      </c>
      <c r="I260" s="200">
        <v>77.56</v>
      </c>
      <c r="J260" s="200">
        <v>36.450000000000003</v>
      </c>
      <c r="K260" s="141">
        <v>-14.4</v>
      </c>
      <c r="L260" s="200">
        <v>7</v>
      </c>
      <c r="M260" s="200">
        <v>69.349999999999994</v>
      </c>
      <c r="N260" s="200">
        <v>3579622844.4400001</v>
      </c>
      <c r="O260" s="200">
        <v>0</v>
      </c>
      <c r="P260" s="188">
        <f t="shared" si="8"/>
        <v>-21.4</v>
      </c>
      <c r="Q260">
        <f t="shared" si="9"/>
        <v>3.8509301599821599</v>
      </c>
    </row>
    <row r="261" spans="1:17" ht="15">
      <c r="A261" s="200">
        <v>30077694</v>
      </c>
      <c r="B261" s="200">
        <v>-17.25</v>
      </c>
      <c r="C261" s="200">
        <v>-17.43</v>
      </c>
      <c r="D261" s="200">
        <v>0.06</v>
      </c>
      <c r="E261" s="200">
        <v>150.82</v>
      </c>
      <c r="F261" s="200">
        <v>80</v>
      </c>
      <c r="G261" s="200">
        <v>57.21</v>
      </c>
      <c r="H261" s="200">
        <v>3.8855060202950522</v>
      </c>
      <c r="I261" s="200">
        <v>77.23</v>
      </c>
      <c r="J261" s="200">
        <v>36.450000000000003</v>
      </c>
      <c r="K261" s="141">
        <v>-14.4</v>
      </c>
      <c r="L261" s="200">
        <v>7</v>
      </c>
      <c r="M261" s="200">
        <v>69.349999999999994</v>
      </c>
      <c r="N261" s="200">
        <v>3579622845.4400001</v>
      </c>
      <c r="O261" s="200">
        <v>0</v>
      </c>
      <c r="P261" s="188">
        <f t="shared" si="8"/>
        <v>-21.4</v>
      </c>
      <c r="Q261">
        <f t="shared" si="9"/>
        <v>3.8855060202950522</v>
      </c>
    </row>
    <row r="262" spans="1:17" ht="15">
      <c r="A262" s="200">
        <v>30078694</v>
      </c>
      <c r="B262" s="200">
        <v>-17.309999999999999</v>
      </c>
      <c r="C262" s="200">
        <v>-17.48</v>
      </c>
      <c r="D262" s="200">
        <v>0.06</v>
      </c>
      <c r="E262" s="200">
        <v>150.88999999999999</v>
      </c>
      <c r="F262" s="200">
        <v>80</v>
      </c>
      <c r="G262" s="200">
        <v>57.19</v>
      </c>
      <c r="H262" s="200">
        <v>3.8888851357700909</v>
      </c>
      <c r="I262" s="200">
        <v>77.2</v>
      </c>
      <c r="J262" s="200">
        <v>36.450000000000003</v>
      </c>
      <c r="K262" s="141">
        <v>-14.4</v>
      </c>
      <c r="L262" s="200">
        <v>7</v>
      </c>
      <c r="M262" s="200">
        <v>69.349999999999994</v>
      </c>
      <c r="N262" s="200">
        <v>3579622846.4400001</v>
      </c>
      <c r="O262" s="200">
        <v>0</v>
      </c>
      <c r="P262" s="188">
        <f t="shared" si="8"/>
        <v>-21.4</v>
      </c>
      <c r="Q262">
        <f t="shared" si="9"/>
        <v>3.8888851357700909</v>
      </c>
    </row>
    <row r="263" spans="1:17" ht="15">
      <c r="A263" s="200">
        <v>30079694</v>
      </c>
      <c r="B263" s="200">
        <v>-17.36</v>
      </c>
      <c r="C263" s="200">
        <v>-17.54</v>
      </c>
      <c r="D263" s="200">
        <v>0.06</v>
      </c>
      <c r="E263" s="200">
        <v>150.54</v>
      </c>
      <c r="F263" s="200">
        <v>80</v>
      </c>
      <c r="G263" s="200">
        <v>57.2</v>
      </c>
      <c r="H263" s="200">
        <v>3.8720208017612139</v>
      </c>
      <c r="I263" s="200">
        <v>77.36</v>
      </c>
      <c r="J263" s="200">
        <v>36.450000000000003</v>
      </c>
      <c r="K263" s="141">
        <v>-14.4</v>
      </c>
      <c r="L263" s="200">
        <v>7</v>
      </c>
      <c r="M263" s="200">
        <v>69.349999999999994</v>
      </c>
      <c r="N263" s="200">
        <v>3579622847.4299998</v>
      </c>
      <c r="O263" s="200">
        <v>0</v>
      </c>
      <c r="P263" s="188">
        <f t="shared" si="8"/>
        <v>-21.4</v>
      </c>
      <c r="Q263">
        <f t="shared" si="9"/>
        <v>3.8720208017612139</v>
      </c>
    </row>
    <row r="264" spans="1:17" ht="15">
      <c r="A264" s="200">
        <v>30080694</v>
      </c>
      <c r="B264" s="200">
        <v>-17.420000000000002</v>
      </c>
      <c r="C264" s="200">
        <v>-17.600000000000001</v>
      </c>
      <c r="D264" s="200">
        <v>0.06</v>
      </c>
      <c r="E264" s="200">
        <v>150.88999999999999</v>
      </c>
      <c r="F264" s="200">
        <v>80</v>
      </c>
      <c r="G264" s="200">
        <v>57.18</v>
      </c>
      <c r="H264" s="200">
        <v>3.8888851357700909</v>
      </c>
      <c r="I264" s="200">
        <v>77.2</v>
      </c>
      <c r="J264" s="200">
        <v>36.450000000000003</v>
      </c>
      <c r="K264" s="141">
        <v>-14.4</v>
      </c>
      <c r="L264" s="200">
        <v>7</v>
      </c>
      <c r="M264" s="200">
        <v>69.349999999999994</v>
      </c>
      <c r="N264" s="200">
        <v>3579622848.4299998</v>
      </c>
      <c r="O264" s="200">
        <v>0</v>
      </c>
      <c r="P264" s="188">
        <f t="shared" si="8"/>
        <v>-21.4</v>
      </c>
      <c r="Q264">
        <f t="shared" si="9"/>
        <v>3.8888851357700909</v>
      </c>
    </row>
    <row r="265" spans="1:17" ht="15">
      <c r="A265" s="200">
        <v>30081694</v>
      </c>
      <c r="B265" s="200">
        <v>-17.47</v>
      </c>
      <c r="C265" s="200">
        <v>-17.66</v>
      </c>
      <c r="D265" s="200">
        <v>0.06</v>
      </c>
      <c r="E265" s="200">
        <v>150.99</v>
      </c>
      <c r="F265" s="200">
        <v>80</v>
      </c>
      <c r="G265" s="200">
        <v>57.18</v>
      </c>
      <c r="H265" s="200">
        <v>3.8937178812952369</v>
      </c>
      <c r="I265" s="200">
        <v>77.16</v>
      </c>
      <c r="J265" s="200">
        <v>36.450000000000003</v>
      </c>
      <c r="K265" s="141">
        <v>-14.4</v>
      </c>
      <c r="L265" s="200">
        <v>7</v>
      </c>
      <c r="M265" s="200">
        <v>69.349999999999994</v>
      </c>
      <c r="N265" s="200">
        <v>3579622849.4299998</v>
      </c>
      <c r="O265" s="200">
        <v>0</v>
      </c>
      <c r="P265" s="188">
        <f t="shared" si="8"/>
        <v>-21.4</v>
      </c>
      <c r="Q265">
        <f t="shared" si="9"/>
        <v>3.8937178812952369</v>
      </c>
    </row>
    <row r="266" spans="1:17" ht="15">
      <c r="A266" s="200">
        <v>30082694</v>
      </c>
      <c r="B266" s="200">
        <v>-17.53</v>
      </c>
      <c r="C266" s="200">
        <v>-17.72</v>
      </c>
      <c r="D266" s="200">
        <v>0.06</v>
      </c>
      <c r="E266" s="200">
        <v>151.19</v>
      </c>
      <c r="F266" s="200">
        <v>80</v>
      </c>
      <c r="G266" s="200">
        <v>57.16</v>
      </c>
      <c r="H266" s="200">
        <v>3.9034026165343985</v>
      </c>
      <c r="I266" s="200">
        <v>77.069999999999993</v>
      </c>
      <c r="J266" s="200">
        <v>36.450000000000003</v>
      </c>
      <c r="K266" s="141">
        <v>-14.4</v>
      </c>
      <c r="L266" s="200">
        <v>7</v>
      </c>
      <c r="M266" s="200">
        <v>69.349999999999994</v>
      </c>
      <c r="N266" s="200">
        <v>3579622850.4299998</v>
      </c>
      <c r="O266" s="200">
        <v>0</v>
      </c>
      <c r="P266" s="188">
        <f t="shared" si="8"/>
        <v>-21.4</v>
      </c>
      <c r="Q266">
        <f t="shared" si="9"/>
        <v>3.9034026165343985</v>
      </c>
    </row>
    <row r="267" spans="1:17" ht="15">
      <c r="A267" s="200">
        <v>30083694</v>
      </c>
      <c r="B267" s="200">
        <v>-17.59</v>
      </c>
      <c r="C267" s="200">
        <v>-17.78</v>
      </c>
      <c r="D267" s="200">
        <v>0.06</v>
      </c>
      <c r="E267" s="200">
        <v>150.78</v>
      </c>
      <c r="F267" s="200">
        <v>80</v>
      </c>
      <c r="G267" s="200">
        <v>57.15</v>
      </c>
      <c r="H267" s="200">
        <v>3.8835765024019828</v>
      </c>
      <c r="I267" s="200">
        <v>77.25</v>
      </c>
      <c r="J267" s="200">
        <v>36.450000000000003</v>
      </c>
      <c r="K267" s="141">
        <v>-14.4</v>
      </c>
      <c r="L267" s="200">
        <v>7</v>
      </c>
      <c r="M267" s="200">
        <v>69.349999999999994</v>
      </c>
      <c r="N267" s="200">
        <v>3579622851.4400001</v>
      </c>
      <c r="O267" s="200">
        <v>0</v>
      </c>
      <c r="P267" s="188">
        <f t="shared" si="8"/>
        <v>-21.4</v>
      </c>
      <c r="Q267">
        <f t="shared" si="9"/>
        <v>3.8835765024019828</v>
      </c>
    </row>
    <row r="268" spans="1:17" ht="15">
      <c r="A268" s="200">
        <v>30084694</v>
      </c>
      <c r="B268" s="200">
        <v>-17.649999999999999</v>
      </c>
      <c r="C268" s="200">
        <v>-17.850000000000001</v>
      </c>
      <c r="D268" s="200">
        <v>0.06</v>
      </c>
      <c r="E268" s="200">
        <v>150.6</v>
      </c>
      <c r="F268" s="200">
        <v>80</v>
      </c>
      <c r="G268" s="200">
        <v>57.13</v>
      </c>
      <c r="H268" s="200">
        <v>3.8749062921068007</v>
      </c>
      <c r="I268" s="200">
        <v>77.33</v>
      </c>
      <c r="J268" s="200">
        <v>36.450000000000003</v>
      </c>
      <c r="K268" s="141">
        <v>-14.4</v>
      </c>
      <c r="L268" s="200">
        <v>7</v>
      </c>
      <c r="M268" s="200">
        <v>69.349999999999994</v>
      </c>
      <c r="N268" s="200">
        <v>3579622852.4400001</v>
      </c>
      <c r="O268" s="200">
        <v>0</v>
      </c>
      <c r="P268" s="188">
        <f t="shared" si="8"/>
        <v>-21.4</v>
      </c>
      <c r="Q268">
        <f t="shared" si="9"/>
        <v>3.8749062921068007</v>
      </c>
    </row>
    <row r="269" spans="1:17" ht="15">
      <c r="A269" s="200">
        <v>30085694</v>
      </c>
      <c r="B269" s="200">
        <v>-17.7</v>
      </c>
      <c r="C269" s="200">
        <v>-17.899999999999999</v>
      </c>
      <c r="D269" s="200">
        <v>0.06</v>
      </c>
      <c r="E269" s="200">
        <v>150.76</v>
      </c>
      <c r="F269" s="200">
        <v>80</v>
      </c>
      <c r="G269" s="200">
        <v>57.09</v>
      </c>
      <c r="H269" s="200">
        <v>3.8826121263357196</v>
      </c>
      <c r="I269" s="200">
        <v>77.260000000000005</v>
      </c>
      <c r="J269" s="200">
        <v>36.450000000000003</v>
      </c>
      <c r="K269" s="141">
        <v>-14.4</v>
      </c>
      <c r="L269" s="200">
        <v>7</v>
      </c>
      <c r="M269" s="200">
        <v>69.349999999999994</v>
      </c>
      <c r="N269" s="200">
        <v>3579622853.4400001</v>
      </c>
      <c r="O269" s="200">
        <v>0</v>
      </c>
      <c r="P269" s="188">
        <f t="shared" si="8"/>
        <v>-21.4</v>
      </c>
      <c r="Q269">
        <f t="shared" si="9"/>
        <v>3.8826121263357196</v>
      </c>
    </row>
    <row r="270" spans="1:17" ht="15">
      <c r="A270" s="200">
        <v>30086894</v>
      </c>
      <c r="B270" s="200">
        <v>-17.75</v>
      </c>
      <c r="C270" s="200">
        <v>-17.96</v>
      </c>
      <c r="D270" s="200">
        <v>0.05</v>
      </c>
      <c r="E270" s="200">
        <v>151.13999999999999</v>
      </c>
      <c r="F270" s="200">
        <v>80</v>
      </c>
      <c r="G270" s="200">
        <v>57.02</v>
      </c>
      <c r="H270" s="200">
        <v>3.9009790227741226</v>
      </c>
      <c r="I270" s="200">
        <v>77.09</v>
      </c>
      <c r="J270" s="200">
        <v>36.450000000000003</v>
      </c>
      <c r="K270" s="141">
        <v>-14.4</v>
      </c>
      <c r="L270" s="200">
        <v>7</v>
      </c>
      <c r="M270" s="200">
        <v>69.349999999999994</v>
      </c>
      <c r="N270" s="200">
        <v>3579622854.6399999</v>
      </c>
      <c r="O270" s="200">
        <v>0</v>
      </c>
      <c r="P270" s="188">
        <f t="shared" si="8"/>
        <v>-21.4</v>
      </c>
      <c r="Q270">
        <f t="shared" si="9"/>
        <v>3.9009790227741226</v>
      </c>
    </row>
    <row r="271" spans="1:17" ht="15">
      <c r="A271" s="200">
        <v>30088094</v>
      </c>
      <c r="B271" s="200">
        <v>-17.809999999999999</v>
      </c>
      <c r="C271" s="200">
        <v>-18.03</v>
      </c>
      <c r="D271" s="200">
        <v>0.05</v>
      </c>
      <c r="E271" s="200">
        <v>151.65</v>
      </c>
      <c r="F271" s="200">
        <v>80</v>
      </c>
      <c r="G271" s="200">
        <v>56.97</v>
      </c>
      <c r="H271" s="200">
        <v>3.9257754299578385</v>
      </c>
      <c r="I271" s="200">
        <v>76.86</v>
      </c>
      <c r="J271" s="200">
        <v>36.450000000000003</v>
      </c>
      <c r="K271" s="141">
        <v>-14.4</v>
      </c>
      <c r="L271" s="200">
        <v>7</v>
      </c>
      <c r="M271" s="200">
        <v>69.349999999999994</v>
      </c>
      <c r="N271" s="200">
        <v>3579622855.8400002</v>
      </c>
      <c r="O271" s="200">
        <v>0</v>
      </c>
      <c r="P271" s="188">
        <f t="shared" si="8"/>
        <v>-21.4</v>
      </c>
      <c r="Q271">
        <f t="shared" si="9"/>
        <v>3.9257754299578385</v>
      </c>
    </row>
    <row r="272" spans="1:17" ht="15">
      <c r="A272" s="200">
        <v>30089095</v>
      </c>
      <c r="B272" s="200">
        <v>-17.86</v>
      </c>
      <c r="C272" s="200">
        <v>-18.079999999999998</v>
      </c>
      <c r="D272" s="200">
        <v>0.05</v>
      </c>
      <c r="E272" s="200">
        <v>151.35</v>
      </c>
      <c r="F272" s="200">
        <v>80</v>
      </c>
      <c r="G272" s="200">
        <v>56.93</v>
      </c>
      <c r="H272" s="200">
        <v>3.9111689417989379</v>
      </c>
      <c r="I272" s="200">
        <v>77</v>
      </c>
      <c r="J272" s="200">
        <v>36.450000000000003</v>
      </c>
      <c r="K272" s="141">
        <v>-14.4</v>
      </c>
      <c r="L272" s="200">
        <v>7</v>
      </c>
      <c r="M272" s="200">
        <v>69.349999999999994</v>
      </c>
      <c r="N272" s="200">
        <v>3579622856.8400002</v>
      </c>
      <c r="O272" s="200">
        <v>0</v>
      </c>
      <c r="P272" s="188">
        <f t="shared" si="8"/>
        <v>-21.4</v>
      </c>
      <c r="Q272">
        <f t="shared" si="9"/>
        <v>3.9111689417989379</v>
      </c>
    </row>
    <row r="273" spans="1:17" ht="15">
      <c r="A273" s="200">
        <v>30090294</v>
      </c>
      <c r="B273" s="200">
        <v>-17.920000000000002</v>
      </c>
      <c r="C273" s="200">
        <v>-18.14</v>
      </c>
      <c r="D273" s="200">
        <v>0.05</v>
      </c>
      <c r="E273" s="200">
        <v>151.29</v>
      </c>
      <c r="F273" s="200">
        <v>80</v>
      </c>
      <c r="G273" s="200">
        <v>56.88</v>
      </c>
      <c r="H273" s="200">
        <v>3.9082546346110822</v>
      </c>
      <c r="I273" s="200">
        <v>77.02</v>
      </c>
      <c r="J273" s="200">
        <v>36.450000000000003</v>
      </c>
      <c r="K273" s="141">
        <v>-14.4</v>
      </c>
      <c r="L273" s="200">
        <v>7</v>
      </c>
      <c r="M273" s="200">
        <v>69.349999999999994</v>
      </c>
      <c r="N273" s="200">
        <v>3579622858.04</v>
      </c>
      <c r="O273" s="200">
        <v>0</v>
      </c>
      <c r="P273" s="188">
        <f t="shared" si="8"/>
        <v>-21.4</v>
      </c>
      <c r="Q273">
        <f t="shared" si="9"/>
        <v>3.9082546346110822</v>
      </c>
    </row>
    <row r="274" spans="1:17" ht="15">
      <c r="A274" s="200">
        <v>30091294</v>
      </c>
      <c r="B274" s="200">
        <v>-17.97</v>
      </c>
      <c r="C274" s="200">
        <v>-18.2</v>
      </c>
      <c r="D274" s="200">
        <v>0.06</v>
      </c>
      <c r="E274" s="200">
        <v>151.66999999999999</v>
      </c>
      <c r="F274" s="200">
        <v>80</v>
      </c>
      <c r="G274" s="200">
        <v>56.86</v>
      </c>
      <c r="H274" s="200">
        <v>3.926751272892659</v>
      </c>
      <c r="I274" s="200">
        <v>76.849999999999994</v>
      </c>
      <c r="J274" s="200">
        <v>36.450000000000003</v>
      </c>
      <c r="K274" s="141">
        <v>-14.4</v>
      </c>
      <c r="L274" s="200">
        <v>7</v>
      </c>
      <c r="M274" s="200">
        <v>69.349999999999994</v>
      </c>
      <c r="N274" s="200">
        <v>3579622859.04</v>
      </c>
      <c r="O274" s="200">
        <v>0</v>
      </c>
      <c r="P274" s="188">
        <f t="shared" si="8"/>
        <v>-21.4</v>
      </c>
      <c r="Q274">
        <f t="shared" si="9"/>
        <v>3.926751272892659</v>
      </c>
    </row>
    <row r="275" spans="1:17" ht="15">
      <c r="A275" s="200">
        <v>30092294</v>
      </c>
      <c r="B275" s="200">
        <v>-18.03</v>
      </c>
      <c r="C275" s="200">
        <v>-18.260000000000002</v>
      </c>
      <c r="D275" s="200">
        <v>0.06</v>
      </c>
      <c r="E275" s="200">
        <v>151.82</v>
      </c>
      <c r="F275" s="200">
        <v>80</v>
      </c>
      <c r="G275" s="200">
        <v>56.87</v>
      </c>
      <c r="H275" s="200">
        <v>3.9340783994462147</v>
      </c>
      <c r="I275" s="200">
        <v>76.78</v>
      </c>
      <c r="J275" s="200">
        <v>36.450000000000003</v>
      </c>
      <c r="K275" s="141">
        <v>-14.4</v>
      </c>
      <c r="L275" s="200">
        <v>7</v>
      </c>
      <c r="M275" s="200">
        <v>69.349999999999994</v>
      </c>
      <c r="N275" s="200">
        <v>3579622860.04</v>
      </c>
      <c r="O275" s="200">
        <v>0</v>
      </c>
      <c r="P275" s="188">
        <f t="shared" si="8"/>
        <v>-21.4</v>
      </c>
      <c r="Q275">
        <f t="shared" si="9"/>
        <v>3.9340783994462147</v>
      </c>
    </row>
    <row r="276" spans="1:17" ht="15">
      <c r="A276" s="200">
        <v>30093294</v>
      </c>
      <c r="B276" s="200">
        <v>-18.09</v>
      </c>
      <c r="C276" s="200">
        <v>-18.329999999999998</v>
      </c>
      <c r="D276" s="200">
        <v>0.06</v>
      </c>
      <c r="E276" s="200">
        <v>151.38</v>
      </c>
      <c r="F276" s="200">
        <v>80</v>
      </c>
      <c r="G276" s="200">
        <v>56.85</v>
      </c>
      <c r="H276" s="200">
        <v>3.9126269674589662</v>
      </c>
      <c r="I276" s="200">
        <v>76.98</v>
      </c>
      <c r="J276" s="200">
        <v>36.450000000000003</v>
      </c>
      <c r="K276" s="141">
        <v>-14.4</v>
      </c>
      <c r="L276" s="200">
        <v>7</v>
      </c>
      <c r="M276" s="200">
        <v>69.349999999999994</v>
      </c>
      <c r="N276" s="200">
        <v>3579622861.04</v>
      </c>
      <c r="O276" s="200">
        <v>0</v>
      </c>
      <c r="P276" s="188">
        <f t="shared" si="8"/>
        <v>-21.4</v>
      </c>
      <c r="Q276">
        <f t="shared" si="9"/>
        <v>3.9126269674589662</v>
      </c>
    </row>
    <row r="277" spans="1:17" ht="15">
      <c r="A277" s="200">
        <v>30094294</v>
      </c>
      <c r="B277" s="200">
        <v>-18.149999999999999</v>
      </c>
      <c r="C277" s="200">
        <v>-18.39</v>
      </c>
      <c r="D277" s="200">
        <v>7.0000000000000007E-2</v>
      </c>
      <c r="E277" s="200">
        <v>151.49</v>
      </c>
      <c r="F277" s="200">
        <v>80</v>
      </c>
      <c r="G277" s="200">
        <v>56.84</v>
      </c>
      <c r="H277" s="200">
        <v>3.9179780428927469</v>
      </c>
      <c r="I277" s="200">
        <v>76.930000000000007</v>
      </c>
      <c r="J277" s="200">
        <v>36.450000000000003</v>
      </c>
      <c r="K277" s="141">
        <v>-14.4</v>
      </c>
      <c r="L277" s="200">
        <v>7</v>
      </c>
      <c r="M277" s="200">
        <v>69.349999999999994</v>
      </c>
      <c r="N277" s="200">
        <v>3579622862.04</v>
      </c>
      <c r="O277" s="200">
        <v>0</v>
      </c>
      <c r="P277" s="188">
        <f t="shared" si="8"/>
        <v>-21.4</v>
      </c>
      <c r="Q277">
        <f t="shared" si="9"/>
        <v>3.9179780428927469</v>
      </c>
    </row>
    <row r="278" spans="1:17" ht="15">
      <c r="A278" s="200">
        <v>30095294</v>
      </c>
      <c r="B278" s="200">
        <v>-18.21</v>
      </c>
      <c r="C278" s="200">
        <v>-18.45</v>
      </c>
      <c r="D278" s="200">
        <v>0.06</v>
      </c>
      <c r="E278" s="200">
        <v>151.86000000000001</v>
      </c>
      <c r="F278" s="200">
        <v>80</v>
      </c>
      <c r="G278" s="200">
        <v>56.83</v>
      </c>
      <c r="H278" s="200">
        <v>3.936034778784645</v>
      </c>
      <c r="I278" s="200">
        <v>76.760000000000005</v>
      </c>
      <c r="J278" s="200">
        <v>36.450000000000003</v>
      </c>
      <c r="K278" s="141">
        <v>-14.4</v>
      </c>
      <c r="L278" s="200">
        <v>7</v>
      </c>
      <c r="M278" s="200">
        <v>69.349999999999994</v>
      </c>
      <c r="N278" s="200">
        <v>3579622863.04</v>
      </c>
      <c r="O278" s="200">
        <v>0</v>
      </c>
      <c r="P278" s="188">
        <f t="shared" si="8"/>
        <v>-21.4</v>
      </c>
      <c r="Q278">
        <f t="shared" si="9"/>
        <v>3.936034778784645</v>
      </c>
    </row>
    <row r="279" spans="1:17" ht="15">
      <c r="A279" s="200">
        <v>30096294</v>
      </c>
      <c r="B279" s="200">
        <v>-18.27</v>
      </c>
      <c r="C279" s="200">
        <v>-18.52</v>
      </c>
      <c r="D279" s="200">
        <v>7.0000000000000007E-2</v>
      </c>
      <c r="E279" s="200">
        <v>151.43</v>
      </c>
      <c r="F279" s="200">
        <v>80</v>
      </c>
      <c r="G279" s="200">
        <v>56.84</v>
      </c>
      <c r="H279" s="200">
        <v>3.9150583035094901</v>
      </c>
      <c r="I279" s="200">
        <v>76.959999999999994</v>
      </c>
      <c r="J279" s="200">
        <v>36.450000000000003</v>
      </c>
      <c r="K279" s="141">
        <v>-14.4</v>
      </c>
      <c r="L279" s="200">
        <v>7</v>
      </c>
      <c r="M279" s="200">
        <v>69.349999999999994</v>
      </c>
      <c r="N279" s="200">
        <v>3579622864.0300002</v>
      </c>
      <c r="O279" s="200">
        <v>0</v>
      </c>
      <c r="P279" s="188">
        <f t="shared" si="8"/>
        <v>-21.4</v>
      </c>
      <c r="Q279">
        <f t="shared" si="9"/>
        <v>3.9150583035094901</v>
      </c>
    </row>
    <row r="280" spans="1:17" ht="15">
      <c r="A280" s="200">
        <v>30097094</v>
      </c>
      <c r="B280" s="200">
        <v>-18.32</v>
      </c>
      <c r="C280" s="200">
        <v>-18.579999999999998</v>
      </c>
      <c r="D280" s="200">
        <v>7.0000000000000007E-2</v>
      </c>
      <c r="E280" s="200">
        <v>151.97</v>
      </c>
      <c r="F280" s="200">
        <v>80</v>
      </c>
      <c r="G280" s="200">
        <v>56.82</v>
      </c>
      <c r="H280" s="200">
        <v>3.9414202157925939</v>
      </c>
      <c r="I280" s="200">
        <v>76.709999999999994</v>
      </c>
      <c r="J280" s="200">
        <v>36.450000000000003</v>
      </c>
      <c r="K280" s="141">
        <v>-14.4</v>
      </c>
      <c r="L280" s="200">
        <v>7</v>
      </c>
      <c r="M280" s="200">
        <v>69.349999999999994</v>
      </c>
      <c r="N280" s="200">
        <v>3579622864.8400002</v>
      </c>
      <c r="O280" s="200">
        <v>0</v>
      </c>
      <c r="P280" s="188">
        <f t="shared" si="8"/>
        <v>-21.4</v>
      </c>
      <c r="Q280">
        <f t="shared" si="9"/>
        <v>3.9414202157925939</v>
      </c>
    </row>
    <row r="281" spans="1:17" ht="15">
      <c r="A281" s="200">
        <v>30097894</v>
      </c>
      <c r="B281" s="200">
        <v>-18.38</v>
      </c>
      <c r="C281" s="200">
        <v>-18.63</v>
      </c>
      <c r="D281" s="200">
        <v>7.0000000000000007E-2</v>
      </c>
      <c r="E281" s="200">
        <v>152.22999999999999</v>
      </c>
      <c r="F281" s="200">
        <v>80</v>
      </c>
      <c r="G281" s="200">
        <v>56.84</v>
      </c>
      <c r="H281" s="200">
        <v>3.9541809738119076</v>
      </c>
      <c r="I281" s="200">
        <v>76.599999999999994</v>
      </c>
      <c r="J281" s="200">
        <v>36.450000000000003</v>
      </c>
      <c r="K281" s="141">
        <v>-14.4</v>
      </c>
      <c r="L281" s="200">
        <v>7</v>
      </c>
      <c r="M281" s="200">
        <v>69.349999999999994</v>
      </c>
      <c r="N281" s="200">
        <v>3579622865.6300001</v>
      </c>
      <c r="O281" s="200">
        <v>0</v>
      </c>
      <c r="P281" s="188">
        <f t="shared" si="8"/>
        <v>-21.4</v>
      </c>
      <c r="Q281">
        <f t="shared" si="9"/>
        <v>3.9541809738119076</v>
      </c>
    </row>
    <row r="282" spans="1:17" ht="15">
      <c r="A282" s="200">
        <v>30098694</v>
      </c>
      <c r="B282" s="200">
        <v>-18.440000000000001</v>
      </c>
      <c r="C282" s="200">
        <v>-18.7</v>
      </c>
      <c r="D282" s="200">
        <v>0.08</v>
      </c>
      <c r="E282" s="200">
        <v>152.08000000000001</v>
      </c>
      <c r="F282" s="200">
        <v>80</v>
      </c>
      <c r="G282" s="200">
        <v>56.83</v>
      </c>
      <c r="H282" s="200">
        <v>3.9468135789853371</v>
      </c>
      <c r="I282" s="200">
        <v>76.67</v>
      </c>
      <c r="J282" s="200">
        <v>36.450000000000003</v>
      </c>
      <c r="K282" s="141">
        <v>-14.4</v>
      </c>
      <c r="L282" s="200">
        <v>7</v>
      </c>
      <c r="M282" s="200">
        <v>69.349999999999994</v>
      </c>
      <c r="N282" s="200">
        <v>3579622866.4299998</v>
      </c>
      <c r="O282" s="200">
        <v>0</v>
      </c>
      <c r="P282" s="188">
        <f t="shared" si="8"/>
        <v>-21.4</v>
      </c>
      <c r="Q282">
        <f t="shared" si="9"/>
        <v>3.9468135789853371</v>
      </c>
    </row>
    <row r="283" spans="1:17" ht="15">
      <c r="A283" s="200">
        <v>30099494</v>
      </c>
      <c r="B283" s="200">
        <v>-18.489999999999998</v>
      </c>
      <c r="C283" s="200">
        <v>-18.760000000000002</v>
      </c>
      <c r="D283" s="200">
        <v>0.08</v>
      </c>
      <c r="E283" s="200">
        <v>151.57</v>
      </c>
      <c r="F283" s="200">
        <v>80</v>
      </c>
      <c r="G283" s="200">
        <v>56.82</v>
      </c>
      <c r="H283" s="200">
        <v>3.9218746587571873</v>
      </c>
      <c r="I283" s="200">
        <v>76.900000000000006</v>
      </c>
      <c r="J283" s="200">
        <v>36.450000000000003</v>
      </c>
      <c r="K283" s="141">
        <v>-14.4</v>
      </c>
      <c r="L283" s="200">
        <v>7</v>
      </c>
      <c r="M283" s="200">
        <v>69.349999999999994</v>
      </c>
      <c r="N283" s="200">
        <v>3579622867.23</v>
      </c>
      <c r="O283" s="200">
        <v>0</v>
      </c>
      <c r="P283" s="188">
        <f t="shared" si="8"/>
        <v>-21.4</v>
      </c>
      <c r="Q283">
        <f t="shared" si="9"/>
        <v>3.9218746587571873</v>
      </c>
    </row>
    <row r="284" spans="1:17" ht="15">
      <c r="A284" s="200">
        <v>30100294</v>
      </c>
      <c r="B284" s="200">
        <v>-18.559999999999999</v>
      </c>
      <c r="C284" s="200">
        <v>-18.829999999999998</v>
      </c>
      <c r="D284" s="200">
        <v>0.08</v>
      </c>
      <c r="E284" s="200">
        <v>151.49</v>
      </c>
      <c r="F284" s="200">
        <v>80</v>
      </c>
      <c r="G284" s="200">
        <v>56.85</v>
      </c>
      <c r="H284" s="200">
        <v>3.9179780428927469</v>
      </c>
      <c r="I284" s="200">
        <v>76.930000000000007</v>
      </c>
      <c r="J284" s="200">
        <v>36.450000000000003</v>
      </c>
      <c r="K284" s="141">
        <v>-14.4</v>
      </c>
      <c r="L284" s="200">
        <v>7</v>
      </c>
      <c r="M284" s="200">
        <v>69.349999999999994</v>
      </c>
      <c r="N284" s="200">
        <v>3579622868.0300002</v>
      </c>
      <c r="O284" s="200">
        <v>0</v>
      </c>
      <c r="P284" s="188">
        <f t="shared" si="8"/>
        <v>-21.4</v>
      </c>
      <c r="Q284">
        <f t="shared" si="9"/>
        <v>3.9179780428927469</v>
      </c>
    </row>
    <row r="285" spans="1:17" ht="15">
      <c r="A285" s="200">
        <v>30101094</v>
      </c>
      <c r="B285" s="200">
        <v>-18.62</v>
      </c>
      <c r="C285" s="200">
        <v>-18.89</v>
      </c>
      <c r="D285" s="200">
        <v>0.08</v>
      </c>
      <c r="E285" s="200">
        <v>152.24</v>
      </c>
      <c r="F285" s="200">
        <v>80</v>
      </c>
      <c r="G285" s="200">
        <v>56.84</v>
      </c>
      <c r="H285" s="200">
        <v>3.9546726600025246</v>
      </c>
      <c r="I285" s="200">
        <v>76.59</v>
      </c>
      <c r="J285" s="200">
        <v>36.450000000000003</v>
      </c>
      <c r="K285" s="141">
        <v>-14.4</v>
      </c>
      <c r="L285" s="200">
        <v>7</v>
      </c>
      <c r="M285" s="200">
        <v>69.349999999999994</v>
      </c>
      <c r="N285" s="200">
        <v>3579622868.8400002</v>
      </c>
      <c r="O285" s="200">
        <v>0</v>
      </c>
      <c r="P285" s="188">
        <f t="shared" si="8"/>
        <v>-21.4</v>
      </c>
      <c r="Q285">
        <f t="shared" si="9"/>
        <v>3.9546726600025246</v>
      </c>
    </row>
    <row r="286" spans="1:17" ht="15">
      <c r="A286" s="200">
        <v>30101894</v>
      </c>
      <c r="B286" s="200">
        <v>-18.68</v>
      </c>
      <c r="C286" s="200">
        <v>-18.96</v>
      </c>
      <c r="D286" s="200">
        <v>0.08</v>
      </c>
      <c r="E286" s="200">
        <v>151.47</v>
      </c>
      <c r="F286" s="200">
        <v>80</v>
      </c>
      <c r="G286" s="200">
        <v>56.84</v>
      </c>
      <c r="H286" s="200">
        <v>3.9170045373357909</v>
      </c>
      <c r="I286" s="200">
        <v>76.94</v>
      </c>
      <c r="J286" s="200">
        <v>36.450000000000003</v>
      </c>
      <c r="K286" s="141">
        <v>-14.4</v>
      </c>
      <c r="L286" s="200">
        <v>7</v>
      </c>
      <c r="M286" s="200">
        <v>69.349999999999994</v>
      </c>
      <c r="N286" s="200">
        <v>3579622869.6399999</v>
      </c>
      <c r="O286" s="200">
        <v>0</v>
      </c>
      <c r="P286" s="188">
        <f t="shared" si="8"/>
        <v>-21.4</v>
      </c>
      <c r="Q286">
        <f t="shared" si="9"/>
        <v>3.9170045373357909</v>
      </c>
    </row>
    <row r="287" spans="1:17" ht="15">
      <c r="A287" s="200">
        <v>30102695</v>
      </c>
      <c r="B287" s="200">
        <v>-18.739999999999998</v>
      </c>
      <c r="C287" s="200">
        <v>-19.02</v>
      </c>
      <c r="D287" s="200">
        <v>0.08</v>
      </c>
      <c r="E287" s="200">
        <v>150.9</v>
      </c>
      <c r="F287" s="200">
        <v>80</v>
      </c>
      <c r="G287" s="200">
        <v>56.85</v>
      </c>
      <c r="H287" s="200">
        <v>3.8893681222749299</v>
      </c>
      <c r="I287" s="200">
        <v>77.2</v>
      </c>
      <c r="J287" s="200">
        <v>36.450000000000003</v>
      </c>
      <c r="K287" s="141">
        <v>-14.4</v>
      </c>
      <c r="L287" s="200">
        <v>7</v>
      </c>
      <c r="M287" s="200">
        <v>69.349999999999994</v>
      </c>
      <c r="N287" s="200">
        <v>3579622870.4400001</v>
      </c>
      <c r="O287" s="200">
        <v>0</v>
      </c>
      <c r="P287" s="188">
        <f t="shared" si="8"/>
        <v>-21.4</v>
      </c>
      <c r="Q287">
        <f t="shared" si="9"/>
        <v>3.8893681222749299</v>
      </c>
    </row>
    <row r="288" spans="1:17" ht="15">
      <c r="A288" s="200">
        <v>30103494</v>
      </c>
      <c r="B288" s="200">
        <v>-18.79</v>
      </c>
      <c r="C288" s="200">
        <v>-19.079999999999998</v>
      </c>
      <c r="D288" s="200">
        <v>0.08</v>
      </c>
      <c r="E288" s="200">
        <v>151.31</v>
      </c>
      <c r="F288" s="200">
        <v>80</v>
      </c>
      <c r="G288" s="200">
        <v>56.91</v>
      </c>
      <c r="H288" s="200">
        <v>3.9092258120837005</v>
      </c>
      <c r="I288" s="200">
        <v>77.010000000000005</v>
      </c>
      <c r="J288" s="200">
        <v>36.450000000000003</v>
      </c>
      <c r="K288" s="141">
        <v>-14.4</v>
      </c>
      <c r="L288" s="200">
        <v>7</v>
      </c>
      <c r="M288" s="200">
        <v>69.349999999999994</v>
      </c>
      <c r="N288" s="200">
        <v>3579622871.2399998</v>
      </c>
      <c r="O288" s="200">
        <v>0</v>
      </c>
      <c r="P288" s="188">
        <f t="shared" si="8"/>
        <v>-21.4</v>
      </c>
      <c r="Q288">
        <f t="shared" si="9"/>
        <v>3.9092258120837005</v>
      </c>
    </row>
    <row r="289" spans="1:17" ht="15">
      <c r="A289" s="200">
        <v>30104294</v>
      </c>
      <c r="B289" s="200">
        <v>-18.850000000000001</v>
      </c>
      <c r="C289" s="200">
        <v>-19.14</v>
      </c>
      <c r="D289" s="200">
        <v>7.0000000000000007E-2</v>
      </c>
      <c r="E289" s="200">
        <v>151.19999999999999</v>
      </c>
      <c r="F289" s="200">
        <v>80</v>
      </c>
      <c r="G289" s="200">
        <v>57.02</v>
      </c>
      <c r="H289" s="200">
        <v>3.9038875283806425</v>
      </c>
      <c r="I289" s="200">
        <v>77.06</v>
      </c>
      <c r="J289" s="200">
        <v>36.450000000000003</v>
      </c>
      <c r="K289" s="141">
        <v>-14.4</v>
      </c>
      <c r="L289" s="200">
        <v>7</v>
      </c>
      <c r="M289" s="200">
        <v>69.349999999999994</v>
      </c>
      <c r="N289" s="200">
        <v>3579622872.04</v>
      </c>
      <c r="O289" s="200">
        <v>0</v>
      </c>
      <c r="P289" s="188">
        <f t="shared" si="8"/>
        <v>-21.4</v>
      </c>
      <c r="Q289">
        <f t="shared" si="9"/>
        <v>3.9038875283806425</v>
      </c>
    </row>
    <row r="290" spans="1:17" ht="15">
      <c r="A290" s="200">
        <v>30105094</v>
      </c>
      <c r="B290" s="200">
        <v>-18.91</v>
      </c>
      <c r="C290" s="200">
        <v>-19.2</v>
      </c>
      <c r="D290" s="200">
        <v>0.08</v>
      </c>
      <c r="E290" s="200">
        <v>149.68</v>
      </c>
      <c r="F290" s="200">
        <v>80</v>
      </c>
      <c r="G290" s="200">
        <v>57.16</v>
      </c>
      <c r="H290" s="200">
        <v>3.8309117221001032</v>
      </c>
      <c r="I290" s="200">
        <v>77.75</v>
      </c>
      <c r="J290" s="200">
        <v>36.450000000000003</v>
      </c>
      <c r="K290" s="141">
        <v>-14.4</v>
      </c>
      <c r="L290" s="200">
        <v>7</v>
      </c>
      <c r="M290" s="200">
        <v>69.349999999999994</v>
      </c>
      <c r="N290" s="200">
        <v>3579622872.8400002</v>
      </c>
      <c r="O290" s="200">
        <v>0</v>
      </c>
      <c r="P290" s="188">
        <f t="shared" si="8"/>
        <v>-21.4</v>
      </c>
      <c r="Q290">
        <f t="shared" si="9"/>
        <v>3.8309117221001032</v>
      </c>
    </row>
    <row r="291" spans="1:17" ht="15">
      <c r="A291" s="200">
        <v>30105894</v>
      </c>
      <c r="B291" s="200">
        <v>-18.97</v>
      </c>
      <c r="C291" s="200">
        <v>-19.27</v>
      </c>
      <c r="D291" s="200">
        <v>0.08</v>
      </c>
      <c r="E291" s="200">
        <v>149.43</v>
      </c>
      <c r="F291" s="200">
        <v>80</v>
      </c>
      <c r="G291" s="200">
        <v>57.32</v>
      </c>
      <c r="H291" s="200">
        <v>3.8190482114836763</v>
      </c>
      <c r="I291" s="200">
        <v>77.86</v>
      </c>
      <c r="J291" s="200">
        <v>36.450000000000003</v>
      </c>
      <c r="K291" s="141">
        <v>-14.4</v>
      </c>
      <c r="L291" s="200">
        <v>7</v>
      </c>
      <c r="M291" s="200">
        <v>69.349999999999994</v>
      </c>
      <c r="N291" s="200">
        <v>3579622873.6399999</v>
      </c>
      <c r="O291" s="200">
        <v>0</v>
      </c>
      <c r="P291" s="188">
        <f t="shared" si="8"/>
        <v>-21.4</v>
      </c>
      <c r="Q291">
        <f t="shared" si="9"/>
        <v>3.8190482114836763</v>
      </c>
    </row>
    <row r="292" spans="1:17" ht="15">
      <c r="A292" s="200">
        <v>30106694</v>
      </c>
      <c r="B292" s="200">
        <v>-19.04</v>
      </c>
      <c r="C292" s="200">
        <v>-19.34</v>
      </c>
      <c r="D292" s="200">
        <v>0.09</v>
      </c>
      <c r="E292" s="200">
        <v>148.6</v>
      </c>
      <c r="F292" s="200">
        <v>80</v>
      </c>
      <c r="G292" s="200">
        <v>57.5</v>
      </c>
      <c r="H292" s="200">
        <v>3.7799378197684956</v>
      </c>
      <c r="I292" s="200">
        <v>78.23</v>
      </c>
      <c r="J292" s="200">
        <v>36.450000000000003</v>
      </c>
      <c r="K292" s="141">
        <v>-14.4</v>
      </c>
      <c r="L292" s="200">
        <v>7</v>
      </c>
      <c r="M292" s="200">
        <v>69.349999999999994</v>
      </c>
      <c r="N292" s="200">
        <v>3579622874.4400001</v>
      </c>
      <c r="O292" s="200">
        <v>0</v>
      </c>
      <c r="P292" s="188">
        <f t="shared" si="8"/>
        <v>-21.4</v>
      </c>
      <c r="Q292">
        <f t="shared" si="9"/>
        <v>3.7799378197684956</v>
      </c>
    </row>
    <row r="293" spans="1:17" ht="15">
      <c r="A293" s="200">
        <v>30107494</v>
      </c>
      <c r="B293" s="200">
        <v>-19.100000000000001</v>
      </c>
      <c r="C293" s="200">
        <v>-19.41</v>
      </c>
      <c r="D293" s="200">
        <v>0.09</v>
      </c>
      <c r="E293" s="200">
        <v>147.38999999999999</v>
      </c>
      <c r="F293" s="200">
        <v>80</v>
      </c>
      <c r="G293" s="200">
        <v>57.57</v>
      </c>
      <c r="H293" s="200">
        <v>3.723670252038406</v>
      </c>
      <c r="I293" s="200">
        <v>78.77</v>
      </c>
      <c r="J293" s="200">
        <v>36.450000000000003</v>
      </c>
      <c r="K293" s="141">
        <v>-14.4</v>
      </c>
      <c r="L293" s="200">
        <v>7</v>
      </c>
      <c r="M293" s="200">
        <v>69.349999999999994</v>
      </c>
      <c r="N293" s="200">
        <v>3579622875.2399998</v>
      </c>
      <c r="O293" s="200">
        <v>0</v>
      </c>
      <c r="P293" s="188">
        <f t="shared" si="8"/>
        <v>-21.4</v>
      </c>
      <c r="Q293">
        <f t="shared" si="9"/>
        <v>3.723670252038406</v>
      </c>
    </row>
    <row r="294" spans="1:17" ht="15">
      <c r="A294" s="200">
        <v>30108294</v>
      </c>
      <c r="B294" s="200">
        <v>-19.170000000000002</v>
      </c>
      <c r="C294" s="200">
        <v>-19.48</v>
      </c>
      <c r="D294" s="200">
        <v>0.09</v>
      </c>
      <c r="E294" s="200">
        <v>147.72999999999999</v>
      </c>
      <c r="F294" s="200">
        <v>80</v>
      </c>
      <c r="G294" s="200">
        <v>57.49</v>
      </c>
      <c r="H294" s="200">
        <v>3.7393923402245792</v>
      </c>
      <c r="I294" s="200">
        <v>78.61</v>
      </c>
      <c r="J294" s="200">
        <v>36.450000000000003</v>
      </c>
      <c r="K294" s="141">
        <v>-14.4</v>
      </c>
      <c r="L294" s="200">
        <v>7</v>
      </c>
      <c r="M294" s="200">
        <v>69.349999999999994</v>
      </c>
      <c r="N294" s="200">
        <v>3579622876.04</v>
      </c>
      <c r="O294" s="200">
        <v>0</v>
      </c>
      <c r="P294" s="188">
        <f t="shared" si="8"/>
        <v>-21.4</v>
      </c>
      <c r="Q294">
        <f t="shared" si="9"/>
        <v>3.7393923402245792</v>
      </c>
    </row>
    <row r="295" spans="1:17" ht="15">
      <c r="A295" s="200">
        <v>30109094</v>
      </c>
      <c r="B295" s="200">
        <v>-19.23</v>
      </c>
      <c r="C295" s="200">
        <v>-19.55</v>
      </c>
      <c r="D295" s="200">
        <v>0.08</v>
      </c>
      <c r="E295" s="200">
        <v>148.36000000000001</v>
      </c>
      <c r="F295" s="200">
        <v>80</v>
      </c>
      <c r="G295" s="200">
        <v>57.35</v>
      </c>
      <c r="H295" s="200">
        <v>3.7687072368071846</v>
      </c>
      <c r="I295" s="200">
        <v>78.33</v>
      </c>
      <c r="J295" s="200">
        <v>36.450000000000003</v>
      </c>
      <c r="K295" s="141">
        <v>-14.4</v>
      </c>
      <c r="L295" s="200">
        <v>7</v>
      </c>
      <c r="M295" s="200">
        <v>69.349999999999994</v>
      </c>
      <c r="N295" s="200">
        <v>3579622876.8400002</v>
      </c>
      <c r="O295" s="200">
        <v>0</v>
      </c>
      <c r="P295" s="188">
        <f t="shared" si="8"/>
        <v>-21.4</v>
      </c>
      <c r="Q295">
        <f t="shared" si="9"/>
        <v>3.7687072368071846</v>
      </c>
    </row>
    <row r="296" spans="1:17" ht="15">
      <c r="A296" s="200">
        <v>30109894</v>
      </c>
      <c r="B296" s="200">
        <v>-19.29</v>
      </c>
      <c r="C296" s="200">
        <v>-19.61</v>
      </c>
      <c r="D296" s="200">
        <v>0.08</v>
      </c>
      <c r="E296" s="200">
        <v>148.63</v>
      </c>
      <c r="F296" s="200">
        <v>80</v>
      </c>
      <c r="G296" s="200">
        <v>57.25</v>
      </c>
      <c r="H296" s="200">
        <v>3.7813441026583265</v>
      </c>
      <c r="I296" s="200">
        <v>78.209999999999994</v>
      </c>
      <c r="J296" s="200">
        <v>36.450000000000003</v>
      </c>
      <c r="K296" s="141">
        <v>-14.4</v>
      </c>
      <c r="L296" s="200">
        <v>7</v>
      </c>
      <c r="M296" s="200">
        <v>69.349999999999994</v>
      </c>
      <c r="N296" s="200">
        <v>3579622877.6399999</v>
      </c>
      <c r="O296" s="200">
        <v>0</v>
      </c>
      <c r="P296" s="188">
        <f t="shared" si="8"/>
        <v>-21.4</v>
      </c>
      <c r="Q296">
        <f t="shared" si="9"/>
        <v>3.7813441026583265</v>
      </c>
    </row>
    <row r="297" spans="1:17" ht="15">
      <c r="A297" s="200">
        <v>30110694</v>
      </c>
      <c r="B297" s="200">
        <v>-19.350000000000001</v>
      </c>
      <c r="C297" s="200">
        <v>-19.68</v>
      </c>
      <c r="D297" s="200">
        <v>0.08</v>
      </c>
      <c r="E297" s="200">
        <v>149.84</v>
      </c>
      <c r="F297" s="200">
        <v>80</v>
      </c>
      <c r="G297" s="200">
        <v>57.19</v>
      </c>
      <c r="H297" s="200">
        <v>3.8385247840572618</v>
      </c>
      <c r="I297" s="200">
        <v>77.680000000000007</v>
      </c>
      <c r="J297" s="200">
        <v>36.450000000000003</v>
      </c>
      <c r="K297" s="141">
        <v>-14.4</v>
      </c>
      <c r="L297" s="200">
        <v>7</v>
      </c>
      <c r="M297" s="200">
        <v>69.349999999999994</v>
      </c>
      <c r="N297" s="200">
        <v>3579622878.4400001</v>
      </c>
      <c r="O297" s="200">
        <v>0</v>
      </c>
      <c r="P297" s="188">
        <f t="shared" si="8"/>
        <v>-21.4</v>
      </c>
      <c r="Q297">
        <f t="shared" si="9"/>
        <v>3.8385247840572618</v>
      </c>
    </row>
    <row r="298" spans="1:17" ht="15">
      <c r="A298" s="200">
        <v>30111494</v>
      </c>
      <c r="B298" s="200">
        <v>-19.41</v>
      </c>
      <c r="C298" s="200">
        <v>-19.739999999999998</v>
      </c>
      <c r="D298" s="200">
        <v>0.08</v>
      </c>
      <c r="E298" s="200">
        <v>149.91</v>
      </c>
      <c r="F298" s="200">
        <v>80</v>
      </c>
      <c r="G298" s="200">
        <v>57.18</v>
      </c>
      <c r="H298" s="200">
        <v>3.8418605266515597</v>
      </c>
      <c r="I298" s="200">
        <v>77.64</v>
      </c>
      <c r="J298" s="200">
        <v>36.450000000000003</v>
      </c>
      <c r="K298" s="141">
        <v>-14.4</v>
      </c>
      <c r="L298" s="200">
        <v>7</v>
      </c>
      <c r="M298" s="200">
        <v>69.349999999999994</v>
      </c>
      <c r="N298" s="200">
        <v>3579622879.2399998</v>
      </c>
      <c r="O298" s="200">
        <v>0</v>
      </c>
      <c r="P298" s="188">
        <f t="shared" si="8"/>
        <v>-21.4</v>
      </c>
      <c r="Q298">
        <f t="shared" si="9"/>
        <v>3.8418605266515597</v>
      </c>
    </row>
    <row r="299" spans="1:17" ht="15">
      <c r="A299" s="200">
        <v>30112294</v>
      </c>
      <c r="B299" s="200">
        <v>-19.47</v>
      </c>
      <c r="C299" s="200">
        <v>-19.809999999999999</v>
      </c>
      <c r="D299" s="200">
        <v>0.08</v>
      </c>
      <c r="E299" s="200">
        <v>149.69999999999999</v>
      </c>
      <c r="F299" s="200">
        <v>80</v>
      </c>
      <c r="G299" s="200">
        <v>57.15</v>
      </c>
      <c r="H299" s="200">
        <v>3.831862481750659</v>
      </c>
      <c r="I299" s="200">
        <v>77.739999999999995</v>
      </c>
      <c r="J299" s="200">
        <v>36.450000000000003</v>
      </c>
      <c r="K299" s="141">
        <v>-14.4</v>
      </c>
      <c r="L299" s="200">
        <v>7</v>
      </c>
      <c r="M299" s="200">
        <v>69.349999999999994</v>
      </c>
      <c r="N299" s="200">
        <v>3579622880.04</v>
      </c>
      <c r="O299" s="200">
        <v>0</v>
      </c>
      <c r="P299" s="188">
        <f t="shared" si="8"/>
        <v>-21.4</v>
      </c>
      <c r="Q299">
        <f t="shared" si="9"/>
        <v>3.831862481750659</v>
      </c>
    </row>
    <row r="300" spans="1:17" ht="15">
      <c r="A300" s="200">
        <v>30113094</v>
      </c>
      <c r="B300" s="200">
        <v>-19.53</v>
      </c>
      <c r="C300" s="200">
        <v>-19.88</v>
      </c>
      <c r="D300" s="200">
        <v>0.08</v>
      </c>
      <c r="E300" s="200">
        <v>149.66999999999999</v>
      </c>
      <c r="F300" s="200">
        <v>80</v>
      </c>
      <c r="G300" s="200">
        <v>57.09</v>
      </c>
      <c r="H300" s="200">
        <v>3.8304364357047138</v>
      </c>
      <c r="I300" s="200">
        <v>77.75</v>
      </c>
      <c r="J300" s="200">
        <v>36.450000000000003</v>
      </c>
      <c r="K300" s="141">
        <v>-14.4</v>
      </c>
      <c r="L300" s="200">
        <v>7</v>
      </c>
      <c r="M300" s="200">
        <v>69.349999999999994</v>
      </c>
      <c r="N300" s="200">
        <v>3579622880.8400002</v>
      </c>
      <c r="O300" s="200">
        <v>0</v>
      </c>
      <c r="P300" s="188">
        <f t="shared" si="8"/>
        <v>-21.4</v>
      </c>
      <c r="Q300">
        <f t="shared" si="9"/>
        <v>3.8304364357047138</v>
      </c>
    </row>
    <row r="301" spans="1:17" ht="15">
      <c r="A301" s="200">
        <v>30113894</v>
      </c>
      <c r="B301" s="200">
        <v>-19.59</v>
      </c>
      <c r="C301" s="200">
        <v>-19.940000000000001</v>
      </c>
      <c r="D301" s="200">
        <v>0.08</v>
      </c>
      <c r="E301" s="200">
        <v>149.86000000000001</v>
      </c>
      <c r="F301" s="200">
        <v>80</v>
      </c>
      <c r="G301" s="200">
        <v>57.05</v>
      </c>
      <c r="H301" s="200">
        <v>3.8394775406622768</v>
      </c>
      <c r="I301" s="200">
        <v>77.66</v>
      </c>
      <c r="J301" s="200">
        <v>36.450000000000003</v>
      </c>
      <c r="K301" s="141">
        <v>-14.4</v>
      </c>
      <c r="L301" s="200">
        <v>7</v>
      </c>
      <c r="M301" s="200">
        <v>69.349999999999994</v>
      </c>
      <c r="N301" s="200">
        <v>3579622881.6300001</v>
      </c>
      <c r="O301" s="200">
        <v>0</v>
      </c>
      <c r="P301" s="188">
        <f t="shared" si="8"/>
        <v>-21.4</v>
      </c>
      <c r="Q301">
        <f t="shared" si="9"/>
        <v>3.8394775406622768</v>
      </c>
    </row>
    <row r="302" spans="1:17" ht="15">
      <c r="A302" s="200">
        <v>30114894</v>
      </c>
      <c r="B302" s="200">
        <v>-19.649999999999999</v>
      </c>
      <c r="C302" s="200">
        <v>-20</v>
      </c>
      <c r="D302" s="200">
        <v>0.06</v>
      </c>
      <c r="E302" s="200">
        <v>149.99</v>
      </c>
      <c r="F302" s="200">
        <v>80</v>
      </c>
      <c r="G302" s="200">
        <v>56.96</v>
      </c>
      <c r="H302" s="200">
        <v>3.8456765599572509</v>
      </c>
      <c r="I302" s="200">
        <v>77.61</v>
      </c>
      <c r="J302" s="200">
        <v>36.450000000000003</v>
      </c>
      <c r="K302" s="141">
        <v>-14.4</v>
      </c>
      <c r="L302" s="200">
        <v>7</v>
      </c>
      <c r="M302" s="200">
        <v>69.349999999999994</v>
      </c>
      <c r="N302" s="200">
        <v>3579622882.6300001</v>
      </c>
      <c r="O302" s="200">
        <v>0</v>
      </c>
      <c r="P302" s="188">
        <f t="shared" si="8"/>
        <v>-21.4</v>
      </c>
      <c r="Q302">
        <f t="shared" si="9"/>
        <v>3.8456765599572509</v>
      </c>
    </row>
    <row r="303" spans="1:17" ht="15">
      <c r="A303" s="200">
        <v>30174460</v>
      </c>
      <c r="B303" s="200">
        <v>-20.059999999999999</v>
      </c>
      <c r="C303" s="200">
        <v>-20.059999999999999</v>
      </c>
      <c r="D303" s="200">
        <v>0</v>
      </c>
      <c r="E303" s="200">
        <v>149.49</v>
      </c>
      <c r="F303" s="200">
        <v>80</v>
      </c>
      <c r="G303" s="200">
        <v>57.2</v>
      </c>
      <c r="H303" s="200">
        <v>3.8218919153135764</v>
      </c>
      <c r="I303" s="200">
        <v>77.83</v>
      </c>
      <c r="J303" s="200">
        <v>36.450000000000003</v>
      </c>
      <c r="K303" s="141">
        <v>-14.4</v>
      </c>
      <c r="L303" s="200">
        <v>7</v>
      </c>
      <c r="M303" s="200">
        <v>69.349999999999994</v>
      </c>
      <c r="N303" s="200">
        <v>3579622942.1999998</v>
      </c>
      <c r="O303" s="200">
        <v>0</v>
      </c>
      <c r="P303" s="188">
        <f t="shared" si="8"/>
        <v>-21.4</v>
      </c>
      <c r="Q303">
        <f t="shared" si="9"/>
        <v>3.8218919153135764</v>
      </c>
    </row>
    <row r="304" spans="1:17" ht="15">
      <c r="A304" s="200">
        <v>30175460</v>
      </c>
      <c r="B304" s="200">
        <v>-20.12</v>
      </c>
      <c r="C304" s="200">
        <v>-20.12</v>
      </c>
      <c r="D304" s="200">
        <v>7.0000000000000007E-2</v>
      </c>
      <c r="E304" s="200">
        <v>149.30000000000001</v>
      </c>
      <c r="F304" s="200">
        <v>80</v>
      </c>
      <c r="G304" s="200">
        <v>57.2</v>
      </c>
      <c r="H304" s="200">
        <v>3.8128944992267471</v>
      </c>
      <c r="I304" s="200">
        <v>77.91</v>
      </c>
      <c r="J304" s="200">
        <v>36.450000000000003</v>
      </c>
      <c r="K304" s="141">
        <v>-14.4</v>
      </c>
      <c r="L304" s="200">
        <v>7</v>
      </c>
      <c r="M304" s="200">
        <v>69.349999999999994</v>
      </c>
      <c r="N304" s="200">
        <v>3579622943.1999998</v>
      </c>
      <c r="O304" s="200">
        <v>0</v>
      </c>
      <c r="P304" s="188">
        <f t="shared" si="8"/>
        <v>-21.4</v>
      </c>
      <c r="Q304">
        <f t="shared" si="9"/>
        <v>3.8128944992267471</v>
      </c>
    </row>
    <row r="305" spans="1:17" ht="15">
      <c r="A305" s="200">
        <v>30176260</v>
      </c>
      <c r="B305" s="200">
        <v>-20.170000000000002</v>
      </c>
      <c r="C305" s="200">
        <v>-20.18</v>
      </c>
      <c r="D305" s="200">
        <v>7.0000000000000007E-2</v>
      </c>
      <c r="E305" s="200">
        <v>149.56</v>
      </c>
      <c r="F305" s="200">
        <v>80</v>
      </c>
      <c r="G305" s="200">
        <v>57.22</v>
      </c>
      <c r="H305" s="200">
        <v>3.8252123920790861</v>
      </c>
      <c r="I305" s="200">
        <v>77.8</v>
      </c>
      <c r="J305" s="200">
        <v>36.450000000000003</v>
      </c>
      <c r="K305" s="141">
        <v>-14.4</v>
      </c>
      <c r="L305" s="200">
        <v>7</v>
      </c>
      <c r="M305" s="200">
        <v>69.349999999999994</v>
      </c>
      <c r="N305" s="200">
        <v>3579622944</v>
      </c>
      <c r="O305" s="200">
        <v>0</v>
      </c>
      <c r="P305" s="188">
        <f t="shared" si="8"/>
        <v>-21.4</v>
      </c>
      <c r="Q305">
        <f t="shared" si="9"/>
        <v>3.8252123920790861</v>
      </c>
    </row>
    <row r="306" spans="1:17" ht="15">
      <c r="A306" s="200">
        <v>30177060</v>
      </c>
      <c r="B306" s="200">
        <v>-20.23</v>
      </c>
      <c r="C306" s="200">
        <v>-20.239999999999998</v>
      </c>
      <c r="D306" s="200">
        <v>7.0000000000000007E-2</v>
      </c>
      <c r="E306" s="200">
        <v>148.52000000000001</v>
      </c>
      <c r="F306" s="200">
        <v>80</v>
      </c>
      <c r="G306" s="200">
        <v>57.33</v>
      </c>
      <c r="H306" s="200">
        <v>3.7761904077693336</v>
      </c>
      <c r="I306" s="200">
        <v>78.260000000000005</v>
      </c>
      <c r="J306" s="200">
        <v>36.450000000000003</v>
      </c>
      <c r="K306" s="141">
        <v>-14.4</v>
      </c>
      <c r="L306" s="200">
        <v>7</v>
      </c>
      <c r="M306" s="200">
        <v>69.349999999999994</v>
      </c>
      <c r="N306" s="200">
        <v>3579622944.8000002</v>
      </c>
      <c r="O306" s="200">
        <v>0</v>
      </c>
      <c r="P306" s="188">
        <f t="shared" si="8"/>
        <v>-21.4</v>
      </c>
      <c r="Q306">
        <f t="shared" si="9"/>
        <v>3.7761904077693336</v>
      </c>
    </row>
    <row r="307" spans="1:17" ht="15">
      <c r="A307" s="200">
        <v>30177860</v>
      </c>
      <c r="B307" s="200">
        <v>-20.28</v>
      </c>
      <c r="C307" s="200">
        <v>-20.3</v>
      </c>
      <c r="D307" s="200">
        <v>7.0000000000000007E-2</v>
      </c>
      <c r="E307" s="200">
        <v>148.47</v>
      </c>
      <c r="F307" s="200">
        <v>80</v>
      </c>
      <c r="G307" s="200">
        <v>57.36</v>
      </c>
      <c r="H307" s="200">
        <v>3.7738502493579373</v>
      </c>
      <c r="I307" s="200">
        <v>78.290000000000006</v>
      </c>
      <c r="J307" s="200">
        <v>36.450000000000003</v>
      </c>
      <c r="K307" s="141">
        <v>-14.4</v>
      </c>
      <c r="L307" s="200">
        <v>7</v>
      </c>
      <c r="M307" s="200">
        <v>69.349999999999994</v>
      </c>
      <c r="N307" s="200">
        <v>3579622945.5999999</v>
      </c>
      <c r="O307" s="200">
        <v>0</v>
      </c>
      <c r="P307" s="188">
        <f t="shared" si="8"/>
        <v>-21.4</v>
      </c>
      <c r="Q307">
        <f t="shared" si="9"/>
        <v>3.7738502493579373</v>
      </c>
    </row>
    <row r="308" spans="1:17" ht="15">
      <c r="A308" s="200">
        <v>30178660</v>
      </c>
      <c r="B308" s="200">
        <v>-20.329999999999998</v>
      </c>
      <c r="C308" s="200">
        <v>-20.350000000000001</v>
      </c>
      <c r="D308" s="200">
        <v>7.0000000000000007E-2</v>
      </c>
      <c r="E308" s="200">
        <v>148.61000000000001</v>
      </c>
      <c r="F308" s="200">
        <v>80</v>
      </c>
      <c r="G308" s="200">
        <v>57.27</v>
      </c>
      <c r="H308" s="200">
        <v>3.7804065198806369</v>
      </c>
      <c r="I308" s="200">
        <v>78.22</v>
      </c>
      <c r="J308" s="200">
        <v>36.450000000000003</v>
      </c>
      <c r="K308" s="141">
        <v>-14.4</v>
      </c>
      <c r="L308" s="200">
        <v>7</v>
      </c>
      <c r="M308" s="200">
        <v>69.349999999999994</v>
      </c>
      <c r="N308" s="200">
        <v>3579622946.4000001</v>
      </c>
      <c r="O308" s="200">
        <v>0</v>
      </c>
      <c r="P308" s="188">
        <f t="shared" si="8"/>
        <v>-21.4</v>
      </c>
      <c r="Q308">
        <f t="shared" si="9"/>
        <v>3.7804065198806369</v>
      </c>
    </row>
    <row r="309" spans="1:17" ht="15">
      <c r="A309" s="200">
        <v>30179460</v>
      </c>
      <c r="B309" s="200">
        <v>-20.38</v>
      </c>
      <c r="C309" s="200">
        <v>-20.41</v>
      </c>
      <c r="D309" s="200">
        <v>7.0000000000000007E-2</v>
      </c>
      <c r="E309" s="200">
        <v>148.11000000000001</v>
      </c>
      <c r="F309" s="200">
        <v>80</v>
      </c>
      <c r="G309" s="200">
        <v>57.27</v>
      </c>
      <c r="H309" s="200">
        <v>3.7570457773586163</v>
      </c>
      <c r="I309" s="200">
        <v>78.45</v>
      </c>
      <c r="J309" s="200">
        <v>36.450000000000003</v>
      </c>
      <c r="K309" s="141">
        <v>-14.4</v>
      </c>
      <c r="L309" s="200">
        <v>7</v>
      </c>
      <c r="M309" s="200">
        <v>69.349999999999994</v>
      </c>
      <c r="N309" s="200">
        <v>3579622947.1999998</v>
      </c>
      <c r="O309" s="200">
        <v>0</v>
      </c>
      <c r="P309" s="188">
        <f t="shared" si="8"/>
        <v>-21.4</v>
      </c>
      <c r="Q309">
        <f t="shared" si="9"/>
        <v>3.7570457773586163</v>
      </c>
    </row>
    <row r="310" spans="1:17" ht="15">
      <c r="A310" s="200">
        <v>30180260</v>
      </c>
      <c r="B310" s="200">
        <v>-20.43</v>
      </c>
      <c r="C310" s="200">
        <v>-20.46</v>
      </c>
      <c r="D310" s="200">
        <v>7.0000000000000007E-2</v>
      </c>
      <c r="E310" s="200">
        <v>148.57</v>
      </c>
      <c r="F310" s="200">
        <v>80</v>
      </c>
      <c r="G310" s="200">
        <v>57.32</v>
      </c>
      <c r="H310" s="200">
        <v>3.7785320843803851</v>
      </c>
      <c r="I310" s="200">
        <v>78.239999999999995</v>
      </c>
      <c r="J310" s="200">
        <v>36.450000000000003</v>
      </c>
      <c r="K310" s="141">
        <v>-14.4</v>
      </c>
      <c r="L310" s="200">
        <v>7</v>
      </c>
      <c r="M310" s="200">
        <v>69.349999999999994</v>
      </c>
      <c r="N310" s="200">
        <v>3579622948</v>
      </c>
      <c r="O310" s="200">
        <v>0</v>
      </c>
      <c r="P310" s="188">
        <f t="shared" si="8"/>
        <v>-21.4</v>
      </c>
      <c r="Q310">
        <f t="shared" si="9"/>
        <v>3.7785320843803851</v>
      </c>
    </row>
    <row r="311" spans="1:17" ht="15">
      <c r="A311" s="200">
        <v>30181060</v>
      </c>
      <c r="B311" s="200">
        <v>-20.49</v>
      </c>
      <c r="C311" s="200">
        <v>-20.51</v>
      </c>
      <c r="D311" s="200">
        <v>7.0000000000000007E-2</v>
      </c>
      <c r="E311" s="200">
        <v>148.96</v>
      </c>
      <c r="F311" s="200">
        <v>80</v>
      </c>
      <c r="G311" s="200">
        <v>57.29</v>
      </c>
      <c r="H311" s="200">
        <v>3.7968494518116112</v>
      </c>
      <c r="I311" s="200">
        <v>78.069999999999993</v>
      </c>
      <c r="J311" s="200">
        <v>36.450000000000003</v>
      </c>
      <c r="K311" s="141">
        <v>-14.4</v>
      </c>
      <c r="L311" s="200">
        <v>7</v>
      </c>
      <c r="M311" s="200">
        <v>69.349999999999994</v>
      </c>
      <c r="N311" s="200">
        <v>3579622948.8000002</v>
      </c>
      <c r="O311" s="200">
        <v>0</v>
      </c>
      <c r="P311" s="188">
        <f t="shared" si="8"/>
        <v>-21.4</v>
      </c>
      <c r="Q311">
        <f t="shared" si="9"/>
        <v>3.7968494518116112</v>
      </c>
    </row>
    <row r="312" spans="1:17" ht="15">
      <c r="A312" s="200">
        <v>30182060</v>
      </c>
      <c r="B312" s="200">
        <v>-20.55</v>
      </c>
      <c r="C312" s="200">
        <v>-20.58</v>
      </c>
      <c r="D312" s="200">
        <v>7.0000000000000007E-2</v>
      </c>
      <c r="E312" s="200">
        <v>148.99</v>
      </c>
      <c r="F312" s="200">
        <v>80</v>
      </c>
      <c r="G312" s="200">
        <v>57.26</v>
      </c>
      <c r="H312" s="200">
        <v>3.7982623326365781</v>
      </c>
      <c r="I312" s="200">
        <v>78.05</v>
      </c>
      <c r="J312" s="200">
        <v>36.450000000000003</v>
      </c>
      <c r="K312" s="141">
        <v>-14.4</v>
      </c>
      <c r="L312" s="200">
        <v>7</v>
      </c>
      <c r="M312" s="200">
        <v>69.349999999999994</v>
      </c>
      <c r="N312" s="200">
        <v>3579622949.8000002</v>
      </c>
      <c r="O312" s="200">
        <v>0</v>
      </c>
      <c r="P312" s="188">
        <f t="shared" si="8"/>
        <v>-21.4</v>
      </c>
      <c r="Q312">
        <f t="shared" si="9"/>
        <v>3.7982623326365781</v>
      </c>
    </row>
    <row r="313" spans="1:17" ht="15">
      <c r="A313" s="200">
        <v>30183060</v>
      </c>
      <c r="B313" s="200">
        <v>-20.61</v>
      </c>
      <c r="C313" s="200">
        <v>-20.64</v>
      </c>
      <c r="D313" s="200">
        <v>0.06</v>
      </c>
      <c r="E313" s="200">
        <v>149.43</v>
      </c>
      <c r="F313" s="200">
        <v>80</v>
      </c>
      <c r="G313" s="200">
        <v>57.21</v>
      </c>
      <c r="H313" s="200">
        <v>3.8190482114836763</v>
      </c>
      <c r="I313" s="200">
        <v>77.86</v>
      </c>
      <c r="J313" s="200">
        <v>36.450000000000003</v>
      </c>
      <c r="K313" s="141">
        <v>-14.4</v>
      </c>
      <c r="L313" s="200">
        <v>7</v>
      </c>
      <c r="M313" s="200">
        <v>69.349999999999994</v>
      </c>
      <c r="N313" s="200">
        <v>3579622950.8000002</v>
      </c>
      <c r="O313" s="200">
        <v>0</v>
      </c>
      <c r="P313" s="188">
        <f t="shared" si="8"/>
        <v>-21.4</v>
      </c>
      <c r="Q313">
        <f t="shared" si="9"/>
        <v>3.8190482114836763</v>
      </c>
    </row>
    <row r="314" spans="1:17" ht="15">
      <c r="A314" s="200">
        <v>30184061</v>
      </c>
      <c r="B314" s="200">
        <v>-20.66</v>
      </c>
      <c r="C314" s="200">
        <v>-20.7</v>
      </c>
      <c r="D314" s="200">
        <v>0.06</v>
      </c>
      <c r="E314" s="200">
        <v>148.99</v>
      </c>
      <c r="F314" s="200">
        <v>80</v>
      </c>
      <c r="G314" s="200">
        <v>57.22</v>
      </c>
      <c r="H314" s="200">
        <v>3.7982623326365781</v>
      </c>
      <c r="I314" s="200">
        <v>78.05</v>
      </c>
      <c r="J314" s="200">
        <v>36.450000000000003</v>
      </c>
      <c r="K314" s="141">
        <v>-14.4</v>
      </c>
      <c r="L314" s="200">
        <v>7</v>
      </c>
      <c r="M314" s="200">
        <v>69.349999999999994</v>
      </c>
      <c r="N314" s="200">
        <v>3579622951.8000002</v>
      </c>
      <c r="O314" s="200">
        <v>0</v>
      </c>
      <c r="P314" s="188">
        <f t="shared" si="8"/>
        <v>-21.4</v>
      </c>
      <c r="Q314">
        <f t="shared" si="9"/>
        <v>3.7982623326365781</v>
      </c>
    </row>
    <row r="315" spans="1:17" ht="15">
      <c r="A315" s="200">
        <v>30185061</v>
      </c>
      <c r="B315" s="200">
        <v>-20.72</v>
      </c>
      <c r="C315" s="200">
        <v>-20.76</v>
      </c>
      <c r="D315" s="200">
        <v>0.06</v>
      </c>
      <c r="E315" s="200">
        <v>148.72</v>
      </c>
      <c r="F315" s="200">
        <v>80</v>
      </c>
      <c r="G315" s="200">
        <v>57.29</v>
      </c>
      <c r="H315" s="200">
        <v>3.7855662399073022</v>
      </c>
      <c r="I315" s="200">
        <v>78.17</v>
      </c>
      <c r="J315" s="200">
        <v>36.450000000000003</v>
      </c>
      <c r="K315" s="141">
        <v>-14.4</v>
      </c>
      <c r="L315" s="200">
        <v>7</v>
      </c>
      <c r="M315" s="200">
        <v>69.349999999999994</v>
      </c>
      <c r="N315" s="200">
        <v>3579622952.8000002</v>
      </c>
      <c r="O315" s="200">
        <v>0</v>
      </c>
      <c r="P315" s="188">
        <f t="shared" si="8"/>
        <v>-21.4</v>
      </c>
      <c r="Q315">
        <f t="shared" si="9"/>
        <v>3.7855662399073022</v>
      </c>
    </row>
    <row r="316" spans="1:17" ht="15">
      <c r="A316" s="200">
        <v>30186061</v>
      </c>
      <c r="B316" s="200">
        <v>-20.78</v>
      </c>
      <c r="C316" s="200">
        <v>-20.83</v>
      </c>
      <c r="D316" s="200">
        <v>0.06</v>
      </c>
      <c r="E316" s="200">
        <v>148.38999999999999</v>
      </c>
      <c r="F316" s="200">
        <v>80</v>
      </c>
      <c r="G316" s="200">
        <v>57.4</v>
      </c>
      <c r="H316" s="200">
        <v>3.770109149647229</v>
      </c>
      <c r="I316" s="200">
        <v>78.319999999999993</v>
      </c>
      <c r="J316" s="200">
        <v>36.450000000000003</v>
      </c>
      <c r="K316" s="141">
        <v>-14.4</v>
      </c>
      <c r="L316" s="200">
        <v>7</v>
      </c>
      <c r="M316" s="200">
        <v>69.349999999999994</v>
      </c>
      <c r="N316" s="200">
        <v>3579622953.8000002</v>
      </c>
      <c r="O316" s="200">
        <v>0</v>
      </c>
      <c r="P316" s="188">
        <f t="shared" si="8"/>
        <v>-21.4</v>
      </c>
      <c r="Q316">
        <f t="shared" si="9"/>
        <v>3.770109149647229</v>
      </c>
    </row>
    <row r="317" spans="1:17" ht="15">
      <c r="A317" s="200">
        <v>30187061</v>
      </c>
      <c r="B317" s="200">
        <v>-20.84</v>
      </c>
      <c r="C317" s="200">
        <v>-20.89</v>
      </c>
      <c r="D317" s="200">
        <v>0.06</v>
      </c>
      <c r="E317" s="200">
        <v>147.84</v>
      </c>
      <c r="F317" s="200">
        <v>80</v>
      </c>
      <c r="G317" s="200">
        <v>57.66</v>
      </c>
      <c r="H317" s="200">
        <v>3.7444936491442524</v>
      </c>
      <c r="I317" s="200">
        <v>78.569999999999993</v>
      </c>
      <c r="J317" s="200">
        <v>36.450000000000003</v>
      </c>
      <c r="K317" s="141">
        <v>-14.4</v>
      </c>
      <c r="L317" s="200">
        <v>7</v>
      </c>
      <c r="M317" s="200">
        <v>69.349999999999994</v>
      </c>
      <c r="N317" s="200">
        <v>3579622954.8000002</v>
      </c>
      <c r="O317" s="200">
        <v>0</v>
      </c>
      <c r="P317" s="188">
        <f t="shared" si="8"/>
        <v>-21.4</v>
      </c>
      <c r="Q317">
        <f t="shared" si="9"/>
        <v>3.7444936491442524</v>
      </c>
    </row>
    <row r="318" spans="1:17" ht="15">
      <c r="A318" s="200">
        <v>30188061</v>
      </c>
      <c r="B318" s="200">
        <v>-20.9</v>
      </c>
      <c r="C318" s="200">
        <v>-20.95</v>
      </c>
      <c r="D318" s="200">
        <v>0.06</v>
      </c>
      <c r="E318" s="200">
        <v>147.09</v>
      </c>
      <c r="F318" s="200">
        <v>80</v>
      </c>
      <c r="G318" s="200">
        <v>57.36</v>
      </c>
      <c r="H318" s="200">
        <v>3.7098547297763464</v>
      </c>
      <c r="I318" s="200">
        <v>78.900000000000006</v>
      </c>
      <c r="J318" s="200">
        <v>36.450000000000003</v>
      </c>
      <c r="K318" s="141">
        <v>-14.4</v>
      </c>
      <c r="L318" s="200">
        <v>7</v>
      </c>
      <c r="M318" s="200">
        <v>69.349999999999994</v>
      </c>
      <c r="N318" s="200">
        <v>3579622955.8000002</v>
      </c>
      <c r="O318" s="200">
        <v>0</v>
      </c>
      <c r="P318" s="188">
        <f t="shared" si="8"/>
        <v>-21.4</v>
      </c>
      <c r="Q318">
        <f t="shared" si="9"/>
        <v>3.7098547297763464</v>
      </c>
    </row>
    <row r="319" spans="1:17" ht="15">
      <c r="A319" s="200">
        <v>30189061</v>
      </c>
      <c r="B319" s="200">
        <v>-20.96</v>
      </c>
      <c r="C319" s="200">
        <v>-21.02</v>
      </c>
      <c r="D319" s="200">
        <v>0.06</v>
      </c>
      <c r="E319" s="200">
        <v>149.57</v>
      </c>
      <c r="F319" s="200">
        <v>80</v>
      </c>
      <c r="G319" s="200">
        <v>56.98</v>
      </c>
      <c r="H319" s="200">
        <v>3.825686994269796</v>
      </c>
      <c r="I319" s="200">
        <v>77.790000000000006</v>
      </c>
      <c r="J319" s="200">
        <v>36.450000000000003</v>
      </c>
      <c r="K319" s="141">
        <v>-14.4</v>
      </c>
      <c r="L319" s="200">
        <v>7</v>
      </c>
      <c r="M319" s="200">
        <v>69.349999999999994</v>
      </c>
      <c r="N319" s="200">
        <v>3579622956.8000002</v>
      </c>
      <c r="O319" s="200">
        <v>0</v>
      </c>
      <c r="P319" s="188">
        <f t="shared" si="8"/>
        <v>-21.4</v>
      </c>
      <c r="Q319">
        <f t="shared" si="9"/>
        <v>3.825686994269796</v>
      </c>
    </row>
    <row r="320" spans="1:17" ht="15">
      <c r="A320" s="200">
        <v>30189861</v>
      </c>
      <c r="B320" s="200">
        <v>-21.01</v>
      </c>
      <c r="C320" s="200">
        <v>-21.07</v>
      </c>
      <c r="D320" s="200">
        <v>7.0000000000000007E-2</v>
      </c>
      <c r="E320" s="200">
        <v>150.32</v>
      </c>
      <c r="F320" s="200">
        <v>80</v>
      </c>
      <c r="G320" s="200">
        <v>56.9</v>
      </c>
      <c r="H320" s="200">
        <v>3.8614601956983914</v>
      </c>
      <c r="I320" s="200">
        <v>77.459999999999994</v>
      </c>
      <c r="J320" s="200">
        <v>36.450000000000003</v>
      </c>
      <c r="K320" s="141">
        <v>-14.4</v>
      </c>
      <c r="L320" s="200">
        <v>7</v>
      </c>
      <c r="M320" s="200">
        <v>69.349999999999994</v>
      </c>
      <c r="N320" s="200">
        <v>3579622957.5999999</v>
      </c>
      <c r="O320" s="200">
        <v>0</v>
      </c>
      <c r="P320" s="188">
        <f t="shared" ref="P320:P382" si="10">IF(C320&lt;=K320,K320-L320,C320-L320)</f>
        <v>-21.4</v>
      </c>
      <c r="Q320">
        <f t="shared" ref="Q320:Q382" si="11">E320/((M320+J320-P320)-(((0.00001*E320^2)+(0.0026*E320))*(F320)))*2</f>
        <v>3.8614601956983914</v>
      </c>
    </row>
    <row r="321" spans="1:17" ht="15">
      <c r="A321" s="200">
        <v>30190661</v>
      </c>
      <c r="B321" s="200">
        <v>-21.06</v>
      </c>
      <c r="C321" s="200">
        <v>-21.12</v>
      </c>
      <c r="D321" s="200">
        <v>7.0000000000000007E-2</v>
      </c>
      <c r="E321" s="200">
        <v>151.30000000000001</v>
      </c>
      <c r="F321" s="200">
        <v>80</v>
      </c>
      <c r="G321" s="200">
        <v>56.84</v>
      </c>
      <c r="H321" s="200">
        <v>3.9087401910772024</v>
      </c>
      <c r="I321" s="200">
        <v>77.02</v>
      </c>
      <c r="J321" s="200">
        <v>36.450000000000003</v>
      </c>
      <c r="K321" s="141">
        <v>-14.4</v>
      </c>
      <c r="L321" s="200">
        <v>7</v>
      </c>
      <c r="M321" s="200">
        <v>69.349999999999994</v>
      </c>
      <c r="N321" s="200">
        <v>3579622958.4000001</v>
      </c>
      <c r="O321" s="200">
        <v>0</v>
      </c>
      <c r="P321" s="188">
        <f t="shared" si="10"/>
        <v>-21.4</v>
      </c>
      <c r="Q321">
        <f t="shared" si="11"/>
        <v>3.9087401910772024</v>
      </c>
    </row>
    <row r="322" spans="1:17" ht="15">
      <c r="A322" s="200">
        <v>30191461</v>
      </c>
      <c r="B322" s="200">
        <v>-21.11</v>
      </c>
      <c r="C322" s="200">
        <v>-21.18</v>
      </c>
      <c r="D322" s="200">
        <v>7.0000000000000007E-2</v>
      </c>
      <c r="E322" s="200">
        <v>151.77000000000001</v>
      </c>
      <c r="F322" s="200">
        <v>80</v>
      </c>
      <c r="G322" s="200">
        <v>56.77</v>
      </c>
      <c r="H322" s="200">
        <v>3.9316343941422285</v>
      </c>
      <c r="I322" s="200">
        <v>76.81</v>
      </c>
      <c r="J322" s="200">
        <v>36.450000000000003</v>
      </c>
      <c r="K322" s="141">
        <v>-14.4</v>
      </c>
      <c r="L322" s="200">
        <v>7</v>
      </c>
      <c r="M322" s="200">
        <v>69.349999999999994</v>
      </c>
      <c r="N322" s="200">
        <v>3579622959.1999998</v>
      </c>
      <c r="O322" s="200">
        <v>0</v>
      </c>
      <c r="P322" s="188">
        <f t="shared" si="10"/>
        <v>-21.4</v>
      </c>
      <c r="Q322">
        <f t="shared" si="11"/>
        <v>3.9316343941422285</v>
      </c>
    </row>
    <row r="323" spans="1:17" ht="15">
      <c r="A323" s="200">
        <v>30192261</v>
      </c>
      <c r="B323" s="200">
        <v>-21.17</v>
      </c>
      <c r="C323" s="200">
        <v>-21.23</v>
      </c>
      <c r="D323" s="200">
        <v>7.0000000000000007E-2</v>
      </c>
      <c r="E323" s="200">
        <v>151.88999999999999</v>
      </c>
      <c r="F323" s="200">
        <v>80</v>
      </c>
      <c r="G323" s="200">
        <v>56.79</v>
      </c>
      <c r="H323" s="200">
        <v>3.9375027493692665</v>
      </c>
      <c r="I323" s="200">
        <v>76.75</v>
      </c>
      <c r="J323" s="200">
        <v>36.450000000000003</v>
      </c>
      <c r="K323" s="141">
        <v>-14.4</v>
      </c>
      <c r="L323" s="200">
        <v>7</v>
      </c>
      <c r="M323" s="200">
        <v>69.349999999999994</v>
      </c>
      <c r="N323" s="200">
        <v>3579622960</v>
      </c>
      <c r="O323" s="200">
        <v>0</v>
      </c>
      <c r="P323" s="188">
        <f t="shared" si="10"/>
        <v>-21.4</v>
      </c>
      <c r="Q323">
        <f t="shared" si="11"/>
        <v>3.9375027493692665</v>
      </c>
    </row>
    <row r="324" spans="1:17" ht="15">
      <c r="A324" s="200">
        <v>30193061</v>
      </c>
      <c r="B324" s="200">
        <v>-21.22</v>
      </c>
      <c r="C324" s="200">
        <v>-21.29</v>
      </c>
      <c r="D324" s="200">
        <v>7.0000000000000007E-2</v>
      </c>
      <c r="E324" s="200">
        <v>151.28</v>
      </c>
      <c r="F324" s="200">
        <v>80</v>
      </c>
      <c r="G324" s="200">
        <v>56.83</v>
      </c>
      <c r="H324" s="200">
        <v>3.9077691426710781</v>
      </c>
      <c r="I324" s="200">
        <v>77.03</v>
      </c>
      <c r="J324" s="200">
        <v>36.450000000000003</v>
      </c>
      <c r="K324" s="141">
        <v>-14.4</v>
      </c>
      <c r="L324" s="200">
        <v>7</v>
      </c>
      <c r="M324" s="200">
        <v>69.349999999999994</v>
      </c>
      <c r="N324" s="200">
        <v>3579622960.8000002</v>
      </c>
      <c r="O324" s="200">
        <v>0</v>
      </c>
      <c r="P324" s="188">
        <f t="shared" si="10"/>
        <v>-21.4</v>
      </c>
      <c r="Q324">
        <f t="shared" si="11"/>
        <v>3.9077691426710781</v>
      </c>
    </row>
    <row r="325" spans="1:17" ht="15">
      <c r="A325" s="200">
        <v>30194061</v>
      </c>
      <c r="B325" s="200">
        <v>-21.28</v>
      </c>
      <c r="C325" s="200">
        <v>-21.35</v>
      </c>
      <c r="D325" s="200">
        <v>0.06</v>
      </c>
      <c r="E325" s="200">
        <v>151.51</v>
      </c>
      <c r="F325" s="200">
        <v>80</v>
      </c>
      <c r="G325" s="200">
        <v>56.75</v>
      </c>
      <c r="H325" s="200">
        <v>3.9189518076985292</v>
      </c>
      <c r="I325" s="200">
        <v>76.930000000000007</v>
      </c>
      <c r="J325" s="200">
        <v>36.450000000000003</v>
      </c>
      <c r="K325" s="141">
        <v>-14.4</v>
      </c>
      <c r="L325" s="200">
        <v>7</v>
      </c>
      <c r="M325" s="200">
        <v>69.349999999999994</v>
      </c>
      <c r="N325" s="200">
        <v>3579622961.8000002</v>
      </c>
      <c r="O325" s="200">
        <v>0</v>
      </c>
      <c r="P325" s="188">
        <f t="shared" si="10"/>
        <v>-21.4</v>
      </c>
      <c r="Q325">
        <f t="shared" si="11"/>
        <v>3.9189518076985292</v>
      </c>
    </row>
    <row r="326" spans="1:17" ht="15">
      <c r="A326" s="200">
        <v>30195061</v>
      </c>
      <c r="B326" s="200">
        <v>-21.33</v>
      </c>
      <c r="C326" s="200">
        <v>-21.41</v>
      </c>
      <c r="D326" s="200">
        <v>0.06</v>
      </c>
      <c r="E326" s="200">
        <v>151.62</v>
      </c>
      <c r="F326" s="200">
        <v>80</v>
      </c>
      <c r="G326" s="200">
        <v>56.79</v>
      </c>
      <c r="H326" s="200">
        <v>3.9243121533366385</v>
      </c>
      <c r="I326" s="200">
        <v>76.88</v>
      </c>
      <c r="J326" s="200">
        <v>36.450000000000003</v>
      </c>
      <c r="K326" s="141">
        <v>-14.4</v>
      </c>
      <c r="L326" s="200">
        <v>7</v>
      </c>
      <c r="M326" s="200">
        <v>69.349999999999994</v>
      </c>
      <c r="N326" s="200">
        <v>3579622962.8000002</v>
      </c>
      <c r="O326" s="200">
        <v>0</v>
      </c>
      <c r="P326" s="188">
        <f t="shared" si="10"/>
        <v>-21.4</v>
      </c>
      <c r="Q326">
        <f t="shared" si="11"/>
        <v>3.9243121533366385</v>
      </c>
    </row>
    <row r="327" spans="1:17" ht="15">
      <c r="A327" s="200">
        <v>30196061</v>
      </c>
      <c r="B327" s="200">
        <v>-21.39</v>
      </c>
      <c r="C327" s="200">
        <v>-21.47</v>
      </c>
      <c r="D327" s="200">
        <v>0.06</v>
      </c>
      <c r="E327" s="200">
        <v>151.74</v>
      </c>
      <c r="F327" s="200">
        <v>80</v>
      </c>
      <c r="G327" s="200">
        <v>56.78</v>
      </c>
      <c r="H327" s="200">
        <v>3.9301687736619018</v>
      </c>
      <c r="I327" s="200">
        <v>76.819999999999993</v>
      </c>
      <c r="J327" s="200">
        <v>36.450000000000003</v>
      </c>
      <c r="K327" s="141">
        <v>-14.4</v>
      </c>
      <c r="L327" s="200">
        <v>7</v>
      </c>
      <c r="M327" s="200">
        <v>69.349999999999994</v>
      </c>
      <c r="N327" s="200">
        <v>3579622963.8000002</v>
      </c>
      <c r="O327" s="200">
        <v>0</v>
      </c>
      <c r="P327" s="188">
        <f t="shared" si="10"/>
        <v>-21.4</v>
      </c>
      <c r="Q327">
        <f t="shared" si="11"/>
        <v>3.9301687736619018</v>
      </c>
    </row>
    <row r="328" spans="1:17" ht="15">
      <c r="A328" s="200">
        <v>30197061</v>
      </c>
      <c r="B328" s="200">
        <v>-21.44</v>
      </c>
      <c r="C328" s="200">
        <v>-21.53</v>
      </c>
      <c r="D328" s="200">
        <v>0.06</v>
      </c>
      <c r="E328" s="200">
        <v>152.21</v>
      </c>
      <c r="F328" s="200">
        <v>80</v>
      </c>
      <c r="G328" s="200">
        <v>56.77</v>
      </c>
      <c r="H328" s="200">
        <v>3.9531977990718135</v>
      </c>
      <c r="I328" s="200">
        <v>76.61</v>
      </c>
      <c r="J328" s="200">
        <v>36.450000000000003</v>
      </c>
      <c r="K328" s="141">
        <v>-14.4</v>
      </c>
      <c r="L328" s="200">
        <v>7</v>
      </c>
      <c r="M328" s="200">
        <v>69.349999999999994</v>
      </c>
      <c r="N328" s="200">
        <v>3579622964.8000002</v>
      </c>
      <c r="O328" s="200">
        <v>0</v>
      </c>
      <c r="P328" s="188">
        <f t="shared" si="10"/>
        <v>-21.4</v>
      </c>
      <c r="Q328">
        <f t="shared" si="11"/>
        <v>3.9531977990718135</v>
      </c>
    </row>
    <row r="329" spans="1:17" ht="15">
      <c r="A329" s="200">
        <v>30198061</v>
      </c>
      <c r="B329" s="200">
        <v>-21.5</v>
      </c>
      <c r="C329" s="200">
        <v>-21.59</v>
      </c>
      <c r="D329" s="200">
        <v>0.06</v>
      </c>
      <c r="E329" s="200">
        <v>151.66999999999999</v>
      </c>
      <c r="F329" s="200">
        <v>80</v>
      </c>
      <c r="G329" s="200">
        <v>56.78</v>
      </c>
      <c r="H329" s="200">
        <v>3.926751272892659</v>
      </c>
      <c r="I329" s="200">
        <v>76.849999999999994</v>
      </c>
      <c r="J329" s="200">
        <v>36.450000000000003</v>
      </c>
      <c r="K329" s="141">
        <v>-14.4</v>
      </c>
      <c r="L329" s="200">
        <v>7</v>
      </c>
      <c r="M329" s="200">
        <v>69.349999999999994</v>
      </c>
      <c r="N329" s="200">
        <v>3579622965.8000002</v>
      </c>
      <c r="O329" s="200">
        <v>0</v>
      </c>
      <c r="P329" s="188">
        <f t="shared" si="10"/>
        <v>-21.4</v>
      </c>
      <c r="Q329">
        <f t="shared" si="11"/>
        <v>3.926751272892659</v>
      </c>
    </row>
    <row r="330" spans="1:17" ht="15">
      <c r="A330" s="200">
        <v>30199061</v>
      </c>
      <c r="B330" s="200">
        <v>-21.55</v>
      </c>
      <c r="C330" s="200">
        <v>-21.64</v>
      </c>
      <c r="D330" s="200">
        <v>0.06</v>
      </c>
      <c r="E330" s="200">
        <v>151.72</v>
      </c>
      <c r="F330" s="200">
        <v>80</v>
      </c>
      <c r="G330" s="200">
        <v>56.77</v>
      </c>
      <c r="H330" s="200">
        <v>3.9291920192265515</v>
      </c>
      <c r="I330" s="200">
        <v>76.83</v>
      </c>
      <c r="J330" s="200">
        <v>36.450000000000003</v>
      </c>
      <c r="K330" s="141">
        <v>-14.4</v>
      </c>
      <c r="L330" s="200">
        <v>7</v>
      </c>
      <c r="M330" s="200">
        <v>69.349999999999994</v>
      </c>
      <c r="N330" s="200">
        <v>3579622966.8000002</v>
      </c>
      <c r="O330" s="200">
        <v>0</v>
      </c>
      <c r="P330" s="188">
        <f t="shared" si="10"/>
        <v>-21.4</v>
      </c>
      <c r="Q330">
        <f t="shared" si="11"/>
        <v>3.9291920192265515</v>
      </c>
    </row>
    <row r="331" spans="1:17" ht="15">
      <c r="A331" s="200">
        <v>30200061</v>
      </c>
      <c r="B331" s="200">
        <v>-21.61</v>
      </c>
      <c r="C331" s="200">
        <v>-21.7</v>
      </c>
      <c r="D331" s="200">
        <v>0.06</v>
      </c>
      <c r="E331" s="200">
        <v>151.55000000000001</v>
      </c>
      <c r="F331" s="200">
        <v>80</v>
      </c>
      <c r="G331" s="200">
        <v>56.78</v>
      </c>
      <c r="H331" s="200">
        <v>3.9209001155158507</v>
      </c>
      <c r="I331" s="200">
        <v>76.91</v>
      </c>
      <c r="J331" s="200">
        <v>36.450000000000003</v>
      </c>
      <c r="K331" s="141">
        <v>-14.4</v>
      </c>
      <c r="L331" s="200">
        <v>7</v>
      </c>
      <c r="M331" s="200">
        <v>69.349999999999994</v>
      </c>
      <c r="N331" s="200">
        <v>3579622967.8000002</v>
      </c>
      <c r="O331" s="200">
        <v>0</v>
      </c>
      <c r="P331" s="188">
        <f t="shared" si="10"/>
        <v>-21.4</v>
      </c>
      <c r="Q331">
        <f t="shared" si="11"/>
        <v>3.9209001155158507</v>
      </c>
    </row>
    <row r="332" spans="1:17" ht="15">
      <c r="A332" s="200">
        <v>30201061</v>
      </c>
      <c r="B332" s="200">
        <v>-21.67</v>
      </c>
      <c r="C332" s="200">
        <v>-21.76</v>
      </c>
      <c r="D332" s="200">
        <v>0.06</v>
      </c>
      <c r="E332" s="200">
        <v>151.05000000000001</v>
      </c>
      <c r="F332" s="200">
        <v>80</v>
      </c>
      <c r="G332" s="200">
        <v>56.78</v>
      </c>
      <c r="H332" s="200">
        <v>3.8966206045094172</v>
      </c>
      <c r="I332" s="200">
        <v>77.13</v>
      </c>
      <c r="J332" s="200">
        <v>36.450000000000003</v>
      </c>
      <c r="K332" s="141">
        <v>-14.4</v>
      </c>
      <c r="L332" s="200">
        <v>7</v>
      </c>
      <c r="M332" s="200">
        <v>69.349999999999994</v>
      </c>
      <c r="N332" s="200">
        <v>3579622968.8000002</v>
      </c>
      <c r="O332" s="200">
        <v>0</v>
      </c>
      <c r="P332" s="188">
        <f t="shared" si="10"/>
        <v>-21.4</v>
      </c>
      <c r="Q332">
        <f t="shared" si="11"/>
        <v>3.8966206045094172</v>
      </c>
    </row>
    <row r="333" spans="1:17" ht="15">
      <c r="A333" s="200">
        <v>30202061</v>
      </c>
      <c r="B333" s="200">
        <v>-21.72</v>
      </c>
      <c r="C333" s="200">
        <v>-21.82</v>
      </c>
      <c r="D333" s="200">
        <v>0.06</v>
      </c>
      <c r="E333" s="200">
        <v>151.53</v>
      </c>
      <c r="F333" s="200">
        <v>80</v>
      </c>
      <c r="G333" s="200">
        <v>56.77</v>
      </c>
      <c r="H333" s="200">
        <v>3.9199258318679417</v>
      </c>
      <c r="I333" s="200">
        <v>76.92</v>
      </c>
      <c r="J333" s="200">
        <v>36.450000000000003</v>
      </c>
      <c r="K333" s="141">
        <v>-14.4</v>
      </c>
      <c r="L333" s="200">
        <v>7</v>
      </c>
      <c r="M333" s="200">
        <v>69.349999999999994</v>
      </c>
      <c r="N333" s="200">
        <v>3579622969.8000002</v>
      </c>
      <c r="O333" s="200">
        <v>0</v>
      </c>
      <c r="P333" s="188">
        <f t="shared" si="10"/>
        <v>-21.4</v>
      </c>
      <c r="Q333">
        <f t="shared" si="11"/>
        <v>3.9199258318679417</v>
      </c>
    </row>
    <row r="334" spans="1:17" ht="15">
      <c r="A334" s="200">
        <v>30203061</v>
      </c>
      <c r="B334" s="200">
        <v>-21.78</v>
      </c>
      <c r="C334" s="200">
        <v>-21.88</v>
      </c>
      <c r="D334" s="200">
        <v>0.06</v>
      </c>
      <c r="E334" s="200">
        <v>151.66</v>
      </c>
      <c r="F334" s="200">
        <v>80</v>
      </c>
      <c r="G334" s="200">
        <v>56.79</v>
      </c>
      <c r="H334" s="200">
        <v>3.9262633188969045</v>
      </c>
      <c r="I334" s="200">
        <v>76.86</v>
      </c>
      <c r="J334" s="200">
        <v>36.450000000000003</v>
      </c>
      <c r="K334" s="141">
        <v>-14.4</v>
      </c>
      <c r="L334" s="200">
        <v>7</v>
      </c>
      <c r="M334" s="200">
        <v>69.349999999999994</v>
      </c>
      <c r="N334" s="200">
        <v>3579622970.8000002</v>
      </c>
      <c r="O334" s="200">
        <v>0</v>
      </c>
      <c r="P334" s="188">
        <f t="shared" si="10"/>
        <v>-21.4</v>
      </c>
      <c r="Q334">
        <f t="shared" si="11"/>
        <v>3.9262633188969045</v>
      </c>
    </row>
    <row r="335" spans="1:17" ht="15">
      <c r="A335" s="200">
        <v>30204061</v>
      </c>
      <c r="B335" s="200">
        <v>-21.83</v>
      </c>
      <c r="C335" s="200">
        <v>-21.94</v>
      </c>
      <c r="D335" s="200">
        <v>0.06</v>
      </c>
      <c r="E335" s="200">
        <v>151.72999999999999</v>
      </c>
      <c r="F335" s="200">
        <v>80</v>
      </c>
      <c r="G335" s="200">
        <v>56.78</v>
      </c>
      <c r="H335" s="200">
        <v>3.9296803638653723</v>
      </c>
      <c r="I335" s="200">
        <v>76.83</v>
      </c>
      <c r="J335" s="200">
        <v>36.450000000000003</v>
      </c>
      <c r="K335" s="141">
        <v>-14.4</v>
      </c>
      <c r="L335" s="200">
        <v>7</v>
      </c>
      <c r="M335" s="200">
        <v>69.349999999999994</v>
      </c>
      <c r="N335" s="200">
        <v>3579622971.8000002</v>
      </c>
      <c r="O335" s="200">
        <v>0</v>
      </c>
      <c r="P335" s="188">
        <f t="shared" si="10"/>
        <v>-21.4</v>
      </c>
      <c r="Q335">
        <f t="shared" si="11"/>
        <v>3.9296803638653723</v>
      </c>
    </row>
    <row r="336" spans="1:17" ht="15">
      <c r="A336" s="200">
        <v>30205061</v>
      </c>
      <c r="B336" s="200">
        <v>-21.88</v>
      </c>
      <c r="C336" s="200">
        <v>-21.99</v>
      </c>
      <c r="D336" s="200">
        <v>0.06</v>
      </c>
      <c r="E336" s="200">
        <v>151.41999999999999</v>
      </c>
      <c r="F336" s="200">
        <v>80</v>
      </c>
      <c r="G336" s="200">
        <v>56.76</v>
      </c>
      <c r="H336" s="200">
        <v>3.9145719069042393</v>
      </c>
      <c r="I336" s="200">
        <v>76.959999999999994</v>
      </c>
      <c r="J336" s="200">
        <v>36.450000000000003</v>
      </c>
      <c r="K336" s="141">
        <v>-14.4</v>
      </c>
      <c r="L336" s="200">
        <v>7</v>
      </c>
      <c r="M336" s="200">
        <v>69.349999999999994</v>
      </c>
      <c r="N336" s="200">
        <v>3579622972.8000002</v>
      </c>
      <c r="O336" s="200">
        <v>0</v>
      </c>
      <c r="P336" s="188">
        <f t="shared" si="10"/>
        <v>-21.4</v>
      </c>
      <c r="Q336">
        <f t="shared" si="11"/>
        <v>3.9145719069042393</v>
      </c>
    </row>
    <row r="337" spans="1:17" ht="15">
      <c r="A337" s="200">
        <v>30206061</v>
      </c>
      <c r="B337" s="200">
        <v>-21.93</v>
      </c>
      <c r="C337" s="200">
        <v>-22.05</v>
      </c>
      <c r="D337" s="200">
        <v>0.05</v>
      </c>
      <c r="E337" s="200">
        <v>151.57</v>
      </c>
      <c r="F337" s="200">
        <v>80</v>
      </c>
      <c r="G337" s="200">
        <v>56.79</v>
      </c>
      <c r="H337" s="200">
        <v>3.9218746587571873</v>
      </c>
      <c r="I337" s="200">
        <v>76.900000000000006</v>
      </c>
      <c r="J337" s="200">
        <v>36.450000000000003</v>
      </c>
      <c r="K337" s="141">
        <v>-14.4</v>
      </c>
      <c r="L337" s="200">
        <v>7</v>
      </c>
      <c r="M337" s="200">
        <v>69.349999999999994</v>
      </c>
      <c r="N337" s="200">
        <v>3579622973.8000002</v>
      </c>
      <c r="O337" s="200">
        <v>0</v>
      </c>
      <c r="P337" s="188">
        <f t="shared" si="10"/>
        <v>-21.4</v>
      </c>
      <c r="Q337">
        <f t="shared" si="11"/>
        <v>3.9218746587571873</v>
      </c>
    </row>
    <row r="338" spans="1:17" ht="15">
      <c r="A338" s="200">
        <v>30207061</v>
      </c>
      <c r="B338" s="200">
        <v>-21.99</v>
      </c>
      <c r="C338" s="200">
        <v>-22.1</v>
      </c>
      <c r="D338" s="200">
        <v>0.06</v>
      </c>
      <c r="E338" s="200">
        <v>151.65</v>
      </c>
      <c r="F338" s="200">
        <v>80</v>
      </c>
      <c r="G338" s="200">
        <v>56.77</v>
      </c>
      <c r="H338" s="200">
        <v>3.9257754299578385</v>
      </c>
      <c r="I338" s="200">
        <v>76.86</v>
      </c>
      <c r="J338" s="200">
        <v>36.450000000000003</v>
      </c>
      <c r="K338" s="141">
        <v>-14.4</v>
      </c>
      <c r="L338" s="200">
        <v>7</v>
      </c>
      <c r="M338" s="200">
        <v>69.349999999999994</v>
      </c>
      <c r="N338" s="200">
        <v>3579622974.8000002</v>
      </c>
      <c r="O338" s="200">
        <v>0</v>
      </c>
      <c r="P338" s="188">
        <f t="shared" si="10"/>
        <v>-21.4</v>
      </c>
      <c r="Q338">
        <f t="shared" si="11"/>
        <v>3.9257754299578385</v>
      </c>
    </row>
    <row r="339" spans="1:17" ht="15">
      <c r="A339" s="200">
        <v>30208061</v>
      </c>
      <c r="B339" s="200">
        <v>-22.04</v>
      </c>
      <c r="C339" s="200">
        <v>-22.16</v>
      </c>
      <c r="D339" s="200">
        <v>0.06</v>
      </c>
      <c r="E339" s="200">
        <v>151.57</v>
      </c>
      <c r="F339" s="200">
        <v>80</v>
      </c>
      <c r="G339" s="200">
        <v>56.78</v>
      </c>
      <c r="H339" s="200">
        <v>3.9218746587571873</v>
      </c>
      <c r="I339" s="200">
        <v>76.900000000000006</v>
      </c>
      <c r="J339" s="200">
        <v>36.450000000000003</v>
      </c>
      <c r="K339" s="141">
        <v>-14.4</v>
      </c>
      <c r="L339" s="200">
        <v>7</v>
      </c>
      <c r="M339" s="200">
        <v>69.349999999999994</v>
      </c>
      <c r="N339" s="200">
        <v>3579622975.8000002</v>
      </c>
      <c r="O339" s="200">
        <v>0</v>
      </c>
      <c r="P339" s="188">
        <f t="shared" si="10"/>
        <v>-21.4</v>
      </c>
      <c r="Q339">
        <f t="shared" si="11"/>
        <v>3.9218746587571873</v>
      </c>
    </row>
    <row r="340" spans="1:17" ht="15">
      <c r="A340" s="200">
        <v>30209061</v>
      </c>
      <c r="B340" s="200">
        <v>-22.1</v>
      </c>
      <c r="C340" s="200">
        <v>-22.22</v>
      </c>
      <c r="D340" s="200">
        <v>0.06</v>
      </c>
      <c r="E340" s="200">
        <v>151.53</v>
      </c>
      <c r="F340" s="200">
        <v>80</v>
      </c>
      <c r="G340" s="200">
        <v>56.78</v>
      </c>
      <c r="H340" s="200">
        <v>3.9199258318679417</v>
      </c>
      <c r="I340" s="200">
        <v>76.92</v>
      </c>
      <c r="J340" s="200">
        <v>36.450000000000003</v>
      </c>
      <c r="K340" s="141">
        <v>-14.4</v>
      </c>
      <c r="L340" s="200">
        <v>7</v>
      </c>
      <c r="M340" s="200">
        <v>69.349999999999994</v>
      </c>
      <c r="N340" s="200">
        <v>3579622976.8000002</v>
      </c>
      <c r="O340" s="200">
        <v>0</v>
      </c>
      <c r="P340" s="188">
        <f t="shared" si="10"/>
        <v>-21.4</v>
      </c>
      <c r="Q340">
        <f t="shared" si="11"/>
        <v>3.9199258318679417</v>
      </c>
    </row>
    <row r="341" spans="1:17" ht="15">
      <c r="A341" s="200">
        <v>30210061</v>
      </c>
      <c r="B341" s="200">
        <v>-22.15</v>
      </c>
      <c r="C341" s="200">
        <v>-22.28</v>
      </c>
      <c r="D341" s="200">
        <v>0.06</v>
      </c>
      <c r="E341" s="200">
        <v>152</v>
      </c>
      <c r="F341" s="200">
        <v>80</v>
      </c>
      <c r="G341" s="200">
        <v>56.77</v>
      </c>
      <c r="H341" s="200">
        <v>3.9428903461442686</v>
      </c>
      <c r="I341" s="200">
        <v>76.7</v>
      </c>
      <c r="J341" s="200">
        <v>36.450000000000003</v>
      </c>
      <c r="K341" s="141">
        <v>-14.4</v>
      </c>
      <c r="L341" s="200">
        <v>7</v>
      </c>
      <c r="M341" s="200">
        <v>69.349999999999994</v>
      </c>
      <c r="N341" s="200">
        <v>3579622977.8000002</v>
      </c>
      <c r="O341" s="200">
        <v>0</v>
      </c>
      <c r="P341" s="188">
        <f t="shared" si="10"/>
        <v>-21.4</v>
      </c>
      <c r="Q341">
        <f t="shared" si="11"/>
        <v>3.9428903461442686</v>
      </c>
    </row>
    <row r="342" spans="1:17" ht="15">
      <c r="A342" s="200">
        <v>30211061</v>
      </c>
      <c r="B342" s="200">
        <v>-22.21</v>
      </c>
      <c r="C342" s="200">
        <v>-22.34</v>
      </c>
      <c r="D342" s="200">
        <v>0.06</v>
      </c>
      <c r="E342" s="200">
        <v>151.66</v>
      </c>
      <c r="F342" s="200">
        <v>80</v>
      </c>
      <c r="G342" s="200">
        <v>56.79</v>
      </c>
      <c r="H342" s="200">
        <v>3.9262633188969045</v>
      </c>
      <c r="I342" s="200">
        <v>76.86</v>
      </c>
      <c r="J342" s="200">
        <v>36.450000000000003</v>
      </c>
      <c r="K342" s="141">
        <v>-14.4</v>
      </c>
      <c r="L342" s="200">
        <v>7</v>
      </c>
      <c r="M342" s="200">
        <v>69.349999999999994</v>
      </c>
      <c r="N342" s="200">
        <v>3579622978.8000002</v>
      </c>
      <c r="O342" s="200">
        <v>0</v>
      </c>
      <c r="P342" s="188">
        <f t="shared" si="10"/>
        <v>-21.4</v>
      </c>
      <c r="Q342">
        <f t="shared" si="11"/>
        <v>3.9262633188969045</v>
      </c>
    </row>
    <row r="343" spans="1:17" ht="15">
      <c r="A343" s="200">
        <v>30212061</v>
      </c>
      <c r="B343" s="200">
        <v>-22.27</v>
      </c>
      <c r="C343" s="200">
        <v>-22.4</v>
      </c>
      <c r="D343" s="200">
        <v>0.06</v>
      </c>
      <c r="E343" s="200">
        <v>151.72999999999999</v>
      </c>
      <c r="F343" s="200">
        <v>80</v>
      </c>
      <c r="G343" s="200">
        <v>56.77</v>
      </c>
      <c r="H343" s="200">
        <v>3.9296803638653723</v>
      </c>
      <c r="I343" s="200">
        <v>76.819999999999993</v>
      </c>
      <c r="J343" s="200">
        <v>36.450000000000003</v>
      </c>
      <c r="K343" s="141">
        <v>-14.4</v>
      </c>
      <c r="L343" s="200">
        <v>7</v>
      </c>
      <c r="M343" s="200">
        <v>69.349999999999994</v>
      </c>
      <c r="N343" s="200">
        <v>3579622979.8000002</v>
      </c>
      <c r="O343" s="200">
        <v>0</v>
      </c>
      <c r="P343" s="188">
        <f t="shared" si="10"/>
        <v>-21.4</v>
      </c>
      <c r="Q343">
        <f t="shared" si="11"/>
        <v>3.9296803638653723</v>
      </c>
    </row>
    <row r="344" spans="1:17" ht="15">
      <c r="A344" s="200">
        <v>30213061</v>
      </c>
      <c r="B344" s="200">
        <v>-22.33</v>
      </c>
      <c r="C344" s="200">
        <v>-22.47</v>
      </c>
      <c r="D344" s="200">
        <v>0.06</v>
      </c>
      <c r="E344" s="200">
        <v>151.27000000000001</v>
      </c>
      <c r="F344" s="200">
        <v>80</v>
      </c>
      <c r="G344" s="200">
        <v>56.77</v>
      </c>
      <c r="H344" s="200">
        <v>3.9072837152429249</v>
      </c>
      <c r="I344" s="200">
        <v>77.03</v>
      </c>
      <c r="J344" s="200">
        <v>36.450000000000003</v>
      </c>
      <c r="K344" s="141">
        <v>-14.4</v>
      </c>
      <c r="L344" s="200">
        <v>7</v>
      </c>
      <c r="M344" s="200">
        <v>69.349999999999994</v>
      </c>
      <c r="N344" s="200">
        <v>3579622980.8000002</v>
      </c>
      <c r="O344" s="200">
        <v>0</v>
      </c>
      <c r="P344" s="188">
        <f t="shared" si="10"/>
        <v>-21.4</v>
      </c>
      <c r="Q344">
        <f t="shared" si="11"/>
        <v>3.9072837152429249</v>
      </c>
    </row>
    <row r="345" spans="1:17" ht="15">
      <c r="A345" s="200">
        <v>30214061</v>
      </c>
      <c r="B345" s="200">
        <v>-22.39</v>
      </c>
      <c r="C345" s="200">
        <v>-22.53</v>
      </c>
      <c r="D345" s="200">
        <v>0.06</v>
      </c>
      <c r="E345" s="200">
        <v>151.66</v>
      </c>
      <c r="F345" s="200">
        <v>80</v>
      </c>
      <c r="G345" s="200">
        <v>56.79</v>
      </c>
      <c r="H345" s="200">
        <v>3.9262633188969045</v>
      </c>
      <c r="I345" s="200">
        <v>76.86</v>
      </c>
      <c r="J345" s="200">
        <v>36.450000000000003</v>
      </c>
      <c r="K345" s="141">
        <v>-14.4</v>
      </c>
      <c r="L345" s="200">
        <v>7</v>
      </c>
      <c r="M345" s="200">
        <v>69.349999999999994</v>
      </c>
      <c r="N345" s="200">
        <v>3579622981.8000002</v>
      </c>
      <c r="O345" s="200">
        <v>0</v>
      </c>
      <c r="P345" s="188">
        <f t="shared" si="10"/>
        <v>-21.4</v>
      </c>
      <c r="Q345">
        <f t="shared" si="11"/>
        <v>3.9262633188969045</v>
      </c>
    </row>
    <row r="346" spans="1:17" ht="15">
      <c r="A346" s="200">
        <v>30215061</v>
      </c>
      <c r="B346" s="200">
        <v>-22.45</v>
      </c>
      <c r="C346" s="200">
        <v>-22.6</v>
      </c>
      <c r="D346" s="200">
        <v>0.06</v>
      </c>
      <c r="E346" s="200">
        <v>151.68</v>
      </c>
      <c r="F346" s="200">
        <v>80</v>
      </c>
      <c r="G346" s="200">
        <v>56.76</v>
      </c>
      <c r="H346" s="200">
        <v>3.9272392919595207</v>
      </c>
      <c r="I346" s="200">
        <v>76.849999999999994</v>
      </c>
      <c r="J346" s="200">
        <v>36.450000000000003</v>
      </c>
      <c r="K346" s="141">
        <v>-14.4</v>
      </c>
      <c r="L346" s="200">
        <v>7</v>
      </c>
      <c r="M346" s="200">
        <v>69.349999999999994</v>
      </c>
      <c r="N346" s="200">
        <v>3579622982.8000002</v>
      </c>
      <c r="O346" s="200">
        <v>0</v>
      </c>
      <c r="P346" s="188">
        <f t="shared" si="10"/>
        <v>-21.4</v>
      </c>
      <c r="Q346">
        <f t="shared" si="11"/>
        <v>3.9272392919595207</v>
      </c>
    </row>
    <row r="347" spans="1:17" ht="15">
      <c r="A347" s="200">
        <v>30216061</v>
      </c>
      <c r="B347" s="200">
        <v>-22.51</v>
      </c>
      <c r="C347" s="200">
        <v>-22.66</v>
      </c>
      <c r="D347" s="200">
        <v>7.0000000000000007E-2</v>
      </c>
      <c r="E347" s="200">
        <v>151.69</v>
      </c>
      <c r="F347" s="200">
        <v>80</v>
      </c>
      <c r="G347" s="200">
        <v>56.77</v>
      </c>
      <c r="H347" s="200">
        <v>3.9277273761119109</v>
      </c>
      <c r="I347" s="200">
        <v>76.84</v>
      </c>
      <c r="J347" s="200">
        <v>36.450000000000003</v>
      </c>
      <c r="K347" s="141">
        <v>-14.4</v>
      </c>
      <c r="L347" s="200">
        <v>7</v>
      </c>
      <c r="M347" s="200">
        <v>69.349999999999994</v>
      </c>
      <c r="N347" s="200">
        <v>3579622983.8000002</v>
      </c>
      <c r="O347" s="200">
        <v>0</v>
      </c>
      <c r="P347" s="188">
        <f t="shared" si="10"/>
        <v>-21.4</v>
      </c>
      <c r="Q347">
        <f t="shared" si="11"/>
        <v>3.9277273761119109</v>
      </c>
    </row>
    <row r="348" spans="1:17" ht="15">
      <c r="A348" s="200">
        <v>30217061</v>
      </c>
      <c r="B348" s="200">
        <v>-22.58</v>
      </c>
      <c r="C348" s="200">
        <v>-22.73</v>
      </c>
      <c r="D348" s="200">
        <v>7.0000000000000007E-2</v>
      </c>
      <c r="E348" s="200">
        <v>151.71</v>
      </c>
      <c r="F348" s="200">
        <v>80</v>
      </c>
      <c r="G348" s="200">
        <v>56.76</v>
      </c>
      <c r="H348" s="200">
        <v>3.9287037397309934</v>
      </c>
      <c r="I348" s="200">
        <v>76.83</v>
      </c>
      <c r="J348" s="200">
        <v>36.450000000000003</v>
      </c>
      <c r="K348" s="141">
        <v>-14.4</v>
      </c>
      <c r="L348" s="200">
        <v>7</v>
      </c>
      <c r="M348" s="200">
        <v>69.349999999999994</v>
      </c>
      <c r="N348" s="200">
        <v>3579622984.8000002</v>
      </c>
      <c r="O348" s="200">
        <v>0</v>
      </c>
      <c r="P348" s="188">
        <f t="shared" si="10"/>
        <v>-21.4</v>
      </c>
      <c r="Q348">
        <f t="shared" si="11"/>
        <v>3.9287037397309934</v>
      </c>
    </row>
    <row r="349" spans="1:17" ht="15">
      <c r="A349" s="200">
        <v>30217861</v>
      </c>
      <c r="B349" s="200">
        <v>-22.63</v>
      </c>
      <c r="C349" s="200">
        <v>-22.78</v>
      </c>
      <c r="D349" s="200">
        <v>7.0000000000000007E-2</v>
      </c>
      <c r="E349" s="200">
        <v>151.9</v>
      </c>
      <c r="F349" s="200">
        <v>80</v>
      </c>
      <c r="G349" s="200">
        <v>56.78</v>
      </c>
      <c r="H349" s="200">
        <v>3.9379922036568846</v>
      </c>
      <c r="I349" s="200">
        <v>76.75</v>
      </c>
      <c r="J349" s="200">
        <v>36.450000000000003</v>
      </c>
      <c r="K349" s="141">
        <v>-14.4</v>
      </c>
      <c r="L349" s="200">
        <v>7</v>
      </c>
      <c r="M349" s="200">
        <v>69.349999999999994</v>
      </c>
      <c r="N349" s="200">
        <v>3579622985.5999999</v>
      </c>
      <c r="O349" s="200">
        <v>0</v>
      </c>
      <c r="P349" s="188">
        <f t="shared" si="10"/>
        <v>-21.4</v>
      </c>
      <c r="Q349">
        <f t="shared" si="11"/>
        <v>3.9379922036568846</v>
      </c>
    </row>
    <row r="350" spans="1:17" ht="15">
      <c r="A350" s="200">
        <v>30218661</v>
      </c>
      <c r="B350" s="200">
        <v>-22.68</v>
      </c>
      <c r="C350" s="200">
        <v>-22.84</v>
      </c>
      <c r="D350" s="200">
        <v>7.0000000000000007E-2</v>
      </c>
      <c r="E350" s="200">
        <v>151.83000000000001</v>
      </c>
      <c r="F350" s="200">
        <v>80</v>
      </c>
      <c r="G350" s="200">
        <v>56.75</v>
      </c>
      <c r="H350" s="200">
        <v>3.9345673963127683</v>
      </c>
      <c r="I350" s="200">
        <v>76.78</v>
      </c>
      <c r="J350" s="200">
        <v>36.450000000000003</v>
      </c>
      <c r="K350" s="141">
        <v>-14.4</v>
      </c>
      <c r="L350" s="200">
        <v>7</v>
      </c>
      <c r="M350" s="200">
        <v>69.349999999999994</v>
      </c>
      <c r="N350" s="200">
        <v>3579622986.4000001</v>
      </c>
      <c r="O350" s="200">
        <v>0</v>
      </c>
      <c r="P350" s="188">
        <f t="shared" si="10"/>
        <v>-21.4</v>
      </c>
      <c r="Q350">
        <f t="shared" si="11"/>
        <v>3.9345673963127683</v>
      </c>
    </row>
    <row r="351" spans="1:17" ht="15">
      <c r="A351" s="200">
        <v>30219461</v>
      </c>
      <c r="B351" s="200">
        <v>-22.73</v>
      </c>
      <c r="C351" s="200">
        <v>-22.89</v>
      </c>
      <c r="D351" s="200">
        <v>7.0000000000000007E-2</v>
      </c>
      <c r="E351" s="200">
        <v>151.56</v>
      </c>
      <c r="F351" s="200">
        <v>80</v>
      </c>
      <c r="G351" s="200">
        <v>56.76</v>
      </c>
      <c r="H351" s="200">
        <v>3.9213873546801534</v>
      </c>
      <c r="I351" s="200">
        <v>76.900000000000006</v>
      </c>
      <c r="J351" s="200">
        <v>36.450000000000003</v>
      </c>
      <c r="K351" s="141">
        <v>-14.4</v>
      </c>
      <c r="L351" s="200">
        <v>7</v>
      </c>
      <c r="M351" s="200">
        <v>69.349999999999994</v>
      </c>
      <c r="N351" s="200">
        <v>3579622987.1999998</v>
      </c>
      <c r="O351" s="200">
        <v>0</v>
      </c>
      <c r="P351" s="188">
        <f t="shared" si="10"/>
        <v>-21.4</v>
      </c>
      <c r="Q351">
        <f t="shared" si="11"/>
        <v>3.9213873546801534</v>
      </c>
    </row>
    <row r="352" spans="1:17" ht="15">
      <c r="A352" s="200">
        <v>30220261</v>
      </c>
      <c r="B352" s="200">
        <v>-22.78</v>
      </c>
      <c r="C352" s="200">
        <v>-22.94</v>
      </c>
      <c r="D352" s="200">
        <v>7.0000000000000007E-2</v>
      </c>
      <c r="E352" s="200">
        <v>151.94</v>
      </c>
      <c r="F352" s="200">
        <v>80</v>
      </c>
      <c r="G352" s="200">
        <v>56.77</v>
      </c>
      <c r="H352" s="200">
        <v>3.9399506749914996</v>
      </c>
      <c r="I352" s="200">
        <v>76.73</v>
      </c>
      <c r="J352" s="200">
        <v>36.450000000000003</v>
      </c>
      <c r="K352" s="141">
        <v>-14.4</v>
      </c>
      <c r="L352" s="200">
        <v>7</v>
      </c>
      <c r="M352" s="200">
        <v>69.349999999999994</v>
      </c>
      <c r="N352" s="200">
        <v>3579622988</v>
      </c>
      <c r="O352" s="200">
        <v>0</v>
      </c>
      <c r="P352" s="188">
        <f t="shared" si="10"/>
        <v>-21.4</v>
      </c>
      <c r="Q352">
        <f t="shared" si="11"/>
        <v>3.9399506749914996</v>
      </c>
    </row>
    <row r="353" spans="1:17" ht="15">
      <c r="A353" s="200">
        <v>30221061</v>
      </c>
      <c r="B353" s="200">
        <v>-22.83</v>
      </c>
      <c r="C353" s="200">
        <v>-23</v>
      </c>
      <c r="D353" s="200">
        <v>7.0000000000000007E-2</v>
      </c>
      <c r="E353" s="200">
        <v>151.94</v>
      </c>
      <c r="F353" s="200">
        <v>80</v>
      </c>
      <c r="G353" s="200">
        <v>56.76</v>
      </c>
      <c r="H353" s="200">
        <v>3.9399506749914996</v>
      </c>
      <c r="I353" s="200">
        <v>76.73</v>
      </c>
      <c r="J353" s="200">
        <v>36.450000000000003</v>
      </c>
      <c r="K353" s="141">
        <v>-14.4</v>
      </c>
      <c r="L353" s="200">
        <v>7</v>
      </c>
      <c r="M353" s="200">
        <v>69.349999999999994</v>
      </c>
      <c r="N353" s="200">
        <v>3579622988.8000002</v>
      </c>
      <c r="O353" s="200">
        <v>0</v>
      </c>
      <c r="P353" s="188">
        <f t="shared" si="10"/>
        <v>-21.4</v>
      </c>
      <c r="Q353">
        <f t="shared" si="11"/>
        <v>3.9399506749914996</v>
      </c>
    </row>
    <row r="354" spans="1:17" ht="15">
      <c r="A354" s="200">
        <v>30221861</v>
      </c>
      <c r="B354" s="200">
        <v>-22.88</v>
      </c>
      <c r="C354" s="200">
        <v>-23.05</v>
      </c>
      <c r="D354" s="200">
        <v>7.0000000000000007E-2</v>
      </c>
      <c r="E354" s="200">
        <v>152.1</v>
      </c>
      <c r="F354" s="200">
        <v>80</v>
      </c>
      <c r="G354" s="200">
        <v>56.76</v>
      </c>
      <c r="H354" s="200">
        <v>3.94779504356279</v>
      </c>
      <c r="I354" s="200">
        <v>76.66</v>
      </c>
      <c r="J354" s="200">
        <v>36.450000000000003</v>
      </c>
      <c r="K354" s="141">
        <v>-14.4</v>
      </c>
      <c r="L354" s="200">
        <v>7</v>
      </c>
      <c r="M354" s="200">
        <v>69.349999999999994</v>
      </c>
      <c r="N354" s="200">
        <v>3579622989.5999999</v>
      </c>
      <c r="O354" s="200">
        <v>0</v>
      </c>
      <c r="P354" s="188">
        <f t="shared" si="10"/>
        <v>-21.4</v>
      </c>
      <c r="Q354">
        <f t="shared" si="11"/>
        <v>3.94779504356279</v>
      </c>
    </row>
    <row r="355" spans="1:17" ht="15">
      <c r="A355" s="200">
        <v>30222661</v>
      </c>
      <c r="B355" s="200">
        <v>-22.93</v>
      </c>
      <c r="C355" s="200">
        <v>-23.1</v>
      </c>
      <c r="D355" s="200">
        <v>7.0000000000000007E-2</v>
      </c>
      <c r="E355" s="200">
        <v>151.76</v>
      </c>
      <c r="F355" s="200">
        <v>80</v>
      </c>
      <c r="G355" s="200">
        <v>56.75</v>
      </c>
      <c r="H355" s="200">
        <v>3.9311457887858743</v>
      </c>
      <c r="I355" s="200">
        <v>76.81</v>
      </c>
      <c r="J355" s="200">
        <v>36.450000000000003</v>
      </c>
      <c r="K355" s="141">
        <v>-14.4</v>
      </c>
      <c r="L355" s="200">
        <v>7</v>
      </c>
      <c r="M355" s="200">
        <v>69.349999999999994</v>
      </c>
      <c r="N355" s="200">
        <v>3579622990.4000001</v>
      </c>
      <c r="O355" s="200">
        <v>0</v>
      </c>
      <c r="P355" s="188">
        <f t="shared" si="10"/>
        <v>-21.4</v>
      </c>
      <c r="Q355">
        <f t="shared" si="11"/>
        <v>3.9311457887858743</v>
      </c>
    </row>
    <row r="356" spans="1:17" ht="15">
      <c r="A356" s="200">
        <v>30223461</v>
      </c>
      <c r="B356" s="200">
        <v>-22.99</v>
      </c>
      <c r="C356" s="200">
        <v>-23.16</v>
      </c>
      <c r="D356" s="200">
        <v>7.0000000000000007E-2</v>
      </c>
      <c r="E356" s="200">
        <v>151.52000000000001</v>
      </c>
      <c r="F356" s="200">
        <v>80</v>
      </c>
      <c r="G356" s="200">
        <v>56.75</v>
      </c>
      <c r="H356" s="200">
        <v>3.9194387873556056</v>
      </c>
      <c r="I356" s="200">
        <v>76.92</v>
      </c>
      <c r="J356" s="200">
        <v>36.450000000000003</v>
      </c>
      <c r="K356" s="141">
        <v>-14.4</v>
      </c>
      <c r="L356" s="200">
        <v>7</v>
      </c>
      <c r="M356" s="200">
        <v>69.349999999999994</v>
      </c>
      <c r="N356" s="200">
        <v>3579622991.1999998</v>
      </c>
      <c r="O356" s="200">
        <v>0</v>
      </c>
      <c r="P356" s="188">
        <f t="shared" si="10"/>
        <v>-21.4</v>
      </c>
      <c r="Q356">
        <f t="shared" si="11"/>
        <v>3.9194387873556056</v>
      </c>
    </row>
    <row r="357" spans="1:17" ht="15">
      <c r="A357" s="200">
        <v>30224261</v>
      </c>
      <c r="B357" s="200">
        <v>-23.04</v>
      </c>
      <c r="C357" s="200">
        <v>-23.22</v>
      </c>
      <c r="D357" s="200">
        <v>7.0000000000000007E-2</v>
      </c>
      <c r="E357" s="200">
        <v>151.57</v>
      </c>
      <c r="F357" s="200">
        <v>80</v>
      </c>
      <c r="G357" s="200">
        <v>56.75</v>
      </c>
      <c r="H357" s="200">
        <v>3.9218746587571873</v>
      </c>
      <c r="I357" s="200">
        <v>76.89</v>
      </c>
      <c r="J357" s="200">
        <v>36.450000000000003</v>
      </c>
      <c r="K357" s="141">
        <v>-14.4</v>
      </c>
      <c r="L357" s="200">
        <v>7</v>
      </c>
      <c r="M357" s="200">
        <v>69.349999999999994</v>
      </c>
      <c r="N357" s="200">
        <v>3579622992</v>
      </c>
      <c r="O357" s="200">
        <v>0</v>
      </c>
      <c r="P357" s="188">
        <f t="shared" si="10"/>
        <v>-21.4</v>
      </c>
      <c r="Q357">
        <f t="shared" si="11"/>
        <v>3.9218746587571873</v>
      </c>
    </row>
    <row r="358" spans="1:17" ht="15">
      <c r="A358" s="200">
        <v>30225061</v>
      </c>
      <c r="B358" s="200">
        <v>-23.1</v>
      </c>
      <c r="C358" s="200">
        <v>-23.28</v>
      </c>
      <c r="D358" s="200">
        <v>7.0000000000000007E-2</v>
      </c>
      <c r="E358" s="200">
        <v>151.91999999999999</v>
      </c>
      <c r="F358" s="200">
        <v>80</v>
      </c>
      <c r="G358" s="200">
        <v>56.74</v>
      </c>
      <c r="H358" s="200">
        <v>3.9389713084583167</v>
      </c>
      <c r="I358" s="200">
        <v>76.739999999999995</v>
      </c>
      <c r="J358" s="200">
        <v>36.450000000000003</v>
      </c>
      <c r="K358" s="141">
        <v>-14.4</v>
      </c>
      <c r="L358" s="200">
        <v>7</v>
      </c>
      <c r="M358" s="200">
        <v>69.349999999999994</v>
      </c>
      <c r="N358" s="200">
        <v>3579622992.8000002</v>
      </c>
      <c r="O358" s="200">
        <v>0</v>
      </c>
      <c r="P358" s="188">
        <f t="shared" si="10"/>
        <v>-21.4</v>
      </c>
      <c r="Q358">
        <f t="shared" si="11"/>
        <v>3.9389713084583167</v>
      </c>
    </row>
    <row r="359" spans="1:17" ht="15">
      <c r="A359" s="200">
        <v>30225861</v>
      </c>
      <c r="B359" s="200">
        <v>-23.15</v>
      </c>
      <c r="C359" s="200">
        <v>-23.34</v>
      </c>
      <c r="D359" s="200">
        <v>7.0000000000000007E-2</v>
      </c>
      <c r="E359" s="200">
        <v>151.63999999999999</v>
      </c>
      <c r="F359" s="200">
        <v>80</v>
      </c>
      <c r="G359" s="200">
        <v>56.76</v>
      </c>
      <c r="H359" s="200">
        <v>3.9252876060610435</v>
      </c>
      <c r="I359" s="200">
        <v>76.86</v>
      </c>
      <c r="J359" s="200">
        <v>36.450000000000003</v>
      </c>
      <c r="K359" s="141">
        <v>-14.4</v>
      </c>
      <c r="L359" s="200">
        <v>7</v>
      </c>
      <c r="M359" s="200">
        <v>69.349999999999994</v>
      </c>
      <c r="N359" s="200">
        <v>3579622993.5999999</v>
      </c>
      <c r="O359" s="200">
        <v>0</v>
      </c>
      <c r="P359" s="188">
        <f t="shared" si="10"/>
        <v>-21.4</v>
      </c>
      <c r="Q359">
        <f t="shared" si="11"/>
        <v>3.9252876060610435</v>
      </c>
    </row>
    <row r="360" spans="1:17" ht="15">
      <c r="A360" s="200">
        <v>30226661</v>
      </c>
      <c r="B360" s="200">
        <v>-23.21</v>
      </c>
      <c r="C360" s="200">
        <v>-23.4</v>
      </c>
      <c r="D360" s="200">
        <v>7.0000000000000007E-2</v>
      </c>
      <c r="E360" s="200">
        <v>151.91999999999999</v>
      </c>
      <c r="F360" s="200">
        <v>80</v>
      </c>
      <c r="G360" s="200">
        <v>56.75</v>
      </c>
      <c r="H360" s="200">
        <v>3.9389713084583167</v>
      </c>
      <c r="I360" s="200">
        <v>76.739999999999995</v>
      </c>
      <c r="J360" s="200">
        <v>36.450000000000003</v>
      </c>
      <c r="K360" s="141">
        <v>-14.4</v>
      </c>
      <c r="L360" s="200">
        <v>7</v>
      </c>
      <c r="M360" s="200">
        <v>69.349999999999994</v>
      </c>
      <c r="N360" s="200">
        <v>3579622994.4000001</v>
      </c>
      <c r="O360" s="200">
        <v>0</v>
      </c>
      <c r="P360" s="188">
        <f t="shared" si="10"/>
        <v>-21.4</v>
      </c>
      <c r="Q360">
        <f t="shared" si="11"/>
        <v>3.9389713084583167</v>
      </c>
    </row>
    <row r="361" spans="1:17" ht="15">
      <c r="A361" s="200">
        <v>30227461</v>
      </c>
      <c r="B361" s="200">
        <v>-23.26</v>
      </c>
      <c r="C361" s="200">
        <v>-23.46</v>
      </c>
      <c r="D361" s="200">
        <v>7.0000000000000007E-2</v>
      </c>
      <c r="E361" s="200">
        <v>151.94</v>
      </c>
      <c r="F361" s="200">
        <v>80</v>
      </c>
      <c r="G361" s="200">
        <v>56.76</v>
      </c>
      <c r="H361" s="200">
        <v>3.9399506749914996</v>
      </c>
      <c r="I361" s="200">
        <v>76.73</v>
      </c>
      <c r="J361" s="200">
        <v>36.450000000000003</v>
      </c>
      <c r="K361" s="141">
        <v>-14.4</v>
      </c>
      <c r="L361" s="200">
        <v>7</v>
      </c>
      <c r="M361" s="200">
        <v>69.349999999999994</v>
      </c>
      <c r="N361" s="200">
        <v>3579622995.1999998</v>
      </c>
      <c r="O361" s="200">
        <v>0</v>
      </c>
      <c r="P361" s="188">
        <f t="shared" si="10"/>
        <v>-21.4</v>
      </c>
      <c r="Q361">
        <f t="shared" si="11"/>
        <v>3.9399506749914996</v>
      </c>
    </row>
    <row r="362" spans="1:17" ht="15">
      <c r="A362" s="200">
        <v>30228261</v>
      </c>
      <c r="B362" s="200">
        <v>-23.32</v>
      </c>
      <c r="C362" s="200">
        <v>-23.52</v>
      </c>
      <c r="D362" s="200">
        <v>7.0000000000000007E-2</v>
      </c>
      <c r="E362" s="200">
        <v>152.03</v>
      </c>
      <c r="F362" s="200">
        <v>80</v>
      </c>
      <c r="G362" s="200">
        <v>56.74</v>
      </c>
      <c r="H362" s="200">
        <v>3.9443610664394577</v>
      </c>
      <c r="I362" s="200">
        <v>76.69</v>
      </c>
      <c r="J362" s="200">
        <v>36.450000000000003</v>
      </c>
      <c r="K362" s="141">
        <v>-14.4</v>
      </c>
      <c r="L362" s="200">
        <v>7</v>
      </c>
      <c r="M362" s="200">
        <v>69.349999999999994</v>
      </c>
      <c r="N362" s="200">
        <v>3579622996</v>
      </c>
      <c r="O362" s="200">
        <v>0</v>
      </c>
      <c r="P362" s="188">
        <f t="shared" si="10"/>
        <v>-21.4</v>
      </c>
      <c r="Q362">
        <f t="shared" si="11"/>
        <v>3.9443610664394577</v>
      </c>
    </row>
    <row r="363" spans="1:17" ht="15">
      <c r="A363" s="200">
        <v>30229061</v>
      </c>
      <c r="B363" s="200">
        <v>-23.38</v>
      </c>
      <c r="C363" s="200">
        <v>-23.58</v>
      </c>
      <c r="D363" s="200">
        <v>7.0000000000000007E-2</v>
      </c>
      <c r="E363" s="200">
        <v>151.62</v>
      </c>
      <c r="F363" s="200">
        <v>80</v>
      </c>
      <c r="G363" s="200">
        <v>56.73</v>
      </c>
      <c r="H363" s="200">
        <v>3.9243121533366385</v>
      </c>
      <c r="I363" s="200">
        <v>76.87</v>
      </c>
      <c r="J363" s="200">
        <v>36.450000000000003</v>
      </c>
      <c r="K363" s="141">
        <v>-14.4</v>
      </c>
      <c r="L363" s="200">
        <v>7</v>
      </c>
      <c r="M363" s="200">
        <v>69.349999999999994</v>
      </c>
      <c r="N363" s="200">
        <v>3579622996.8000002</v>
      </c>
      <c r="O363" s="200">
        <v>0</v>
      </c>
      <c r="P363" s="188">
        <f t="shared" si="10"/>
        <v>-21.4</v>
      </c>
      <c r="Q363">
        <f t="shared" si="11"/>
        <v>3.9243121533366385</v>
      </c>
    </row>
    <row r="364" spans="1:17" ht="15">
      <c r="A364" s="200">
        <v>30229861</v>
      </c>
      <c r="B364" s="200">
        <v>-23.43</v>
      </c>
      <c r="C364" s="200">
        <v>-23.64</v>
      </c>
      <c r="D364" s="200">
        <v>7.0000000000000007E-2</v>
      </c>
      <c r="E364" s="200">
        <v>152.28</v>
      </c>
      <c r="F364" s="200">
        <v>80</v>
      </c>
      <c r="G364" s="200">
        <v>56.75</v>
      </c>
      <c r="H364" s="200">
        <v>3.9566400639108692</v>
      </c>
      <c r="I364" s="200">
        <v>76.58</v>
      </c>
      <c r="J364" s="200">
        <v>36.450000000000003</v>
      </c>
      <c r="K364" s="141">
        <v>-14.4</v>
      </c>
      <c r="L364" s="200">
        <v>7</v>
      </c>
      <c r="M364" s="200">
        <v>69.349999999999994</v>
      </c>
      <c r="N364" s="200">
        <v>3579622997.5999999</v>
      </c>
      <c r="O364" s="200">
        <v>0</v>
      </c>
      <c r="P364" s="188">
        <f t="shared" si="10"/>
        <v>-21.4</v>
      </c>
      <c r="Q364">
        <f t="shared" si="11"/>
        <v>3.9566400639108692</v>
      </c>
    </row>
    <row r="365" spans="1:17" ht="15">
      <c r="A365" s="200">
        <v>30230661</v>
      </c>
      <c r="B365" s="200">
        <v>-23.49</v>
      </c>
      <c r="C365" s="200">
        <v>-23.69</v>
      </c>
      <c r="D365" s="200">
        <v>7.0000000000000007E-2</v>
      </c>
      <c r="E365" s="200">
        <v>151.94</v>
      </c>
      <c r="F365" s="200">
        <v>80</v>
      </c>
      <c r="G365" s="200">
        <v>56.74</v>
      </c>
      <c r="H365" s="200">
        <v>3.9399506749914996</v>
      </c>
      <c r="I365" s="200">
        <v>76.73</v>
      </c>
      <c r="J365" s="200">
        <v>36.450000000000003</v>
      </c>
      <c r="K365" s="141">
        <v>-14.4</v>
      </c>
      <c r="L365" s="200">
        <v>7</v>
      </c>
      <c r="M365" s="200">
        <v>69.349999999999994</v>
      </c>
      <c r="N365" s="200">
        <v>3579622998.4000001</v>
      </c>
      <c r="O365" s="200">
        <v>0</v>
      </c>
      <c r="P365" s="188">
        <f t="shared" si="10"/>
        <v>-21.4</v>
      </c>
      <c r="Q365">
        <f t="shared" si="11"/>
        <v>3.9399506749914996</v>
      </c>
    </row>
    <row r="366" spans="1:17" ht="15">
      <c r="A366" s="200">
        <v>30231461</v>
      </c>
      <c r="B366" s="200">
        <v>-23.54</v>
      </c>
      <c r="C366" s="200">
        <v>-23.75</v>
      </c>
      <c r="D366" s="200">
        <v>7.0000000000000007E-2</v>
      </c>
      <c r="E366" s="200">
        <v>152.06</v>
      </c>
      <c r="F366" s="200">
        <v>80</v>
      </c>
      <c r="G366" s="200">
        <v>56.75</v>
      </c>
      <c r="H366" s="200">
        <v>3.9458323770714356</v>
      </c>
      <c r="I366" s="200">
        <v>76.680000000000007</v>
      </c>
      <c r="J366" s="200">
        <v>36.450000000000003</v>
      </c>
      <c r="K366" s="141">
        <v>-14.4</v>
      </c>
      <c r="L366" s="200">
        <v>7</v>
      </c>
      <c r="M366" s="200">
        <v>69.349999999999994</v>
      </c>
      <c r="N366" s="200">
        <v>3579622999.1999998</v>
      </c>
      <c r="O366" s="200">
        <v>0</v>
      </c>
      <c r="P366" s="188">
        <f t="shared" si="10"/>
        <v>-21.4</v>
      </c>
      <c r="Q366">
        <f t="shared" si="11"/>
        <v>3.9458323770714356</v>
      </c>
    </row>
    <row r="367" spans="1:17" ht="15">
      <c r="A367" s="200">
        <v>30232261</v>
      </c>
      <c r="B367" s="200">
        <v>-23.6</v>
      </c>
      <c r="C367" s="200">
        <v>-23.81</v>
      </c>
      <c r="D367" s="200">
        <v>7.0000000000000007E-2</v>
      </c>
      <c r="E367" s="200">
        <v>151.62</v>
      </c>
      <c r="F367" s="200">
        <v>80</v>
      </c>
      <c r="G367" s="200">
        <v>56.74</v>
      </c>
      <c r="H367" s="200">
        <v>3.9243121533366385</v>
      </c>
      <c r="I367" s="200">
        <v>76.87</v>
      </c>
      <c r="J367" s="200">
        <v>36.450000000000003</v>
      </c>
      <c r="K367" s="141">
        <v>-14.4</v>
      </c>
      <c r="L367" s="200">
        <v>7</v>
      </c>
      <c r="M367" s="200">
        <v>69.349999999999994</v>
      </c>
      <c r="N367" s="200">
        <v>3579623000</v>
      </c>
      <c r="O367" s="200">
        <v>0</v>
      </c>
      <c r="P367" s="188">
        <f t="shared" si="10"/>
        <v>-21.4</v>
      </c>
      <c r="Q367">
        <f t="shared" si="11"/>
        <v>3.9243121533366385</v>
      </c>
    </row>
    <row r="368" spans="1:17" ht="15">
      <c r="A368" s="200">
        <v>30233061</v>
      </c>
      <c r="B368" s="200">
        <v>-23.65</v>
      </c>
      <c r="C368" s="200">
        <v>-23.87</v>
      </c>
      <c r="D368" s="200">
        <v>7.0000000000000007E-2</v>
      </c>
      <c r="E368" s="200">
        <v>151.54</v>
      </c>
      <c r="F368" s="200">
        <v>80</v>
      </c>
      <c r="G368" s="200">
        <v>56.75</v>
      </c>
      <c r="H368" s="200">
        <v>3.9204129412499018</v>
      </c>
      <c r="I368" s="200">
        <v>76.91</v>
      </c>
      <c r="J368" s="200">
        <v>36.450000000000003</v>
      </c>
      <c r="K368" s="141">
        <v>-14.4</v>
      </c>
      <c r="L368" s="200">
        <v>7</v>
      </c>
      <c r="M368" s="200">
        <v>69.349999999999994</v>
      </c>
      <c r="N368" s="200">
        <v>3579623000.8000002</v>
      </c>
      <c r="O368" s="200">
        <v>0</v>
      </c>
      <c r="P368" s="188">
        <f t="shared" si="10"/>
        <v>-21.4</v>
      </c>
      <c r="Q368">
        <f t="shared" si="11"/>
        <v>3.9204129412499018</v>
      </c>
    </row>
    <row r="369" spans="1:17" ht="15">
      <c r="A369" s="200">
        <v>30233861</v>
      </c>
      <c r="B369" s="200">
        <v>-23.71</v>
      </c>
      <c r="C369" s="200">
        <v>-23.93</v>
      </c>
      <c r="D369" s="200">
        <v>0.08</v>
      </c>
      <c r="E369" s="200">
        <v>151.53</v>
      </c>
      <c r="F369" s="200">
        <v>80</v>
      </c>
      <c r="G369" s="200">
        <v>56.8</v>
      </c>
      <c r="H369" s="200">
        <v>3.9199258318679417</v>
      </c>
      <c r="I369" s="200">
        <v>76.91</v>
      </c>
      <c r="J369" s="200">
        <v>36.450000000000003</v>
      </c>
      <c r="K369" s="141">
        <v>-14.4</v>
      </c>
      <c r="L369" s="200">
        <v>7</v>
      </c>
      <c r="M369" s="200">
        <v>69.349999999999994</v>
      </c>
      <c r="N369" s="200">
        <v>3579623001.5999999</v>
      </c>
      <c r="O369" s="200">
        <v>0</v>
      </c>
      <c r="P369" s="188">
        <f t="shared" si="10"/>
        <v>-21.4</v>
      </c>
      <c r="Q369">
        <f t="shared" si="11"/>
        <v>3.9199258318679417</v>
      </c>
    </row>
    <row r="370" spans="1:17" ht="15">
      <c r="A370" s="200">
        <v>30234661</v>
      </c>
      <c r="B370" s="200">
        <v>-23.77</v>
      </c>
      <c r="C370" s="200">
        <v>-23.99</v>
      </c>
      <c r="D370" s="200">
        <v>0.08</v>
      </c>
      <c r="E370" s="200">
        <v>151.84</v>
      </c>
      <c r="F370" s="200">
        <v>80</v>
      </c>
      <c r="G370" s="200">
        <v>56.8</v>
      </c>
      <c r="H370" s="200">
        <v>3.9350564584816969</v>
      </c>
      <c r="I370" s="200">
        <v>76.78</v>
      </c>
      <c r="J370" s="200">
        <v>36.450000000000003</v>
      </c>
      <c r="K370" s="141">
        <v>-14.4</v>
      </c>
      <c r="L370" s="200">
        <v>7</v>
      </c>
      <c r="M370" s="200">
        <v>69.349999999999994</v>
      </c>
      <c r="N370" s="200">
        <v>3579623002.4000001</v>
      </c>
      <c r="O370" s="200">
        <v>0</v>
      </c>
      <c r="P370" s="188">
        <f t="shared" si="10"/>
        <v>-21.4</v>
      </c>
      <c r="Q370">
        <f t="shared" si="11"/>
        <v>3.9350564584816969</v>
      </c>
    </row>
    <row r="371" spans="1:17" ht="15">
      <c r="A371" s="200">
        <v>30235461</v>
      </c>
      <c r="B371" s="200">
        <v>-23.83</v>
      </c>
      <c r="C371" s="200">
        <v>-24.06</v>
      </c>
      <c r="D371" s="200">
        <v>0.08</v>
      </c>
      <c r="E371" s="200">
        <v>151.19</v>
      </c>
      <c r="F371" s="200">
        <v>80</v>
      </c>
      <c r="G371" s="200">
        <v>56.9</v>
      </c>
      <c r="H371" s="200">
        <v>3.9034026165343985</v>
      </c>
      <c r="I371" s="200">
        <v>77.069999999999993</v>
      </c>
      <c r="J371" s="200">
        <v>36.450000000000003</v>
      </c>
      <c r="K371" s="141">
        <v>-14.4</v>
      </c>
      <c r="L371" s="200">
        <v>7</v>
      </c>
      <c r="M371" s="200">
        <v>69.349999999999994</v>
      </c>
      <c r="N371" s="200">
        <v>3579623003.1999998</v>
      </c>
      <c r="O371" s="200">
        <v>0</v>
      </c>
      <c r="P371" s="188">
        <f t="shared" si="10"/>
        <v>-21.4</v>
      </c>
      <c r="Q371">
        <f t="shared" si="11"/>
        <v>3.9034026165343985</v>
      </c>
    </row>
    <row r="372" spans="1:17" ht="15">
      <c r="A372" s="200">
        <v>30236261</v>
      </c>
      <c r="B372" s="200">
        <v>-23.89</v>
      </c>
      <c r="C372" s="200">
        <v>-24.12</v>
      </c>
      <c r="D372" s="200">
        <v>0.08</v>
      </c>
      <c r="E372" s="200">
        <v>150.72</v>
      </c>
      <c r="F372" s="200">
        <v>80</v>
      </c>
      <c r="G372" s="200">
        <v>56.97</v>
      </c>
      <c r="H372" s="200">
        <v>3.8806841394016889</v>
      </c>
      <c r="I372" s="200">
        <v>77.28</v>
      </c>
      <c r="J372" s="200">
        <v>36.450000000000003</v>
      </c>
      <c r="K372" s="141">
        <v>-14.4</v>
      </c>
      <c r="L372" s="200">
        <v>7</v>
      </c>
      <c r="M372" s="200">
        <v>69.349999999999994</v>
      </c>
      <c r="N372" s="200">
        <v>3579623004</v>
      </c>
      <c r="O372" s="200">
        <v>0</v>
      </c>
      <c r="P372" s="188">
        <f t="shared" si="10"/>
        <v>-21.4</v>
      </c>
      <c r="Q372">
        <f t="shared" si="11"/>
        <v>3.8806841394016889</v>
      </c>
    </row>
    <row r="373" spans="1:17" ht="15">
      <c r="A373" s="200">
        <v>30237061</v>
      </c>
      <c r="B373" s="200">
        <v>-23.96</v>
      </c>
      <c r="C373" s="200">
        <v>-24.19</v>
      </c>
      <c r="D373" s="200">
        <v>0.08</v>
      </c>
      <c r="E373" s="200">
        <v>150.41</v>
      </c>
      <c r="F373" s="200">
        <v>80</v>
      </c>
      <c r="G373" s="200">
        <v>57.09</v>
      </c>
      <c r="H373" s="200">
        <v>3.8657767402731982</v>
      </c>
      <c r="I373" s="200">
        <v>77.42</v>
      </c>
      <c r="J373" s="200">
        <v>36.450000000000003</v>
      </c>
      <c r="K373" s="141">
        <v>-14.4</v>
      </c>
      <c r="L373" s="200">
        <v>7</v>
      </c>
      <c r="M373" s="200">
        <v>69.349999999999994</v>
      </c>
      <c r="N373" s="200">
        <v>3579623004.8000002</v>
      </c>
      <c r="O373" s="200">
        <v>0</v>
      </c>
      <c r="P373" s="188">
        <f t="shared" si="10"/>
        <v>-21.4</v>
      </c>
      <c r="Q373">
        <f t="shared" si="11"/>
        <v>3.8657767402731982</v>
      </c>
    </row>
    <row r="374" spans="1:17" ht="15">
      <c r="A374" s="200">
        <v>30237861</v>
      </c>
      <c r="B374" s="200">
        <v>-24.02</v>
      </c>
      <c r="C374" s="200">
        <v>-24.25</v>
      </c>
      <c r="D374" s="200">
        <v>0.08</v>
      </c>
      <c r="E374" s="200">
        <v>149.13999999999999</v>
      </c>
      <c r="F374" s="200">
        <v>80</v>
      </c>
      <c r="G374" s="200">
        <v>57.4</v>
      </c>
      <c r="H374" s="200">
        <v>3.8053350264313455</v>
      </c>
      <c r="I374" s="200">
        <v>77.989999999999995</v>
      </c>
      <c r="J374" s="200">
        <v>36.450000000000003</v>
      </c>
      <c r="K374" s="141">
        <v>-14.4</v>
      </c>
      <c r="L374" s="200">
        <v>7</v>
      </c>
      <c r="M374" s="200">
        <v>69.349999999999994</v>
      </c>
      <c r="N374" s="200">
        <v>3579623005.5999999</v>
      </c>
      <c r="O374" s="200">
        <v>0</v>
      </c>
      <c r="P374" s="188">
        <f t="shared" si="10"/>
        <v>-21.4</v>
      </c>
      <c r="Q374">
        <f t="shared" si="11"/>
        <v>3.8053350264313455</v>
      </c>
    </row>
    <row r="375" spans="1:17" ht="15">
      <c r="A375" s="200">
        <v>30238661</v>
      </c>
      <c r="B375" s="200">
        <v>-24.08</v>
      </c>
      <c r="C375" s="200">
        <v>-24.31</v>
      </c>
      <c r="D375" s="200">
        <v>0.08</v>
      </c>
      <c r="E375" s="200">
        <v>145.97</v>
      </c>
      <c r="F375" s="200">
        <v>80</v>
      </c>
      <c r="G375" s="200">
        <v>58.27</v>
      </c>
      <c r="H375" s="200">
        <v>3.6587422738840458</v>
      </c>
      <c r="I375" s="200">
        <v>79.39</v>
      </c>
      <c r="J375" s="200">
        <v>36.450000000000003</v>
      </c>
      <c r="K375" s="141">
        <v>-14.4</v>
      </c>
      <c r="L375" s="200">
        <v>7</v>
      </c>
      <c r="M375" s="200">
        <v>69.349999999999994</v>
      </c>
      <c r="N375" s="200">
        <v>3579623006.4000001</v>
      </c>
      <c r="O375" s="200">
        <v>0</v>
      </c>
      <c r="P375" s="188">
        <f t="shared" si="10"/>
        <v>-21.4</v>
      </c>
      <c r="Q375">
        <f t="shared" si="11"/>
        <v>3.6587422738840458</v>
      </c>
    </row>
    <row r="376" spans="1:17" ht="15">
      <c r="A376" s="200">
        <v>30239461</v>
      </c>
      <c r="B376" s="200">
        <v>-24.13</v>
      </c>
      <c r="C376" s="200">
        <v>-24.37</v>
      </c>
      <c r="D376" s="200">
        <v>0.08</v>
      </c>
      <c r="E376" s="200">
        <v>138.77000000000001</v>
      </c>
      <c r="F376" s="200">
        <v>80</v>
      </c>
      <c r="G376" s="200">
        <v>59.88</v>
      </c>
      <c r="H376" s="200">
        <v>3.3466718807446401</v>
      </c>
      <c r="I376" s="200">
        <v>82.53</v>
      </c>
      <c r="J376" s="200">
        <v>36.450000000000003</v>
      </c>
      <c r="K376" s="141">
        <v>-14.4</v>
      </c>
      <c r="L376" s="200">
        <v>7</v>
      </c>
      <c r="M376" s="200">
        <v>69.349999999999994</v>
      </c>
      <c r="N376" s="200">
        <v>3579623007.1999998</v>
      </c>
      <c r="O376" s="200">
        <v>0</v>
      </c>
      <c r="P376" s="188">
        <f t="shared" si="10"/>
        <v>-21.4</v>
      </c>
      <c r="Q376">
        <f t="shared" si="11"/>
        <v>3.3466718807446401</v>
      </c>
    </row>
    <row r="377" spans="1:17" ht="15">
      <c r="A377" s="200">
        <v>30240261</v>
      </c>
      <c r="B377" s="200">
        <v>-24.19</v>
      </c>
      <c r="C377" s="200">
        <v>-24.43</v>
      </c>
      <c r="D377" s="200">
        <v>0.08</v>
      </c>
      <c r="E377" s="200">
        <v>127.51</v>
      </c>
      <c r="F377" s="200">
        <v>80</v>
      </c>
      <c r="G377" s="200">
        <v>61.97</v>
      </c>
      <c r="H377" s="200">
        <v>2.9088335857094934</v>
      </c>
      <c r="I377" s="200">
        <v>87.27</v>
      </c>
      <c r="J377" s="200">
        <v>36.450000000000003</v>
      </c>
      <c r="K377" s="141">
        <v>-14.4</v>
      </c>
      <c r="L377" s="200">
        <v>7</v>
      </c>
      <c r="M377" s="200">
        <v>69.349999999999994</v>
      </c>
      <c r="N377" s="200">
        <v>3579623008</v>
      </c>
      <c r="O377" s="200">
        <v>0</v>
      </c>
      <c r="P377" s="188">
        <f t="shared" si="10"/>
        <v>-21.4</v>
      </c>
      <c r="Q377">
        <f t="shared" si="11"/>
        <v>2.9088335857094934</v>
      </c>
    </row>
    <row r="378" spans="1:17" ht="15">
      <c r="A378" s="200">
        <v>30241061</v>
      </c>
      <c r="B378" s="200">
        <v>-24.25</v>
      </c>
      <c r="C378" s="200">
        <v>-24.5</v>
      </c>
      <c r="D378" s="200">
        <v>0.08</v>
      </c>
      <c r="E378" s="200">
        <v>114.36</v>
      </c>
      <c r="F378" s="200">
        <v>80</v>
      </c>
      <c r="G378" s="200">
        <v>63.38</v>
      </c>
      <c r="H378" s="200">
        <v>2.4606631622003472</v>
      </c>
      <c r="I378" s="200">
        <v>92.55</v>
      </c>
      <c r="J378" s="200">
        <v>36.450000000000003</v>
      </c>
      <c r="K378" s="141">
        <v>-14.4</v>
      </c>
      <c r="L378" s="200">
        <v>7</v>
      </c>
      <c r="M378" s="200">
        <v>69.349999999999994</v>
      </c>
      <c r="N378" s="200">
        <v>3579623008.8000002</v>
      </c>
      <c r="O378" s="200">
        <v>0</v>
      </c>
      <c r="P378" s="188">
        <f t="shared" si="10"/>
        <v>-21.4</v>
      </c>
      <c r="Q378">
        <f t="shared" si="11"/>
        <v>2.4606631622003472</v>
      </c>
    </row>
    <row r="379" spans="1:17" ht="15">
      <c r="A379" s="200">
        <v>30241861</v>
      </c>
      <c r="B379" s="200">
        <v>-24.31</v>
      </c>
      <c r="C379" s="200">
        <v>-24.56</v>
      </c>
      <c r="D379" s="200">
        <v>0.08</v>
      </c>
      <c r="E379" s="200">
        <v>107.7</v>
      </c>
      <c r="F379" s="200">
        <v>80</v>
      </c>
      <c r="G379" s="200">
        <v>63.61</v>
      </c>
      <c r="H379" s="200">
        <v>2.2550494892281505</v>
      </c>
      <c r="I379" s="200">
        <v>95.12</v>
      </c>
      <c r="J379" s="200">
        <v>36.450000000000003</v>
      </c>
      <c r="K379" s="141">
        <v>-14.4</v>
      </c>
      <c r="L379" s="200">
        <v>7</v>
      </c>
      <c r="M379" s="200">
        <v>69.349999999999994</v>
      </c>
      <c r="N379" s="200">
        <v>3579623009.5999999</v>
      </c>
      <c r="O379" s="200">
        <v>0</v>
      </c>
      <c r="P379" s="188">
        <f t="shared" si="10"/>
        <v>-21.4</v>
      </c>
      <c r="Q379">
        <f t="shared" si="11"/>
        <v>2.2550494892281505</v>
      </c>
    </row>
    <row r="380" spans="1:17" ht="15">
      <c r="A380" s="200">
        <v>30242661</v>
      </c>
      <c r="B380" s="200">
        <v>-24.36</v>
      </c>
      <c r="C380" s="200">
        <v>-24.62</v>
      </c>
      <c r="D380" s="200">
        <v>0.08</v>
      </c>
      <c r="E380" s="200">
        <v>107.37</v>
      </c>
      <c r="F380" s="200">
        <v>80</v>
      </c>
      <c r="G380" s="200">
        <v>63.3</v>
      </c>
      <c r="H380" s="200">
        <v>2.245191881124188</v>
      </c>
      <c r="I380" s="200">
        <v>95.24</v>
      </c>
      <c r="J380" s="200">
        <v>36.450000000000003</v>
      </c>
      <c r="K380" s="141">
        <v>-14.4</v>
      </c>
      <c r="L380" s="200">
        <v>7</v>
      </c>
      <c r="M380" s="200">
        <v>69.349999999999994</v>
      </c>
      <c r="N380" s="200">
        <v>3579623010.4000001</v>
      </c>
      <c r="O380" s="200">
        <v>0</v>
      </c>
      <c r="P380" s="188">
        <f t="shared" si="10"/>
        <v>-21.4</v>
      </c>
      <c r="Q380">
        <f t="shared" si="11"/>
        <v>2.245191881124188</v>
      </c>
    </row>
    <row r="381" spans="1:17" ht="15">
      <c r="A381" s="200">
        <v>30243461</v>
      </c>
      <c r="B381" s="200">
        <v>-24.42</v>
      </c>
      <c r="C381" s="200">
        <v>-24.68</v>
      </c>
      <c r="D381" s="200">
        <v>0.08</v>
      </c>
      <c r="E381" s="200">
        <v>108.44</v>
      </c>
      <c r="F381" s="200">
        <v>80</v>
      </c>
      <c r="G381" s="200">
        <v>63.4</v>
      </c>
      <c r="H381" s="200">
        <v>2.2772639619179507</v>
      </c>
      <c r="I381" s="200">
        <v>94.84</v>
      </c>
      <c r="J381" s="200">
        <v>36.450000000000003</v>
      </c>
      <c r="K381" s="141">
        <v>-14.4</v>
      </c>
      <c r="L381" s="200">
        <v>7</v>
      </c>
      <c r="M381" s="200">
        <v>69.349999999999994</v>
      </c>
      <c r="N381" s="200">
        <v>3579623011.1999998</v>
      </c>
      <c r="O381" s="200">
        <v>0</v>
      </c>
      <c r="P381" s="188">
        <f t="shared" si="10"/>
        <v>-21.4</v>
      </c>
      <c r="Q381">
        <f t="shared" si="11"/>
        <v>2.2772639619179507</v>
      </c>
    </row>
    <row r="382" spans="1:17" ht="15">
      <c r="A382" s="200">
        <v>30244261</v>
      </c>
      <c r="B382" s="200">
        <v>-24.48</v>
      </c>
      <c r="C382" s="200">
        <v>-24.74</v>
      </c>
      <c r="D382" s="200">
        <v>7.0000000000000007E-2</v>
      </c>
      <c r="E382" s="200">
        <v>105.59</v>
      </c>
      <c r="F382" s="200">
        <v>80</v>
      </c>
      <c r="G382" s="200">
        <v>64.03</v>
      </c>
      <c r="H382" s="200">
        <v>2.1925316116524987</v>
      </c>
      <c r="I382" s="200">
        <v>95.92</v>
      </c>
      <c r="J382" s="200">
        <v>36.450000000000003</v>
      </c>
      <c r="K382" s="141">
        <v>-14.4</v>
      </c>
      <c r="L382" s="200">
        <v>7</v>
      </c>
      <c r="M382" s="200">
        <v>69.349999999999994</v>
      </c>
      <c r="N382" s="200">
        <v>3579623012</v>
      </c>
      <c r="O382" s="200">
        <v>0</v>
      </c>
      <c r="P382" s="188">
        <f t="shared" si="10"/>
        <v>-21.4</v>
      </c>
      <c r="Q382">
        <f t="shared" si="11"/>
        <v>2.1925316116524987</v>
      </c>
    </row>
    <row r="383" spans="1:17" ht="15">
      <c r="A383" s="200">
        <v>32946177</v>
      </c>
      <c r="B383" s="200">
        <v>-24.81</v>
      </c>
      <c r="C383" s="200">
        <v>-24.83</v>
      </c>
      <c r="D383" s="200">
        <v>0.06</v>
      </c>
      <c r="E383" s="200">
        <v>128.53</v>
      </c>
      <c r="F383" s="200">
        <v>80</v>
      </c>
      <c r="G383" s="200">
        <v>60.06</v>
      </c>
      <c r="H383" s="200">
        <v>2.9462534663842241</v>
      </c>
      <c r="I383" s="200">
        <v>86.85</v>
      </c>
      <c r="J383" s="200">
        <v>36.450000000000003</v>
      </c>
      <c r="K383" s="141">
        <v>-14.4</v>
      </c>
      <c r="L383" s="200">
        <v>7</v>
      </c>
      <c r="M383" s="200">
        <v>69.349999999999994</v>
      </c>
      <c r="N383" s="200">
        <v>3579625713.9200001</v>
      </c>
      <c r="O383" s="200">
        <v>0</v>
      </c>
      <c r="P383" s="188">
        <f t="shared" ref="P383:P436" si="12">IF(C383&lt;=K383,K383-L383,C383-L383)</f>
        <v>-21.4</v>
      </c>
      <c r="Q383">
        <f t="shared" ref="Q383:Q436" si="13">E383/((M383+J383-P383)-(((0.00001*E383^2)+(0.0026*E383))*(F383)))*2</f>
        <v>2.9462534663842241</v>
      </c>
    </row>
    <row r="384" spans="1:17" ht="15">
      <c r="A384" s="200">
        <v>32947177</v>
      </c>
      <c r="B384" s="200">
        <v>-24.86</v>
      </c>
      <c r="C384" s="200">
        <v>-24.88</v>
      </c>
      <c r="D384" s="200">
        <v>0.05</v>
      </c>
      <c r="E384" s="200">
        <v>127.51</v>
      </c>
      <c r="F384" s="200">
        <v>80</v>
      </c>
      <c r="G384" s="200">
        <v>60.31</v>
      </c>
      <c r="H384" s="200">
        <v>2.9088335857094934</v>
      </c>
      <c r="I384" s="200">
        <v>87.27</v>
      </c>
      <c r="J384" s="200">
        <v>36.450000000000003</v>
      </c>
      <c r="K384" s="141">
        <v>-14.4</v>
      </c>
      <c r="L384" s="200">
        <v>7</v>
      </c>
      <c r="M384" s="200">
        <v>69.349999999999994</v>
      </c>
      <c r="N384" s="200">
        <v>3579625714.9200001</v>
      </c>
      <c r="O384" s="200">
        <v>0</v>
      </c>
      <c r="P384" s="188">
        <f t="shared" si="12"/>
        <v>-21.4</v>
      </c>
      <c r="Q384">
        <f t="shared" si="13"/>
        <v>2.9088335857094934</v>
      </c>
    </row>
    <row r="385" spans="1:17" ht="15">
      <c r="A385" s="200">
        <v>32948377</v>
      </c>
      <c r="B385" s="200">
        <v>-24.92</v>
      </c>
      <c r="C385" s="200">
        <v>-24.93</v>
      </c>
      <c r="D385" s="200">
        <v>0.04</v>
      </c>
      <c r="E385" s="200">
        <v>125.03</v>
      </c>
      <c r="F385" s="200">
        <v>80</v>
      </c>
      <c r="G385" s="200">
        <v>60.89</v>
      </c>
      <c r="H385" s="200">
        <v>2.8195548295512198</v>
      </c>
      <c r="I385" s="200">
        <v>88.29</v>
      </c>
      <c r="J385" s="200">
        <v>36.450000000000003</v>
      </c>
      <c r="K385" s="141">
        <v>-14.4</v>
      </c>
      <c r="L385" s="200">
        <v>7</v>
      </c>
      <c r="M385" s="200">
        <v>69.349999999999994</v>
      </c>
      <c r="N385" s="200">
        <v>3579625716.1199999</v>
      </c>
      <c r="O385" s="200">
        <v>0</v>
      </c>
      <c r="P385" s="188">
        <f t="shared" si="12"/>
        <v>-21.4</v>
      </c>
      <c r="Q385">
        <f t="shared" si="13"/>
        <v>2.8195548295512198</v>
      </c>
    </row>
    <row r="386" spans="1:17" ht="15">
      <c r="A386" s="200">
        <v>32949577</v>
      </c>
      <c r="B386" s="200">
        <v>-24.97</v>
      </c>
      <c r="C386" s="200">
        <v>-24.99</v>
      </c>
      <c r="D386" s="200">
        <v>0.05</v>
      </c>
      <c r="E386" s="200">
        <v>124.15</v>
      </c>
      <c r="F386" s="200">
        <v>80</v>
      </c>
      <c r="G386" s="200">
        <v>60.57</v>
      </c>
      <c r="H386" s="200">
        <v>2.7884394691107732</v>
      </c>
      <c r="I386" s="200">
        <v>88.65</v>
      </c>
      <c r="J386" s="200">
        <v>36.450000000000003</v>
      </c>
      <c r="K386" s="141">
        <v>-14.4</v>
      </c>
      <c r="L386" s="200">
        <v>7</v>
      </c>
      <c r="M386" s="200">
        <v>69.349999999999994</v>
      </c>
      <c r="N386" s="200">
        <v>3579625717.3200002</v>
      </c>
      <c r="O386" s="200">
        <v>0</v>
      </c>
      <c r="P386" s="188">
        <f t="shared" si="12"/>
        <v>-21.4</v>
      </c>
      <c r="Q386">
        <f t="shared" si="13"/>
        <v>2.7884394691107732</v>
      </c>
    </row>
    <row r="387" spans="1:17" ht="15">
      <c r="A387" s="200">
        <v>32950577</v>
      </c>
      <c r="B387" s="200">
        <v>-25.02</v>
      </c>
      <c r="C387" s="200">
        <v>-25.04</v>
      </c>
      <c r="D387" s="200">
        <v>0.05</v>
      </c>
      <c r="E387" s="200">
        <v>127.33</v>
      </c>
      <c r="F387" s="200">
        <v>80</v>
      </c>
      <c r="G387" s="200">
        <v>59.79</v>
      </c>
      <c r="H387" s="200">
        <v>2.9022730754986665</v>
      </c>
      <c r="I387" s="200">
        <v>87.35</v>
      </c>
      <c r="J387" s="200">
        <v>36.450000000000003</v>
      </c>
      <c r="K387" s="141">
        <v>-14.4</v>
      </c>
      <c r="L387" s="200">
        <v>7</v>
      </c>
      <c r="M387" s="200">
        <v>69.349999999999994</v>
      </c>
      <c r="N387" s="200">
        <v>3579625718.3200002</v>
      </c>
      <c r="O387" s="200">
        <v>0</v>
      </c>
      <c r="P387" s="188">
        <f t="shared" si="12"/>
        <v>-21.4</v>
      </c>
      <c r="Q387">
        <f t="shared" si="13"/>
        <v>2.9022730754986665</v>
      </c>
    </row>
    <row r="388" spans="1:17" ht="15">
      <c r="A388" s="200">
        <v>32951577</v>
      </c>
      <c r="B388" s="200">
        <v>-25.08</v>
      </c>
      <c r="C388" s="200">
        <v>-25.1</v>
      </c>
      <c r="D388" s="200">
        <v>0.06</v>
      </c>
      <c r="E388" s="200">
        <v>133.47</v>
      </c>
      <c r="F388" s="200">
        <v>80</v>
      </c>
      <c r="G388" s="200">
        <v>58.76</v>
      </c>
      <c r="H388" s="200">
        <v>3.1335823372192304</v>
      </c>
      <c r="I388" s="200">
        <v>84.79</v>
      </c>
      <c r="J388" s="200">
        <v>36.450000000000003</v>
      </c>
      <c r="K388" s="141">
        <v>-14.4</v>
      </c>
      <c r="L388" s="200">
        <v>7</v>
      </c>
      <c r="M388" s="200">
        <v>69.349999999999994</v>
      </c>
      <c r="N388" s="200">
        <v>3579625719.3200002</v>
      </c>
      <c r="O388" s="200">
        <v>0</v>
      </c>
      <c r="P388" s="188">
        <f t="shared" si="12"/>
        <v>-21.4</v>
      </c>
      <c r="Q388">
        <f t="shared" si="13"/>
        <v>3.1335823372192304</v>
      </c>
    </row>
    <row r="389" spans="1:17" ht="15">
      <c r="A389" s="200">
        <v>32952777</v>
      </c>
      <c r="B389" s="200">
        <v>-25.14</v>
      </c>
      <c r="C389" s="200">
        <v>-25.16</v>
      </c>
      <c r="D389" s="200">
        <v>0.05</v>
      </c>
      <c r="E389" s="200">
        <v>140.31</v>
      </c>
      <c r="F389" s="200">
        <v>80</v>
      </c>
      <c r="G389" s="200">
        <v>58.17</v>
      </c>
      <c r="H389" s="200">
        <v>3.4111296204662391</v>
      </c>
      <c r="I389" s="200">
        <v>81.87</v>
      </c>
      <c r="J389" s="200">
        <v>36.450000000000003</v>
      </c>
      <c r="K389" s="141">
        <v>-14.4</v>
      </c>
      <c r="L389" s="200">
        <v>7</v>
      </c>
      <c r="M389" s="200">
        <v>69.349999999999994</v>
      </c>
      <c r="N389" s="200">
        <v>3579625720.52</v>
      </c>
      <c r="O389" s="200">
        <v>0</v>
      </c>
      <c r="P389" s="188">
        <f t="shared" si="12"/>
        <v>-21.4</v>
      </c>
      <c r="Q389">
        <f t="shared" si="13"/>
        <v>3.4111296204662391</v>
      </c>
    </row>
    <row r="390" spans="1:17" ht="15">
      <c r="A390" s="200">
        <v>32953977</v>
      </c>
      <c r="B390" s="200">
        <v>-25.19</v>
      </c>
      <c r="C390" s="200">
        <v>-25.21</v>
      </c>
      <c r="D390" s="200">
        <v>0.04</v>
      </c>
      <c r="E390" s="200">
        <v>142.16999999999999</v>
      </c>
      <c r="F390" s="200">
        <v>80</v>
      </c>
      <c r="G390" s="200">
        <v>57.88</v>
      </c>
      <c r="H390" s="200">
        <v>3.4905992336379432</v>
      </c>
      <c r="I390" s="200">
        <v>81.06</v>
      </c>
      <c r="J390" s="200">
        <v>36.450000000000003</v>
      </c>
      <c r="K390" s="141">
        <v>-14.4</v>
      </c>
      <c r="L390" s="200">
        <v>7</v>
      </c>
      <c r="M390" s="200">
        <v>69.349999999999994</v>
      </c>
      <c r="N390" s="200">
        <v>3579625721.7199998</v>
      </c>
      <c r="O390" s="200">
        <v>0</v>
      </c>
      <c r="P390" s="188">
        <f t="shared" si="12"/>
        <v>-21.4</v>
      </c>
      <c r="Q390">
        <f t="shared" si="13"/>
        <v>3.4905992336379432</v>
      </c>
    </row>
    <row r="391" spans="1:17" ht="15">
      <c r="A391" s="200">
        <v>32955377</v>
      </c>
      <c r="B391" s="200">
        <v>-25.25</v>
      </c>
      <c r="C391" s="200">
        <v>-25.27</v>
      </c>
      <c r="D391" s="200">
        <v>0.04</v>
      </c>
      <c r="E391" s="200">
        <v>143.65</v>
      </c>
      <c r="F391" s="200">
        <v>80</v>
      </c>
      <c r="G391" s="200">
        <v>57.77</v>
      </c>
      <c r="H391" s="200">
        <v>3.5551412304293075</v>
      </c>
      <c r="I391" s="200">
        <v>80.42</v>
      </c>
      <c r="J391" s="200">
        <v>36.450000000000003</v>
      </c>
      <c r="K391" s="141">
        <v>-14.4</v>
      </c>
      <c r="L391" s="200">
        <v>7</v>
      </c>
      <c r="M391" s="200">
        <v>69.349999999999994</v>
      </c>
      <c r="N391" s="200">
        <v>3579625723.1199999</v>
      </c>
      <c r="O391" s="200">
        <v>0</v>
      </c>
      <c r="P391" s="188">
        <f t="shared" si="12"/>
        <v>-21.4</v>
      </c>
      <c r="Q391">
        <f t="shared" si="13"/>
        <v>3.5551412304293075</v>
      </c>
    </row>
    <row r="392" spans="1:17" ht="15">
      <c r="A392" s="200">
        <v>32956577</v>
      </c>
      <c r="B392" s="200">
        <v>-25.3</v>
      </c>
      <c r="C392" s="200">
        <v>-25.33</v>
      </c>
      <c r="D392" s="200">
        <v>0.05</v>
      </c>
      <c r="E392" s="200">
        <v>144.16</v>
      </c>
      <c r="F392" s="200">
        <v>80</v>
      </c>
      <c r="G392" s="200">
        <v>57.74</v>
      </c>
      <c r="H392" s="200">
        <v>3.577657905192908</v>
      </c>
      <c r="I392" s="200">
        <v>80.19</v>
      </c>
      <c r="J392" s="200">
        <v>36.450000000000003</v>
      </c>
      <c r="K392" s="141">
        <v>-14.4</v>
      </c>
      <c r="L392" s="200">
        <v>7</v>
      </c>
      <c r="M392" s="200">
        <v>69.349999999999994</v>
      </c>
      <c r="N392" s="200">
        <v>3579625724.3200002</v>
      </c>
      <c r="O392" s="200">
        <v>0</v>
      </c>
      <c r="P392" s="188">
        <f t="shared" si="12"/>
        <v>-21.4</v>
      </c>
      <c r="Q392">
        <f t="shared" si="13"/>
        <v>3.577657905192908</v>
      </c>
    </row>
    <row r="393" spans="1:17" ht="15">
      <c r="A393" s="200">
        <v>32957777</v>
      </c>
      <c r="B393" s="200">
        <v>-25.35</v>
      </c>
      <c r="C393" s="200">
        <v>-25.38</v>
      </c>
      <c r="D393" s="200">
        <v>0.05</v>
      </c>
      <c r="E393" s="200">
        <v>144.22</v>
      </c>
      <c r="F393" s="200">
        <v>80</v>
      </c>
      <c r="G393" s="200">
        <v>57.65</v>
      </c>
      <c r="H393" s="200">
        <v>3.580316355501973</v>
      </c>
      <c r="I393" s="200">
        <v>80.17</v>
      </c>
      <c r="J393" s="200">
        <v>36.450000000000003</v>
      </c>
      <c r="K393" s="141">
        <v>-14.4</v>
      </c>
      <c r="L393" s="200">
        <v>7</v>
      </c>
      <c r="M393" s="200">
        <v>69.349999999999994</v>
      </c>
      <c r="N393" s="200">
        <v>3579625725.52</v>
      </c>
      <c r="O393" s="200">
        <v>0</v>
      </c>
      <c r="P393" s="188">
        <f t="shared" si="12"/>
        <v>-21.4</v>
      </c>
      <c r="Q393">
        <f t="shared" si="13"/>
        <v>3.580316355501973</v>
      </c>
    </row>
    <row r="394" spans="1:17" ht="15">
      <c r="A394" s="200">
        <v>32959177</v>
      </c>
      <c r="B394" s="200">
        <v>-25.41</v>
      </c>
      <c r="C394" s="200">
        <v>-25.44</v>
      </c>
      <c r="D394" s="200">
        <v>0.04</v>
      </c>
      <c r="E394" s="200">
        <v>144.91999999999999</v>
      </c>
      <c r="F394" s="200">
        <v>80</v>
      </c>
      <c r="G394" s="200">
        <v>57.7</v>
      </c>
      <c r="H394" s="200">
        <v>3.6114796111750467</v>
      </c>
      <c r="I394" s="200">
        <v>79.86</v>
      </c>
      <c r="J394" s="200">
        <v>36.450000000000003</v>
      </c>
      <c r="K394" s="141">
        <v>-14.4</v>
      </c>
      <c r="L394" s="200">
        <v>7</v>
      </c>
      <c r="M394" s="200">
        <v>69.349999999999994</v>
      </c>
      <c r="N394" s="200">
        <v>3579625726.9200001</v>
      </c>
      <c r="O394" s="200">
        <v>0</v>
      </c>
      <c r="P394" s="188">
        <f t="shared" si="12"/>
        <v>-21.4</v>
      </c>
      <c r="Q394">
        <f t="shared" si="13"/>
        <v>3.6114796111750467</v>
      </c>
    </row>
    <row r="395" spans="1:17" ht="15">
      <c r="A395" s="200">
        <v>32960577</v>
      </c>
      <c r="B395" s="200">
        <v>-25.46</v>
      </c>
      <c r="C395" s="200">
        <v>-25.5</v>
      </c>
      <c r="D395" s="200">
        <v>0.04</v>
      </c>
      <c r="E395" s="200">
        <v>143.96</v>
      </c>
      <c r="F395" s="200">
        <v>80</v>
      </c>
      <c r="G395" s="200">
        <v>57.91</v>
      </c>
      <c r="H395" s="200">
        <v>3.5688107730099277</v>
      </c>
      <c r="I395" s="200">
        <v>80.28</v>
      </c>
      <c r="J395" s="200">
        <v>36.450000000000003</v>
      </c>
      <c r="K395" s="141">
        <v>-14.4</v>
      </c>
      <c r="L395" s="200">
        <v>7</v>
      </c>
      <c r="M395" s="200">
        <v>69.349999999999994</v>
      </c>
      <c r="N395" s="200">
        <v>3579625728.3200002</v>
      </c>
      <c r="O395" s="200">
        <v>0</v>
      </c>
      <c r="P395" s="188">
        <f t="shared" si="12"/>
        <v>-21.4</v>
      </c>
      <c r="Q395">
        <f t="shared" si="13"/>
        <v>3.5688107730099277</v>
      </c>
    </row>
    <row r="396" spans="1:17" ht="15">
      <c r="A396" s="200">
        <v>32961777</v>
      </c>
      <c r="B396" s="200">
        <v>-25.51</v>
      </c>
      <c r="C396" s="200">
        <v>-25.55</v>
      </c>
      <c r="D396" s="200">
        <v>0.04</v>
      </c>
      <c r="E396" s="200">
        <v>142.19</v>
      </c>
      <c r="F396" s="200">
        <v>80</v>
      </c>
      <c r="G396" s="200">
        <v>58.29</v>
      </c>
      <c r="H396" s="200">
        <v>3.491463594715114</v>
      </c>
      <c r="I396" s="200">
        <v>81.05</v>
      </c>
      <c r="J396" s="200">
        <v>36.450000000000003</v>
      </c>
      <c r="K396" s="141">
        <v>-14.4</v>
      </c>
      <c r="L396" s="200">
        <v>7</v>
      </c>
      <c r="M396" s="200">
        <v>69.349999999999994</v>
      </c>
      <c r="N396" s="200">
        <v>3579625729.52</v>
      </c>
      <c r="O396" s="200">
        <v>0</v>
      </c>
      <c r="P396" s="188">
        <f t="shared" si="12"/>
        <v>-21.4</v>
      </c>
      <c r="Q396">
        <f t="shared" si="13"/>
        <v>3.491463594715114</v>
      </c>
    </row>
    <row r="397" spans="1:17" ht="15">
      <c r="A397" s="200">
        <v>32962977</v>
      </c>
      <c r="B397" s="200">
        <v>-25.57</v>
      </c>
      <c r="C397" s="200">
        <v>-25.61</v>
      </c>
      <c r="D397" s="200">
        <v>0.05</v>
      </c>
      <c r="E397" s="200">
        <v>140.52000000000001</v>
      </c>
      <c r="F397" s="200">
        <v>80</v>
      </c>
      <c r="G397" s="200">
        <v>58.56</v>
      </c>
      <c r="H397" s="200">
        <v>3.4200122739596783</v>
      </c>
      <c r="I397" s="200">
        <v>81.78</v>
      </c>
      <c r="J397" s="200">
        <v>36.450000000000003</v>
      </c>
      <c r="K397" s="141">
        <v>-14.4</v>
      </c>
      <c r="L397" s="200">
        <v>7</v>
      </c>
      <c r="M397" s="200">
        <v>69.349999999999994</v>
      </c>
      <c r="N397" s="200">
        <v>3579625730.7199998</v>
      </c>
      <c r="O397" s="200">
        <v>0</v>
      </c>
      <c r="P397" s="188">
        <f t="shared" si="12"/>
        <v>-21.4</v>
      </c>
      <c r="Q397">
        <f t="shared" si="13"/>
        <v>3.4200122739596783</v>
      </c>
    </row>
    <row r="398" spans="1:17" ht="15">
      <c r="A398" s="200">
        <v>32963977</v>
      </c>
      <c r="B398" s="200">
        <v>-25.63</v>
      </c>
      <c r="C398" s="200">
        <v>-25.67</v>
      </c>
      <c r="D398" s="200">
        <v>0.06</v>
      </c>
      <c r="E398" s="200">
        <v>139.47999999999999</v>
      </c>
      <c r="F398" s="200">
        <v>80</v>
      </c>
      <c r="G398" s="200">
        <v>58.49</v>
      </c>
      <c r="H398" s="200">
        <v>3.3762414014577247</v>
      </c>
      <c r="I398" s="200">
        <v>82.23</v>
      </c>
      <c r="J398" s="200">
        <v>36.450000000000003</v>
      </c>
      <c r="K398" s="141">
        <v>-14.4</v>
      </c>
      <c r="L398" s="200">
        <v>7</v>
      </c>
      <c r="M398" s="200">
        <v>69.349999999999994</v>
      </c>
      <c r="N398" s="200">
        <v>3579625731.7199998</v>
      </c>
      <c r="O398" s="200">
        <v>0</v>
      </c>
      <c r="P398" s="188">
        <f t="shared" si="12"/>
        <v>-21.4</v>
      </c>
      <c r="Q398">
        <f t="shared" si="13"/>
        <v>3.3762414014577247</v>
      </c>
    </row>
    <row r="399" spans="1:17" ht="15">
      <c r="A399" s="200">
        <v>32964977</v>
      </c>
      <c r="B399" s="200">
        <v>-25.69</v>
      </c>
      <c r="C399" s="200">
        <v>-25.73</v>
      </c>
      <c r="D399" s="200">
        <v>0.06</v>
      </c>
      <c r="E399" s="200">
        <v>140.91</v>
      </c>
      <c r="F399" s="200">
        <v>80</v>
      </c>
      <c r="G399" s="200">
        <v>58.28</v>
      </c>
      <c r="H399" s="200">
        <v>3.4365686959195338</v>
      </c>
      <c r="I399" s="200">
        <v>81.61</v>
      </c>
      <c r="J399" s="200">
        <v>36.450000000000003</v>
      </c>
      <c r="K399" s="141">
        <v>-14.4</v>
      </c>
      <c r="L399" s="200">
        <v>7</v>
      </c>
      <c r="M399" s="200">
        <v>69.349999999999994</v>
      </c>
      <c r="N399" s="200">
        <v>3579625732.7199998</v>
      </c>
      <c r="O399" s="200">
        <v>0</v>
      </c>
      <c r="P399" s="188">
        <f t="shared" si="12"/>
        <v>-21.4</v>
      </c>
      <c r="Q399">
        <f t="shared" si="13"/>
        <v>3.4365686959195338</v>
      </c>
    </row>
    <row r="400" spans="1:17" ht="15">
      <c r="A400" s="200">
        <v>32965977</v>
      </c>
      <c r="B400" s="200">
        <v>-25.74</v>
      </c>
      <c r="C400" s="200">
        <v>-25.78</v>
      </c>
      <c r="D400" s="200">
        <v>0.06</v>
      </c>
      <c r="E400" s="200">
        <v>141.86000000000001</v>
      </c>
      <c r="F400" s="200">
        <v>80</v>
      </c>
      <c r="G400" s="200">
        <v>57.95</v>
      </c>
      <c r="H400" s="200">
        <v>3.4772287218319828</v>
      </c>
      <c r="I400" s="200">
        <v>81.19</v>
      </c>
      <c r="J400" s="200">
        <v>36.450000000000003</v>
      </c>
      <c r="K400" s="141">
        <v>-14.4</v>
      </c>
      <c r="L400" s="200">
        <v>7</v>
      </c>
      <c r="M400" s="200">
        <v>69.349999999999994</v>
      </c>
      <c r="N400" s="200">
        <v>3579625733.7199998</v>
      </c>
      <c r="O400" s="200">
        <v>0</v>
      </c>
      <c r="P400" s="188">
        <f t="shared" si="12"/>
        <v>-21.4</v>
      </c>
      <c r="Q400">
        <f t="shared" si="13"/>
        <v>3.4772287218319828</v>
      </c>
    </row>
    <row r="401" spans="1:17" ht="15">
      <c r="A401" s="200">
        <v>32966977</v>
      </c>
      <c r="B401" s="200">
        <v>-25.8</v>
      </c>
      <c r="C401" s="200">
        <v>-25.84</v>
      </c>
      <c r="D401" s="200">
        <v>0.06</v>
      </c>
      <c r="E401" s="200">
        <v>144.06</v>
      </c>
      <c r="F401" s="200">
        <v>80</v>
      </c>
      <c r="G401" s="200">
        <v>57.66</v>
      </c>
      <c r="H401" s="200">
        <v>3.5732315789687998</v>
      </c>
      <c r="I401" s="200">
        <v>80.239999999999995</v>
      </c>
      <c r="J401" s="200">
        <v>36.450000000000003</v>
      </c>
      <c r="K401" s="141">
        <v>-14.4</v>
      </c>
      <c r="L401" s="200">
        <v>7</v>
      </c>
      <c r="M401" s="200">
        <v>69.349999999999994</v>
      </c>
      <c r="N401" s="200">
        <v>3579625734.7199998</v>
      </c>
      <c r="O401" s="200">
        <v>0</v>
      </c>
      <c r="P401" s="188">
        <f t="shared" si="12"/>
        <v>-21.4</v>
      </c>
      <c r="Q401">
        <f t="shared" si="13"/>
        <v>3.5732315789687998</v>
      </c>
    </row>
    <row r="402" spans="1:17" ht="15">
      <c r="A402" s="200">
        <v>32967777</v>
      </c>
      <c r="B402" s="200">
        <v>-25.85</v>
      </c>
      <c r="C402" s="200">
        <v>-25.9</v>
      </c>
      <c r="D402" s="200">
        <v>0.06</v>
      </c>
      <c r="E402" s="200">
        <v>144.65</v>
      </c>
      <c r="F402" s="200">
        <v>80</v>
      </c>
      <c r="G402" s="200">
        <v>57.56</v>
      </c>
      <c r="H402" s="200">
        <v>3.599427087663357</v>
      </c>
      <c r="I402" s="200">
        <v>79.98</v>
      </c>
      <c r="J402" s="200">
        <v>36.450000000000003</v>
      </c>
      <c r="K402" s="141">
        <v>-14.4</v>
      </c>
      <c r="L402" s="200">
        <v>7</v>
      </c>
      <c r="M402" s="200">
        <v>69.349999999999994</v>
      </c>
      <c r="N402" s="200">
        <v>3579625735.52</v>
      </c>
      <c r="O402" s="200">
        <v>0</v>
      </c>
      <c r="P402" s="188">
        <f t="shared" si="12"/>
        <v>-21.4</v>
      </c>
      <c r="Q402">
        <f t="shared" si="13"/>
        <v>3.599427087663357</v>
      </c>
    </row>
    <row r="403" spans="1:17" ht="15">
      <c r="A403" s="200">
        <v>32968577</v>
      </c>
      <c r="B403" s="200">
        <v>-25.9</v>
      </c>
      <c r="C403" s="200">
        <v>-25.95</v>
      </c>
      <c r="D403" s="200">
        <v>0.06</v>
      </c>
      <c r="E403" s="200">
        <v>145.49</v>
      </c>
      <c r="F403" s="200">
        <v>80</v>
      </c>
      <c r="G403" s="200">
        <v>57.55</v>
      </c>
      <c r="H403" s="200">
        <v>3.6370586943497369</v>
      </c>
      <c r="I403" s="200">
        <v>79.599999999999994</v>
      </c>
      <c r="J403" s="200">
        <v>36.450000000000003</v>
      </c>
      <c r="K403" s="141">
        <v>-14.4</v>
      </c>
      <c r="L403" s="200">
        <v>7</v>
      </c>
      <c r="M403" s="200">
        <v>69.349999999999994</v>
      </c>
      <c r="N403" s="200">
        <v>3579625736.3200002</v>
      </c>
      <c r="O403" s="200">
        <v>0</v>
      </c>
      <c r="P403" s="188">
        <f t="shared" si="12"/>
        <v>-21.4</v>
      </c>
      <c r="Q403">
        <f t="shared" si="13"/>
        <v>3.6370586943497369</v>
      </c>
    </row>
    <row r="404" spans="1:17" ht="15">
      <c r="A404" s="200">
        <v>32969577</v>
      </c>
      <c r="B404" s="200">
        <v>-25.96</v>
      </c>
      <c r="C404" s="200">
        <v>-26.01</v>
      </c>
      <c r="D404" s="200">
        <v>0.06</v>
      </c>
      <c r="E404" s="200">
        <v>145.27000000000001</v>
      </c>
      <c r="F404" s="200">
        <v>80</v>
      </c>
      <c r="G404" s="200">
        <v>57.72</v>
      </c>
      <c r="H404" s="200">
        <v>3.6271642813868077</v>
      </c>
      <c r="I404" s="200">
        <v>79.709999999999994</v>
      </c>
      <c r="J404" s="200">
        <v>36.450000000000003</v>
      </c>
      <c r="K404" s="141">
        <v>-14.4</v>
      </c>
      <c r="L404" s="200">
        <v>7</v>
      </c>
      <c r="M404" s="200">
        <v>69.349999999999994</v>
      </c>
      <c r="N404" s="200">
        <v>3579625737.3200002</v>
      </c>
      <c r="O404" s="200">
        <v>0</v>
      </c>
      <c r="P404" s="188">
        <f t="shared" si="12"/>
        <v>-21.4</v>
      </c>
      <c r="Q404">
        <f t="shared" si="13"/>
        <v>3.6271642813868077</v>
      </c>
    </row>
    <row r="405" spans="1:17" ht="15">
      <c r="A405" s="200">
        <v>32970577</v>
      </c>
      <c r="B405" s="200">
        <v>-26.02</v>
      </c>
      <c r="C405" s="200">
        <v>-26.07</v>
      </c>
      <c r="D405" s="200">
        <v>0.06</v>
      </c>
      <c r="E405" s="200">
        <v>143.87</v>
      </c>
      <c r="F405" s="200">
        <v>80</v>
      </c>
      <c r="G405" s="200">
        <v>57.97</v>
      </c>
      <c r="H405" s="200">
        <v>3.5648367578662903</v>
      </c>
      <c r="I405" s="200">
        <v>80.319999999999993</v>
      </c>
      <c r="J405" s="200">
        <v>36.450000000000003</v>
      </c>
      <c r="K405" s="141">
        <v>-14.4</v>
      </c>
      <c r="L405" s="200">
        <v>7</v>
      </c>
      <c r="M405" s="200">
        <v>69.349999999999994</v>
      </c>
      <c r="N405" s="200">
        <v>3579625738.3200002</v>
      </c>
      <c r="O405" s="200">
        <v>0</v>
      </c>
      <c r="P405" s="188">
        <f t="shared" si="12"/>
        <v>-21.4</v>
      </c>
      <c r="Q405">
        <f t="shared" si="13"/>
        <v>3.5648367578662903</v>
      </c>
    </row>
    <row r="406" spans="1:17" ht="15">
      <c r="A406" s="200">
        <v>32971577</v>
      </c>
      <c r="B406" s="200">
        <v>-26.08</v>
      </c>
      <c r="C406" s="200">
        <v>-26.13</v>
      </c>
      <c r="D406" s="200">
        <v>0.06</v>
      </c>
      <c r="E406" s="200">
        <v>142.41999999999999</v>
      </c>
      <c r="F406" s="200">
        <v>80</v>
      </c>
      <c r="G406" s="200">
        <v>58.19</v>
      </c>
      <c r="H406" s="200">
        <v>3.5014190300866512</v>
      </c>
      <c r="I406" s="200">
        <v>80.95</v>
      </c>
      <c r="J406" s="200">
        <v>36.450000000000003</v>
      </c>
      <c r="K406" s="141">
        <v>-14.4</v>
      </c>
      <c r="L406" s="200">
        <v>7</v>
      </c>
      <c r="M406" s="200">
        <v>69.349999999999994</v>
      </c>
      <c r="N406" s="200">
        <v>3579625739.3200002</v>
      </c>
      <c r="O406" s="200">
        <v>0</v>
      </c>
      <c r="P406" s="188">
        <f t="shared" si="12"/>
        <v>-21.4</v>
      </c>
      <c r="Q406">
        <f t="shared" si="13"/>
        <v>3.5014190300866512</v>
      </c>
    </row>
    <row r="407" spans="1:17" ht="15">
      <c r="A407" s="200">
        <v>32972377</v>
      </c>
      <c r="B407" s="200">
        <v>-26.13</v>
      </c>
      <c r="C407" s="200">
        <v>-26.18</v>
      </c>
      <c r="D407" s="200">
        <v>0.06</v>
      </c>
      <c r="E407" s="200">
        <v>141.5</v>
      </c>
      <c r="F407" s="200">
        <v>80</v>
      </c>
      <c r="G407" s="200">
        <v>58.07</v>
      </c>
      <c r="H407" s="200">
        <v>3.4617652311553986</v>
      </c>
      <c r="I407" s="200">
        <v>81.349999999999994</v>
      </c>
      <c r="J407" s="200">
        <v>36.450000000000003</v>
      </c>
      <c r="K407" s="141">
        <v>-14.4</v>
      </c>
      <c r="L407" s="200">
        <v>7</v>
      </c>
      <c r="M407" s="200">
        <v>69.349999999999994</v>
      </c>
      <c r="N407" s="200">
        <v>3579625740.1199999</v>
      </c>
      <c r="O407" s="200">
        <v>0</v>
      </c>
      <c r="P407" s="188">
        <f t="shared" si="12"/>
        <v>-21.4</v>
      </c>
      <c r="Q407">
        <f t="shared" si="13"/>
        <v>3.4617652311553986</v>
      </c>
    </row>
    <row r="408" spans="1:17" ht="15">
      <c r="A408" s="200">
        <v>32973177</v>
      </c>
      <c r="B408" s="200">
        <v>-26.18</v>
      </c>
      <c r="C408" s="200">
        <v>-26.23</v>
      </c>
      <c r="D408" s="200">
        <v>7.0000000000000007E-2</v>
      </c>
      <c r="E408" s="200">
        <v>143.21</v>
      </c>
      <c r="F408" s="200">
        <v>80</v>
      </c>
      <c r="G408" s="200">
        <v>57.77</v>
      </c>
      <c r="H408" s="200">
        <v>3.5358295187252651</v>
      </c>
      <c r="I408" s="200">
        <v>80.61</v>
      </c>
      <c r="J408" s="200">
        <v>36.450000000000003</v>
      </c>
      <c r="K408" s="141">
        <v>-14.4</v>
      </c>
      <c r="L408" s="200">
        <v>7</v>
      </c>
      <c r="M408" s="200">
        <v>69.349999999999994</v>
      </c>
      <c r="N408" s="200">
        <v>3579625740.9200001</v>
      </c>
      <c r="O408" s="200">
        <v>0</v>
      </c>
      <c r="P408" s="188">
        <f t="shared" si="12"/>
        <v>-21.4</v>
      </c>
      <c r="Q408">
        <f t="shared" si="13"/>
        <v>3.5358295187252651</v>
      </c>
    </row>
    <row r="409" spans="1:17" ht="15">
      <c r="A409" s="200">
        <v>32973977</v>
      </c>
      <c r="B409" s="200">
        <v>-26.23</v>
      </c>
      <c r="C409" s="200">
        <v>-26.29</v>
      </c>
      <c r="D409" s="200">
        <v>7.0000000000000007E-2</v>
      </c>
      <c r="E409" s="200">
        <v>144.33000000000001</v>
      </c>
      <c r="F409" s="200">
        <v>80</v>
      </c>
      <c r="G409" s="200">
        <v>57.62</v>
      </c>
      <c r="H409" s="200">
        <v>3.5851953617888688</v>
      </c>
      <c r="I409" s="200">
        <v>80.12</v>
      </c>
      <c r="J409" s="200">
        <v>36.450000000000003</v>
      </c>
      <c r="K409" s="141">
        <v>-14.4</v>
      </c>
      <c r="L409" s="200">
        <v>7</v>
      </c>
      <c r="M409" s="200">
        <v>69.349999999999994</v>
      </c>
      <c r="N409" s="200">
        <v>3579625741.7199998</v>
      </c>
      <c r="O409" s="200">
        <v>0</v>
      </c>
      <c r="P409" s="188">
        <f t="shared" si="12"/>
        <v>-21.4</v>
      </c>
      <c r="Q409">
        <f t="shared" si="13"/>
        <v>3.5851953617888688</v>
      </c>
    </row>
    <row r="410" spans="1:17" ht="15">
      <c r="A410" s="200">
        <v>32974777</v>
      </c>
      <c r="B410" s="200">
        <v>-26.28</v>
      </c>
      <c r="C410" s="200">
        <v>-26.34</v>
      </c>
      <c r="D410" s="200">
        <v>0.06</v>
      </c>
      <c r="E410" s="200">
        <v>145.51</v>
      </c>
      <c r="F410" s="200">
        <v>80</v>
      </c>
      <c r="G410" s="200">
        <v>57.42</v>
      </c>
      <c r="H410" s="200">
        <v>3.6379595501080453</v>
      </c>
      <c r="I410" s="200">
        <v>79.599999999999994</v>
      </c>
      <c r="J410" s="200">
        <v>36.450000000000003</v>
      </c>
      <c r="K410" s="141">
        <v>-14.4</v>
      </c>
      <c r="L410" s="200">
        <v>7</v>
      </c>
      <c r="M410" s="200">
        <v>69.349999999999994</v>
      </c>
      <c r="N410" s="200">
        <v>3579625742.52</v>
      </c>
      <c r="O410" s="200">
        <v>0</v>
      </c>
      <c r="P410" s="188">
        <f t="shared" si="12"/>
        <v>-21.4</v>
      </c>
      <c r="Q410">
        <f t="shared" si="13"/>
        <v>3.6379595501080453</v>
      </c>
    </row>
    <row r="411" spans="1:17" ht="15">
      <c r="A411" s="200">
        <v>32975777</v>
      </c>
      <c r="B411" s="200">
        <v>-26.35</v>
      </c>
      <c r="C411" s="200">
        <v>-26.4</v>
      </c>
      <c r="D411" s="200">
        <v>0.06</v>
      </c>
      <c r="E411" s="200">
        <v>146.36000000000001</v>
      </c>
      <c r="F411" s="200">
        <v>80</v>
      </c>
      <c r="G411" s="200">
        <v>57.57</v>
      </c>
      <c r="H411" s="200">
        <v>3.6764576444186927</v>
      </c>
      <c r="I411" s="200">
        <v>79.22</v>
      </c>
      <c r="J411" s="200">
        <v>36.450000000000003</v>
      </c>
      <c r="K411" s="141">
        <v>-14.4</v>
      </c>
      <c r="L411" s="200">
        <v>7</v>
      </c>
      <c r="M411" s="200">
        <v>69.349999999999994</v>
      </c>
      <c r="N411" s="200">
        <v>3579625743.52</v>
      </c>
      <c r="O411" s="200">
        <v>0</v>
      </c>
      <c r="P411" s="188">
        <f t="shared" si="12"/>
        <v>-21.4</v>
      </c>
      <c r="Q411">
        <f t="shared" si="13"/>
        <v>3.6764576444186927</v>
      </c>
    </row>
    <row r="412" spans="1:17" ht="15">
      <c r="A412" s="200">
        <v>32976777</v>
      </c>
      <c r="B412" s="200">
        <v>-26.41</v>
      </c>
      <c r="C412" s="200">
        <v>-26.47</v>
      </c>
      <c r="D412" s="200">
        <v>0.06</v>
      </c>
      <c r="E412" s="200">
        <v>145.21</v>
      </c>
      <c r="F412" s="200">
        <v>80</v>
      </c>
      <c r="G412" s="200">
        <v>57.73</v>
      </c>
      <c r="H412" s="200">
        <v>3.6244705678358233</v>
      </c>
      <c r="I412" s="200">
        <v>79.73</v>
      </c>
      <c r="J412" s="200">
        <v>36.450000000000003</v>
      </c>
      <c r="K412" s="141">
        <v>-14.4</v>
      </c>
      <c r="L412" s="200">
        <v>7</v>
      </c>
      <c r="M412" s="200">
        <v>69.349999999999994</v>
      </c>
      <c r="N412" s="200">
        <v>3579625744.52</v>
      </c>
      <c r="O412" s="200">
        <v>0</v>
      </c>
      <c r="P412" s="188">
        <f t="shared" si="12"/>
        <v>-21.4</v>
      </c>
      <c r="Q412">
        <f t="shared" si="13"/>
        <v>3.6244705678358233</v>
      </c>
    </row>
    <row r="413" spans="1:17" ht="15">
      <c r="A413" s="200">
        <v>32977777</v>
      </c>
      <c r="B413" s="200">
        <v>-26.47</v>
      </c>
      <c r="C413" s="200">
        <v>-26.53</v>
      </c>
      <c r="D413" s="200">
        <v>0.06</v>
      </c>
      <c r="E413" s="200">
        <v>144.86000000000001</v>
      </c>
      <c r="F413" s="200">
        <v>80</v>
      </c>
      <c r="G413" s="200">
        <v>57.86</v>
      </c>
      <c r="H413" s="200">
        <v>3.6087977392820854</v>
      </c>
      <c r="I413" s="200">
        <v>79.88</v>
      </c>
      <c r="J413" s="200">
        <v>36.450000000000003</v>
      </c>
      <c r="K413" s="141">
        <v>-14.4</v>
      </c>
      <c r="L413" s="200">
        <v>7</v>
      </c>
      <c r="M413" s="200">
        <v>69.349999999999994</v>
      </c>
      <c r="N413" s="200">
        <v>3579625745.52</v>
      </c>
      <c r="O413" s="200">
        <v>0</v>
      </c>
      <c r="P413" s="188">
        <f t="shared" si="12"/>
        <v>-21.4</v>
      </c>
      <c r="Q413">
        <f t="shared" si="13"/>
        <v>3.6087977392820854</v>
      </c>
    </row>
    <row r="414" spans="1:17" ht="15">
      <c r="A414" s="200">
        <v>32978577</v>
      </c>
      <c r="B414" s="200">
        <v>-26.52</v>
      </c>
      <c r="C414" s="200">
        <v>-26.58</v>
      </c>
      <c r="D414" s="200">
        <v>0.06</v>
      </c>
      <c r="E414" s="200">
        <v>143.99</v>
      </c>
      <c r="F414" s="200">
        <v>80</v>
      </c>
      <c r="G414" s="200">
        <v>58</v>
      </c>
      <c r="H414" s="200">
        <v>3.5701364358619498</v>
      </c>
      <c r="I414" s="200">
        <v>80.27</v>
      </c>
      <c r="J414" s="200">
        <v>36.450000000000003</v>
      </c>
      <c r="K414" s="141">
        <v>-14.4</v>
      </c>
      <c r="L414" s="200">
        <v>7</v>
      </c>
      <c r="M414" s="200">
        <v>69.349999999999994</v>
      </c>
      <c r="N414" s="200">
        <v>3579625746.3200002</v>
      </c>
      <c r="O414" s="200">
        <v>0</v>
      </c>
      <c r="P414" s="188">
        <f t="shared" si="12"/>
        <v>-21.4</v>
      </c>
      <c r="Q414">
        <f t="shared" si="13"/>
        <v>3.5701364358619498</v>
      </c>
    </row>
    <row r="415" spans="1:17" ht="15">
      <c r="A415" s="200">
        <v>32979377</v>
      </c>
      <c r="B415" s="200">
        <v>-26.57</v>
      </c>
      <c r="C415" s="200">
        <v>-26.63</v>
      </c>
      <c r="D415" s="200">
        <v>0.06</v>
      </c>
      <c r="E415" s="200">
        <v>142.99</v>
      </c>
      <c r="F415" s="200">
        <v>80</v>
      </c>
      <c r="G415" s="200">
        <v>57.86</v>
      </c>
      <c r="H415" s="200">
        <v>3.5262130908163627</v>
      </c>
      <c r="I415" s="200">
        <v>80.7</v>
      </c>
      <c r="J415" s="200">
        <v>36.450000000000003</v>
      </c>
      <c r="K415" s="141">
        <v>-14.4</v>
      </c>
      <c r="L415" s="200">
        <v>7</v>
      </c>
      <c r="M415" s="200">
        <v>69.349999999999994</v>
      </c>
      <c r="N415" s="200">
        <v>3579625747.1199999</v>
      </c>
      <c r="O415" s="200">
        <v>0</v>
      </c>
      <c r="P415" s="188">
        <f t="shared" si="12"/>
        <v>-21.4</v>
      </c>
      <c r="Q415">
        <f t="shared" si="13"/>
        <v>3.5262130908163627</v>
      </c>
    </row>
    <row r="416" spans="1:17" ht="15">
      <c r="A416" s="200">
        <v>32980177</v>
      </c>
      <c r="B416" s="200">
        <v>-26.62</v>
      </c>
      <c r="C416" s="200">
        <v>-26.68</v>
      </c>
      <c r="D416" s="200">
        <v>0.06</v>
      </c>
      <c r="E416" s="200">
        <v>145.02000000000001</v>
      </c>
      <c r="F416" s="200">
        <v>80</v>
      </c>
      <c r="G416" s="200">
        <v>57.59</v>
      </c>
      <c r="H416" s="200">
        <v>3.6159538961779063</v>
      </c>
      <c r="I416" s="200">
        <v>79.81</v>
      </c>
      <c r="J416" s="200">
        <v>36.450000000000003</v>
      </c>
      <c r="K416" s="141">
        <v>-14.4</v>
      </c>
      <c r="L416" s="200">
        <v>7</v>
      </c>
      <c r="M416" s="200">
        <v>69.349999999999994</v>
      </c>
      <c r="N416" s="200">
        <v>3579625747.9200001</v>
      </c>
      <c r="O416" s="200">
        <v>0</v>
      </c>
      <c r="P416" s="188">
        <f t="shared" si="12"/>
        <v>-21.4</v>
      </c>
      <c r="Q416">
        <f t="shared" si="13"/>
        <v>3.6159538961779063</v>
      </c>
    </row>
    <row r="417" spans="1:17" ht="15">
      <c r="A417" s="200">
        <v>32980977</v>
      </c>
      <c r="B417" s="200">
        <v>-26.67</v>
      </c>
      <c r="C417" s="200">
        <v>-26.74</v>
      </c>
      <c r="D417" s="200">
        <v>0.06</v>
      </c>
      <c r="E417" s="200">
        <v>145.41</v>
      </c>
      <c r="F417" s="200">
        <v>80</v>
      </c>
      <c r="G417" s="200">
        <v>57.49</v>
      </c>
      <c r="H417" s="200">
        <v>3.6334575463566892</v>
      </c>
      <c r="I417" s="200">
        <v>79.64</v>
      </c>
      <c r="J417" s="200">
        <v>36.450000000000003</v>
      </c>
      <c r="K417" s="141">
        <v>-14.4</v>
      </c>
      <c r="L417" s="200">
        <v>7</v>
      </c>
      <c r="M417" s="200">
        <v>69.349999999999994</v>
      </c>
      <c r="N417" s="200">
        <v>3579625748.7199998</v>
      </c>
      <c r="O417" s="200">
        <v>0</v>
      </c>
      <c r="P417" s="188">
        <f t="shared" si="12"/>
        <v>-21.4</v>
      </c>
      <c r="Q417">
        <f t="shared" si="13"/>
        <v>3.6334575463566892</v>
      </c>
    </row>
    <row r="418" spans="1:17" ht="15">
      <c r="A418" s="200">
        <v>32981977</v>
      </c>
      <c r="B418" s="200">
        <v>-26.73</v>
      </c>
      <c r="C418" s="200">
        <v>-26.8</v>
      </c>
      <c r="D418" s="200">
        <v>0.06</v>
      </c>
      <c r="E418" s="200">
        <v>146.38999999999999</v>
      </c>
      <c r="F418" s="200">
        <v>80</v>
      </c>
      <c r="G418" s="200">
        <v>57.34</v>
      </c>
      <c r="H418" s="200">
        <v>3.6778240077556172</v>
      </c>
      <c r="I418" s="200">
        <v>79.209999999999994</v>
      </c>
      <c r="J418" s="200">
        <v>36.450000000000003</v>
      </c>
      <c r="K418" s="141">
        <v>-14.4</v>
      </c>
      <c r="L418" s="200">
        <v>7</v>
      </c>
      <c r="M418" s="200">
        <v>69.349999999999994</v>
      </c>
      <c r="N418" s="200">
        <v>3579625749.7199998</v>
      </c>
      <c r="O418" s="200">
        <v>0</v>
      </c>
      <c r="P418" s="188">
        <f t="shared" si="12"/>
        <v>-21.4</v>
      </c>
      <c r="Q418">
        <f t="shared" si="13"/>
        <v>3.6778240077556172</v>
      </c>
    </row>
    <row r="419" spans="1:17" ht="15">
      <c r="A419" s="200">
        <v>32982978</v>
      </c>
      <c r="B419" s="200">
        <v>-26.79</v>
      </c>
      <c r="C419" s="200">
        <v>-26.86</v>
      </c>
      <c r="D419" s="200">
        <v>0.06</v>
      </c>
      <c r="E419" s="200">
        <v>147.65</v>
      </c>
      <c r="F419" s="200">
        <v>80</v>
      </c>
      <c r="G419" s="200">
        <v>57.22</v>
      </c>
      <c r="H419" s="200">
        <v>3.7356868354370625</v>
      </c>
      <c r="I419" s="200">
        <v>78.650000000000006</v>
      </c>
      <c r="J419" s="200">
        <v>36.450000000000003</v>
      </c>
      <c r="K419" s="141">
        <v>-14.4</v>
      </c>
      <c r="L419" s="200">
        <v>7</v>
      </c>
      <c r="M419" s="200">
        <v>69.349999999999994</v>
      </c>
      <c r="N419" s="200">
        <v>3579625750.7199998</v>
      </c>
      <c r="O419" s="200">
        <v>0</v>
      </c>
      <c r="P419" s="188">
        <f t="shared" si="12"/>
        <v>-21.4</v>
      </c>
      <c r="Q419">
        <f t="shared" si="13"/>
        <v>3.7356868354370625</v>
      </c>
    </row>
    <row r="420" spans="1:17" ht="15">
      <c r="A420" s="200">
        <v>32983977</v>
      </c>
      <c r="B420" s="200">
        <v>-26.85</v>
      </c>
      <c r="C420" s="200">
        <v>-26.92</v>
      </c>
      <c r="D420" s="200">
        <v>0.06</v>
      </c>
      <c r="E420" s="200">
        <v>147.84</v>
      </c>
      <c r="F420" s="200">
        <v>80</v>
      </c>
      <c r="G420" s="200">
        <v>57.14</v>
      </c>
      <c r="H420" s="200">
        <v>3.7444936491442524</v>
      </c>
      <c r="I420" s="200">
        <v>78.569999999999993</v>
      </c>
      <c r="J420" s="200">
        <v>36.450000000000003</v>
      </c>
      <c r="K420" s="141">
        <v>-14.4</v>
      </c>
      <c r="L420" s="200">
        <v>7</v>
      </c>
      <c r="M420" s="200">
        <v>69.349999999999994</v>
      </c>
      <c r="N420" s="200">
        <v>3579625751.7199998</v>
      </c>
      <c r="O420" s="200">
        <v>0</v>
      </c>
      <c r="P420" s="188">
        <f t="shared" si="12"/>
        <v>-21.4</v>
      </c>
      <c r="Q420">
        <f t="shared" si="13"/>
        <v>3.7444936491442524</v>
      </c>
    </row>
    <row r="421" spans="1:17" ht="15">
      <c r="A421" s="200">
        <v>32984777</v>
      </c>
      <c r="B421" s="200">
        <v>-26.9</v>
      </c>
      <c r="C421" s="200">
        <v>-26.98</v>
      </c>
      <c r="D421" s="200">
        <v>7.0000000000000007E-2</v>
      </c>
      <c r="E421" s="200">
        <v>148.30000000000001</v>
      </c>
      <c r="F421" s="200">
        <v>80</v>
      </c>
      <c r="G421" s="200">
        <v>57.12</v>
      </c>
      <c r="H421" s="200">
        <v>3.765905044748501</v>
      </c>
      <c r="I421" s="200">
        <v>78.36</v>
      </c>
      <c r="J421" s="200">
        <v>36.450000000000003</v>
      </c>
      <c r="K421" s="141">
        <v>-14.4</v>
      </c>
      <c r="L421" s="200">
        <v>7</v>
      </c>
      <c r="M421" s="200">
        <v>69.349999999999994</v>
      </c>
      <c r="N421" s="200">
        <v>3579625752.52</v>
      </c>
      <c r="O421" s="200">
        <v>0</v>
      </c>
      <c r="P421" s="188">
        <f t="shared" si="12"/>
        <v>-21.4</v>
      </c>
      <c r="Q421">
        <f t="shared" si="13"/>
        <v>3.765905044748501</v>
      </c>
    </row>
    <row r="422" spans="1:17" ht="15">
      <c r="A422" s="200">
        <v>32985577</v>
      </c>
      <c r="B422" s="200">
        <v>-26.96</v>
      </c>
      <c r="C422" s="200">
        <v>-27.04</v>
      </c>
      <c r="D422" s="200">
        <v>7.0000000000000007E-2</v>
      </c>
      <c r="E422" s="200">
        <v>148.84</v>
      </c>
      <c r="F422" s="200">
        <v>80</v>
      </c>
      <c r="G422" s="200">
        <v>57</v>
      </c>
      <c r="H422" s="200">
        <v>3.7912034429417218</v>
      </c>
      <c r="I422" s="200">
        <v>78.12</v>
      </c>
      <c r="J422" s="200">
        <v>36.450000000000003</v>
      </c>
      <c r="K422" s="141">
        <v>-14.4</v>
      </c>
      <c r="L422" s="200">
        <v>7</v>
      </c>
      <c r="M422" s="200">
        <v>69.349999999999994</v>
      </c>
      <c r="N422" s="200">
        <v>3579625753.3200002</v>
      </c>
      <c r="O422" s="200">
        <v>0</v>
      </c>
      <c r="P422" s="188">
        <f t="shared" si="12"/>
        <v>-21.4</v>
      </c>
      <c r="Q422">
        <f t="shared" si="13"/>
        <v>3.7912034429417218</v>
      </c>
    </row>
    <row r="423" spans="1:17" ht="15">
      <c r="A423" s="200">
        <v>32986377</v>
      </c>
      <c r="B423" s="200">
        <v>-27.02</v>
      </c>
      <c r="C423" s="200">
        <v>-27.09</v>
      </c>
      <c r="D423" s="200">
        <v>7.0000000000000007E-2</v>
      </c>
      <c r="E423" s="200">
        <v>148.9</v>
      </c>
      <c r="F423" s="200">
        <v>80</v>
      </c>
      <c r="G423" s="200">
        <v>57</v>
      </c>
      <c r="H423" s="200">
        <v>3.7940253452104424</v>
      </c>
      <c r="I423" s="200">
        <v>78.09</v>
      </c>
      <c r="J423" s="200">
        <v>36.450000000000003</v>
      </c>
      <c r="K423" s="141">
        <v>-14.4</v>
      </c>
      <c r="L423" s="200">
        <v>7</v>
      </c>
      <c r="M423" s="200">
        <v>69.349999999999994</v>
      </c>
      <c r="N423" s="200">
        <v>3579625754.1199999</v>
      </c>
      <c r="O423" s="200">
        <v>0</v>
      </c>
      <c r="P423" s="188">
        <f t="shared" si="12"/>
        <v>-21.4</v>
      </c>
      <c r="Q423">
        <f t="shared" si="13"/>
        <v>3.7940253452104424</v>
      </c>
    </row>
    <row r="424" spans="1:17" ht="15">
      <c r="A424" s="200">
        <v>32987177</v>
      </c>
      <c r="B424" s="200">
        <v>-27.08</v>
      </c>
      <c r="C424" s="200">
        <v>-27.16</v>
      </c>
      <c r="D424" s="200">
        <v>0.08</v>
      </c>
      <c r="E424" s="200">
        <v>149.34</v>
      </c>
      <c r="F424" s="200">
        <v>80</v>
      </c>
      <c r="G424" s="200">
        <v>56.95</v>
      </c>
      <c r="H424" s="200">
        <v>3.814786835964854</v>
      </c>
      <c r="I424" s="200">
        <v>77.900000000000006</v>
      </c>
      <c r="J424" s="200">
        <v>36.450000000000003</v>
      </c>
      <c r="K424" s="141">
        <v>-14.4</v>
      </c>
      <c r="L424" s="200">
        <v>7</v>
      </c>
      <c r="M424" s="200">
        <v>69.349999999999994</v>
      </c>
      <c r="N424" s="200">
        <v>3579625754.9200001</v>
      </c>
      <c r="O424" s="200">
        <v>0</v>
      </c>
      <c r="P424" s="188">
        <f t="shared" si="12"/>
        <v>-21.4</v>
      </c>
      <c r="Q424">
        <f t="shared" si="13"/>
        <v>3.814786835964854</v>
      </c>
    </row>
    <row r="425" spans="1:17" ht="15">
      <c r="A425" s="200">
        <v>32987977</v>
      </c>
      <c r="B425" s="200">
        <v>-27.14</v>
      </c>
      <c r="C425" s="200">
        <v>-27.22</v>
      </c>
      <c r="D425" s="200">
        <v>0.08</v>
      </c>
      <c r="E425" s="200">
        <v>149.26</v>
      </c>
      <c r="F425" s="200">
        <v>80</v>
      </c>
      <c r="G425" s="200">
        <v>56.95</v>
      </c>
      <c r="H425" s="200">
        <v>3.8110031507656217</v>
      </c>
      <c r="I425" s="200">
        <v>77.930000000000007</v>
      </c>
      <c r="J425" s="200">
        <v>36.450000000000003</v>
      </c>
      <c r="K425" s="141">
        <v>-14.4</v>
      </c>
      <c r="L425" s="200">
        <v>7</v>
      </c>
      <c r="M425" s="200">
        <v>69.349999999999994</v>
      </c>
      <c r="N425" s="200">
        <v>3579625755.7199998</v>
      </c>
      <c r="O425" s="200">
        <v>0</v>
      </c>
      <c r="P425" s="188">
        <f t="shared" si="12"/>
        <v>-21.4</v>
      </c>
      <c r="Q425">
        <f t="shared" si="13"/>
        <v>3.8110031507656217</v>
      </c>
    </row>
    <row r="426" spans="1:17" ht="15">
      <c r="A426" s="200">
        <v>32988777</v>
      </c>
      <c r="B426" s="200">
        <v>-27.2</v>
      </c>
      <c r="C426" s="200">
        <v>-27.28</v>
      </c>
      <c r="D426" s="200">
        <v>0.08</v>
      </c>
      <c r="E426" s="200">
        <v>149.34</v>
      </c>
      <c r="F426" s="200">
        <v>80</v>
      </c>
      <c r="G426" s="200">
        <v>56.9</v>
      </c>
      <c r="H426" s="200">
        <v>3.814786835964854</v>
      </c>
      <c r="I426" s="200">
        <v>77.900000000000006</v>
      </c>
      <c r="J426" s="200">
        <v>36.450000000000003</v>
      </c>
      <c r="K426" s="141">
        <v>-14.4</v>
      </c>
      <c r="L426" s="200">
        <v>7</v>
      </c>
      <c r="M426" s="200">
        <v>69.349999999999994</v>
      </c>
      <c r="N426" s="200">
        <v>3579625756.52</v>
      </c>
      <c r="O426" s="200">
        <v>0</v>
      </c>
      <c r="P426" s="188">
        <f t="shared" si="12"/>
        <v>-21.4</v>
      </c>
      <c r="Q426">
        <f t="shared" si="13"/>
        <v>3.814786835964854</v>
      </c>
    </row>
    <row r="427" spans="1:17" ht="15">
      <c r="A427" s="200">
        <v>32989377</v>
      </c>
      <c r="B427" s="200">
        <v>-27.25</v>
      </c>
      <c r="C427" s="200">
        <v>-27.33</v>
      </c>
      <c r="D427" s="200">
        <v>0.09</v>
      </c>
      <c r="E427" s="200">
        <v>149.63999999999999</v>
      </c>
      <c r="F427" s="200">
        <v>80</v>
      </c>
      <c r="G427" s="200">
        <v>56.88</v>
      </c>
      <c r="H427" s="200">
        <v>3.829010950074708</v>
      </c>
      <c r="I427" s="200">
        <v>77.760000000000005</v>
      </c>
      <c r="J427" s="200">
        <v>36.450000000000003</v>
      </c>
      <c r="K427" s="141">
        <v>-14.4</v>
      </c>
      <c r="L427" s="200">
        <v>7</v>
      </c>
      <c r="M427" s="200">
        <v>69.349999999999994</v>
      </c>
      <c r="N427" s="200">
        <v>3579625757.1199999</v>
      </c>
      <c r="O427" s="200">
        <v>0</v>
      </c>
      <c r="P427" s="188">
        <f t="shared" si="12"/>
        <v>-21.4</v>
      </c>
      <c r="Q427">
        <f t="shared" si="13"/>
        <v>3.829010950074708</v>
      </c>
    </row>
    <row r="428" spans="1:17" ht="15">
      <c r="A428" s="200">
        <v>32989977</v>
      </c>
      <c r="B428" s="200">
        <v>-27.3</v>
      </c>
      <c r="C428" s="200">
        <v>-27.39</v>
      </c>
      <c r="D428" s="200">
        <v>0.09</v>
      </c>
      <c r="E428" s="200">
        <v>149.93</v>
      </c>
      <c r="F428" s="200">
        <v>80</v>
      </c>
      <c r="G428" s="200">
        <v>56.87</v>
      </c>
      <c r="H428" s="200">
        <v>3.842814159125659</v>
      </c>
      <c r="I428" s="200">
        <v>77.63</v>
      </c>
      <c r="J428" s="200">
        <v>36.450000000000003</v>
      </c>
      <c r="K428" s="141">
        <v>-14.4</v>
      </c>
      <c r="L428" s="200">
        <v>7</v>
      </c>
      <c r="M428" s="200">
        <v>69.349999999999994</v>
      </c>
      <c r="N428" s="200">
        <v>3579625757.7199998</v>
      </c>
      <c r="O428" s="200">
        <v>0</v>
      </c>
      <c r="P428" s="188">
        <f t="shared" si="12"/>
        <v>-21.4</v>
      </c>
      <c r="Q428">
        <f t="shared" si="13"/>
        <v>3.842814159125659</v>
      </c>
    </row>
    <row r="429" spans="1:17" ht="15">
      <c r="A429" s="200">
        <v>32990577</v>
      </c>
      <c r="B429" s="200">
        <v>-27.36</v>
      </c>
      <c r="C429" s="200">
        <v>-27.44</v>
      </c>
      <c r="D429" s="200">
        <v>0.09</v>
      </c>
      <c r="E429" s="200">
        <v>149.69</v>
      </c>
      <c r="F429" s="200">
        <v>80</v>
      </c>
      <c r="G429" s="200">
        <v>56.82</v>
      </c>
      <c r="H429" s="200">
        <v>3.831387070777545</v>
      </c>
      <c r="I429" s="200">
        <v>77.739999999999995</v>
      </c>
      <c r="J429" s="200">
        <v>36.450000000000003</v>
      </c>
      <c r="K429" s="141">
        <v>-14.4</v>
      </c>
      <c r="L429" s="200">
        <v>7</v>
      </c>
      <c r="M429" s="200">
        <v>69.349999999999994</v>
      </c>
      <c r="N429" s="200">
        <v>3579625758.3200002</v>
      </c>
      <c r="O429" s="200">
        <v>0</v>
      </c>
      <c r="P429" s="188">
        <f t="shared" si="12"/>
        <v>-21.4</v>
      </c>
      <c r="Q429">
        <f t="shared" si="13"/>
        <v>3.831387070777545</v>
      </c>
    </row>
    <row r="430" spans="1:17" ht="15">
      <c r="A430" s="200">
        <v>32991177</v>
      </c>
      <c r="B430" s="200">
        <v>-27.41</v>
      </c>
      <c r="C430" s="200">
        <v>-27.5</v>
      </c>
      <c r="D430" s="200">
        <v>0.09</v>
      </c>
      <c r="E430" s="200">
        <v>149.56</v>
      </c>
      <c r="F430" s="200">
        <v>80</v>
      </c>
      <c r="G430" s="200">
        <v>56.84</v>
      </c>
      <c r="H430" s="200">
        <v>3.8252123920790861</v>
      </c>
      <c r="I430" s="200">
        <v>77.8</v>
      </c>
      <c r="J430" s="200">
        <v>36.450000000000003</v>
      </c>
      <c r="K430" s="141">
        <v>-14.4</v>
      </c>
      <c r="L430" s="200">
        <v>7</v>
      </c>
      <c r="M430" s="200">
        <v>69.349999999999994</v>
      </c>
      <c r="N430" s="200">
        <v>3579625758.9200001</v>
      </c>
      <c r="O430" s="200">
        <v>0</v>
      </c>
      <c r="P430" s="188">
        <f t="shared" si="12"/>
        <v>-21.4</v>
      </c>
      <c r="Q430">
        <f t="shared" si="13"/>
        <v>3.8252123920790861</v>
      </c>
    </row>
    <row r="431" spans="1:17" ht="15">
      <c r="A431" s="200">
        <v>32991777</v>
      </c>
      <c r="B431" s="200">
        <v>-27.47</v>
      </c>
      <c r="C431" s="200">
        <v>-27.55</v>
      </c>
      <c r="D431" s="200">
        <v>0.1</v>
      </c>
      <c r="E431" s="200">
        <v>149.93</v>
      </c>
      <c r="F431" s="200">
        <v>80</v>
      </c>
      <c r="G431" s="200">
        <v>56.86</v>
      </c>
      <c r="H431" s="200">
        <v>3.842814159125659</v>
      </c>
      <c r="I431" s="200">
        <v>77.63</v>
      </c>
      <c r="J431" s="200">
        <v>36.450000000000003</v>
      </c>
      <c r="K431" s="141">
        <v>-14.4</v>
      </c>
      <c r="L431" s="200">
        <v>7</v>
      </c>
      <c r="M431" s="200">
        <v>69.349999999999994</v>
      </c>
      <c r="N431" s="200">
        <v>3579625759.52</v>
      </c>
      <c r="O431" s="200">
        <v>0</v>
      </c>
      <c r="P431" s="188">
        <f t="shared" si="12"/>
        <v>-21.4</v>
      </c>
      <c r="Q431">
        <f t="shared" si="13"/>
        <v>3.842814159125659</v>
      </c>
    </row>
    <row r="432" spans="1:17" ht="15">
      <c r="A432" s="200">
        <v>32992377</v>
      </c>
      <c r="B432" s="200">
        <v>-27.52</v>
      </c>
      <c r="C432" s="200">
        <v>-27.61</v>
      </c>
      <c r="D432" s="200">
        <v>0.09</v>
      </c>
      <c r="E432" s="200">
        <v>149.74</v>
      </c>
      <c r="F432" s="200">
        <v>80</v>
      </c>
      <c r="G432" s="200">
        <v>56.8</v>
      </c>
      <c r="H432" s="200">
        <v>3.8337647488724236</v>
      </c>
      <c r="I432" s="200">
        <v>77.72</v>
      </c>
      <c r="J432" s="200">
        <v>36.450000000000003</v>
      </c>
      <c r="K432" s="141">
        <v>-14.4</v>
      </c>
      <c r="L432" s="200">
        <v>7</v>
      </c>
      <c r="M432" s="200">
        <v>69.349999999999994</v>
      </c>
      <c r="N432" s="200">
        <v>3579625760.1199999</v>
      </c>
      <c r="O432" s="200">
        <v>0</v>
      </c>
      <c r="P432" s="188">
        <f t="shared" si="12"/>
        <v>-21.4</v>
      </c>
      <c r="Q432">
        <f t="shared" si="13"/>
        <v>3.8337647488724236</v>
      </c>
    </row>
    <row r="433" spans="1:17" ht="15">
      <c r="A433" s="200">
        <v>32992977</v>
      </c>
      <c r="B433" s="200">
        <v>-27.58</v>
      </c>
      <c r="C433" s="200">
        <v>-27.67</v>
      </c>
      <c r="D433" s="200">
        <v>0.1</v>
      </c>
      <c r="E433" s="200">
        <v>149.6</v>
      </c>
      <c r="F433" s="200">
        <v>80</v>
      </c>
      <c r="G433" s="200">
        <v>56.83</v>
      </c>
      <c r="H433" s="200">
        <v>3.8271111736910872</v>
      </c>
      <c r="I433" s="200">
        <v>77.78</v>
      </c>
      <c r="J433" s="200">
        <v>36.450000000000003</v>
      </c>
      <c r="K433" s="141">
        <v>-14.4</v>
      </c>
      <c r="L433" s="200">
        <v>7</v>
      </c>
      <c r="M433" s="200">
        <v>69.349999999999994</v>
      </c>
      <c r="N433" s="200">
        <v>3579625760.7199998</v>
      </c>
      <c r="O433" s="200">
        <v>0</v>
      </c>
      <c r="P433" s="188">
        <f t="shared" si="12"/>
        <v>-21.4</v>
      </c>
      <c r="Q433">
        <f t="shared" si="13"/>
        <v>3.8271111736910872</v>
      </c>
    </row>
    <row r="434" spans="1:17" ht="15">
      <c r="A434" s="200">
        <v>32993577</v>
      </c>
      <c r="B434" s="200">
        <v>-27.64</v>
      </c>
      <c r="C434" s="200">
        <v>-27.73</v>
      </c>
      <c r="D434" s="200">
        <v>0.1</v>
      </c>
      <c r="E434" s="200">
        <v>149.97</v>
      </c>
      <c r="F434" s="200">
        <v>80</v>
      </c>
      <c r="G434" s="200">
        <v>56.81</v>
      </c>
      <c r="H434" s="200">
        <v>3.8447221756687053</v>
      </c>
      <c r="I434" s="200">
        <v>77.61</v>
      </c>
      <c r="J434" s="200">
        <v>36.450000000000003</v>
      </c>
      <c r="K434" s="141">
        <v>-14.4</v>
      </c>
      <c r="L434" s="200">
        <v>7</v>
      </c>
      <c r="M434" s="200">
        <v>69.349999999999994</v>
      </c>
      <c r="N434" s="200">
        <v>3579625761.3200002</v>
      </c>
      <c r="O434" s="200">
        <v>0</v>
      </c>
      <c r="P434" s="188">
        <f t="shared" si="12"/>
        <v>-21.4</v>
      </c>
      <c r="Q434">
        <f t="shared" si="13"/>
        <v>3.8447221756687053</v>
      </c>
    </row>
    <row r="435" spans="1:17" ht="15">
      <c r="A435" s="200">
        <v>32994177</v>
      </c>
      <c r="B435" s="200">
        <v>-27.69</v>
      </c>
      <c r="C435" s="200">
        <v>-27.79</v>
      </c>
      <c r="D435" s="200">
        <v>0.1</v>
      </c>
      <c r="E435" s="200">
        <v>149.91999999999999</v>
      </c>
      <c r="F435" s="200">
        <v>80</v>
      </c>
      <c r="G435" s="200">
        <v>56.83</v>
      </c>
      <c r="H435" s="200">
        <v>3.8423373115835879</v>
      </c>
      <c r="I435" s="200">
        <v>77.64</v>
      </c>
      <c r="J435" s="200">
        <v>36.450000000000003</v>
      </c>
      <c r="K435" s="141">
        <v>-14.4</v>
      </c>
      <c r="L435" s="200">
        <v>7</v>
      </c>
      <c r="M435" s="200">
        <v>69.349999999999994</v>
      </c>
      <c r="N435" s="200">
        <v>3579625761.9200001</v>
      </c>
      <c r="O435" s="200">
        <v>0</v>
      </c>
      <c r="P435" s="188">
        <f t="shared" si="12"/>
        <v>-21.4</v>
      </c>
      <c r="Q435">
        <f t="shared" si="13"/>
        <v>3.8423373115835879</v>
      </c>
    </row>
    <row r="436" spans="1:17" ht="15">
      <c r="A436" s="200">
        <v>32994777</v>
      </c>
      <c r="B436" s="200">
        <v>-27.75</v>
      </c>
      <c r="C436" s="200">
        <v>-27.85</v>
      </c>
      <c r="D436" s="200">
        <v>0.1</v>
      </c>
      <c r="E436" s="200">
        <v>150.35</v>
      </c>
      <c r="F436" s="200">
        <v>80</v>
      </c>
      <c r="G436" s="200">
        <v>56.82</v>
      </c>
      <c r="H436" s="200">
        <v>3.8628984749348767</v>
      </c>
      <c r="I436" s="200">
        <v>77.45</v>
      </c>
      <c r="J436" s="200">
        <v>36.450000000000003</v>
      </c>
      <c r="K436" s="141">
        <v>-14.4</v>
      </c>
      <c r="L436" s="200">
        <v>7</v>
      </c>
      <c r="M436" s="200">
        <v>69.349999999999994</v>
      </c>
      <c r="N436" s="200">
        <v>3579625762.52</v>
      </c>
      <c r="O436" s="200">
        <v>0</v>
      </c>
      <c r="P436" s="188">
        <f t="shared" si="12"/>
        <v>-21.4</v>
      </c>
      <c r="Q436">
        <f t="shared" si="13"/>
        <v>3.8628984749348767</v>
      </c>
    </row>
    <row r="437" spans="1:17" ht="15">
      <c r="A437" s="200">
        <v>32995377</v>
      </c>
      <c r="B437" s="200">
        <v>-27.81</v>
      </c>
      <c r="C437" s="200">
        <v>-27.91</v>
      </c>
      <c r="D437" s="200">
        <v>0.1</v>
      </c>
      <c r="E437" s="200">
        <v>150.16999999999999</v>
      </c>
      <c r="F437" s="200">
        <v>80</v>
      </c>
      <c r="G437" s="200">
        <v>56.8</v>
      </c>
      <c r="H437" s="200">
        <v>3.8542773188653388</v>
      </c>
      <c r="I437" s="200">
        <v>77.52</v>
      </c>
      <c r="J437" s="200">
        <v>36.450000000000003</v>
      </c>
      <c r="K437" s="141">
        <v>-14.4</v>
      </c>
      <c r="L437" s="200">
        <v>7</v>
      </c>
      <c r="M437" s="200">
        <v>69.349999999999994</v>
      </c>
      <c r="N437" s="200">
        <v>3579625763.1199999</v>
      </c>
      <c r="O437" s="200">
        <v>0</v>
      </c>
      <c r="P437" s="188">
        <f t="shared" ref="P437:P500" si="14">IF(C437&lt;=K437,K437-L437,C437-L437)</f>
        <v>-21.4</v>
      </c>
      <c r="Q437">
        <f t="shared" ref="Q437:Q500" si="15">E437/((M437+J437-P437)-(((0.00001*E437^2)+(0.0026*E437))*(F437)))*2</f>
        <v>3.8542773188653388</v>
      </c>
    </row>
    <row r="438" spans="1:17" ht="15">
      <c r="A438" s="200">
        <v>32995977</v>
      </c>
      <c r="B438" s="200">
        <v>-27.87</v>
      </c>
      <c r="C438" s="200">
        <v>-27.97</v>
      </c>
      <c r="D438" s="200">
        <v>0.1</v>
      </c>
      <c r="E438" s="200">
        <v>150.33000000000001</v>
      </c>
      <c r="F438" s="200">
        <v>80</v>
      </c>
      <c r="G438" s="200">
        <v>56.82</v>
      </c>
      <c r="H438" s="200">
        <v>3.8619395589303429</v>
      </c>
      <c r="I438" s="200">
        <v>77.45</v>
      </c>
      <c r="J438" s="200">
        <v>36.450000000000003</v>
      </c>
      <c r="K438" s="141">
        <v>-14.4</v>
      </c>
      <c r="L438" s="200">
        <v>7</v>
      </c>
      <c r="M438" s="200">
        <v>69.349999999999994</v>
      </c>
      <c r="N438" s="200">
        <v>3579625763.7199998</v>
      </c>
      <c r="O438" s="200">
        <v>0</v>
      </c>
      <c r="P438" s="188">
        <f t="shared" si="14"/>
        <v>-21.4</v>
      </c>
      <c r="Q438">
        <f t="shared" si="15"/>
        <v>3.8619395589303429</v>
      </c>
    </row>
    <row r="439" spans="1:17" ht="15">
      <c r="A439" s="200">
        <v>32996577</v>
      </c>
      <c r="B439" s="200">
        <v>-27.93</v>
      </c>
      <c r="C439" s="200">
        <v>-28.03</v>
      </c>
      <c r="D439" s="200">
        <v>0.1</v>
      </c>
      <c r="E439" s="200">
        <v>149.94999999999999</v>
      </c>
      <c r="F439" s="200">
        <v>80</v>
      </c>
      <c r="G439" s="200">
        <v>56.82</v>
      </c>
      <c r="H439" s="200">
        <v>3.843768042094784</v>
      </c>
      <c r="I439" s="200">
        <v>77.62</v>
      </c>
      <c r="J439" s="200">
        <v>36.450000000000003</v>
      </c>
      <c r="K439" s="141">
        <v>-14.4</v>
      </c>
      <c r="L439" s="200">
        <v>7</v>
      </c>
      <c r="M439" s="200">
        <v>69.349999999999994</v>
      </c>
      <c r="N439" s="200">
        <v>3579625764.3200002</v>
      </c>
      <c r="O439" s="200">
        <v>0</v>
      </c>
      <c r="P439" s="188">
        <f t="shared" si="14"/>
        <v>-21.4</v>
      </c>
      <c r="Q439">
        <f t="shared" si="15"/>
        <v>3.843768042094784</v>
      </c>
    </row>
    <row r="440" spans="1:17" ht="15">
      <c r="A440" s="200">
        <v>32997177</v>
      </c>
      <c r="B440" s="200">
        <v>-27.99</v>
      </c>
      <c r="C440" s="200">
        <v>-28.09</v>
      </c>
      <c r="D440" s="200">
        <v>0.1</v>
      </c>
      <c r="E440" s="200">
        <v>149.81</v>
      </c>
      <c r="F440" s="200">
        <v>80</v>
      </c>
      <c r="G440" s="200">
        <v>56.82</v>
      </c>
      <c r="H440" s="200">
        <v>3.8370961178690117</v>
      </c>
      <c r="I440" s="200">
        <v>77.69</v>
      </c>
      <c r="J440" s="200">
        <v>36.450000000000003</v>
      </c>
      <c r="K440" s="141">
        <v>-14.4</v>
      </c>
      <c r="L440" s="200">
        <v>7</v>
      </c>
      <c r="M440" s="200">
        <v>69.349999999999994</v>
      </c>
      <c r="N440" s="200">
        <v>3579625764.9200001</v>
      </c>
      <c r="O440" s="200">
        <v>0</v>
      </c>
      <c r="P440" s="188">
        <f t="shared" si="14"/>
        <v>-21.4</v>
      </c>
      <c r="Q440">
        <f t="shared" si="15"/>
        <v>3.8370961178690117</v>
      </c>
    </row>
    <row r="441" spans="1:17" ht="15">
      <c r="A441" s="200">
        <v>32997777</v>
      </c>
      <c r="B441" s="200">
        <v>-28.05</v>
      </c>
      <c r="C441" s="200">
        <v>-28.16</v>
      </c>
      <c r="D441" s="200">
        <v>0.1</v>
      </c>
      <c r="E441" s="200">
        <v>150.35</v>
      </c>
      <c r="F441" s="200">
        <v>80</v>
      </c>
      <c r="G441" s="200">
        <v>56.83</v>
      </c>
      <c r="H441" s="200">
        <v>3.8628984749348767</v>
      </c>
      <c r="I441" s="200">
        <v>77.44</v>
      </c>
      <c r="J441" s="200">
        <v>36.450000000000003</v>
      </c>
      <c r="K441" s="141">
        <v>-14.4</v>
      </c>
      <c r="L441" s="200">
        <v>7</v>
      </c>
      <c r="M441" s="200">
        <v>69.349999999999994</v>
      </c>
      <c r="N441" s="200">
        <v>3579625765.52</v>
      </c>
      <c r="O441" s="200">
        <v>0</v>
      </c>
      <c r="P441" s="188">
        <f t="shared" si="14"/>
        <v>-21.4</v>
      </c>
      <c r="Q441">
        <f t="shared" si="15"/>
        <v>3.8628984749348767</v>
      </c>
    </row>
    <row r="442" spans="1:17" ht="15">
      <c r="A442" s="200">
        <v>32998377</v>
      </c>
      <c r="B442" s="200">
        <v>-28.11</v>
      </c>
      <c r="C442" s="200">
        <v>-28.22</v>
      </c>
      <c r="D442" s="200">
        <v>0.11</v>
      </c>
      <c r="E442" s="200">
        <v>149.99</v>
      </c>
      <c r="F442" s="200">
        <v>80</v>
      </c>
      <c r="G442" s="200">
        <v>56.85</v>
      </c>
      <c r="H442" s="200">
        <v>3.8456765599572509</v>
      </c>
      <c r="I442" s="200">
        <v>77.61</v>
      </c>
      <c r="J442" s="200">
        <v>36.450000000000003</v>
      </c>
      <c r="K442" s="141">
        <v>-14.4</v>
      </c>
      <c r="L442" s="200">
        <v>7</v>
      </c>
      <c r="M442" s="200">
        <v>69.349999999999994</v>
      </c>
      <c r="N442" s="200">
        <v>3579625766.1199999</v>
      </c>
      <c r="O442" s="200">
        <v>0</v>
      </c>
      <c r="P442" s="188">
        <f t="shared" si="14"/>
        <v>-21.4</v>
      </c>
      <c r="Q442">
        <f t="shared" si="15"/>
        <v>3.8456765599572509</v>
      </c>
    </row>
    <row r="443" spans="1:17" ht="15">
      <c r="A443" s="200">
        <v>32998977</v>
      </c>
      <c r="B443" s="200">
        <v>-28.17</v>
      </c>
      <c r="C443" s="200">
        <v>-28.28</v>
      </c>
      <c r="D443" s="200">
        <v>0.1</v>
      </c>
      <c r="E443" s="200">
        <v>150.6</v>
      </c>
      <c r="F443" s="200">
        <v>80</v>
      </c>
      <c r="G443" s="200">
        <v>56.61</v>
      </c>
      <c r="H443" s="200">
        <v>3.8749062921068007</v>
      </c>
      <c r="I443" s="200">
        <v>77.33</v>
      </c>
      <c r="J443" s="200">
        <v>36.450000000000003</v>
      </c>
      <c r="K443" s="141">
        <v>-14.4</v>
      </c>
      <c r="L443" s="200">
        <v>7</v>
      </c>
      <c r="M443" s="200">
        <v>69.349999999999994</v>
      </c>
      <c r="N443" s="200">
        <v>3579625766.7199998</v>
      </c>
      <c r="O443" s="200">
        <v>0</v>
      </c>
      <c r="P443" s="188">
        <f t="shared" si="14"/>
        <v>-21.4</v>
      </c>
      <c r="Q443">
        <f t="shared" si="15"/>
        <v>3.8749062921068007</v>
      </c>
    </row>
    <row r="444" spans="1:17" ht="15">
      <c r="A444" s="200">
        <v>32999777</v>
      </c>
      <c r="B444" s="200">
        <v>-28.24</v>
      </c>
      <c r="C444" s="200">
        <v>-28.34</v>
      </c>
      <c r="D444" s="200">
        <v>0.08</v>
      </c>
      <c r="E444" s="200">
        <v>151.18</v>
      </c>
      <c r="F444" s="200">
        <v>80</v>
      </c>
      <c r="G444" s="200">
        <v>56.58</v>
      </c>
      <c r="H444" s="200">
        <v>3.9029177690718404</v>
      </c>
      <c r="I444" s="200">
        <v>77.069999999999993</v>
      </c>
      <c r="J444" s="200">
        <v>36.450000000000003</v>
      </c>
      <c r="K444" s="141">
        <v>-14.4</v>
      </c>
      <c r="L444" s="200">
        <v>7</v>
      </c>
      <c r="M444" s="200">
        <v>69.349999999999994</v>
      </c>
      <c r="N444" s="200">
        <v>3579625767.52</v>
      </c>
      <c r="O444" s="200">
        <v>0</v>
      </c>
      <c r="P444" s="188">
        <f t="shared" si="14"/>
        <v>-21.4</v>
      </c>
      <c r="Q444">
        <f t="shared" si="15"/>
        <v>3.9029177690718404</v>
      </c>
    </row>
    <row r="445" spans="1:17" ht="15">
      <c r="A445" s="200">
        <v>33001177</v>
      </c>
      <c r="B445" s="200">
        <v>-28.29</v>
      </c>
      <c r="C445" s="200">
        <v>-28.4</v>
      </c>
      <c r="D445" s="200">
        <v>0.04</v>
      </c>
      <c r="E445" s="200">
        <v>151.59</v>
      </c>
      <c r="F445" s="200">
        <v>80</v>
      </c>
      <c r="G445" s="200">
        <v>56.59</v>
      </c>
      <c r="H445" s="200">
        <v>3.9228494617069547</v>
      </c>
      <c r="I445" s="200">
        <v>76.89</v>
      </c>
      <c r="J445" s="200">
        <v>36.450000000000003</v>
      </c>
      <c r="K445" s="141">
        <v>-14.4</v>
      </c>
      <c r="L445" s="200">
        <v>7</v>
      </c>
      <c r="M445" s="200">
        <v>69.349999999999994</v>
      </c>
      <c r="N445" s="200">
        <v>3579625768.9200001</v>
      </c>
      <c r="O445" s="200">
        <v>0</v>
      </c>
      <c r="P445" s="188">
        <f t="shared" si="14"/>
        <v>-21.4</v>
      </c>
      <c r="Q445">
        <f t="shared" si="15"/>
        <v>3.9228494617069547</v>
      </c>
    </row>
    <row r="446" spans="1:17" ht="15">
      <c r="A446" s="200">
        <v>5639949</v>
      </c>
      <c r="B446" s="200">
        <v>-28.45</v>
      </c>
      <c r="C446" s="200">
        <v>-28.46</v>
      </c>
      <c r="D446" s="200">
        <v>0</v>
      </c>
      <c r="E446" s="200">
        <v>152.91999999999999</v>
      </c>
      <c r="F446" s="200">
        <v>80</v>
      </c>
      <c r="G446" s="200">
        <v>55.81</v>
      </c>
      <c r="H446" s="200">
        <v>3.9389519689946133</v>
      </c>
      <c r="I446" s="200">
        <v>77.239999999999995</v>
      </c>
      <c r="J446" s="200">
        <v>36.6</v>
      </c>
      <c r="K446" s="141">
        <v>-14.4</v>
      </c>
      <c r="L446" s="200">
        <v>7</v>
      </c>
      <c r="M446" s="200">
        <v>70.16</v>
      </c>
      <c r="N446" s="200">
        <v>3579684757.0799999</v>
      </c>
      <c r="O446" s="200">
        <v>0</v>
      </c>
      <c r="P446" s="188">
        <f t="shared" si="14"/>
        <v>-21.4</v>
      </c>
      <c r="Q446">
        <f t="shared" si="15"/>
        <v>3.9389519689946133</v>
      </c>
    </row>
    <row r="447" spans="1:17" ht="15">
      <c r="A447" s="200">
        <v>5641149</v>
      </c>
      <c r="B447" s="200">
        <v>-28.51</v>
      </c>
      <c r="C447" s="200">
        <v>-28.52</v>
      </c>
      <c r="D447" s="200">
        <v>0.05</v>
      </c>
      <c r="E447" s="200">
        <v>152.54</v>
      </c>
      <c r="F447" s="200">
        <v>80</v>
      </c>
      <c r="G447" s="200">
        <v>55.83</v>
      </c>
      <c r="H447" s="200">
        <v>3.9204841957021652</v>
      </c>
      <c r="I447" s="200">
        <v>77.41</v>
      </c>
      <c r="J447" s="200">
        <v>36.6</v>
      </c>
      <c r="K447" s="141">
        <v>-14.4</v>
      </c>
      <c r="L447" s="200">
        <v>7</v>
      </c>
      <c r="M447" s="200">
        <v>70.16</v>
      </c>
      <c r="N447" s="200">
        <v>3579684758.2800002</v>
      </c>
      <c r="O447" s="200">
        <v>0</v>
      </c>
      <c r="P447" s="188">
        <f t="shared" si="14"/>
        <v>-21.4</v>
      </c>
      <c r="Q447">
        <f t="shared" si="15"/>
        <v>3.9204841957021652</v>
      </c>
    </row>
    <row r="448" spans="1:17" ht="15">
      <c r="A448" s="200">
        <v>5642149</v>
      </c>
      <c r="B448" s="200">
        <v>-28.56</v>
      </c>
      <c r="C448" s="200">
        <v>-28.58</v>
      </c>
      <c r="D448" s="200">
        <v>0.06</v>
      </c>
      <c r="E448" s="200">
        <v>152.77000000000001</v>
      </c>
      <c r="F448" s="200">
        <v>80</v>
      </c>
      <c r="G448" s="200">
        <v>55.81</v>
      </c>
      <c r="H448" s="200">
        <v>3.93165090216459</v>
      </c>
      <c r="I448" s="200">
        <v>77.31</v>
      </c>
      <c r="J448" s="200">
        <v>36.6</v>
      </c>
      <c r="K448" s="141">
        <v>-14.4</v>
      </c>
      <c r="L448" s="200">
        <v>7</v>
      </c>
      <c r="M448" s="200">
        <v>70.16</v>
      </c>
      <c r="N448" s="200">
        <v>3579684759.2800002</v>
      </c>
      <c r="O448" s="200">
        <v>0</v>
      </c>
      <c r="P448" s="188">
        <f t="shared" si="14"/>
        <v>-21.4</v>
      </c>
      <c r="Q448">
        <f t="shared" si="15"/>
        <v>3.93165090216459</v>
      </c>
    </row>
    <row r="449" spans="1:17" ht="15">
      <c r="A449" s="200">
        <v>5643149</v>
      </c>
      <c r="B449" s="200">
        <v>-28.61</v>
      </c>
      <c r="C449" s="200">
        <v>-28.64</v>
      </c>
      <c r="D449" s="200">
        <v>0.06</v>
      </c>
      <c r="E449" s="200">
        <v>152.41</v>
      </c>
      <c r="F449" s="200">
        <v>80</v>
      </c>
      <c r="G449" s="200">
        <v>55.81</v>
      </c>
      <c r="H449" s="200">
        <v>3.9141876560684419</v>
      </c>
      <c r="I449" s="200">
        <v>77.47</v>
      </c>
      <c r="J449" s="200">
        <v>36.6</v>
      </c>
      <c r="K449" s="141">
        <v>-14.4</v>
      </c>
      <c r="L449" s="200">
        <v>7</v>
      </c>
      <c r="M449" s="200">
        <v>70.16</v>
      </c>
      <c r="N449" s="200">
        <v>3579684760.2800002</v>
      </c>
      <c r="O449" s="200">
        <v>0</v>
      </c>
      <c r="P449" s="188">
        <f t="shared" si="14"/>
        <v>-21.4</v>
      </c>
      <c r="Q449">
        <f t="shared" si="15"/>
        <v>3.9141876560684419</v>
      </c>
    </row>
    <row r="450" spans="1:17" ht="15">
      <c r="A450" s="200">
        <v>5644149</v>
      </c>
      <c r="B450" s="200">
        <v>-28.67</v>
      </c>
      <c r="C450" s="200">
        <v>-28.7</v>
      </c>
      <c r="D450" s="200">
        <v>0.06</v>
      </c>
      <c r="E450" s="200">
        <v>152.97</v>
      </c>
      <c r="F450" s="200">
        <v>80</v>
      </c>
      <c r="G450" s="200">
        <v>55.79</v>
      </c>
      <c r="H450" s="200">
        <v>3.9413889019152006</v>
      </c>
      <c r="I450" s="200">
        <v>77.22</v>
      </c>
      <c r="J450" s="200">
        <v>36.6</v>
      </c>
      <c r="K450" s="141">
        <v>-14.4</v>
      </c>
      <c r="L450" s="200">
        <v>7</v>
      </c>
      <c r="M450" s="200">
        <v>70.16</v>
      </c>
      <c r="N450" s="200">
        <v>3579684761.2800002</v>
      </c>
      <c r="O450" s="200">
        <v>0</v>
      </c>
      <c r="P450" s="188">
        <f t="shared" si="14"/>
        <v>-21.4</v>
      </c>
      <c r="Q450">
        <f t="shared" si="15"/>
        <v>3.9413889019152006</v>
      </c>
    </row>
    <row r="451" spans="1:17" ht="15">
      <c r="A451" s="200">
        <v>5645149</v>
      </c>
      <c r="B451" s="200">
        <v>-28.73</v>
      </c>
      <c r="C451" s="200">
        <v>-28.77</v>
      </c>
      <c r="D451" s="200">
        <v>7.0000000000000007E-2</v>
      </c>
      <c r="E451" s="200">
        <v>153.03</v>
      </c>
      <c r="F451" s="200">
        <v>80</v>
      </c>
      <c r="G451" s="200">
        <v>55.8</v>
      </c>
      <c r="H451" s="200">
        <v>3.9443153665543904</v>
      </c>
      <c r="I451" s="200">
        <v>77.19</v>
      </c>
      <c r="J451" s="200">
        <v>36.6</v>
      </c>
      <c r="K451" s="141">
        <v>-14.4</v>
      </c>
      <c r="L451" s="200">
        <v>7</v>
      </c>
      <c r="M451" s="200">
        <v>70.16</v>
      </c>
      <c r="N451" s="200">
        <v>3579684762.2800002</v>
      </c>
      <c r="O451" s="200">
        <v>0</v>
      </c>
      <c r="P451" s="188">
        <f t="shared" si="14"/>
        <v>-21.4</v>
      </c>
      <c r="Q451">
        <f t="shared" si="15"/>
        <v>3.9443153665543904</v>
      </c>
    </row>
    <row r="452" spans="1:17" ht="15">
      <c r="A452" s="200">
        <v>5646149</v>
      </c>
      <c r="B452" s="200">
        <v>-28.79</v>
      </c>
      <c r="C452" s="200">
        <v>-28.84</v>
      </c>
      <c r="D452" s="200">
        <v>7.0000000000000007E-2</v>
      </c>
      <c r="E452" s="200">
        <v>153.19999999999999</v>
      </c>
      <c r="F452" s="200">
        <v>80</v>
      </c>
      <c r="G452" s="200">
        <v>55.81</v>
      </c>
      <c r="H452" s="200">
        <v>3.9526197509622509</v>
      </c>
      <c r="I452" s="200">
        <v>77.12</v>
      </c>
      <c r="J452" s="200">
        <v>36.6</v>
      </c>
      <c r="K452" s="141">
        <v>-14.4</v>
      </c>
      <c r="L452" s="200">
        <v>7</v>
      </c>
      <c r="M452" s="200">
        <v>70.16</v>
      </c>
      <c r="N452" s="200">
        <v>3579684763.2800002</v>
      </c>
      <c r="O452" s="200">
        <v>0</v>
      </c>
      <c r="P452" s="188">
        <f t="shared" si="14"/>
        <v>-21.4</v>
      </c>
      <c r="Q452">
        <f t="shared" si="15"/>
        <v>3.9526197509622509</v>
      </c>
    </row>
    <row r="453" spans="1:17" ht="15">
      <c r="A453" s="200">
        <v>5647149</v>
      </c>
      <c r="B453" s="200">
        <v>-28.84</v>
      </c>
      <c r="C453" s="200">
        <v>-28.9</v>
      </c>
      <c r="D453" s="200">
        <v>7.0000000000000007E-2</v>
      </c>
      <c r="E453" s="200">
        <v>153.19999999999999</v>
      </c>
      <c r="F453" s="200">
        <v>80</v>
      </c>
      <c r="G453" s="200">
        <v>55.78</v>
      </c>
      <c r="H453" s="200">
        <v>3.9526197509622509</v>
      </c>
      <c r="I453" s="200">
        <v>77.12</v>
      </c>
      <c r="J453" s="200">
        <v>36.6</v>
      </c>
      <c r="K453" s="141">
        <v>-14.4</v>
      </c>
      <c r="L453" s="200">
        <v>7</v>
      </c>
      <c r="M453" s="200">
        <v>70.16</v>
      </c>
      <c r="N453" s="200">
        <v>3579684764.2800002</v>
      </c>
      <c r="O453" s="200">
        <v>0</v>
      </c>
      <c r="P453" s="188">
        <f t="shared" si="14"/>
        <v>-21.4</v>
      </c>
      <c r="Q453">
        <f t="shared" si="15"/>
        <v>3.9526197509622509</v>
      </c>
    </row>
    <row r="454" spans="1:17" ht="15">
      <c r="A454" s="200">
        <v>5648149</v>
      </c>
      <c r="B454" s="200">
        <v>-28.9</v>
      </c>
      <c r="C454" s="200">
        <v>-28.97</v>
      </c>
      <c r="D454" s="200">
        <v>7.0000000000000007E-2</v>
      </c>
      <c r="E454" s="200">
        <v>153.5</v>
      </c>
      <c r="F454" s="200">
        <v>80</v>
      </c>
      <c r="G454" s="200">
        <v>55.76</v>
      </c>
      <c r="H454" s="200">
        <v>3.9673206499685976</v>
      </c>
      <c r="I454" s="200">
        <v>76.98</v>
      </c>
      <c r="J454" s="200">
        <v>36.6</v>
      </c>
      <c r="K454" s="141">
        <v>-14.4</v>
      </c>
      <c r="L454" s="200">
        <v>7</v>
      </c>
      <c r="M454" s="200">
        <v>70.16</v>
      </c>
      <c r="N454" s="200">
        <v>3579684765.2800002</v>
      </c>
      <c r="O454" s="200">
        <v>0</v>
      </c>
      <c r="P454" s="188">
        <f t="shared" si="14"/>
        <v>-21.4</v>
      </c>
      <c r="Q454">
        <f t="shared" si="15"/>
        <v>3.9673206499685976</v>
      </c>
    </row>
    <row r="455" spans="1:17" ht="15">
      <c r="A455" s="200">
        <v>5649149</v>
      </c>
      <c r="B455" s="200">
        <v>-28.96</v>
      </c>
      <c r="C455" s="200">
        <v>-29.03</v>
      </c>
      <c r="D455" s="200">
        <v>7.0000000000000007E-2</v>
      </c>
      <c r="E455" s="200">
        <v>153.16</v>
      </c>
      <c r="F455" s="200">
        <v>80</v>
      </c>
      <c r="G455" s="200">
        <v>55.74</v>
      </c>
      <c r="H455" s="200">
        <v>3.9506640821791614</v>
      </c>
      <c r="I455" s="200">
        <v>77.13</v>
      </c>
      <c r="J455" s="200">
        <v>36.6</v>
      </c>
      <c r="K455" s="141">
        <v>-14.4</v>
      </c>
      <c r="L455" s="200">
        <v>7</v>
      </c>
      <c r="M455" s="200">
        <v>70.16</v>
      </c>
      <c r="N455" s="200">
        <v>3579684766.2800002</v>
      </c>
      <c r="O455" s="200">
        <v>0</v>
      </c>
      <c r="P455" s="188">
        <f t="shared" si="14"/>
        <v>-21.4</v>
      </c>
      <c r="Q455">
        <f t="shared" si="15"/>
        <v>3.9506640821791614</v>
      </c>
    </row>
    <row r="456" spans="1:17" ht="15">
      <c r="A456" s="200">
        <v>5650149</v>
      </c>
      <c r="B456" s="200">
        <v>-29.02</v>
      </c>
      <c r="C456" s="200">
        <v>-29.1</v>
      </c>
      <c r="D456" s="200">
        <v>7.0000000000000007E-2</v>
      </c>
      <c r="E456" s="200">
        <v>152.88</v>
      </c>
      <c r="F456" s="200">
        <v>80</v>
      </c>
      <c r="G456" s="200">
        <v>55.78</v>
      </c>
      <c r="H456" s="200">
        <v>3.9370035914372732</v>
      </c>
      <c r="I456" s="200">
        <v>77.260000000000005</v>
      </c>
      <c r="J456" s="200">
        <v>36.6</v>
      </c>
      <c r="K456" s="141">
        <v>-14.4</v>
      </c>
      <c r="L456" s="200">
        <v>7</v>
      </c>
      <c r="M456" s="200">
        <v>70.16</v>
      </c>
      <c r="N456" s="200">
        <v>3579684767.2800002</v>
      </c>
      <c r="O456" s="200">
        <v>0</v>
      </c>
      <c r="P456" s="188">
        <f t="shared" si="14"/>
        <v>-21.4</v>
      </c>
      <c r="Q456">
        <f t="shared" si="15"/>
        <v>3.9370035914372732</v>
      </c>
    </row>
    <row r="457" spans="1:17" ht="15">
      <c r="A457" s="200">
        <v>5651150</v>
      </c>
      <c r="B457" s="200">
        <v>-29.08</v>
      </c>
      <c r="C457" s="200">
        <v>-29.17</v>
      </c>
      <c r="D457" s="200">
        <v>7.0000000000000007E-2</v>
      </c>
      <c r="E457" s="200">
        <v>153.11000000000001</v>
      </c>
      <c r="F457" s="200">
        <v>80</v>
      </c>
      <c r="G457" s="200">
        <v>55.8</v>
      </c>
      <c r="H457" s="200">
        <v>3.9482209647435726</v>
      </c>
      <c r="I457" s="200">
        <v>77.16</v>
      </c>
      <c r="J457" s="200">
        <v>36.6</v>
      </c>
      <c r="K457" s="141">
        <v>-14.4</v>
      </c>
      <c r="L457" s="200">
        <v>7</v>
      </c>
      <c r="M457" s="200">
        <v>70.16</v>
      </c>
      <c r="N457" s="200">
        <v>3579684768.2800002</v>
      </c>
      <c r="O457" s="200">
        <v>0</v>
      </c>
      <c r="P457" s="188">
        <f t="shared" si="14"/>
        <v>-21.4</v>
      </c>
      <c r="Q457">
        <f t="shared" si="15"/>
        <v>3.9482209647435726</v>
      </c>
    </row>
    <row r="458" spans="1:17" ht="15">
      <c r="A458" s="200">
        <v>5652149</v>
      </c>
      <c r="B458" s="200">
        <v>-29.13</v>
      </c>
      <c r="C458" s="200">
        <v>-29.23</v>
      </c>
      <c r="D458" s="200">
        <v>0.06</v>
      </c>
      <c r="E458" s="200">
        <v>153.07</v>
      </c>
      <c r="F458" s="200">
        <v>80</v>
      </c>
      <c r="G458" s="200">
        <v>55.76</v>
      </c>
      <c r="H458" s="200">
        <v>3.9462676445020315</v>
      </c>
      <c r="I458" s="200">
        <v>77.17</v>
      </c>
      <c r="J458" s="200">
        <v>36.6</v>
      </c>
      <c r="K458" s="141">
        <v>-14.4</v>
      </c>
      <c r="L458" s="200">
        <v>7</v>
      </c>
      <c r="M458" s="200">
        <v>70.16</v>
      </c>
      <c r="N458" s="200">
        <v>3579684769.2800002</v>
      </c>
      <c r="O458" s="200">
        <v>0</v>
      </c>
      <c r="P458" s="188">
        <f t="shared" si="14"/>
        <v>-21.4</v>
      </c>
      <c r="Q458">
        <f t="shared" si="15"/>
        <v>3.9462676445020315</v>
      </c>
    </row>
    <row r="459" spans="1:17" ht="15">
      <c r="A459" s="200">
        <v>5653349</v>
      </c>
      <c r="B459" s="200">
        <v>-29.19</v>
      </c>
      <c r="C459" s="200">
        <v>-29.29</v>
      </c>
      <c r="D459" s="200">
        <v>0.05</v>
      </c>
      <c r="E459" s="200">
        <v>153.6</v>
      </c>
      <c r="F459" s="200">
        <v>80</v>
      </c>
      <c r="G459" s="200">
        <v>55.74</v>
      </c>
      <c r="H459" s="200">
        <v>3.972234083754556</v>
      </c>
      <c r="I459" s="200">
        <v>76.94</v>
      </c>
      <c r="J459" s="200">
        <v>36.6</v>
      </c>
      <c r="K459" s="141">
        <v>-14.4</v>
      </c>
      <c r="L459" s="200">
        <v>7</v>
      </c>
      <c r="M459" s="200">
        <v>70.16</v>
      </c>
      <c r="N459" s="200">
        <v>3579684770.48</v>
      </c>
      <c r="O459" s="200">
        <v>0</v>
      </c>
      <c r="P459" s="188">
        <f t="shared" si="14"/>
        <v>-21.4</v>
      </c>
      <c r="Q459">
        <f t="shared" si="15"/>
        <v>3.972234083754556</v>
      </c>
    </row>
    <row r="460" spans="1:17" ht="15">
      <c r="A460" s="200">
        <v>5654549</v>
      </c>
      <c r="B460" s="200">
        <v>-29.24</v>
      </c>
      <c r="C460" s="200">
        <v>-29.35</v>
      </c>
      <c r="D460" s="200">
        <v>0.05</v>
      </c>
      <c r="E460" s="200">
        <v>153.30000000000001</v>
      </c>
      <c r="F460" s="200">
        <v>80</v>
      </c>
      <c r="G460" s="200">
        <v>55.81</v>
      </c>
      <c r="H460" s="200">
        <v>3.9575134981414406</v>
      </c>
      <c r="I460" s="200">
        <v>77.069999999999993</v>
      </c>
      <c r="J460" s="200">
        <v>36.6</v>
      </c>
      <c r="K460" s="141">
        <v>-14.4</v>
      </c>
      <c r="L460" s="200">
        <v>7</v>
      </c>
      <c r="M460" s="200">
        <v>70.16</v>
      </c>
      <c r="N460" s="200">
        <v>3579684771.6799998</v>
      </c>
      <c r="O460" s="200">
        <v>0</v>
      </c>
      <c r="P460" s="188">
        <f t="shared" si="14"/>
        <v>-21.4</v>
      </c>
      <c r="Q460">
        <f t="shared" si="15"/>
        <v>3.9575134981414406</v>
      </c>
    </row>
    <row r="461" spans="1:17" ht="15">
      <c r="A461" s="200">
        <v>5655549</v>
      </c>
      <c r="B461" s="200">
        <v>-29.3</v>
      </c>
      <c r="C461" s="200">
        <v>-29.41</v>
      </c>
      <c r="D461" s="200">
        <v>7.0000000000000007E-2</v>
      </c>
      <c r="E461" s="200">
        <v>152.76</v>
      </c>
      <c r="F461" s="200">
        <v>80</v>
      </c>
      <c r="G461" s="200">
        <v>55.86</v>
      </c>
      <c r="H461" s="200">
        <v>3.9311646826091895</v>
      </c>
      <c r="I461" s="200">
        <v>77.31</v>
      </c>
      <c r="J461" s="200">
        <v>36.6</v>
      </c>
      <c r="K461" s="141">
        <v>-14.4</v>
      </c>
      <c r="L461" s="200">
        <v>7</v>
      </c>
      <c r="M461" s="200">
        <v>70.16</v>
      </c>
      <c r="N461" s="200">
        <v>3579684772.6799998</v>
      </c>
      <c r="O461" s="200">
        <v>0</v>
      </c>
      <c r="P461" s="188">
        <f t="shared" si="14"/>
        <v>-21.4</v>
      </c>
      <c r="Q461">
        <f t="shared" si="15"/>
        <v>3.9311646826091895</v>
      </c>
    </row>
    <row r="462" spans="1:17" ht="15">
      <c r="A462" s="200">
        <v>5656349</v>
      </c>
      <c r="B462" s="200">
        <v>-29.35</v>
      </c>
      <c r="C462" s="200">
        <v>-29.48</v>
      </c>
      <c r="D462" s="200">
        <v>0.08</v>
      </c>
      <c r="E462" s="200">
        <v>151.97</v>
      </c>
      <c r="F462" s="200">
        <v>80</v>
      </c>
      <c r="G462" s="200">
        <v>55.92</v>
      </c>
      <c r="H462" s="200">
        <v>3.8929566151280333</v>
      </c>
      <c r="I462" s="200">
        <v>77.67</v>
      </c>
      <c r="J462" s="200">
        <v>36.6</v>
      </c>
      <c r="K462" s="141">
        <v>-14.4</v>
      </c>
      <c r="L462" s="200">
        <v>7</v>
      </c>
      <c r="M462" s="200">
        <v>70.16</v>
      </c>
      <c r="N462" s="200">
        <v>3579684773.48</v>
      </c>
      <c r="O462" s="200">
        <v>0</v>
      </c>
      <c r="P462" s="188">
        <f t="shared" si="14"/>
        <v>-21.4</v>
      </c>
      <c r="Q462">
        <f t="shared" si="15"/>
        <v>3.8929566151280333</v>
      </c>
    </row>
    <row r="463" spans="1:17" ht="15">
      <c r="A463" s="200">
        <v>5657149</v>
      </c>
      <c r="B463" s="200">
        <v>-29.42</v>
      </c>
      <c r="C463" s="200">
        <v>-29.55</v>
      </c>
      <c r="D463" s="200">
        <v>0.09</v>
      </c>
      <c r="E463" s="200">
        <v>152.38</v>
      </c>
      <c r="F463" s="200">
        <v>80</v>
      </c>
      <c r="G463" s="200">
        <v>55.94</v>
      </c>
      <c r="H463" s="200">
        <v>3.9127361503940787</v>
      </c>
      <c r="I463" s="200">
        <v>77.489999999999995</v>
      </c>
      <c r="J463" s="200">
        <v>36.6</v>
      </c>
      <c r="K463" s="141">
        <v>-14.4</v>
      </c>
      <c r="L463" s="200">
        <v>7</v>
      </c>
      <c r="M463" s="200">
        <v>70.16</v>
      </c>
      <c r="N463" s="200">
        <v>3579684774.2800002</v>
      </c>
      <c r="O463" s="200">
        <v>0</v>
      </c>
      <c r="P463" s="188">
        <f t="shared" si="14"/>
        <v>-21.4</v>
      </c>
      <c r="Q463">
        <f t="shared" si="15"/>
        <v>3.9127361503940787</v>
      </c>
    </row>
    <row r="464" spans="1:17" ht="15">
      <c r="A464" s="200">
        <v>5657749</v>
      </c>
      <c r="B464" s="200">
        <v>-29.47</v>
      </c>
      <c r="C464" s="200">
        <v>-29.61</v>
      </c>
      <c r="D464" s="200">
        <v>0.1</v>
      </c>
      <c r="E464" s="200">
        <v>152.03</v>
      </c>
      <c r="F464" s="200">
        <v>80</v>
      </c>
      <c r="G464" s="200">
        <v>55.99</v>
      </c>
      <c r="H464" s="200">
        <v>3.8958444821974547</v>
      </c>
      <c r="I464" s="200">
        <v>77.650000000000006</v>
      </c>
      <c r="J464" s="200">
        <v>36.6</v>
      </c>
      <c r="K464" s="141">
        <v>-14.4</v>
      </c>
      <c r="L464" s="200">
        <v>7</v>
      </c>
      <c r="M464" s="200">
        <v>70.16</v>
      </c>
      <c r="N464" s="200">
        <v>3579684774.8800001</v>
      </c>
      <c r="O464" s="200">
        <v>0</v>
      </c>
      <c r="P464" s="188">
        <f t="shared" si="14"/>
        <v>-21.4</v>
      </c>
      <c r="Q464">
        <f t="shared" si="15"/>
        <v>3.8958444821974547</v>
      </c>
    </row>
    <row r="465" spans="1:17" ht="15">
      <c r="A465" s="200">
        <v>5658549</v>
      </c>
      <c r="B465" s="200">
        <v>-29.54</v>
      </c>
      <c r="C465" s="200">
        <v>-29.68</v>
      </c>
      <c r="D465" s="200">
        <v>0.09</v>
      </c>
      <c r="E465" s="200">
        <v>152.35</v>
      </c>
      <c r="F465" s="200">
        <v>80</v>
      </c>
      <c r="G465" s="200">
        <v>56</v>
      </c>
      <c r="H465" s="200">
        <v>3.9112852221375096</v>
      </c>
      <c r="I465" s="200">
        <v>77.5</v>
      </c>
      <c r="J465" s="200">
        <v>36.6</v>
      </c>
      <c r="K465" s="141">
        <v>-14.4</v>
      </c>
      <c r="L465" s="200">
        <v>7</v>
      </c>
      <c r="M465" s="200">
        <v>70.16</v>
      </c>
      <c r="N465" s="200">
        <v>3579684775.6799998</v>
      </c>
      <c r="O465" s="200">
        <v>0</v>
      </c>
      <c r="P465" s="188">
        <f t="shared" si="14"/>
        <v>-21.4</v>
      </c>
      <c r="Q465">
        <f t="shared" si="15"/>
        <v>3.9112852221375096</v>
      </c>
    </row>
    <row r="466" spans="1:17" ht="15">
      <c r="A466" s="200">
        <v>5659349</v>
      </c>
      <c r="B466" s="200">
        <v>-29.6</v>
      </c>
      <c r="C466" s="200">
        <v>-29.75</v>
      </c>
      <c r="D466" s="200">
        <v>0.09</v>
      </c>
      <c r="E466" s="200">
        <v>152.07</v>
      </c>
      <c r="F466" s="200">
        <v>80</v>
      </c>
      <c r="G466" s="200">
        <v>56.01</v>
      </c>
      <c r="H466" s="200">
        <v>3.8977710000221242</v>
      </c>
      <c r="I466" s="200">
        <v>77.63</v>
      </c>
      <c r="J466" s="200">
        <v>36.6</v>
      </c>
      <c r="K466" s="141">
        <v>-14.4</v>
      </c>
      <c r="L466" s="200">
        <v>7</v>
      </c>
      <c r="M466" s="200">
        <v>70.16</v>
      </c>
      <c r="N466" s="200">
        <v>3579684776.48</v>
      </c>
      <c r="O466" s="200">
        <v>0</v>
      </c>
      <c r="P466" s="188">
        <f t="shared" si="14"/>
        <v>-21.4</v>
      </c>
      <c r="Q466">
        <f t="shared" si="15"/>
        <v>3.8977710000221242</v>
      </c>
    </row>
    <row r="467" spans="1:17" ht="15">
      <c r="A467" s="200">
        <v>5660149</v>
      </c>
      <c r="B467" s="200">
        <v>-29.66</v>
      </c>
      <c r="C467" s="200">
        <v>-29.82</v>
      </c>
      <c r="D467" s="200">
        <v>0.08</v>
      </c>
      <c r="E467" s="200">
        <v>151.9</v>
      </c>
      <c r="F467" s="200">
        <v>80</v>
      </c>
      <c r="G467" s="200">
        <v>55.94</v>
      </c>
      <c r="H467" s="200">
        <v>3.8895903296027075</v>
      </c>
      <c r="I467" s="200">
        <v>77.7</v>
      </c>
      <c r="J467" s="200">
        <v>36.6</v>
      </c>
      <c r="K467" s="141">
        <v>-14.4</v>
      </c>
      <c r="L467" s="200">
        <v>7</v>
      </c>
      <c r="M467" s="200">
        <v>70.16</v>
      </c>
      <c r="N467" s="200">
        <v>3579684777.2800002</v>
      </c>
      <c r="O467" s="200">
        <v>0</v>
      </c>
      <c r="P467" s="188">
        <f t="shared" si="14"/>
        <v>-21.4</v>
      </c>
      <c r="Q467">
        <f t="shared" si="15"/>
        <v>3.8895903296027075</v>
      </c>
    </row>
    <row r="468" spans="1:17" ht="15">
      <c r="A468" s="200">
        <v>5661149</v>
      </c>
      <c r="B468" s="200">
        <v>-29.71</v>
      </c>
      <c r="C468" s="200">
        <v>-29.88</v>
      </c>
      <c r="D468" s="200">
        <v>0.06</v>
      </c>
      <c r="E468" s="200">
        <v>153.24</v>
      </c>
      <c r="F468" s="200">
        <v>80</v>
      </c>
      <c r="G468" s="200">
        <v>55.9</v>
      </c>
      <c r="H468" s="200">
        <v>3.9545764650464008</v>
      </c>
      <c r="I468" s="200">
        <v>77.099999999999994</v>
      </c>
      <c r="J468" s="200">
        <v>36.6</v>
      </c>
      <c r="K468" s="141">
        <v>-14.4</v>
      </c>
      <c r="L468" s="200">
        <v>7</v>
      </c>
      <c r="M468" s="200">
        <v>70.16</v>
      </c>
      <c r="N468" s="200">
        <v>3579684778.2800002</v>
      </c>
      <c r="O468" s="200">
        <v>0</v>
      </c>
      <c r="P468" s="188">
        <f t="shared" si="14"/>
        <v>-21.4</v>
      </c>
      <c r="Q468">
        <f t="shared" si="15"/>
        <v>3.9545764650464008</v>
      </c>
    </row>
    <row r="469" spans="1:17" ht="15">
      <c r="A469" s="200">
        <v>5662549</v>
      </c>
      <c r="B469" s="200">
        <v>-29.77</v>
      </c>
      <c r="C469" s="200">
        <v>-29.94</v>
      </c>
      <c r="D469" s="200">
        <v>0.04</v>
      </c>
      <c r="E469" s="200">
        <v>152.86000000000001</v>
      </c>
      <c r="F469" s="200">
        <v>80</v>
      </c>
      <c r="G469" s="200">
        <v>55.86</v>
      </c>
      <c r="H469" s="200">
        <v>3.9360297919356673</v>
      </c>
      <c r="I469" s="200">
        <v>77.27</v>
      </c>
      <c r="J469" s="200">
        <v>36.6</v>
      </c>
      <c r="K469" s="141">
        <v>-14.4</v>
      </c>
      <c r="L469" s="200">
        <v>7</v>
      </c>
      <c r="M469" s="200">
        <v>70.16</v>
      </c>
      <c r="N469" s="200">
        <v>3579684779.6799998</v>
      </c>
      <c r="O469" s="200">
        <v>0</v>
      </c>
      <c r="P469" s="188">
        <f t="shared" si="14"/>
        <v>-21.4</v>
      </c>
      <c r="Q469">
        <f t="shared" si="15"/>
        <v>3.9360297919356673</v>
      </c>
    </row>
    <row r="470" spans="1:17" ht="15">
      <c r="A470" s="200">
        <v>5665749</v>
      </c>
      <c r="B470" s="200">
        <v>-29.82</v>
      </c>
      <c r="C470" s="200">
        <v>-30</v>
      </c>
      <c r="D470" s="200">
        <v>0.02</v>
      </c>
      <c r="E470" s="200">
        <v>153.77000000000001</v>
      </c>
      <c r="F470" s="200">
        <v>80</v>
      </c>
      <c r="G470" s="200">
        <v>55.73</v>
      </c>
      <c r="H470" s="200">
        <v>3.9806020563353774</v>
      </c>
      <c r="I470" s="200">
        <v>76.86</v>
      </c>
      <c r="J470" s="200">
        <v>36.6</v>
      </c>
      <c r="K470" s="141">
        <v>-14.4</v>
      </c>
      <c r="L470" s="200">
        <v>7</v>
      </c>
      <c r="M470" s="200">
        <v>70.16</v>
      </c>
      <c r="N470" s="200">
        <v>3579684782.8800001</v>
      </c>
      <c r="O470" s="200">
        <v>0</v>
      </c>
      <c r="P470" s="188">
        <f t="shared" si="14"/>
        <v>-21.4</v>
      </c>
      <c r="Q470">
        <f t="shared" si="15"/>
        <v>3.9806020563353774</v>
      </c>
    </row>
    <row r="471" spans="1:17" ht="15">
      <c r="A471" s="200">
        <v>5761201</v>
      </c>
      <c r="B471" s="200">
        <v>-30.06</v>
      </c>
      <c r="C471" s="200">
        <v>-30.06</v>
      </c>
      <c r="D471" s="200">
        <v>0</v>
      </c>
      <c r="E471" s="200">
        <v>152.44</v>
      </c>
      <c r="F471" s="200">
        <v>80</v>
      </c>
      <c r="G471" s="200">
        <v>55.9</v>
      </c>
      <c r="H471" s="200">
        <v>3.9156397395427001</v>
      </c>
      <c r="I471" s="200">
        <v>77.459999999999994</v>
      </c>
      <c r="J471" s="200">
        <v>36.6</v>
      </c>
      <c r="K471" s="141">
        <v>-14.4</v>
      </c>
      <c r="L471" s="200">
        <v>7</v>
      </c>
      <c r="M471" s="200">
        <v>70.16</v>
      </c>
      <c r="N471" s="200">
        <v>3579684878.3299999</v>
      </c>
      <c r="O471" s="200">
        <v>0</v>
      </c>
      <c r="P471" s="188">
        <f t="shared" si="14"/>
        <v>-21.4</v>
      </c>
      <c r="Q471">
        <f t="shared" si="15"/>
        <v>3.9156397395427001</v>
      </c>
    </row>
    <row r="472" spans="1:17" ht="15">
      <c r="A472" s="200">
        <v>5762001</v>
      </c>
      <c r="B472" s="200">
        <v>-30.11</v>
      </c>
      <c r="C472" s="200">
        <v>-30.12</v>
      </c>
      <c r="D472" s="200">
        <v>7.0000000000000007E-2</v>
      </c>
      <c r="E472" s="200">
        <v>151.57</v>
      </c>
      <c r="F472" s="200">
        <v>80</v>
      </c>
      <c r="G472" s="200">
        <v>55.96</v>
      </c>
      <c r="H472" s="200">
        <v>3.8737625171459298</v>
      </c>
      <c r="I472" s="200">
        <v>77.849999999999994</v>
      </c>
      <c r="J472" s="200">
        <v>36.6</v>
      </c>
      <c r="K472" s="141">
        <v>-14.4</v>
      </c>
      <c r="L472" s="200">
        <v>7</v>
      </c>
      <c r="M472" s="200">
        <v>70.16</v>
      </c>
      <c r="N472" s="200">
        <v>3579684879.1300001</v>
      </c>
      <c r="O472" s="200">
        <v>0</v>
      </c>
      <c r="P472" s="188">
        <f t="shared" si="14"/>
        <v>-21.4</v>
      </c>
      <c r="Q472">
        <f t="shared" si="15"/>
        <v>3.8737625171459298</v>
      </c>
    </row>
    <row r="473" spans="1:17" ht="15">
      <c r="A473" s="200">
        <v>5762601</v>
      </c>
      <c r="B473" s="200">
        <v>-30.16</v>
      </c>
      <c r="C473" s="200">
        <v>-30.18</v>
      </c>
      <c r="D473" s="200">
        <v>0.1</v>
      </c>
      <c r="E473" s="200">
        <v>151.35</v>
      </c>
      <c r="F473" s="200">
        <v>80</v>
      </c>
      <c r="G473" s="200">
        <v>56.01</v>
      </c>
      <c r="H473" s="200">
        <v>3.8632488031011971</v>
      </c>
      <c r="I473" s="200">
        <v>77.95</v>
      </c>
      <c r="J473" s="200">
        <v>36.6</v>
      </c>
      <c r="K473" s="141">
        <v>-14.4</v>
      </c>
      <c r="L473" s="200">
        <v>7</v>
      </c>
      <c r="M473" s="200">
        <v>70.16</v>
      </c>
      <c r="N473" s="200">
        <v>3579684879.73</v>
      </c>
      <c r="O473" s="200">
        <v>0</v>
      </c>
      <c r="P473" s="188">
        <f t="shared" si="14"/>
        <v>-21.4</v>
      </c>
      <c r="Q473">
        <f t="shared" si="15"/>
        <v>3.8632488031011971</v>
      </c>
    </row>
    <row r="474" spans="1:17" ht="15">
      <c r="A474" s="200">
        <v>5763201</v>
      </c>
      <c r="B474" s="200">
        <v>-30.22</v>
      </c>
      <c r="C474" s="200">
        <v>-30.24</v>
      </c>
      <c r="D474" s="200">
        <v>0.1</v>
      </c>
      <c r="E474" s="200">
        <v>151.38999999999999</v>
      </c>
      <c r="F474" s="200">
        <v>80</v>
      </c>
      <c r="G474" s="200">
        <v>56.06</v>
      </c>
      <c r="H474" s="200">
        <v>3.865158125194172</v>
      </c>
      <c r="I474" s="200">
        <v>77.930000000000007</v>
      </c>
      <c r="J474" s="200">
        <v>36.6</v>
      </c>
      <c r="K474" s="141">
        <v>-14.4</v>
      </c>
      <c r="L474" s="200">
        <v>7</v>
      </c>
      <c r="M474" s="200">
        <v>70.16</v>
      </c>
      <c r="N474" s="200">
        <v>3579684880.3299999</v>
      </c>
      <c r="O474" s="200">
        <v>0</v>
      </c>
      <c r="P474" s="188">
        <f t="shared" si="14"/>
        <v>-21.4</v>
      </c>
      <c r="Q474">
        <f t="shared" si="15"/>
        <v>3.865158125194172</v>
      </c>
    </row>
    <row r="475" spans="1:17" ht="15">
      <c r="A475" s="200">
        <v>5763801</v>
      </c>
      <c r="B475" s="200">
        <v>-30.28</v>
      </c>
      <c r="C475" s="200">
        <v>-30.3</v>
      </c>
      <c r="D475" s="200">
        <v>0.1</v>
      </c>
      <c r="E475" s="200">
        <v>150.69999999999999</v>
      </c>
      <c r="F475" s="200">
        <v>80</v>
      </c>
      <c r="G475" s="200">
        <v>56.08</v>
      </c>
      <c r="H475" s="200">
        <v>3.8323623495295518</v>
      </c>
      <c r="I475" s="200">
        <v>78.25</v>
      </c>
      <c r="J475" s="200">
        <v>36.6</v>
      </c>
      <c r="K475" s="141">
        <v>-14.4</v>
      </c>
      <c r="L475" s="200">
        <v>7</v>
      </c>
      <c r="M475" s="200">
        <v>70.16</v>
      </c>
      <c r="N475" s="200">
        <v>3579684880.9299998</v>
      </c>
      <c r="O475" s="200">
        <v>0</v>
      </c>
      <c r="P475" s="188">
        <f t="shared" si="14"/>
        <v>-21.4</v>
      </c>
      <c r="Q475">
        <f t="shared" si="15"/>
        <v>3.8323623495295518</v>
      </c>
    </row>
    <row r="476" spans="1:17" ht="15">
      <c r="A476" s="200">
        <v>5764401</v>
      </c>
      <c r="B476" s="200">
        <v>-30.33</v>
      </c>
      <c r="C476" s="200">
        <v>-30.37</v>
      </c>
      <c r="D476" s="200">
        <v>0.1</v>
      </c>
      <c r="E476" s="200">
        <v>151.1</v>
      </c>
      <c r="F476" s="200">
        <v>80</v>
      </c>
      <c r="G476" s="200">
        <v>56.11</v>
      </c>
      <c r="H476" s="200">
        <v>3.8513382419076785</v>
      </c>
      <c r="I476" s="200">
        <v>78.06</v>
      </c>
      <c r="J476" s="200">
        <v>36.6</v>
      </c>
      <c r="K476" s="141">
        <v>-14.4</v>
      </c>
      <c r="L476" s="200">
        <v>7</v>
      </c>
      <c r="M476" s="200">
        <v>70.16</v>
      </c>
      <c r="N476" s="200">
        <v>3579684881.5300002</v>
      </c>
      <c r="O476" s="200">
        <v>0</v>
      </c>
      <c r="P476" s="188">
        <f t="shared" si="14"/>
        <v>-21.4</v>
      </c>
      <c r="Q476">
        <f t="shared" si="15"/>
        <v>3.8513382419076785</v>
      </c>
    </row>
    <row r="477" spans="1:17" ht="15">
      <c r="A477" s="200">
        <v>5765001</v>
      </c>
      <c r="B477" s="200">
        <v>-30.39</v>
      </c>
      <c r="C477" s="200">
        <v>-30.43</v>
      </c>
      <c r="D477" s="200">
        <v>0.1</v>
      </c>
      <c r="E477" s="200">
        <v>151.16</v>
      </c>
      <c r="F477" s="200">
        <v>80</v>
      </c>
      <c r="G477" s="200">
        <v>56.12</v>
      </c>
      <c r="H477" s="200">
        <v>3.8541932129026226</v>
      </c>
      <c r="I477" s="200">
        <v>78.040000000000006</v>
      </c>
      <c r="J477" s="200">
        <v>36.6</v>
      </c>
      <c r="K477" s="141">
        <v>-14.4</v>
      </c>
      <c r="L477" s="200">
        <v>7</v>
      </c>
      <c r="M477" s="200">
        <v>70.16</v>
      </c>
      <c r="N477" s="200">
        <v>3579684882.1300001</v>
      </c>
      <c r="O477" s="200">
        <v>0</v>
      </c>
      <c r="P477" s="188">
        <f t="shared" si="14"/>
        <v>-21.4</v>
      </c>
      <c r="Q477">
        <f t="shared" si="15"/>
        <v>3.8541932129026226</v>
      </c>
    </row>
    <row r="478" spans="1:17" ht="15">
      <c r="A478" s="200">
        <v>5765601</v>
      </c>
      <c r="B478" s="200">
        <v>-30.44</v>
      </c>
      <c r="C478" s="200">
        <v>-30.48</v>
      </c>
      <c r="D478" s="200">
        <v>0.1</v>
      </c>
      <c r="E478" s="200">
        <v>150.71</v>
      </c>
      <c r="F478" s="200">
        <v>80</v>
      </c>
      <c r="G478" s="200">
        <v>56.12</v>
      </c>
      <c r="H478" s="200">
        <v>3.8328355374069649</v>
      </c>
      <c r="I478" s="200">
        <v>78.239999999999995</v>
      </c>
      <c r="J478" s="200">
        <v>36.6</v>
      </c>
      <c r="K478" s="141">
        <v>-14.4</v>
      </c>
      <c r="L478" s="200">
        <v>7</v>
      </c>
      <c r="M478" s="200">
        <v>70.16</v>
      </c>
      <c r="N478" s="200">
        <v>3579684882.73</v>
      </c>
      <c r="O478" s="200">
        <v>0</v>
      </c>
      <c r="P478" s="188">
        <f t="shared" si="14"/>
        <v>-21.4</v>
      </c>
      <c r="Q478">
        <f t="shared" si="15"/>
        <v>3.8328355374069649</v>
      </c>
    </row>
    <row r="479" spans="1:17" ht="15">
      <c r="A479" s="200">
        <v>5766201</v>
      </c>
      <c r="B479" s="200">
        <v>-30.49</v>
      </c>
      <c r="C479" s="200">
        <v>-30.54</v>
      </c>
      <c r="D479" s="200">
        <v>0.09</v>
      </c>
      <c r="E479" s="200">
        <v>150.63</v>
      </c>
      <c r="F479" s="200">
        <v>80</v>
      </c>
      <c r="G479" s="200">
        <v>56.14</v>
      </c>
      <c r="H479" s="200">
        <v>3.8290517650796927</v>
      </c>
      <c r="I479" s="200">
        <v>78.28</v>
      </c>
      <c r="J479" s="200">
        <v>36.6</v>
      </c>
      <c r="K479" s="141">
        <v>-14.4</v>
      </c>
      <c r="L479" s="200">
        <v>7</v>
      </c>
      <c r="M479" s="200">
        <v>70.16</v>
      </c>
      <c r="N479" s="200">
        <v>3579684883.3299999</v>
      </c>
      <c r="O479" s="200">
        <v>0</v>
      </c>
      <c r="P479" s="188">
        <f t="shared" si="14"/>
        <v>-21.4</v>
      </c>
      <c r="Q479">
        <f t="shared" si="15"/>
        <v>3.8290517650796927</v>
      </c>
    </row>
    <row r="480" spans="1:17" ht="15">
      <c r="A480" s="200">
        <v>5767001</v>
      </c>
      <c r="B480" s="200">
        <v>-30.56</v>
      </c>
      <c r="C480" s="200">
        <v>-30.61</v>
      </c>
      <c r="D480" s="200">
        <v>0.09</v>
      </c>
      <c r="E480" s="200">
        <v>150.09</v>
      </c>
      <c r="F480" s="200">
        <v>80</v>
      </c>
      <c r="G480" s="200">
        <v>56.22</v>
      </c>
      <c r="H480" s="200">
        <v>3.8036143158135052</v>
      </c>
      <c r="I480" s="200">
        <v>78.52</v>
      </c>
      <c r="J480" s="200">
        <v>36.6</v>
      </c>
      <c r="K480" s="141">
        <v>-14.4</v>
      </c>
      <c r="L480" s="200">
        <v>7</v>
      </c>
      <c r="M480" s="200">
        <v>70.16</v>
      </c>
      <c r="N480" s="200">
        <v>3579684884.1300001</v>
      </c>
      <c r="O480" s="200">
        <v>0</v>
      </c>
      <c r="P480" s="188">
        <f t="shared" si="14"/>
        <v>-21.4</v>
      </c>
      <c r="Q480">
        <f t="shared" si="15"/>
        <v>3.8036143158135052</v>
      </c>
    </row>
    <row r="481" spans="1:17" ht="15">
      <c r="A481" s="200">
        <v>5767801</v>
      </c>
      <c r="B481" s="200">
        <v>-30.62</v>
      </c>
      <c r="C481" s="200">
        <v>-30.68</v>
      </c>
      <c r="D481" s="200">
        <v>0.09</v>
      </c>
      <c r="E481" s="200">
        <v>149.56</v>
      </c>
      <c r="F481" s="200">
        <v>80</v>
      </c>
      <c r="G481" s="200">
        <v>56.28</v>
      </c>
      <c r="H481" s="200">
        <v>3.7788209735749914</v>
      </c>
      <c r="I481" s="200">
        <v>78.760000000000005</v>
      </c>
      <c r="J481" s="200">
        <v>36.6</v>
      </c>
      <c r="K481" s="141">
        <v>-14.4</v>
      </c>
      <c r="L481" s="200">
        <v>7</v>
      </c>
      <c r="M481" s="200">
        <v>70.16</v>
      </c>
      <c r="N481" s="200">
        <v>3579684884.9299998</v>
      </c>
      <c r="O481" s="200">
        <v>0</v>
      </c>
      <c r="P481" s="188">
        <f t="shared" si="14"/>
        <v>-21.4</v>
      </c>
      <c r="Q481">
        <f t="shared" si="15"/>
        <v>3.7788209735749914</v>
      </c>
    </row>
    <row r="482" spans="1:17" ht="15">
      <c r="A482" s="200">
        <v>5768601</v>
      </c>
      <c r="B482" s="200">
        <v>-30.68</v>
      </c>
      <c r="C482" s="200">
        <v>-30.75</v>
      </c>
      <c r="D482" s="200">
        <v>0.09</v>
      </c>
      <c r="E482" s="200">
        <v>149.79</v>
      </c>
      <c r="F482" s="200">
        <v>80</v>
      </c>
      <c r="G482" s="200">
        <v>56.37</v>
      </c>
      <c r="H482" s="200">
        <v>3.7895594217990571</v>
      </c>
      <c r="I482" s="200">
        <v>78.650000000000006</v>
      </c>
      <c r="J482" s="200">
        <v>36.6</v>
      </c>
      <c r="K482" s="141">
        <v>-14.4</v>
      </c>
      <c r="L482" s="200">
        <v>7</v>
      </c>
      <c r="M482" s="200">
        <v>70.16</v>
      </c>
      <c r="N482" s="200">
        <v>3579684885.73</v>
      </c>
      <c r="O482" s="200">
        <v>0</v>
      </c>
      <c r="P482" s="188">
        <f t="shared" si="14"/>
        <v>-21.4</v>
      </c>
      <c r="Q482">
        <f t="shared" si="15"/>
        <v>3.7895594217990571</v>
      </c>
    </row>
    <row r="483" spans="1:17" ht="15">
      <c r="A483" s="200">
        <v>5769401</v>
      </c>
      <c r="B483" s="200">
        <v>-30.74</v>
      </c>
      <c r="C483" s="200">
        <v>-30.82</v>
      </c>
      <c r="D483" s="200">
        <v>0.08</v>
      </c>
      <c r="E483" s="200">
        <v>149.06</v>
      </c>
      <c r="F483" s="200">
        <v>80</v>
      </c>
      <c r="G483" s="200">
        <v>56.41</v>
      </c>
      <c r="H483" s="200">
        <v>3.7555864007576996</v>
      </c>
      <c r="I483" s="200">
        <v>78.98</v>
      </c>
      <c r="J483" s="200">
        <v>36.6</v>
      </c>
      <c r="K483" s="141">
        <v>-14.4</v>
      </c>
      <c r="L483" s="200">
        <v>7</v>
      </c>
      <c r="M483" s="200">
        <v>70.16</v>
      </c>
      <c r="N483" s="200">
        <v>3579684886.5300002</v>
      </c>
      <c r="O483" s="200">
        <v>0</v>
      </c>
      <c r="P483" s="188">
        <f t="shared" si="14"/>
        <v>-21.4</v>
      </c>
      <c r="Q483">
        <f t="shared" si="15"/>
        <v>3.7555864007576996</v>
      </c>
    </row>
    <row r="484" spans="1:17" ht="15">
      <c r="A484" s="200">
        <v>5770201</v>
      </c>
      <c r="B484" s="200">
        <v>-30.8</v>
      </c>
      <c r="C484" s="200">
        <v>-30.89</v>
      </c>
      <c r="D484" s="200">
        <v>0.08</v>
      </c>
      <c r="E484" s="200">
        <v>148.41999999999999</v>
      </c>
      <c r="F484" s="200">
        <v>80</v>
      </c>
      <c r="G484" s="200">
        <v>56.51</v>
      </c>
      <c r="H484" s="200">
        <v>3.7260636336595039</v>
      </c>
      <c r="I484" s="200">
        <v>79.260000000000005</v>
      </c>
      <c r="J484" s="200">
        <v>36.6</v>
      </c>
      <c r="K484" s="141">
        <v>-14.4</v>
      </c>
      <c r="L484" s="200">
        <v>7</v>
      </c>
      <c r="M484" s="200">
        <v>70.16</v>
      </c>
      <c r="N484" s="200">
        <v>3579684887.3400002</v>
      </c>
      <c r="O484" s="200">
        <v>0</v>
      </c>
      <c r="P484" s="188">
        <f t="shared" si="14"/>
        <v>-21.4</v>
      </c>
      <c r="Q484">
        <f t="shared" si="15"/>
        <v>3.7260636336595039</v>
      </c>
    </row>
    <row r="485" spans="1:17" ht="15">
      <c r="A485" s="200">
        <v>5771001</v>
      </c>
      <c r="B485" s="200">
        <v>-30.86</v>
      </c>
      <c r="C485" s="200">
        <v>-30.95</v>
      </c>
      <c r="D485" s="200">
        <v>0.08</v>
      </c>
      <c r="E485" s="200">
        <v>147.88</v>
      </c>
      <c r="F485" s="200">
        <v>80</v>
      </c>
      <c r="G485" s="200">
        <v>56.66</v>
      </c>
      <c r="H485" s="200">
        <v>3.7013414662648065</v>
      </c>
      <c r="I485" s="200">
        <v>79.510000000000005</v>
      </c>
      <c r="J485" s="200">
        <v>36.6</v>
      </c>
      <c r="K485" s="141">
        <v>-14.4</v>
      </c>
      <c r="L485" s="200">
        <v>7</v>
      </c>
      <c r="M485" s="200">
        <v>70.16</v>
      </c>
      <c r="N485" s="200">
        <v>3579684888.1300001</v>
      </c>
      <c r="O485" s="200">
        <v>0</v>
      </c>
      <c r="P485" s="188">
        <f t="shared" si="14"/>
        <v>-21.4</v>
      </c>
      <c r="Q485">
        <f t="shared" si="15"/>
        <v>3.7013414662648065</v>
      </c>
    </row>
    <row r="486" spans="1:17" ht="15">
      <c r="A486" s="200">
        <v>5771801</v>
      </c>
      <c r="B486" s="200">
        <v>-30.92</v>
      </c>
      <c r="C486" s="200">
        <v>-31.02</v>
      </c>
      <c r="D486" s="200">
        <v>0.08</v>
      </c>
      <c r="E486" s="200">
        <v>147.19</v>
      </c>
      <c r="F486" s="200">
        <v>80</v>
      </c>
      <c r="G486" s="200">
        <v>56.8</v>
      </c>
      <c r="H486" s="200">
        <v>3.6699986704027916</v>
      </c>
      <c r="I486" s="200">
        <v>79.81</v>
      </c>
      <c r="J486" s="200">
        <v>36.6</v>
      </c>
      <c r="K486" s="141">
        <v>-14.4</v>
      </c>
      <c r="L486" s="200">
        <v>7</v>
      </c>
      <c r="M486" s="200">
        <v>70.16</v>
      </c>
      <c r="N486" s="200">
        <v>3579684888.9299998</v>
      </c>
      <c r="O486" s="200">
        <v>0</v>
      </c>
      <c r="P486" s="188">
        <f t="shared" si="14"/>
        <v>-21.4</v>
      </c>
      <c r="Q486">
        <f t="shared" si="15"/>
        <v>3.6699986704027916</v>
      </c>
    </row>
    <row r="487" spans="1:17" ht="15">
      <c r="A487" s="200">
        <v>5772601</v>
      </c>
      <c r="B487" s="200">
        <v>-30.98</v>
      </c>
      <c r="C487" s="200">
        <v>-31.08</v>
      </c>
      <c r="D487" s="200">
        <v>0.08</v>
      </c>
      <c r="E487" s="200">
        <v>146.91</v>
      </c>
      <c r="F487" s="200">
        <v>80</v>
      </c>
      <c r="G487" s="200">
        <v>56.93</v>
      </c>
      <c r="H487" s="200">
        <v>3.6573579396213027</v>
      </c>
      <c r="I487" s="200">
        <v>79.930000000000007</v>
      </c>
      <c r="J487" s="200">
        <v>36.6</v>
      </c>
      <c r="K487" s="141">
        <v>-14.4</v>
      </c>
      <c r="L487" s="200">
        <v>7</v>
      </c>
      <c r="M487" s="200">
        <v>70.16</v>
      </c>
      <c r="N487" s="200">
        <v>3579684889.73</v>
      </c>
      <c r="O487" s="200">
        <v>0</v>
      </c>
      <c r="P487" s="188">
        <f t="shared" si="14"/>
        <v>-21.4</v>
      </c>
      <c r="Q487">
        <f t="shared" si="15"/>
        <v>3.6573579396213027</v>
      </c>
    </row>
    <row r="488" spans="1:17" ht="15">
      <c r="A488" s="200">
        <v>5773401</v>
      </c>
      <c r="B488" s="200">
        <v>-31.04</v>
      </c>
      <c r="C488" s="200">
        <v>-31.14</v>
      </c>
      <c r="D488" s="200">
        <v>0.08</v>
      </c>
      <c r="E488" s="200">
        <v>145.44999999999999</v>
      </c>
      <c r="F488" s="200">
        <v>80</v>
      </c>
      <c r="G488" s="200">
        <v>57.04</v>
      </c>
      <c r="H488" s="200">
        <v>3.5921634675666412</v>
      </c>
      <c r="I488" s="200">
        <v>80.58</v>
      </c>
      <c r="J488" s="200">
        <v>36.6</v>
      </c>
      <c r="K488" s="141">
        <v>-14.4</v>
      </c>
      <c r="L488" s="200">
        <v>7</v>
      </c>
      <c r="M488" s="200">
        <v>70.16</v>
      </c>
      <c r="N488" s="200">
        <v>3579684890.5300002</v>
      </c>
      <c r="O488" s="200">
        <v>0</v>
      </c>
      <c r="P488" s="188">
        <f t="shared" si="14"/>
        <v>-21.4</v>
      </c>
      <c r="Q488">
        <f t="shared" si="15"/>
        <v>3.5921634675666412</v>
      </c>
    </row>
    <row r="489" spans="1:17" ht="15">
      <c r="A489" s="200">
        <v>5774201</v>
      </c>
      <c r="B489" s="200">
        <v>-31.09</v>
      </c>
      <c r="C489" s="200">
        <v>-31.2</v>
      </c>
      <c r="D489" s="200">
        <v>0.08</v>
      </c>
      <c r="E489" s="200">
        <v>144.9</v>
      </c>
      <c r="F489" s="200">
        <v>80</v>
      </c>
      <c r="G489" s="200">
        <v>57.11</v>
      </c>
      <c r="H489" s="200">
        <v>3.5679113136916496</v>
      </c>
      <c r="I489" s="200">
        <v>80.819999999999993</v>
      </c>
      <c r="J489" s="200">
        <v>36.6</v>
      </c>
      <c r="K489" s="141">
        <v>-14.4</v>
      </c>
      <c r="L489" s="200">
        <v>7</v>
      </c>
      <c r="M489" s="200">
        <v>70.16</v>
      </c>
      <c r="N489" s="200">
        <v>3579684891.3299999</v>
      </c>
      <c r="O489" s="200">
        <v>0</v>
      </c>
      <c r="P489" s="188">
        <f t="shared" si="14"/>
        <v>-21.4</v>
      </c>
      <c r="Q489">
        <f t="shared" si="15"/>
        <v>3.5679113136916496</v>
      </c>
    </row>
    <row r="490" spans="1:17" ht="15">
      <c r="A490" s="200">
        <v>5775001</v>
      </c>
      <c r="B490" s="200">
        <v>-31.15</v>
      </c>
      <c r="C490" s="200">
        <v>-31.27</v>
      </c>
      <c r="D490" s="200">
        <v>0.08</v>
      </c>
      <c r="E490" s="200">
        <v>144.62</v>
      </c>
      <c r="F490" s="200">
        <v>80</v>
      </c>
      <c r="G490" s="200">
        <v>57.09</v>
      </c>
      <c r="H490" s="200">
        <v>3.5556283528650936</v>
      </c>
      <c r="I490" s="200">
        <v>80.95</v>
      </c>
      <c r="J490" s="200">
        <v>36.6</v>
      </c>
      <c r="K490" s="141">
        <v>-14.4</v>
      </c>
      <c r="L490" s="200">
        <v>7</v>
      </c>
      <c r="M490" s="200">
        <v>70.16</v>
      </c>
      <c r="N490" s="200">
        <v>3579684892.1300001</v>
      </c>
      <c r="O490" s="200">
        <v>0</v>
      </c>
      <c r="P490" s="188">
        <f t="shared" si="14"/>
        <v>-21.4</v>
      </c>
      <c r="Q490">
        <f t="shared" si="15"/>
        <v>3.5556283528650936</v>
      </c>
    </row>
    <row r="491" spans="1:17" ht="15">
      <c r="A491" s="200">
        <v>5775801</v>
      </c>
      <c r="B491" s="200">
        <v>-31.2</v>
      </c>
      <c r="C491" s="200">
        <v>-31.33</v>
      </c>
      <c r="D491" s="200">
        <v>0.08</v>
      </c>
      <c r="E491" s="200">
        <v>145.27000000000001</v>
      </c>
      <c r="F491" s="200">
        <v>80</v>
      </c>
      <c r="G491" s="200">
        <v>57.11</v>
      </c>
      <c r="H491" s="200">
        <v>3.5842080925401549</v>
      </c>
      <c r="I491" s="200">
        <v>80.66</v>
      </c>
      <c r="J491" s="200">
        <v>36.6</v>
      </c>
      <c r="K491" s="141">
        <v>-14.4</v>
      </c>
      <c r="L491" s="200">
        <v>7</v>
      </c>
      <c r="M491" s="200">
        <v>70.16</v>
      </c>
      <c r="N491" s="200">
        <v>3579684892.9299998</v>
      </c>
      <c r="O491" s="200">
        <v>0</v>
      </c>
      <c r="P491" s="188">
        <f t="shared" si="14"/>
        <v>-21.4</v>
      </c>
      <c r="Q491">
        <f t="shared" si="15"/>
        <v>3.5842080925401549</v>
      </c>
    </row>
    <row r="492" spans="1:17" ht="15">
      <c r="A492" s="200">
        <v>5776601</v>
      </c>
      <c r="B492" s="200">
        <v>-31.26</v>
      </c>
      <c r="C492" s="200">
        <v>-31.39</v>
      </c>
      <c r="D492" s="200">
        <v>0.08</v>
      </c>
      <c r="E492" s="200">
        <v>144.72999999999999</v>
      </c>
      <c r="F492" s="200">
        <v>80</v>
      </c>
      <c r="G492" s="200">
        <v>57.32</v>
      </c>
      <c r="H492" s="200">
        <v>3.5604487107481146</v>
      </c>
      <c r="I492" s="200">
        <v>80.900000000000006</v>
      </c>
      <c r="J492" s="200">
        <v>36.6</v>
      </c>
      <c r="K492" s="141">
        <v>-14.4</v>
      </c>
      <c r="L492" s="200">
        <v>7</v>
      </c>
      <c r="M492" s="200">
        <v>70.16</v>
      </c>
      <c r="N492" s="200">
        <v>3579684893.73</v>
      </c>
      <c r="O492" s="200">
        <v>0</v>
      </c>
      <c r="P492" s="188">
        <f t="shared" si="14"/>
        <v>-21.4</v>
      </c>
      <c r="Q492">
        <f t="shared" si="15"/>
        <v>3.5604487107481146</v>
      </c>
    </row>
    <row r="493" spans="1:17" ht="15">
      <c r="A493" s="200">
        <v>5777401</v>
      </c>
      <c r="B493" s="200">
        <v>-31.32</v>
      </c>
      <c r="C493" s="200">
        <v>-31.45</v>
      </c>
      <c r="D493" s="200">
        <v>0.08</v>
      </c>
      <c r="E493" s="200">
        <v>143.9</v>
      </c>
      <c r="F493" s="200">
        <v>80</v>
      </c>
      <c r="G493" s="200">
        <v>57.34</v>
      </c>
      <c r="H493" s="200">
        <v>3.5242384828425188</v>
      </c>
      <c r="I493" s="200">
        <v>81.260000000000005</v>
      </c>
      <c r="J493" s="200">
        <v>36.6</v>
      </c>
      <c r="K493" s="141">
        <v>-14.4</v>
      </c>
      <c r="L493" s="200">
        <v>7</v>
      </c>
      <c r="M493" s="200">
        <v>70.16</v>
      </c>
      <c r="N493" s="200">
        <v>3579684894.5300002</v>
      </c>
      <c r="O493" s="200">
        <v>0</v>
      </c>
      <c r="P493" s="188">
        <f t="shared" si="14"/>
        <v>-21.4</v>
      </c>
      <c r="Q493">
        <f t="shared" si="15"/>
        <v>3.5242384828425188</v>
      </c>
    </row>
    <row r="494" spans="1:17" ht="15">
      <c r="A494" s="200">
        <v>5778201</v>
      </c>
      <c r="B494" s="200">
        <v>-31.37</v>
      </c>
      <c r="C494" s="200">
        <v>-31.51</v>
      </c>
      <c r="D494" s="200">
        <v>0.08</v>
      </c>
      <c r="E494" s="200">
        <v>142.41999999999999</v>
      </c>
      <c r="F494" s="200">
        <v>80</v>
      </c>
      <c r="G494" s="200">
        <v>57.65</v>
      </c>
      <c r="H494" s="200">
        <v>3.460581132157833</v>
      </c>
      <c r="I494" s="200">
        <v>81.91</v>
      </c>
      <c r="J494" s="200">
        <v>36.6</v>
      </c>
      <c r="K494" s="141">
        <v>-14.4</v>
      </c>
      <c r="L494" s="200">
        <v>7</v>
      </c>
      <c r="M494" s="200">
        <v>70.16</v>
      </c>
      <c r="N494" s="200">
        <v>3579684895.3299999</v>
      </c>
      <c r="O494" s="200">
        <v>0</v>
      </c>
      <c r="P494" s="188">
        <f t="shared" si="14"/>
        <v>-21.4</v>
      </c>
      <c r="Q494">
        <f t="shared" si="15"/>
        <v>3.460581132157833</v>
      </c>
    </row>
    <row r="495" spans="1:17" ht="15">
      <c r="A495" s="200">
        <v>5779001</v>
      </c>
      <c r="B495" s="200">
        <v>-31.43</v>
      </c>
      <c r="C495" s="200">
        <v>-31.58</v>
      </c>
      <c r="D495" s="200">
        <v>0.08</v>
      </c>
      <c r="E495" s="200">
        <v>141.26</v>
      </c>
      <c r="F495" s="200">
        <v>80</v>
      </c>
      <c r="G495" s="200">
        <v>57.83</v>
      </c>
      <c r="H495" s="200">
        <v>3.4114835844742317</v>
      </c>
      <c r="I495" s="200">
        <v>82.41</v>
      </c>
      <c r="J495" s="200">
        <v>36.6</v>
      </c>
      <c r="K495" s="141">
        <v>-14.4</v>
      </c>
      <c r="L495" s="200">
        <v>7</v>
      </c>
      <c r="M495" s="200">
        <v>70.16</v>
      </c>
      <c r="N495" s="200">
        <v>3579684896.1300001</v>
      </c>
      <c r="O495" s="200">
        <v>0</v>
      </c>
      <c r="P495" s="188">
        <f t="shared" si="14"/>
        <v>-21.4</v>
      </c>
      <c r="Q495">
        <f t="shared" si="15"/>
        <v>3.4114835844742317</v>
      </c>
    </row>
    <row r="496" spans="1:17" ht="15">
      <c r="A496" s="200">
        <v>5779801</v>
      </c>
      <c r="B496" s="200">
        <v>-31.48</v>
      </c>
      <c r="C496" s="200">
        <v>-31.64</v>
      </c>
      <c r="D496" s="200">
        <v>0.08</v>
      </c>
      <c r="E496" s="200">
        <v>139.61000000000001</v>
      </c>
      <c r="F496" s="200">
        <v>80</v>
      </c>
      <c r="G496" s="200">
        <v>58.09</v>
      </c>
      <c r="H496" s="200">
        <v>3.34281680636292</v>
      </c>
      <c r="I496" s="200">
        <v>83.13</v>
      </c>
      <c r="J496" s="200">
        <v>36.6</v>
      </c>
      <c r="K496" s="141">
        <v>-14.4</v>
      </c>
      <c r="L496" s="200">
        <v>7</v>
      </c>
      <c r="M496" s="200">
        <v>70.16</v>
      </c>
      <c r="N496" s="200">
        <v>3579684896.9299998</v>
      </c>
      <c r="O496" s="200">
        <v>0</v>
      </c>
      <c r="P496" s="188">
        <f t="shared" si="14"/>
        <v>-21.4</v>
      </c>
      <c r="Q496">
        <f t="shared" si="15"/>
        <v>3.34281680636292</v>
      </c>
    </row>
    <row r="497" spans="1:17" ht="15">
      <c r="A497" s="200">
        <v>5780601</v>
      </c>
      <c r="B497" s="200">
        <v>-31.54</v>
      </c>
      <c r="C497" s="200">
        <v>-31.7</v>
      </c>
      <c r="D497" s="200">
        <v>7.0000000000000007E-2</v>
      </c>
      <c r="E497" s="200">
        <v>138.26</v>
      </c>
      <c r="F497" s="200">
        <v>80</v>
      </c>
      <c r="G497" s="200">
        <v>58.32</v>
      </c>
      <c r="H497" s="200">
        <v>3.2876285778553682</v>
      </c>
      <c r="I497" s="200">
        <v>83.71</v>
      </c>
      <c r="J497" s="200">
        <v>36.6</v>
      </c>
      <c r="K497" s="141">
        <v>-14.4</v>
      </c>
      <c r="L497" s="200">
        <v>7</v>
      </c>
      <c r="M497" s="200">
        <v>70.16</v>
      </c>
      <c r="N497" s="200">
        <v>3579684897.73</v>
      </c>
      <c r="O497" s="200">
        <v>0</v>
      </c>
      <c r="P497" s="188">
        <f t="shared" si="14"/>
        <v>-21.4</v>
      </c>
      <c r="Q497">
        <f t="shared" si="15"/>
        <v>3.2876285778553682</v>
      </c>
    </row>
    <row r="498" spans="1:17" ht="15">
      <c r="A498" s="200">
        <v>5781401</v>
      </c>
      <c r="B498" s="200">
        <v>-31.59</v>
      </c>
      <c r="C498" s="200">
        <v>-31.76</v>
      </c>
      <c r="D498" s="200">
        <v>0.08</v>
      </c>
      <c r="E498" s="200">
        <v>137.47</v>
      </c>
      <c r="F498" s="200">
        <v>80</v>
      </c>
      <c r="G498" s="200">
        <v>58.45</v>
      </c>
      <c r="H498" s="200">
        <v>3.2557375338922938</v>
      </c>
      <c r="I498" s="200">
        <v>84.04</v>
      </c>
      <c r="J498" s="200">
        <v>36.6</v>
      </c>
      <c r="K498" s="141">
        <v>-14.4</v>
      </c>
      <c r="L498" s="200">
        <v>7</v>
      </c>
      <c r="M498" s="200">
        <v>70.16</v>
      </c>
      <c r="N498" s="200">
        <v>3579684898.5300002</v>
      </c>
      <c r="O498" s="200">
        <v>0</v>
      </c>
      <c r="P498" s="188">
        <f t="shared" si="14"/>
        <v>-21.4</v>
      </c>
      <c r="Q498">
        <f t="shared" si="15"/>
        <v>3.2557375338922938</v>
      </c>
    </row>
    <row r="499" spans="1:17" ht="15">
      <c r="A499" s="200">
        <v>5782202</v>
      </c>
      <c r="B499" s="200">
        <v>-31.64</v>
      </c>
      <c r="C499" s="200">
        <v>-31.81</v>
      </c>
      <c r="D499" s="200">
        <v>7.0000000000000007E-2</v>
      </c>
      <c r="E499" s="200">
        <v>136.6</v>
      </c>
      <c r="F499" s="200">
        <v>80</v>
      </c>
      <c r="G499" s="200">
        <v>58.56</v>
      </c>
      <c r="H499" s="200">
        <v>3.2209554702670444</v>
      </c>
      <c r="I499" s="200">
        <v>84.42</v>
      </c>
      <c r="J499" s="200">
        <v>36.6</v>
      </c>
      <c r="K499" s="141">
        <v>-14.4</v>
      </c>
      <c r="L499" s="200">
        <v>7</v>
      </c>
      <c r="M499" s="200">
        <v>70.16</v>
      </c>
      <c r="N499" s="200">
        <v>3579684899.3400002</v>
      </c>
      <c r="O499" s="200">
        <v>0</v>
      </c>
      <c r="P499" s="188">
        <f t="shared" si="14"/>
        <v>-21.4</v>
      </c>
      <c r="Q499">
        <f t="shared" si="15"/>
        <v>3.2209554702670444</v>
      </c>
    </row>
    <row r="500" spans="1:17" ht="15">
      <c r="A500" s="200">
        <v>5783001</v>
      </c>
      <c r="B500" s="200">
        <v>-31.7</v>
      </c>
      <c r="C500" s="200">
        <v>-31.87</v>
      </c>
      <c r="D500" s="200">
        <v>7.0000000000000007E-2</v>
      </c>
      <c r="E500" s="200">
        <v>136.99</v>
      </c>
      <c r="F500" s="200">
        <v>80</v>
      </c>
      <c r="G500" s="200">
        <v>58.28</v>
      </c>
      <c r="H500" s="200">
        <v>3.2365039305238721</v>
      </c>
      <c r="I500" s="200">
        <v>84.25</v>
      </c>
      <c r="J500" s="200">
        <v>36.6</v>
      </c>
      <c r="K500" s="141">
        <v>-14.4</v>
      </c>
      <c r="L500" s="200">
        <v>7</v>
      </c>
      <c r="M500" s="200">
        <v>70.16</v>
      </c>
      <c r="N500" s="200">
        <v>3579684900.1300001</v>
      </c>
      <c r="O500" s="200">
        <v>0</v>
      </c>
      <c r="P500" s="188">
        <f t="shared" si="14"/>
        <v>-21.4</v>
      </c>
      <c r="Q500">
        <f t="shared" si="15"/>
        <v>3.2365039305238721</v>
      </c>
    </row>
    <row r="501" spans="1:17" ht="15">
      <c r="A501" s="200">
        <v>5783801</v>
      </c>
      <c r="B501" s="200">
        <v>-31.75</v>
      </c>
      <c r="C501" s="200">
        <v>-31.93</v>
      </c>
      <c r="D501" s="200">
        <v>7.0000000000000007E-2</v>
      </c>
      <c r="E501" s="200">
        <v>138.47</v>
      </c>
      <c r="F501" s="200">
        <v>80</v>
      </c>
      <c r="G501" s="200">
        <v>58.16</v>
      </c>
      <c r="H501" s="200">
        <v>3.2961557779969257</v>
      </c>
      <c r="I501" s="200">
        <v>83.62</v>
      </c>
      <c r="J501" s="200">
        <v>36.6</v>
      </c>
      <c r="K501" s="141">
        <v>-14.4</v>
      </c>
      <c r="L501" s="200">
        <v>7</v>
      </c>
      <c r="M501" s="200">
        <v>70.16</v>
      </c>
      <c r="N501" s="200">
        <v>3579684900.9299998</v>
      </c>
      <c r="O501" s="200">
        <v>0</v>
      </c>
      <c r="P501" s="188">
        <f t="shared" ref="P501:P564" si="16">IF(C501&lt;=K501,K501-L501,C501-L501)</f>
        <v>-21.4</v>
      </c>
      <c r="Q501">
        <f t="shared" ref="Q501:Q564" si="17">E501/((M501+J501-P501)-(((0.00001*E501^2)+(0.0026*E501))*(F501)))*2</f>
        <v>3.2961557779969257</v>
      </c>
    </row>
    <row r="502" spans="1:17" ht="15">
      <c r="A502" s="200">
        <v>5784601</v>
      </c>
      <c r="B502" s="200">
        <v>-31.8</v>
      </c>
      <c r="C502" s="200">
        <v>-31.98</v>
      </c>
      <c r="D502" s="200">
        <v>7.0000000000000007E-2</v>
      </c>
      <c r="E502" s="200">
        <v>140.25</v>
      </c>
      <c r="F502" s="200">
        <v>80</v>
      </c>
      <c r="G502" s="200">
        <v>57.72</v>
      </c>
      <c r="H502" s="200">
        <v>3.3692904490525448</v>
      </c>
      <c r="I502" s="200">
        <v>82.85</v>
      </c>
      <c r="J502" s="200">
        <v>36.6</v>
      </c>
      <c r="K502" s="141">
        <v>-14.4</v>
      </c>
      <c r="L502" s="200">
        <v>7</v>
      </c>
      <c r="M502" s="200">
        <v>70.16</v>
      </c>
      <c r="N502" s="200">
        <v>3579684901.73</v>
      </c>
      <c r="O502" s="200">
        <v>0</v>
      </c>
      <c r="P502" s="188">
        <f t="shared" si="16"/>
        <v>-21.4</v>
      </c>
      <c r="Q502">
        <f t="shared" si="17"/>
        <v>3.3692904490525448</v>
      </c>
    </row>
    <row r="503" spans="1:17" ht="15">
      <c r="A503" s="200">
        <v>5785401</v>
      </c>
      <c r="B503" s="200">
        <v>-31.86</v>
      </c>
      <c r="C503" s="200">
        <v>-32.049999999999997</v>
      </c>
      <c r="D503" s="200">
        <v>0.08</v>
      </c>
      <c r="E503" s="200">
        <v>141.66</v>
      </c>
      <c r="F503" s="200">
        <v>80</v>
      </c>
      <c r="G503" s="200">
        <v>57.51</v>
      </c>
      <c r="H503" s="200">
        <v>3.4283359643089226</v>
      </c>
      <c r="I503" s="200">
        <v>82.24</v>
      </c>
      <c r="J503" s="200">
        <v>36.6</v>
      </c>
      <c r="K503" s="141">
        <v>-14.4</v>
      </c>
      <c r="L503" s="200">
        <v>7</v>
      </c>
      <c r="M503" s="200">
        <v>70.16</v>
      </c>
      <c r="N503" s="200">
        <v>3579684902.5300002</v>
      </c>
      <c r="O503" s="200">
        <v>0</v>
      </c>
      <c r="P503" s="188">
        <f t="shared" si="16"/>
        <v>-21.4</v>
      </c>
      <c r="Q503">
        <f t="shared" si="17"/>
        <v>3.4283359643089226</v>
      </c>
    </row>
    <row r="504" spans="1:17" ht="15">
      <c r="A504" s="200">
        <v>5786201</v>
      </c>
      <c r="B504" s="200">
        <v>-31.91</v>
      </c>
      <c r="C504" s="200">
        <v>-32.11</v>
      </c>
      <c r="D504" s="200">
        <v>0.08</v>
      </c>
      <c r="E504" s="200">
        <v>143.49</v>
      </c>
      <c r="F504" s="200">
        <v>80</v>
      </c>
      <c r="G504" s="200">
        <v>57.3</v>
      </c>
      <c r="H504" s="200">
        <v>3.5064878735063165</v>
      </c>
      <c r="I504" s="200">
        <v>81.44</v>
      </c>
      <c r="J504" s="200">
        <v>36.6</v>
      </c>
      <c r="K504" s="141">
        <v>-14.4</v>
      </c>
      <c r="L504" s="200">
        <v>7</v>
      </c>
      <c r="M504" s="200">
        <v>70.16</v>
      </c>
      <c r="N504" s="200">
        <v>3579684903.3400002</v>
      </c>
      <c r="O504" s="200">
        <v>0</v>
      </c>
      <c r="P504" s="188">
        <f t="shared" si="16"/>
        <v>-21.4</v>
      </c>
      <c r="Q504">
        <f t="shared" si="17"/>
        <v>3.5064878735063165</v>
      </c>
    </row>
    <row r="505" spans="1:17" ht="15">
      <c r="A505" s="200">
        <v>5787001</v>
      </c>
      <c r="B505" s="200">
        <v>-31.97</v>
      </c>
      <c r="C505" s="200">
        <v>-32.17</v>
      </c>
      <c r="D505" s="200">
        <v>0.08</v>
      </c>
      <c r="E505" s="200">
        <v>144.46</v>
      </c>
      <c r="F505" s="200">
        <v>80</v>
      </c>
      <c r="G505" s="200">
        <v>57.14</v>
      </c>
      <c r="H505" s="200">
        <v>3.5486286481558178</v>
      </c>
      <c r="I505" s="200">
        <v>81.010000000000005</v>
      </c>
      <c r="J505" s="200">
        <v>36.6</v>
      </c>
      <c r="K505" s="141">
        <v>-14.4</v>
      </c>
      <c r="L505" s="200">
        <v>7</v>
      </c>
      <c r="M505" s="200">
        <v>70.16</v>
      </c>
      <c r="N505" s="200">
        <v>3579684904.1300001</v>
      </c>
      <c r="O505" s="200">
        <v>0</v>
      </c>
      <c r="P505" s="188">
        <f t="shared" si="16"/>
        <v>-21.4</v>
      </c>
      <c r="Q505">
        <f t="shared" si="17"/>
        <v>3.5486286481558178</v>
      </c>
    </row>
    <row r="506" spans="1:17" ht="15">
      <c r="A506" s="200">
        <v>5787801</v>
      </c>
      <c r="B506" s="200">
        <v>-32.020000000000003</v>
      </c>
      <c r="C506" s="200">
        <v>-32.229999999999997</v>
      </c>
      <c r="D506" s="200">
        <v>7.0000000000000007E-2</v>
      </c>
      <c r="E506" s="200">
        <v>145.65</v>
      </c>
      <c r="F506" s="200">
        <v>80</v>
      </c>
      <c r="G506" s="200">
        <v>56.97</v>
      </c>
      <c r="H506" s="200">
        <v>3.6010237736548514</v>
      </c>
      <c r="I506" s="200">
        <v>80.489999999999995</v>
      </c>
      <c r="J506" s="200">
        <v>36.6</v>
      </c>
      <c r="K506" s="141">
        <v>-14.4</v>
      </c>
      <c r="L506" s="200">
        <v>7</v>
      </c>
      <c r="M506" s="200">
        <v>70.16</v>
      </c>
      <c r="N506" s="200">
        <v>3579684904.9299998</v>
      </c>
      <c r="O506" s="200">
        <v>0</v>
      </c>
      <c r="P506" s="188">
        <f t="shared" si="16"/>
        <v>-21.4</v>
      </c>
      <c r="Q506">
        <f t="shared" si="17"/>
        <v>3.6010237736548514</v>
      </c>
    </row>
    <row r="507" spans="1:17" ht="15">
      <c r="A507" s="200">
        <v>5788601</v>
      </c>
      <c r="B507" s="200">
        <v>-32.08</v>
      </c>
      <c r="C507" s="200">
        <v>-32.29</v>
      </c>
      <c r="D507" s="200">
        <v>7.0000000000000007E-2</v>
      </c>
      <c r="E507" s="200">
        <v>145.97</v>
      </c>
      <c r="F507" s="200">
        <v>80</v>
      </c>
      <c r="G507" s="200">
        <v>56.96</v>
      </c>
      <c r="H507" s="200">
        <v>3.6152464703358276</v>
      </c>
      <c r="I507" s="200">
        <v>80.349999999999994</v>
      </c>
      <c r="J507" s="200">
        <v>36.6</v>
      </c>
      <c r="K507" s="141">
        <v>-14.4</v>
      </c>
      <c r="L507" s="200">
        <v>7</v>
      </c>
      <c r="M507" s="200">
        <v>70.16</v>
      </c>
      <c r="N507" s="200">
        <v>3579684905.73</v>
      </c>
      <c r="O507" s="200">
        <v>0</v>
      </c>
      <c r="P507" s="188">
        <f t="shared" si="16"/>
        <v>-21.4</v>
      </c>
      <c r="Q507">
        <f t="shared" si="17"/>
        <v>3.6152464703358276</v>
      </c>
    </row>
    <row r="508" spans="1:17" ht="15">
      <c r="A508" s="200">
        <v>5789401</v>
      </c>
      <c r="B508" s="200">
        <v>-32.130000000000003</v>
      </c>
      <c r="C508" s="200">
        <v>-32.35</v>
      </c>
      <c r="D508" s="200">
        <v>0.08</v>
      </c>
      <c r="E508" s="200">
        <v>146.1</v>
      </c>
      <c r="F508" s="200">
        <v>80</v>
      </c>
      <c r="G508" s="200">
        <v>56.89</v>
      </c>
      <c r="H508" s="200">
        <v>3.6210407599813581</v>
      </c>
      <c r="I508" s="200">
        <v>80.290000000000006</v>
      </c>
      <c r="J508" s="200">
        <v>36.6</v>
      </c>
      <c r="K508" s="141">
        <v>-14.4</v>
      </c>
      <c r="L508" s="200">
        <v>7</v>
      </c>
      <c r="M508" s="200">
        <v>70.16</v>
      </c>
      <c r="N508" s="200">
        <v>3579684906.5300002</v>
      </c>
      <c r="O508" s="200">
        <v>0</v>
      </c>
      <c r="P508" s="188">
        <f t="shared" si="16"/>
        <v>-21.4</v>
      </c>
      <c r="Q508">
        <f t="shared" si="17"/>
        <v>3.6210407599813581</v>
      </c>
    </row>
    <row r="509" spans="1:17" ht="15">
      <c r="A509" s="200">
        <v>5790201</v>
      </c>
      <c r="B509" s="200">
        <v>-32.19</v>
      </c>
      <c r="C509" s="200">
        <v>-32.409999999999997</v>
      </c>
      <c r="D509" s="200">
        <v>0.08</v>
      </c>
      <c r="E509" s="200">
        <v>146.52000000000001</v>
      </c>
      <c r="F509" s="200">
        <v>80</v>
      </c>
      <c r="G509" s="200">
        <v>56.9</v>
      </c>
      <c r="H509" s="200">
        <v>3.6398256088900607</v>
      </c>
      <c r="I509" s="200">
        <v>80.11</v>
      </c>
      <c r="J509" s="200">
        <v>36.6</v>
      </c>
      <c r="K509" s="141">
        <v>-14.4</v>
      </c>
      <c r="L509" s="200">
        <v>7</v>
      </c>
      <c r="M509" s="200">
        <v>70.16</v>
      </c>
      <c r="N509" s="200">
        <v>3579684907.3400002</v>
      </c>
      <c r="O509" s="200">
        <v>0</v>
      </c>
      <c r="P509" s="188">
        <f t="shared" si="16"/>
        <v>-21.4</v>
      </c>
      <c r="Q509">
        <f t="shared" si="17"/>
        <v>3.6398256088900607</v>
      </c>
    </row>
    <row r="510" spans="1:17" ht="15">
      <c r="A510" s="200">
        <v>5791001</v>
      </c>
      <c r="B510" s="200">
        <v>-32.25</v>
      </c>
      <c r="C510" s="200">
        <v>-32.479999999999997</v>
      </c>
      <c r="D510" s="200">
        <v>0.08</v>
      </c>
      <c r="E510" s="200">
        <v>146.47999999999999</v>
      </c>
      <c r="F510" s="200">
        <v>80</v>
      </c>
      <c r="G510" s="200">
        <v>56.86</v>
      </c>
      <c r="H510" s="200">
        <v>3.6380322939960532</v>
      </c>
      <c r="I510" s="200">
        <v>80.12</v>
      </c>
      <c r="J510" s="200">
        <v>36.6</v>
      </c>
      <c r="K510" s="141">
        <v>-14.4</v>
      </c>
      <c r="L510" s="200">
        <v>7</v>
      </c>
      <c r="M510" s="200">
        <v>70.16</v>
      </c>
      <c r="N510" s="200">
        <v>3579684908.1300001</v>
      </c>
      <c r="O510" s="200">
        <v>0</v>
      </c>
      <c r="P510" s="188">
        <f t="shared" si="16"/>
        <v>-21.4</v>
      </c>
      <c r="Q510">
        <f t="shared" si="17"/>
        <v>3.6380322939960532</v>
      </c>
    </row>
    <row r="511" spans="1:17" ht="15">
      <c r="A511" s="200">
        <v>5791801</v>
      </c>
      <c r="B511" s="200">
        <v>-32.299999999999997</v>
      </c>
      <c r="C511" s="200">
        <v>-32.54</v>
      </c>
      <c r="D511" s="200">
        <v>0.08</v>
      </c>
      <c r="E511" s="200">
        <v>146.72999999999999</v>
      </c>
      <c r="F511" s="200">
        <v>80</v>
      </c>
      <c r="G511" s="200">
        <v>56.87</v>
      </c>
      <c r="H511" s="200">
        <v>3.6492553667190961</v>
      </c>
      <c r="I511" s="200">
        <v>80.010000000000005</v>
      </c>
      <c r="J511" s="200">
        <v>36.6</v>
      </c>
      <c r="K511" s="141">
        <v>-14.4</v>
      </c>
      <c r="L511" s="200">
        <v>7</v>
      </c>
      <c r="M511" s="200">
        <v>70.16</v>
      </c>
      <c r="N511" s="200">
        <v>3579684908.9299998</v>
      </c>
      <c r="O511" s="200">
        <v>0</v>
      </c>
      <c r="P511" s="188">
        <f t="shared" si="16"/>
        <v>-21.4</v>
      </c>
      <c r="Q511">
        <f t="shared" si="17"/>
        <v>3.6492553667190961</v>
      </c>
    </row>
    <row r="512" spans="1:17" ht="15">
      <c r="A512" s="200">
        <v>5792601</v>
      </c>
      <c r="B512" s="200">
        <v>-32.36</v>
      </c>
      <c r="C512" s="200">
        <v>-32.6</v>
      </c>
      <c r="D512" s="200">
        <v>0.08</v>
      </c>
      <c r="E512" s="200">
        <v>146.84</v>
      </c>
      <c r="F512" s="200">
        <v>80</v>
      </c>
      <c r="G512" s="200">
        <v>56.84</v>
      </c>
      <c r="H512" s="200">
        <v>3.6542047487691733</v>
      </c>
      <c r="I512" s="200">
        <v>79.97</v>
      </c>
      <c r="J512" s="200">
        <v>36.6</v>
      </c>
      <c r="K512" s="141">
        <v>-14.4</v>
      </c>
      <c r="L512" s="200">
        <v>7</v>
      </c>
      <c r="M512" s="200">
        <v>70.16</v>
      </c>
      <c r="N512" s="200">
        <v>3579684909.73</v>
      </c>
      <c r="O512" s="200">
        <v>0</v>
      </c>
      <c r="P512" s="188">
        <f t="shared" si="16"/>
        <v>-21.4</v>
      </c>
      <c r="Q512">
        <f t="shared" si="17"/>
        <v>3.6542047487691733</v>
      </c>
    </row>
    <row r="513" spans="1:17" ht="15">
      <c r="A513" s="200">
        <v>5793401</v>
      </c>
      <c r="B513" s="200">
        <v>-32.42</v>
      </c>
      <c r="C513" s="200">
        <v>-32.659999999999997</v>
      </c>
      <c r="D513" s="200">
        <v>0.08</v>
      </c>
      <c r="E513" s="200">
        <v>146.94</v>
      </c>
      <c r="F513" s="200">
        <v>80</v>
      </c>
      <c r="G513" s="200">
        <v>56.84</v>
      </c>
      <c r="H513" s="200">
        <v>3.658710161755685</v>
      </c>
      <c r="I513" s="200">
        <v>79.92</v>
      </c>
      <c r="J513" s="200">
        <v>36.6</v>
      </c>
      <c r="K513" s="141">
        <v>-14.4</v>
      </c>
      <c r="L513" s="200">
        <v>7</v>
      </c>
      <c r="M513" s="200">
        <v>70.16</v>
      </c>
      <c r="N513" s="200">
        <v>3579684910.5300002</v>
      </c>
      <c r="O513" s="200">
        <v>0</v>
      </c>
      <c r="P513" s="188">
        <f t="shared" si="16"/>
        <v>-21.4</v>
      </c>
      <c r="Q513">
        <f t="shared" si="17"/>
        <v>3.658710161755685</v>
      </c>
    </row>
    <row r="514" spans="1:17" ht="15">
      <c r="A514" s="200">
        <v>5794201</v>
      </c>
      <c r="B514" s="200">
        <v>-32.47</v>
      </c>
      <c r="C514" s="200">
        <v>-32.729999999999997</v>
      </c>
      <c r="D514" s="200">
        <v>0.08</v>
      </c>
      <c r="E514" s="200">
        <v>147.02000000000001</v>
      </c>
      <c r="F514" s="200">
        <v>80</v>
      </c>
      <c r="G514" s="200">
        <v>56.86</v>
      </c>
      <c r="H514" s="200">
        <v>3.6623185975529626</v>
      </c>
      <c r="I514" s="200">
        <v>79.88</v>
      </c>
      <c r="J514" s="200">
        <v>36.6</v>
      </c>
      <c r="K514" s="141">
        <v>-14.4</v>
      </c>
      <c r="L514" s="200">
        <v>7</v>
      </c>
      <c r="M514" s="200">
        <v>70.16</v>
      </c>
      <c r="N514" s="200">
        <v>3579684911.3299999</v>
      </c>
      <c r="O514" s="200">
        <v>0</v>
      </c>
      <c r="P514" s="188">
        <f t="shared" si="16"/>
        <v>-21.4</v>
      </c>
      <c r="Q514">
        <f t="shared" si="17"/>
        <v>3.6623185975529626</v>
      </c>
    </row>
    <row r="515" spans="1:17" ht="15">
      <c r="A515" s="200">
        <v>5795001</v>
      </c>
      <c r="B515" s="200">
        <v>-32.53</v>
      </c>
      <c r="C515" s="200">
        <v>-32.79</v>
      </c>
      <c r="D515" s="200">
        <v>0.08</v>
      </c>
      <c r="E515" s="200">
        <v>147.19</v>
      </c>
      <c r="F515" s="200">
        <v>80</v>
      </c>
      <c r="G515" s="200">
        <v>56.81</v>
      </c>
      <c r="H515" s="200">
        <v>3.6699986704027916</v>
      </c>
      <c r="I515" s="200">
        <v>79.81</v>
      </c>
      <c r="J515" s="200">
        <v>36.6</v>
      </c>
      <c r="K515" s="141">
        <v>-14.4</v>
      </c>
      <c r="L515" s="200">
        <v>7</v>
      </c>
      <c r="M515" s="200">
        <v>70.16</v>
      </c>
      <c r="N515" s="200">
        <v>3579684912.1300001</v>
      </c>
      <c r="O515" s="200">
        <v>0</v>
      </c>
      <c r="P515" s="188">
        <f t="shared" si="16"/>
        <v>-21.4</v>
      </c>
      <c r="Q515">
        <f t="shared" si="17"/>
        <v>3.6699986704027916</v>
      </c>
    </row>
    <row r="516" spans="1:17" ht="15">
      <c r="A516" s="200">
        <v>5795801</v>
      </c>
      <c r="B516" s="200">
        <v>-32.590000000000003</v>
      </c>
      <c r="C516" s="200">
        <v>-32.85</v>
      </c>
      <c r="D516" s="200">
        <v>0.08</v>
      </c>
      <c r="E516" s="200">
        <v>147.34</v>
      </c>
      <c r="F516" s="200">
        <v>80</v>
      </c>
      <c r="G516" s="200">
        <v>56.88</v>
      </c>
      <c r="H516" s="200">
        <v>3.6767889630060075</v>
      </c>
      <c r="I516" s="200">
        <v>79.739999999999995</v>
      </c>
      <c r="J516" s="200">
        <v>36.6</v>
      </c>
      <c r="K516" s="141">
        <v>-14.4</v>
      </c>
      <c r="L516" s="200">
        <v>7</v>
      </c>
      <c r="M516" s="200">
        <v>70.16</v>
      </c>
      <c r="N516" s="200">
        <v>3579684912.9299998</v>
      </c>
      <c r="O516" s="200">
        <v>0</v>
      </c>
      <c r="P516" s="188">
        <f t="shared" si="16"/>
        <v>-21.4</v>
      </c>
      <c r="Q516">
        <f t="shared" si="17"/>
        <v>3.6767889630060075</v>
      </c>
    </row>
    <row r="517" spans="1:17" ht="15">
      <c r="A517" s="200">
        <v>5796601</v>
      </c>
      <c r="B517" s="200">
        <v>-32.64</v>
      </c>
      <c r="C517" s="200">
        <v>-32.92</v>
      </c>
      <c r="D517" s="200">
        <v>0.08</v>
      </c>
      <c r="E517" s="200">
        <v>147.01</v>
      </c>
      <c r="F517" s="200">
        <v>80</v>
      </c>
      <c r="G517" s="200">
        <v>56.9</v>
      </c>
      <c r="H517" s="200">
        <v>3.6618673432691553</v>
      </c>
      <c r="I517" s="200">
        <v>79.89</v>
      </c>
      <c r="J517" s="200">
        <v>36.6</v>
      </c>
      <c r="K517" s="141">
        <v>-14.4</v>
      </c>
      <c r="L517" s="200">
        <v>7</v>
      </c>
      <c r="M517" s="200">
        <v>70.16</v>
      </c>
      <c r="N517" s="200">
        <v>3579684913.73</v>
      </c>
      <c r="O517" s="200">
        <v>0</v>
      </c>
      <c r="P517" s="188">
        <f t="shared" si="16"/>
        <v>-21.4</v>
      </c>
      <c r="Q517">
        <f t="shared" si="17"/>
        <v>3.6618673432691553</v>
      </c>
    </row>
    <row r="518" spans="1:17" ht="15">
      <c r="A518" s="200">
        <v>5797401</v>
      </c>
      <c r="B518" s="200">
        <v>-32.700000000000003</v>
      </c>
      <c r="C518" s="200">
        <v>-32.979999999999997</v>
      </c>
      <c r="D518" s="200">
        <v>7.0000000000000007E-2</v>
      </c>
      <c r="E518" s="200">
        <v>146.55000000000001</v>
      </c>
      <c r="F518" s="200">
        <v>80</v>
      </c>
      <c r="G518" s="200">
        <v>56.97</v>
      </c>
      <c r="H518" s="200">
        <v>3.6411711884894569</v>
      </c>
      <c r="I518" s="200">
        <v>80.09</v>
      </c>
      <c r="J518" s="200">
        <v>36.6</v>
      </c>
      <c r="K518" s="141">
        <v>-14.4</v>
      </c>
      <c r="L518" s="200">
        <v>7</v>
      </c>
      <c r="M518" s="200">
        <v>70.16</v>
      </c>
      <c r="N518" s="200">
        <v>3579684914.5300002</v>
      </c>
      <c r="O518" s="200">
        <v>0</v>
      </c>
      <c r="P518" s="188">
        <f t="shared" si="16"/>
        <v>-21.4</v>
      </c>
      <c r="Q518">
        <f t="shared" si="17"/>
        <v>3.6411711884894569</v>
      </c>
    </row>
    <row r="519" spans="1:17" ht="15">
      <c r="A519" s="200">
        <v>5798201</v>
      </c>
      <c r="B519" s="200">
        <v>-32.75</v>
      </c>
      <c r="C519" s="200">
        <v>-33.03</v>
      </c>
      <c r="D519" s="200">
        <v>7.0000000000000007E-2</v>
      </c>
      <c r="E519" s="200">
        <v>145.31</v>
      </c>
      <c r="F519" s="200">
        <v>80</v>
      </c>
      <c r="G519" s="200">
        <v>57.11</v>
      </c>
      <c r="H519" s="200">
        <v>3.5859744099436925</v>
      </c>
      <c r="I519" s="200">
        <v>80.64</v>
      </c>
      <c r="J519" s="200">
        <v>36.6</v>
      </c>
      <c r="K519" s="141">
        <v>-14.4</v>
      </c>
      <c r="L519" s="200">
        <v>7</v>
      </c>
      <c r="M519" s="200">
        <v>70.16</v>
      </c>
      <c r="N519" s="200">
        <v>3579684915.3299999</v>
      </c>
      <c r="O519" s="200">
        <v>0</v>
      </c>
      <c r="P519" s="188">
        <f t="shared" si="16"/>
        <v>-21.4</v>
      </c>
      <c r="Q519">
        <f t="shared" si="17"/>
        <v>3.5859744099436925</v>
      </c>
    </row>
    <row r="520" spans="1:17" ht="15">
      <c r="A520" s="200">
        <v>5799001</v>
      </c>
      <c r="B520" s="200">
        <v>-32.799999999999997</v>
      </c>
      <c r="C520" s="200">
        <v>-33.090000000000003</v>
      </c>
      <c r="D520" s="200">
        <v>7.0000000000000007E-2</v>
      </c>
      <c r="E520" s="200">
        <v>145.15</v>
      </c>
      <c r="F520" s="200">
        <v>80</v>
      </c>
      <c r="G520" s="200">
        <v>57.24</v>
      </c>
      <c r="H520" s="200">
        <v>3.578914421930365</v>
      </c>
      <c r="I520" s="200">
        <v>80.709999999999994</v>
      </c>
      <c r="J520" s="200">
        <v>36.6</v>
      </c>
      <c r="K520" s="141">
        <v>-14.4</v>
      </c>
      <c r="L520" s="200">
        <v>7</v>
      </c>
      <c r="M520" s="200">
        <v>70.16</v>
      </c>
      <c r="N520" s="200">
        <v>3579684916.1300001</v>
      </c>
      <c r="O520" s="200">
        <v>0</v>
      </c>
      <c r="P520" s="188">
        <f t="shared" si="16"/>
        <v>-21.4</v>
      </c>
      <c r="Q520">
        <f t="shared" si="17"/>
        <v>3.578914421930365</v>
      </c>
    </row>
    <row r="521" spans="1:17" ht="15">
      <c r="A521" s="200">
        <v>5799801</v>
      </c>
      <c r="B521" s="200">
        <v>-32.86</v>
      </c>
      <c r="C521" s="200">
        <v>-33.15</v>
      </c>
      <c r="D521" s="200">
        <v>7.0000000000000007E-2</v>
      </c>
      <c r="E521" s="200">
        <v>144.54</v>
      </c>
      <c r="F521" s="200">
        <v>80</v>
      </c>
      <c r="G521" s="200">
        <v>57.38</v>
      </c>
      <c r="H521" s="200">
        <v>3.5521267657874298</v>
      </c>
      <c r="I521" s="200">
        <v>80.98</v>
      </c>
      <c r="J521" s="200">
        <v>36.6</v>
      </c>
      <c r="K521" s="141">
        <v>-14.4</v>
      </c>
      <c r="L521" s="200">
        <v>7</v>
      </c>
      <c r="M521" s="200">
        <v>70.16</v>
      </c>
      <c r="N521" s="200">
        <v>3579684916.9299998</v>
      </c>
      <c r="O521" s="200">
        <v>0</v>
      </c>
      <c r="P521" s="188">
        <f t="shared" si="16"/>
        <v>-21.4</v>
      </c>
      <c r="Q521">
        <f t="shared" si="17"/>
        <v>3.5521267657874298</v>
      </c>
    </row>
    <row r="522" spans="1:17" ht="15">
      <c r="A522" s="200">
        <v>5800601</v>
      </c>
      <c r="B522" s="200">
        <v>-32.909999999999997</v>
      </c>
      <c r="C522" s="200">
        <v>-33.21</v>
      </c>
      <c r="D522" s="200">
        <v>7.0000000000000007E-2</v>
      </c>
      <c r="E522" s="200">
        <v>143.94999999999999</v>
      </c>
      <c r="F522" s="200">
        <v>80</v>
      </c>
      <c r="G522" s="200">
        <v>57.45</v>
      </c>
      <c r="H522" s="200">
        <v>3.5264093272216086</v>
      </c>
      <c r="I522" s="200">
        <v>81.239999999999995</v>
      </c>
      <c r="J522" s="200">
        <v>36.6</v>
      </c>
      <c r="K522" s="141">
        <v>-14.4</v>
      </c>
      <c r="L522" s="200">
        <v>7</v>
      </c>
      <c r="M522" s="200">
        <v>70.16</v>
      </c>
      <c r="N522" s="200">
        <v>3579684917.73</v>
      </c>
      <c r="O522" s="200">
        <v>0</v>
      </c>
      <c r="P522" s="188">
        <f t="shared" si="16"/>
        <v>-21.4</v>
      </c>
      <c r="Q522">
        <f t="shared" si="17"/>
        <v>3.5264093272216086</v>
      </c>
    </row>
    <row r="523" spans="1:17" ht="15">
      <c r="A523" s="200">
        <v>5801401</v>
      </c>
      <c r="B523" s="200">
        <v>-32.96</v>
      </c>
      <c r="C523" s="200">
        <v>-33.270000000000003</v>
      </c>
      <c r="D523" s="200">
        <v>7.0000000000000007E-2</v>
      </c>
      <c r="E523" s="200">
        <v>143.05000000000001</v>
      </c>
      <c r="F523" s="200">
        <v>80</v>
      </c>
      <c r="G523" s="200">
        <v>57.51</v>
      </c>
      <c r="H523" s="200">
        <v>3.4875375934245016</v>
      </c>
      <c r="I523" s="200">
        <v>81.63</v>
      </c>
      <c r="J523" s="200">
        <v>36.6</v>
      </c>
      <c r="K523" s="141">
        <v>-14.4</v>
      </c>
      <c r="L523" s="200">
        <v>7</v>
      </c>
      <c r="M523" s="200">
        <v>70.16</v>
      </c>
      <c r="N523" s="200">
        <v>3579684918.5300002</v>
      </c>
      <c r="O523" s="200">
        <v>0</v>
      </c>
      <c r="P523" s="188">
        <f t="shared" si="16"/>
        <v>-21.4</v>
      </c>
      <c r="Q523">
        <f t="shared" si="17"/>
        <v>3.4875375934245016</v>
      </c>
    </row>
    <row r="524" spans="1:17" ht="15">
      <c r="A524" s="200">
        <v>5802201</v>
      </c>
      <c r="B524" s="200">
        <v>-33.020000000000003</v>
      </c>
      <c r="C524" s="200">
        <v>-33.33</v>
      </c>
      <c r="D524" s="200">
        <v>7.0000000000000007E-2</v>
      </c>
      <c r="E524" s="200">
        <v>142.93</v>
      </c>
      <c r="F524" s="200">
        <v>80</v>
      </c>
      <c r="G524" s="200">
        <v>57.54</v>
      </c>
      <c r="H524" s="200">
        <v>3.4823870317277188</v>
      </c>
      <c r="I524" s="200">
        <v>81.680000000000007</v>
      </c>
      <c r="J524" s="200">
        <v>36.6</v>
      </c>
      <c r="K524" s="141">
        <v>-14.4</v>
      </c>
      <c r="L524" s="200">
        <v>7</v>
      </c>
      <c r="M524" s="200">
        <v>70.16</v>
      </c>
      <c r="N524" s="200">
        <v>3579684919.3299999</v>
      </c>
      <c r="O524" s="200">
        <v>0</v>
      </c>
      <c r="P524" s="188">
        <f t="shared" si="16"/>
        <v>-21.4</v>
      </c>
      <c r="Q524">
        <f t="shared" si="17"/>
        <v>3.4823870317277188</v>
      </c>
    </row>
    <row r="525" spans="1:17" ht="15">
      <c r="A525" s="200">
        <v>5803001</v>
      </c>
      <c r="B525" s="200">
        <v>-33.07</v>
      </c>
      <c r="C525" s="200">
        <v>-33.39</v>
      </c>
      <c r="D525" s="200">
        <v>7.0000000000000007E-2</v>
      </c>
      <c r="E525" s="200">
        <v>143.29</v>
      </c>
      <c r="F525" s="200">
        <v>80</v>
      </c>
      <c r="G525" s="200">
        <v>57.49</v>
      </c>
      <c r="H525" s="200">
        <v>3.4978614379330342</v>
      </c>
      <c r="I525" s="200">
        <v>81.53</v>
      </c>
      <c r="J525" s="200">
        <v>36.6</v>
      </c>
      <c r="K525" s="141">
        <v>-14.4</v>
      </c>
      <c r="L525" s="200">
        <v>7</v>
      </c>
      <c r="M525" s="200">
        <v>70.16</v>
      </c>
      <c r="N525" s="200">
        <v>3579684920.1300001</v>
      </c>
      <c r="O525" s="200">
        <v>0</v>
      </c>
      <c r="P525" s="188">
        <f t="shared" si="16"/>
        <v>-21.4</v>
      </c>
      <c r="Q525">
        <f t="shared" si="17"/>
        <v>3.4978614379330342</v>
      </c>
    </row>
    <row r="526" spans="1:17" ht="15">
      <c r="A526" s="200">
        <v>5803801</v>
      </c>
      <c r="B526" s="200">
        <v>-33.130000000000003</v>
      </c>
      <c r="C526" s="200">
        <v>-33.450000000000003</v>
      </c>
      <c r="D526" s="200">
        <v>7.0000000000000007E-2</v>
      </c>
      <c r="E526" s="200">
        <v>143.41999999999999</v>
      </c>
      <c r="F526" s="200">
        <v>80</v>
      </c>
      <c r="G526" s="200">
        <v>57.42</v>
      </c>
      <c r="H526" s="200">
        <v>3.5034662125093101</v>
      </c>
      <c r="I526" s="200">
        <v>81.47</v>
      </c>
      <c r="J526" s="200">
        <v>36.6</v>
      </c>
      <c r="K526" s="141">
        <v>-14.4</v>
      </c>
      <c r="L526" s="200">
        <v>7</v>
      </c>
      <c r="M526" s="200">
        <v>70.16</v>
      </c>
      <c r="N526" s="200">
        <v>3579684920.9299998</v>
      </c>
      <c r="O526" s="200">
        <v>0</v>
      </c>
      <c r="P526" s="188">
        <f t="shared" si="16"/>
        <v>-21.4</v>
      </c>
      <c r="Q526">
        <f t="shared" si="17"/>
        <v>3.5034662125093101</v>
      </c>
    </row>
    <row r="527" spans="1:17" ht="15">
      <c r="A527" s="200">
        <v>5804601</v>
      </c>
      <c r="B527" s="200">
        <v>-33.18</v>
      </c>
      <c r="C527" s="200">
        <v>-33.5</v>
      </c>
      <c r="D527" s="200">
        <v>7.0000000000000007E-2</v>
      </c>
      <c r="E527" s="200">
        <v>143.41</v>
      </c>
      <c r="F527" s="200">
        <v>80</v>
      </c>
      <c r="G527" s="200">
        <v>57.38</v>
      </c>
      <c r="H527" s="200">
        <v>3.5030347585691488</v>
      </c>
      <c r="I527" s="200">
        <v>81.48</v>
      </c>
      <c r="J527" s="200">
        <v>36.6</v>
      </c>
      <c r="K527" s="141">
        <v>-14.4</v>
      </c>
      <c r="L527" s="200">
        <v>7</v>
      </c>
      <c r="M527" s="200">
        <v>70.16</v>
      </c>
      <c r="N527" s="200">
        <v>3579684921.73</v>
      </c>
      <c r="O527" s="200">
        <v>0</v>
      </c>
      <c r="P527" s="188">
        <f t="shared" si="16"/>
        <v>-21.4</v>
      </c>
      <c r="Q527">
        <f t="shared" si="17"/>
        <v>3.5030347585691488</v>
      </c>
    </row>
    <row r="528" spans="1:17" ht="15">
      <c r="A528" s="200">
        <v>5805401</v>
      </c>
      <c r="B528" s="200">
        <v>-33.229999999999997</v>
      </c>
      <c r="C528" s="200">
        <v>-33.56</v>
      </c>
      <c r="D528" s="200">
        <v>7.0000000000000007E-2</v>
      </c>
      <c r="E528" s="200">
        <v>143.55000000000001</v>
      </c>
      <c r="F528" s="200">
        <v>80</v>
      </c>
      <c r="G528" s="200">
        <v>57.44</v>
      </c>
      <c r="H528" s="200">
        <v>3.5090799368409615</v>
      </c>
      <c r="I528" s="200">
        <v>81.41</v>
      </c>
      <c r="J528" s="200">
        <v>36.6</v>
      </c>
      <c r="K528" s="141">
        <v>-14.4</v>
      </c>
      <c r="L528" s="200">
        <v>7</v>
      </c>
      <c r="M528" s="200">
        <v>70.16</v>
      </c>
      <c r="N528" s="200">
        <v>3579684922.5300002</v>
      </c>
      <c r="O528" s="200">
        <v>0</v>
      </c>
      <c r="P528" s="188">
        <f t="shared" si="16"/>
        <v>-21.4</v>
      </c>
      <c r="Q528">
        <f t="shared" si="17"/>
        <v>3.5090799368409615</v>
      </c>
    </row>
    <row r="529" spans="1:17" ht="15">
      <c r="A529" s="200">
        <v>5806201</v>
      </c>
      <c r="B529" s="200">
        <v>-33.29</v>
      </c>
      <c r="C529" s="200">
        <v>-33.619999999999997</v>
      </c>
      <c r="D529" s="200">
        <v>7.0000000000000007E-2</v>
      </c>
      <c r="E529" s="200">
        <v>143.54</v>
      </c>
      <c r="F529" s="200">
        <v>80</v>
      </c>
      <c r="G529" s="200">
        <v>57.58</v>
      </c>
      <c r="H529" s="200">
        <v>3.5086477935982008</v>
      </c>
      <c r="I529" s="200">
        <v>81.42</v>
      </c>
      <c r="J529" s="200">
        <v>36.6</v>
      </c>
      <c r="K529" s="141">
        <v>-14.4</v>
      </c>
      <c r="L529" s="200">
        <v>7</v>
      </c>
      <c r="M529" s="200">
        <v>70.16</v>
      </c>
      <c r="N529" s="200">
        <v>3579684923.3400002</v>
      </c>
      <c r="O529" s="200">
        <v>0</v>
      </c>
      <c r="P529" s="188">
        <f t="shared" si="16"/>
        <v>-21.4</v>
      </c>
      <c r="Q529">
        <f t="shared" si="17"/>
        <v>3.5086477935982008</v>
      </c>
    </row>
    <row r="530" spans="1:17" ht="15">
      <c r="A530" s="200">
        <v>5807001</v>
      </c>
      <c r="B530" s="200">
        <v>-33.340000000000003</v>
      </c>
      <c r="C530" s="200">
        <v>-33.69</v>
      </c>
      <c r="D530" s="200">
        <v>0.08</v>
      </c>
      <c r="E530" s="200">
        <v>141.99</v>
      </c>
      <c r="F530" s="200">
        <v>80</v>
      </c>
      <c r="G530" s="200">
        <v>57.93</v>
      </c>
      <c r="H530" s="200">
        <v>3.4423006539108658</v>
      </c>
      <c r="I530" s="200">
        <v>82.1</v>
      </c>
      <c r="J530" s="200">
        <v>36.6</v>
      </c>
      <c r="K530" s="141">
        <v>-14.4</v>
      </c>
      <c r="L530" s="200">
        <v>7</v>
      </c>
      <c r="M530" s="200">
        <v>70.16</v>
      </c>
      <c r="N530" s="200">
        <v>3579684924.1300001</v>
      </c>
      <c r="O530" s="200">
        <v>0</v>
      </c>
      <c r="P530" s="188">
        <f t="shared" si="16"/>
        <v>-21.4</v>
      </c>
      <c r="Q530">
        <f t="shared" si="17"/>
        <v>3.4423006539108658</v>
      </c>
    </row>
    <row r="531" spans="1:17" ht="15">
      <c r="A531" s="200">
        <v>5807801</v>
      </c>
      <c r="B531" s="200">
        <v>-33.4</v>
      </c>
      <c r="C531" s="200">
        <v>-33.75</v>
      </c>
      <c r="D531" s="200">
        <v>0.08</v>
      </c>
      <c r="E531" s="200">
        <v>139.84</v>
      </c>
      <c r="F531" s="200">
        <v>80</v>
      </c>
      <c r="G531" s="200">
        <v>58.18</v>
      </c>
      <c r="H531" s="200">
        <v>3.3523075474757329</v>
      </c>
      <c r="I531" s="200">
        <v>83.03</v>
      </c>
      <c r="J531" s="200">
        <v>36.6</v>
      </c>
      <c r="K531" s="141">
        <v>-14.4</v>
      </c>
      <c r="L531" s="200">
        <v>7</v>
      </c>
      <c r="M531" s="200">
        <v>70.16</v>
      </c>
      <c r="N531" s="200">
        <v>3579684924.9299998</v>
      </c>
      <c r="O531" s="200">
        <v>0</v>
      </c>
      <c r="P531" s="188">
        <f t="shared" si="16"/>
        <v>-21.4</v>
      </c>
      <c r="Q531">
        <f t="shared" si="17"/>
        <v>3.3523075474757329</v>
      </c>
    </row>
    <row r="532" spans="1:17" ht="15">
      <c r="A532" s="200">
        <v>5808601</v>
      </c>
      <c r="B532" s="200">
        <v>-33.46</v>
      </c>
      <c r="C532" s="200">
        <v>-33.81</v>
      </c>
      <c r="D532" s="200">
        <v>0.08</v>
      </c>
      <c r="E532" s="200">
        <v>138.12</v>
      </c>
      <c r="F532" s="200">
        <v>80</v>
      </c>
      <c r="G532" s="200">
        <v>58.58</v>
      </c>
      <c r="H532" s="200">
        <v>3.2819554564679381</v>
      </c>
      <c r="I532" s="200">
        <v>83.77</v>
      </c>
      <c r="J532" s="200">
        <v>36.6</v>
      </c>
      <c r="K532" s="141">
        <v>-14.4</v>
      </c>
      <c r="L532" s="200">
        <v>7</v>
      </c>
      <c r="M532" s="200">
        <v>70.16</v>
      </c>
      <c r="N532" s="200">
        <v>3579684925.73</v>
      </c>
      <c r="O532" s="200">
        <v>0</v>
      </c>
      <c r="P532" s="188">
        <f t="shared" si="16"/>
        <v>-21.4</v>
      </c>
      <c r="Q532">
        <f t="shared" si="17"/>
        <v>3.2819554564679381</v>
      </c>
    </row>
    <row r="533" spans="1:17" ht="15">
      <c r="A533" s="200">
        <v>5809401</v>
      </c>
      <c r="B533" s="200">
        <v>-33.51</v>
      </c>
      <c r="C533" s="200">
        <v>-33.869999999999997</v>
      </c>
      <c r="D533" s="200">
        <v>0.08</v>
      </c>
      <c r="E533" s="200">
        <v>135.78</v>
      </c>
      <c r="F533" s="200">
        <v>80</v>
      </c>
      <c r="G533" s="200">
        <v>58.97</v>
      </c>
      <c r="H533" s="200">
        <v>3.1884918118684897</v>
      </c>
      <c r="I533" s="200">
        <v>84.77</v>
      </c>
      <c r="J533" s="200">
        <v>36.6</v>
      </c>
      <c r="K533" s="141">
        <v>-14.4</v>
      </c>
      <c r="L533" s="200">
        <v>7</v>
      </c>
      <c r="M533" s="200">
        <v>70.16</v>
      </c>
      <c r="N533" s="200">
        <v>3579684926.5300002</v>
      </c>
      <c r="O533" s="200">
        <v>0</v>
      </c>
      <c r="P533" s="188">
        <f t="shared" si="16"/>
        <v>-21.4</v>
      </c>
      <c r="Q533">
        <f t="shared" si="17"/>
        <v>3.1884918118684897</v>
      </c>
    </row>
    <row r="534" spans="1:17" ht="15">
      <c r="A534" s="200">
        <v>5810201</v>
      </c>
      <c r="B534" s="200">
        <v>-33.57</v>
      </c>
      <c r="C534" s="200">
        <v>-33.94</v>
      </c>
      <c r="D534" s="200">
        <v>0.08</v>
      </c>
      <c r="E534" s="200">
        <v>133.09</v>
      </c>
      <c r="F534" s="200">
        <v>80</v>
      </c>
      <c r="G534" s="200">
        <v>59.42</v>
      </c>
      <c r="H534" s="200">
        <v>3.0841095396771609</v>
      </c>
      <c r="I534" s="200">
        <v>85.91</v>
      </c>
      <c r="J534" s="200">
        <v>36.6</v>
      </c>
      <c r="K534" s="141">
        <v>-14.4</v>
      </c>
      <c r="L534" s="200">
        <v>7</v>
      </c>
      <c r="M534" s="200">
        <v>70.16</v>
      </c>
      <c r="N534" s="200">
        <v>3579684927.3299999</v>
      </c>
      <c r="O534" s="200">
        <v>0</v>
      </c>
      <c r="P534" s="188">
        <f t="shared" si="16"/>
        <v>-21.4</v>
      </c>
      <c r="Q534">
        <f t="shared" si="17"/>
        <v>3.0841095396771609</v>
      </c>
    </row>
    <row r="535" spans="1:17" ht="15">
      <c r="A535" s="200">
        <v>5811001</v>
      </c>
      <c r="B535" s="200">
        <v>-33.630000000000003</v>
      </c>
      <c r="C535" s="200">
        <v>-34</v>
      </c>
      <c r="D535" s="200">
        <v>0.08</v>
      </c>
      <c r="E535" s="200">
        <v>130.96</v>
      </c>
      <c r="F535" s="200">
        <v>80</v>
      </c>
      <c r="G535" s="200">
        <v>59.65</v>
      </c>
      <c r="H535" s="200">
        <v>3.0036730756573031</v>
      </c>
      <c r="I535" s="200">
        <v>86.8</v>
      </c>
      <c r="J535" s="200">
        <v>36.6</v>
      </c>
      <c r="K535" s="141">
        <v>-14.4</v>
      </c>
      <c r="L535" s="200">
        <v>7</v>
      </c>
      <c r="M535" s="200">
        <v>70.16</v>
      </c>
      <c r="N535" s="200">
        <v>3579684928.1300001</v>
      </c>
      <c r="O535" s="200">
        <v>0</v>
      </c>
      <c r="P535" s="188">
        <f t="shared" si="16"/>
        <v>-21.4</v>
      </c>
      <c r="Q535">
        <f t="shared" si="17"/>
        <v>3.0036730756573031</v>
      </c>
    </row>
    <row r="536" spans="1:17" ht="15">
      <c r="A536" s="200">
        <v>5811801</v>
      </c>
      <c r="B536" s="200">
        <v>-33.68</v>
      </c>
      <c r="C536" s="200">
        <v>-34.06</v>
      </c>
      <c r="D536" s="200">
        <v>0.08</v>
      </c>
      <c r="E536" s="200">
        <v>129.74</v>
      </c>
      <c r="F536" s="200">
        <v>80</v>
      </c>
      <c r="G536" s="200">
        <v>59.83</v>
      </c>
      <c r="H536" s="200">
        <v>2.9584494760002684</v>
      </c>
      <c r="I536" s="200">
        <v>87.31</v>
      </c>
      <c r="J536" s="200">
        <v>36.6</v>
      </c>
      <c r="K536" s="141">
        <v>-14.4</v>
      </c>
      <c r="L536" s="200">
        <v>7</v>
      </c>
      <c r="M536" s="200">
        <v>70.16</v>
      </c>
      <c r="N536" s="200">
        <v>3579684928.9299998</v>
      </c>
      <c r="O536" s="200">
        <v>0</v>
      </c>
      <c r="P536" s="188">
        <f t="shared" si="16"/>
        <v>-21.4</v>
      </c>
      <c r="Q536">
        <f t="shared" si="17"/>
        <v>2.9584494760002684</v>
      </c>
    </row>
    <row r="537" spans="1:17" ht="15">
      <c r="A537" s="200">
        <v>5812601</v>
      </c>
      <c r="B537" s="200">
        <v>-33.74</v>
      </c>
      <c r="C537" s="200">
        <v>-34.119999999999997</v>
      </c>
      <c r="D537" s="200">
        <v>0.08</v>
      </c>
      <c r="E537" s="200">
        <v>129.08000000000001</v>
      </c>
      <c r="F537" s="200">
        <v>80</v>
      </c>
      <c r="G537" s="200">
        <v>59.76</v>
      </c>
      <c r="H537" s="200">
        <v>2.9342351183196356</v>
      </c>
      <c r="I537" s="200">
        <v>87.58</v>
      </c>
      <c r="J537" s="200">
        <v>36.6</v>
      </c>
      <c r="K537" s="141">
        <v>-14.4</v>
      </c>
      <c r="L537" s="200">
        <v>7</v>
      </c>
      <c r="M537" s="200">
        <v>70.16</v>
      </c>
      <c r="N537" s="200">
        <v>3579684929.73</v>
      </c>
      <c r="O537" s="200">
        <v>0</v>
      </c>
      <c r="P537" s="188">
        <f t="shared" si="16"/>
        <v>-21.4</v>
      </c>
      <c r="Q537">
        <f t="shared" si="17"/>
        <v>2.9342351183196356</v>
      </c>
    </row>
    <row r="538" spans="1:17" ht="15">
      <c r="A538" s="200">
        <v>5813401</v>
      </c>
      <c r="B538" s="200">
        <v>-33.799999999999997</v>
      </c>
      <c r="C538" s="200">
        <v>-34.19</v>
      </c>
      <c r="D538" s="200">
        <v>0.08</v>
      </c>
      <c r="E538" s="200">
        <v>129.81</v>
      </c>
      <c r="F538" s="200">
        <v>80</v>
      </c>
      <c r="G538" s="200">
        <v>59.52</v>
      </c>
      <c r="H538" s="200">
        <v>2.9610279208632573</v>
      </c>
      <c r="I538" s="200">
        <v>87.28</v>
      </c>
      <c r="J538" s="200">
        <v>36.6</v>
      </c>
      <c r="K538" s="141">
        <v>-14.4</v>
      </c>
      <c r="L538" s="200">
        <v>7</v>
      </c>
      <c r="M538" s="200">
        <v>70.16</v>
      </c>
      <c r="N538" s="200">
        <v>3579684930.5300002</v>
      </c>
      <c r="O538" s="200">
        <v>0</v>
      </c>
      <c r="P538" s="188">
        <f t="shared" si="16"/>
        <v>-21.4</v>
      </c>
      <c r="Q538">
        <f t="shared" si="17"/>
        <v>2.9610279208632573</v>
      </c>
    </row>
    <row r="539" spans="1:17" ht="15">
      <c r="A539" s="200">
        <v>5814201</v>
      </c>
      <c r="B539" s="200">
        <v>-33.86</v>
      </c>
      <c r="C539" s="200">
        <v>-34.25</v>
      </c>
      <c r="D539" s="200">
        <v>0.08</v>
      </c>
      <c r="E539" s="200">
        <v>132.12</v>
      </c>
      <c r="F539" s="200">
        <v>80</v>
      </c>
      <c r="G539" s="200">
        <v>59.13</v>
      </c>
      <c r="H539" s="200">
        <v>3.0472417795546587</v>
      </c>
      <c r="I539" s="200">
        <v>86.31</v>
      </c>
      <c r="J539" s="200">
        <v>36.6</v>
      </c>
      <c r="K539" s="141">
        <v>-14.4</v>
      </c>
      <c r="L539" s="200">
        <v>7</v>
      </c>
      <c r="M539" s="200">
        <v>70.16</v>
      </c>
      <c r="N539" s="200">
        <v>3579684931.3299999</v>
      </c>
      <c r="O539" s="200">
        <v>0</v>
      </c>
      <c r="P539" s="188">
        <f t="shared" si="16"/>
        <v>-21.4</v>
      </c>
      <c r="Q539">
        <f t="shared" si="17"/>
        <v>3.0472417795546587</v>
      </c>
    </row>
    <row r="540" spans="1:17" ht="15">
      <c r="A540" s="200">
        <v>5815001</v>
      </c>
      <c r="B540" s="200">
        <v>-33.92</v>
      </c>
      <c r="C540" s="200">
        <v>-34.32</v>
      </c>
      <c r="D540" s="200">
        <v>0.08</v>
      </c>
      <c r="E540" s="200">
        <v>135.26</v>
      </c>
      <c r="F540" s="200">
        <v>80</v>
      </c>
      <c r="G540" s="200">
        <v>58.51</v>
      </c>
      <c r="H540" s="200">
        <v>3.1680633758528818</v>
      </c>
      <c r="I540" s="200">
        <v>84.99</v>
      </c>
      <c r="J540" s="200">
        <v>36.6</v>
      </c>
      <c r="K540" s="141">
        <v>-14.4</v>
      </c>
      <c r="L540" s="200">
        <v>7</v>
      </c>
      <c r="M540" s="200">
        <v>70.16</v>
      </c>
      <c r="N540" s="200">
        <v>3579684932.1300001</v>
      </c>
      <c r="O540" s="200">
        <v>0</v>
      </c>
      <c r="P540" s="188">
        <f t="shared" si="16"/>
        <v>-21.4</v>
      </c>
      <c r="Q540">
        <f t="shared" si="17"/>
        <v>3.1680633758528818</v>
      </c>
    </row>
    <row r="541" spans="1:17" ht="15">
      <c r="A541" s="200">
        <v>5815801</v>
      </c>
      <c r="B541" s="200">
        <v>-33.979999999999997</v>
      </c>
      <c r="C541" s="200">
        <v>-34.380000000000003</v>
      </c>
      <c r="D541" s="200">
        <v>0.08</v>
      </c>
      <c r="E541" s="200">
        <v>138.47999999999999</v>
      </c>
      <c r="F541" s="200">
        <v>80</v>
      </c>
      <c r="G541" s="200">
        <v>58.07</v>
      </c>
      <c r="H541" s="200">
        <v>3.2965623607673744</v>
      </c>
      <c r="I541" s="200">
        <v>83.61</v>
      </c>
      <c r="J541" s="200">
        <v>36.6</v>
      </c>
      <c r="K541" s="141">
        <v>-14.4</v>
      </c>
      <c r="L541" s="200">
        <v>7</v>
      </c>
      <c r="M541" s="200">
        <v>70.16</v>
      </c>
      <c r="N541" s="200">
        <v>3579684932.9299998</v>
      </c>
      <c r="O541" s="200">
        <v>0</v>
      </c>
      <c r="P541" s="188">
        <f t="shared" si="16"/>
        <v>-21.4</v>
      </c>
      <c r="Q541">
        <f t="shared" si="17"/>
        <v>3.2965623607673744</v>
      </c>
    </row>
    <row r="542" spans="1:17" ht="15">
      <c r="A542" s="200">
        <v>5816601</v>
      </c>
      <c r="B542" s="200">
        <v>-34.04</v>
      </c>
      <c r="C542" s="200">
        <v>-34.450000000000003</v>
      </c>
      <c r="D542" s="200">
        <v>0.08</v>
      </c>
      <c r="E542" s="200">
        <v>140.86000000000001</v>
      </c>
      <c r="F542" s="200">
        <v>80</v>
      </c>
      <c r="G542" s="200">
        <v>57.9</v>
      </c>
      <c r="H542" s="200">
        <v>3.3947122369675453</v>
      </c>
      <c r="I542" s="200">
        <v>82.59</v>
      </c>
      <c r="J542" s="200">
        <v>36.6</v>
      </c>
      <c r="K542" s="141">
        <v>-14.4</v>
      </c>
      <c r="L542" s="200">
        <v>7</v>
      </c>
      <c r="M542" s="200">
        <v>70.16</v>
      </c>
      <c r="N542" s="200">
        <v>3579684933.73</v>
      </c>
      <c r="O542" s="200">
        <v>0</v>
      </c>
      <c r="P542" s="188">
        <f t="shared" si="16"/>
        <v>-21.4</v>
      </c>
      <c r="Q542">
        <f t="shared" si="17"/>
        <v>3.3947122369675453</v>
      </c>
    </row>
    <row r="543" spans="1:17" ht="15">
      <c r="A543" s="200">
        <v>5817401</v>
      </c>
      <c r="B543" s="200">
        <v>-34.1</v>
      </c>
      <c r="C543" s="200">
        <v>-34.520000000000003</v>
      </c>
      <c r="D543" s="200">
        <v>0.09</v>
      </c>
      <c r="E543" s="200">
        <v>142.02000000000001</v>
      </c>
      <c r="F543" s="200">
        <v>80</v>
      </c>
      <c r="G543" s="200">
        <v>57.71</v>
      </c>
      <c r="H543" s="200">
        <v>3.4435729416485739</v>
      </c>
      <c r="I543" s="200">
        <v>82.08</v>
      </c>
      <c r="J543" s="200">
        <v>36.6</v>
      </c>
      <c r="K543" s="141">
        <v>-14.4</v>
      </c>
      <c r="L543" s="200">
        <v>7</v>
      </c>
      <c r="M543" s="200">
        <v>70.16</v>
      </c>
      <c r="N543" s="200">
        <v>3579684934.5300002</v>
      </c>
      <c r="O543" s="200">
        <v>0</v>
      </c>
      <c r="P543" s="188">
        <f t="shared" si="16"/>
        <v>-21.4</v>
      </c>
      <c r="Q543">
        <f t="shared" si="17"/>
        <v>3.4435729416485739</v>
      </c>
    </row>
    <row r="544" spans="1:17" ht="15">
      <c r="A544" s="200">
        <v>5818201</v>
      </c>
      <c r="B544" s="200">
        <v>-34.159999999999997</v>
      </c>
      <c r="C544" s="200">
        <v>-34.590000000000003</v>
      </c>
      <c r="D544" s="200">
        <v>0.09</v>
      </c>
      <c r="E544" s="200">
        <v>142.13999999999999</v>
      </c>
      <c r="F544" s="200">
        <v>80</v>
      </c>
      <c r="G544" s="200">
        <v>57.79</v>
      </c>
      <c r="H544" s="200">
        <v>3.4486667253546566</v>
      </c>
      <c r="I544" s="200">
        <v>82.03</v>
      </c>
      <c r="J544" s="200">
        <v>36.6</v>
      </c>
      <c r="K544" s="141">
        <v>-14.4</v>
      </c>
      <c r="L544" s="200">
        <v>7</v>
      </c>
      <c r="M544" s="200">
        <v>70.16</v>
      </c>
      <c r="N544" s="200">
        <v>3579684935.3299999</v>
      </c>
      <c r="O544" s="200">
        <v>0</v>
      </c>
      <c r="P544" s="188">
        <f t="shared" si="16"/>
        <v>-21.4</v>
      </c>
      <c r="Q544">
        <f t="shared" si="17"/>
        <v>3.4486667253546566</v>
      </c>
    </row>
    <row r="545" spans="1:17" ht="15">
      <c r="A545" s="200">
        <v>5819001</v>
      </c>
      <c r="B545" s="200">
        <v>-34.229999999999997</v>
      </c>
      <c r="C545" s="200">
        <v>-34.659999999999997</v>
      </c>
      <c r="D545" s="200">
        <v>0.09</v>
      </c>
      <c r="E545" s="200">
        <v>142.01</v>
      </c>
      <c r="F545" s="200">
        <v>80</v>
      </c>
      <c r="G545" s="200">
        <v>57.8</v>
      </c>
      <c r="H545" s="200">
        <v>3.4431487943069543</v>
      </c>
      <c r="I545" s="200">
        <v>82.09</v>
      </c>
      <c r="J545" s="200">
        <v>36.6</v>
      </c>
      <c r="K545" s="141">
        <v>-14.4</v>
      </c>
      <c r="L545" s="200">
        <v>7</v>
      </c>
      <c r="M545" s="200">
        <v>70.16</v>
      </c>
      <c r="N545" s="200">
        <v>3579684936.1300001</v>
      </c>
      <c r="O545" s="200">
        <v>0</v>
      </c>
      <c r="P545" s="188">
        <f t="shared" si="16"/>
        <v>-21.4</v>
      </c>
      <c r="Q545">
        <f t="shared" si="17"/>
        <v>3.4431487943069543</v>
      </c>
    </row>
    <row r="546" spans="1:17" ht="15">
      <c r="A546" s="200">
        <v>5819801</v>
      </c>
      <c r="B546" s="200">
        <v>-34.299999999999997</v>
      </c>
      <c r="C546" s="200">
        <v>-34.74</v>
      </c>
      <c r="D546" s="200">
        <v>0.09</v>
      </c>
      <c r="E546" s="200">
        <v>141.63999999999999</v>
      </c>
      <c r="F546" s="200">
        <v>80</v>
      </c>
      <c r="G546" s="200">
        <v>57.84</v>
      </c>
      <c r="H546" s="200">
        <v>3.4274914104993845</v>
      </c>
      <c r="I546" s="200">
        <v>82.25</v>
      </c>
      <c r="J546" s="200">
        <v>36.6</v>
      </c>
      <c r="K546" s="141">
        <v>-14.4</v>
      </c>
      <c r="L546" s="200">
        <v>7</v>
      </c>
      <c r="M546" s="200">
        <v>70.16</v>
      </c>
      <c r="N546" s="200">
        <v>3579684936.9299998</v>
      </c>
      <c r="O546" s="200">
        <v>0</v>
      </c>
      <c r="P546" s="188">
        <f t="shared" si="16"/>
        <v>-21.4</v>
      </c>
      <c r="Q546">
        <f t="shared" si="17"/>
        <v>3.4274914104993845</v>
      </c>
    </row>
    <row r="547" spans="1:17" ht="15">
      <c r="A547" s="200">
        <v>5820601</v>
      </c>
      <c r="B547" s="200">
        <v>-34.36</v>
      </c>
      <c r="C547" s="200">
        <v>-34.81</v>
      </c>
      <c r="D547" s="200">
        <v>0.09</v>
      </c>
      <c r="E547" s="200">
        <v>141.29</v>
      </c>
      <c r="F547" s="200">
        <v>80</v>
      </c>
      <c r="G547" s="200">
        <v>57.99</v>
      </c>
      <c r="H547" s="200">
        <v>3.4127446938790902</v>
      </c>
      <c r="I547" s="200">
        <v>82.4</v>
      </c>
      <c r="J547" s="200">
        <v>36.6</v>
      </c>
      <c r="K547" s="141">
        <v>-14.4</v>
      </c>
      <c r="L547" s="200">
        <v>7</v>
      </c>
      <c r="M547" s="200">
        <v>70.16</v>
      </c>
      <c r="N547" s="200">
        <v>3579684937.73</v>
      </c>
      <c r="O547" s="200">
        <v>0</v>
      </c>
      <c r="P547" s="188">
        <f t="shared" si="16"/>
        <v>-21.4</v>
      </c>
      <c r="Q547">
        <f t="shared" si="17"/>
        <v>3.4127446938790902</v>
      </c>
    </row>
    <row r="548" spans="1:17" ht="15">
      <c r="A548" s="200">
        <v>5821401</v>
      </c>
      <c r="B548" s="200">
        <v>-34.42</v>
      </c>
      <c r="C548" s="200">
        <v>-34.880000000000003</v>
      </c>
      <c r="D548" s="200">
        <v>0.09</v>
      </c>
      <c r="E548" s="200">
        <v>140.77000000000001</v>
      </c>
      <c r="F548" s="200">
        <v>80</v>
      </c>
      <c r="G548" s="200">
        <v>58.06</v>
      </c>
      <c r="H548" s="200">
        <v>3.3909497832437552</v>
      </c>
      <c r="I548" s="200">
        <v>82.62</v>
      </c>
      <c r="J548" s="200">
        <v>36.6</v>
      </c>
      <c r="K548" s="141">
        <v>-14.4</v>
      </c>
      <c r="L548" s="200">
        <v>7</v>
      </c>
      <c r="M548" s="200">
        <v>70.16</v>
      </c>
      <c r="N548" s="200">
        <v>3579684938.5300002</v>
      </c>
      <c r="O548" s="200">
        <v>0</v>
      </c>
      <c r="P548" s="188">
        <f t="shared" si="16"/>
        <v>-21.4</v>
      </c>
      <c r="Q548">
        <f t="shared" si="17"/>
        <v>3.3909497832437552</v>
      </c>
    </row>
    <row r="549" spans="1:17" ht="15">
      <c r="A549" s="200">
        <v>5822201</v>
      </c>
      <c r="B549" s="200">
        <v>-34.479999999999997</v>
      </c>
      <c r="C549" s="200">
        <v>-34.94</v>
      </c>
      <c r="D549" s="200">
        <v>0.08</v>
      </c>
      <c r="E549" s="200">
        <v>140.27000000000001</v>
      </c>
      <c r="F549" s="200">
        <v>80</v>
      </c>
      <c r="G549" s="200">
        <v>58.27</v>
      </c>
      <c r="H549" s="200">
        <v>3.3701210107984272</v>
      </c>
      <c r="I549" s="200">
        <v>82.84</v>
      </c>
      <c r="J549" s="200">
        <v>36.6</v>
      </c>
      <c r="K549" s="141">
        <v>-14.4</v>
      </c>
      <c r="L549" s="200">
        <v>7</v>
      </c>
      <c r="M549" s="200">
        <v>70.16</v>
      </c>
      <c r="N549" s="200">
        <v>3579684939.3400002</v>
      </c>
      <c r="O549" s="200">
        <v>0</v>
      </c>
      <c r="P549" s="188">
        <f t="shared" si="16"/>
        <v>-21.4</v>
      </c>
      <c r="Q549">
        <f t="shared" si="17"/>
        <v>3.3701210107984272</v>
      </c>
    </row>
    <row r="550" spans="1:17" ht="15">
      <c r="A550" s="200">
        <v>5823001</v>
      </c>
      <c r="B550" s="200">
        <v>-34.53</v>
      </c>
      <c r="C550" s="200">
        <v>-35</v>
      </c>
      <c r="D550" s="200">
        <v>7.0000000000000007E-2</v>
      </c>
      <c r="E550" s="200">
        <v>138.56</v>
      </c>
      <c r="F550" s="200">
        <v>80</v>
      </c>
      <c r="G550" s="200">
        <v>58.35</v>
      </c>
      <c r="H550" s="200">
        <v>3.2998167466202872</v>
      </c>
      <c r="I550" s="200">
        <v>83.58</v>
      </c>
      <c r="J550" s="200">
        <v>36.6</v>
      </c>
      <c r="K550" s="141">
        <v>-14.4</v>
      </c>
      <c r="L550" s="200">
        <v>7</v>
      </c>
      <c r="M550" s="200">
        <v>70.16</v>
      </c>
      <c r="N550" s="200">
        <v>3579684940.1300001</v>
      </c>
      <c r="O550" s="200">
        <v>0</v>
      </c>
      <c r="P550" s="188">
        <f t="shared" si="16"/>
        <v>-21.4</v>
      </c>
      <c r="Q550">
        <f t="shared" si="17"/>
        <v>3.2998167466202872</v>
      </c>
    </row>
    <row r="551" spans="1:17" ht="15">
      <c r="A551" s="200">
        <v>5909934</v>
      </c>
      <c r="B551" s="200">
        <v>-35.06</v>
      </c>
      <c r="C551" s="200">
        <v>-35.06</v>
      </c>
      <c r="D551" s="200">
        <v>0</v>
      </c>
      <c r="E551" s="200">
        <v>133.56</v>
      </c>
      <c r="F551" s="200">
        <v>80</v>
      </c>
      <c r="G551" s="200">
        <v>59.33</v>
      </c>
      <c r="H551" s="200">
        <v>3.1021183237229542</v>
      </c>
      <c r="I551" s="200">
        <v>85.71</v>
      </c>
      <c r="J551" s="200">
        <v>36.6</v>
      </c>
      <c r="K551" s="141">
        <v>-14.4</v>
      </c>
      <c r="L551" s="200">
        <v>7</v>
      </c>
      <c r="M551" s="200">
        <v>70.16</v>
      </c>
      <c r="N551" s="200">
        <v>3579685027.0700002</v>
      </c>
      <c r="O551" s="200">
        <v>0</v>
      </c>
      <c r="P551" s="188">
        <f t="shared" si="16"/>
        <v>-21.4</v>
      </c>
      <c r="Q551">
        <f t="shared" si="17"/>
        <v>3.1021183237229542</v>
      </c>
    </row>
    <row r="552" spans="1:17" ht="15">
      <c r="A552" s="200">
        <v>5910934</v>
      </c>
      <c r="B552" s="200">
        <v>-35.11</v>
      </c>
      <c r="C552" s="200">
        <v>-35.119999999999997</v>
      </c>
      <c r="D552" s="200">
        <v>0.06</v>
      </c>
      <c r="E552" s="200">
        <v>131.44999999999999</v>
      </c>
      <c r="F552" s="200">
        <v>80</v>
      </c>
      <c r="G552" s="200">
        <v>59.62</v>
      </c>
      <c r="H552" s="200">
        <v>3.0220086603020637</v>
      </c>
      <c r="I552" s="200">
        <v>86.59</v>
      </c>
      <c r="J552" s="200">
        <v>36.6</v>
      </c>
      <c r="K552" s="141">
        <v>-14.4</v>
      </c>
      <c r="L552" s="200">
        <v>7</v>
      </c>
      <c r="M552" s="200">
        <v>70.16</v>
      </c>
      <c r="N552" s="200">
        <v>3579685028.0700002</v>
      </c>
      <c r="O552" s="200">
        <v>0</v>
      </c>
      <c r="P552" s="188">
        <f t="shared" si="16"/>
        <v>-21.4</v>
      </c>
      <c r="Q552">
        <f t="shared" si="17"/>
        <v>3.0220086603020637</v>
      </c>
    </row>
    <row r="553" spans="1:17" ht="15">
      <c r="A553" s="200">
        <v>5911934</v>
      </c>
      <c r="B553" s="200">
        <v>-35.17</v>
      </c>
      <c r="C553" s="200">
        <v>-35.19</v>
      </c>
      <c r="D553" s="200">
        <v>0.06</v>
      </c>
      <c r="E553" s="200">
        <v>131.35</v>
      </c>
      <c r="F553" s="200">
        <v>80</v>
      </c>
      <c r="G553" s="200">
        <v>59.49</v>
      </c>
      <c r="H553" s="200">
        <v>3.0182586148304704</v>
      </c>
      <c r="I553" s="200">
        <v>86.63</v>
      </c>
      <c r="J553" s="200">
        <v>36.6</v>
      </c>
      <c r="K553" s="141">
        <v>-14.4</v>
      </c>
      <c r="L553" s="200">
        <v>7</v>
      </c>
      <c r="M553" s="200">
        <v>70.16</v>
      </c>
      <c r="N553" s="200">
        <v>3579685029.0700002</v>
      </c>
      <c r="O553" s="200">
        <v>0</v>
      </c>
      <c r="P553" s="188">
        <f t="shared" si="16"/>
        <v>-21.4</v>
      </c>
      <c r="Q553">
        <f t="shared" si="17"/>
        <v>3.0182586148304704</v>
      </c>
    </row>
    <row r="554" spans="1:17" ht="15">
      <c r="A554" s="200">
        <v>5912934</v>
      </c>
      <c r="B554" s="200">
        <v>-35.229999999999997</v>
      </c>
      <c r="C554" s="200">
        <v>-35.25</v>
      </c>
      <c r="D554" s="200">
        <v>0.06</v>
      </c>
      <c r="E554" s="200">
        <v>131.34</v>
      </c>
      <c r="F554" s="200">
        <v>80</v>
      </c>
      <c r="G554" s="200">
        <v>59.46</v>
      </c>
      <c r="H554" s="200">
        <v>3.0178838390067693</v>
      </c>
      <c r="I554" s="200">
        <v>86.64</v>
      </c>
      <c r="J554" s="200">
        <v>36.6</v>
      </c>
      <c r="K554" s="141">
        <v>-14.4</v>
      </c>
      <c r="L554" s="200">
        <v>7</v>
      </c>
      <c r="M554" s="200">
        <v>70.16</v>
      </c>
      <c r="N554" s="200">
        <v>3579685030.0700002</v>
      </c>
      <c r="O554" s="200">
        <v>0</v>
      </c>
      <c r="P554" s="188">
        <f t="shared" si="16"/>
        <v>-21.4</v>
      </c>
      <c r="Q554">
        <f t="shared" si="17"/>
        <v>3.0178838390067693</v>
      </c>
    </row>
    <row r="555" spans="1:17" ht="15">
      <c r="A555" s="200">
        <v>5913934</v>
      </c>
      <c r="B555" s="200">
        <v>-35.29</v>
      </c>
      <c r="C555" s="200">
        <v>-35.31</v>
      </c>
      <c r="D555" s="200">
        <v>0.06</v>
      </c>
      <c r="E555" s="200">
        <v>133.38</v>
      </c>
      <c r="F555" s="200">
        <v>80</v>
      </c>
      <c r="G555" s="200">
        <v>59.1</v>
      </c>
      <c r="H555" s="200">
        <v>3.0952100650984913</v>
      </c>
      <c r="I555" s="200">
        <v>85.78</v>
      </c>
      <c r="J555" s="200">
        <v>36.6</v>
      </c>
      <c r="K555" s="141">
        <v>-14.4</v>
      </c>
      <c r="L555" s="200">
        <v>7</v>
      </c>
      <c r="M555" s="200">
        <v>70.16</v>
      </c>
      <c r="N555" s="200">
        <v>3579685031.0700002</v>
      </c>
      <c r="O555" s="200">
        <v>0</v>
      </c>
      <c r="P555" s="188">
        <f t="shared" si="16"/>
        <v>-21.4</v>
      </c>
      <c r="Q555">
        <f t="shared" si="17"/>
        <v>3.0952100650984913</v>
      </c>
    </row>
    <row r="556" spans="1:17" ht="15">
      <c r="A556" s="200">
        <v>5914934</v>
      </c>
      <c r="B556" s="200">
        <v>-35.35</v>
      </c>
      <c r="C556" s="200">
        <v>-35.369999999999997</v>
      </c>
      <c r="D556" s="200">
        <v>0.06</v>
      </c>
      <c r="E556" s="200">
        <v>134.65</v>
      </c>
      <c r="F556" s="200">
        <v>80</v>
      </c>
      <c r="G556" s="200">
        <v>58.98</v>
      </c>
      <c r="H556" s="200">
        <v>3.1442538113598562</v>
      </c>
      <c r="I556" s="200">
        <v>85.24</v>
      </c>
      <c r="J556" s="200">
        <v>36.6</v>
      </c>
      <c r="K556" s="141">
        <v>-14.4</v>
      </c>
      <c r="L556" s="200">
        <v>7</v>
      </c>
      <c r="M556" s="200">
        <v>70.16</v>
      </c>
      <c r="N556" s="200">
        <v>3579685032.0700002</v>
      </c>
      <c r="O556" s="200">
        <v>0</v>
      </c>
      <c r="P556" s="188">
        <f t="shared" si="16"/>
        <v>-21.4</v>
      </c>
      <c r="Q556">
        <f t="shared" si="17"/>
        <v>3.1442538113598562</v>
      </c>
    </row>
    <row r="557" spans="1:17" ht="15">
      <c r="A557" s="200">
        <v>5916134</v>
      </c>
      <c r="B557" s="200">
        <v>-35.4</v>
      </c>
      <c r="C557" s="200">
        <v>-35.44</v>
      </c>
      <c r="D557" s="200">
        <v>0.05</v>
      </c>
      <c r="E557" s="200">
        <v>135.74</v>
      </c>
      <c r="F557" s="200">
        <v>80</v>
      </c>
      <c r="G557" s="200">
        <v>58.79</v>
      </c>
      <c r="H557" s="200">
        <v>3.1869160573842263</v>
      </c>
      <c r="I557" s="200">
        <v>84.79</v>
      </c>
      <c r="J557" s="200">
        <v>36.6</v>
      </c>
      <c r="K557" s="141">
        <v>-14.4</v>
      </c>
      <c r="L557" s="200">
        <v>7</v>
      </c>
      <c r="M557" s="200">
        <v>70.16</v>
      </c>
      <c r="N557" s="200">
        <v>3579685033.27</v>
      </c>
      <c r="O557" s="200">
        <v>0</v>
      </c>
      <c r="P557" s="188">
        <f t="shared" si="16"/>
        <v>-21.4</v>
      </c>
      <c r="Q557">
        <f t="shared" si="17"/>
        <v>3.1869160573842263</v>
      </c>
    </row>
    <row r="558" spans="1:17" ht="15">
      <c r="A558" s="200">
        <v>5917334</v>
      </c>
      <c r="B558" s="200">
        <v>-35.46</v>
      </c>
      <c r="C558" s="200">
        <v>-35.5</v>
      </c>
      <c r="D558" s="200">
        <v>0.05</v>
      </c>
      <c r="E558" s="200">
        <v>136.43</v>
      </c>
      <c r="F558" s="200">
        <v>80</v>
      </c>
      <c r="G558" s="200">
        <v>58.63</v>
      </c>
      <c r="H558" s="200">
        <v>3.2141999047974861</v>
      </c>
      <c r="I558" s="200">
        <v>84.49</v>
      </c>
      <c r="J558" s="200">
        <v>36.6</v>
      </c>
      <c r="K558" s="141">
        <v>-14.4</v>
      </c>
      <c r="L558" s="200">
        <v>7</v>
      </c>
      <c r="M558" s="200">
        <v>70.16</v>
      </c>
      <c r="N558" s="200">
        <v>3579685034.4699998</v>
      </c>
      <c r="O558" s="200">
        <v>0</v>
      </c>
      <c r="P558" s="188">
        <f t="shared" si="16"/>
        <v>-21.4</v>
      </c>
      <c r="Q558">
        <f t="shared" si="17"/>
        <v>3.2141999047974861</v>
      </c>
    </row>
    <row r="559" spans="1:17" ht="15">
      <c r="A559" s="200">
        <v>5918534</v>
      </c>
      <c r="B559" s="200">
        <v>-35.520000000000003</v>
      </c>
      <c r="C559" s="200">
        <v>-35.56</v>
      </c>
      <c r="D559" s="200">
        <v>0.05</v>
      </c>
      <c r="E559" s="200">
        <v>138.13</v>
      </c>
      <c r="F559" s="200">
        <v>80</v>
      </c>
      <c r="G559" s="200">
        <v>58.4</v>
      </c>
      <c r="H559" s="200">
        <v>3.2823603702884983</v>
      </c>
      <c r="I559" s="200">
        <v>83.76</v>
      </c>
      <c r="J559" s="200">
        <v>36.6</v>
      </c>
      <c r="K559" s="141">
        <v>-14.4</v>
      </c>
      <c r="L559" s="200">
        <v>7</v>
      </c>
      <c r="M559" s="200">
        <v>70.16</v>
      </c>
      <c r="N559" s="200">
        <v>3579685035.6700001</v>
      </c>
      <c r="O559" s="200">
        <v>0</v>
      </c>
      <c r="P559" s="188">
        <f t="shared" si="16"/>
        <v>-21.4</v>
      </c>
      <c r="Q559">
        <f t="shared" si="17"/>
        <v>3.2823603702884983</v>
      </c>
    </row>
    <row r="560" spans="1:17" ht="15">
      <c r="A560" s="200">
        <v>5919534</v>
      </c>
      <c r="B560" s="200">
        <v>-35.57</v>
      </c>
      <c r="C560" s="200">
        <v>-35.619999999999997</v>
      </c>
      <c r="D560" s="200">
        <v>0.06</v>
      </c>
      <c r="E560" s="200">
        <v>139.15</v>
      </c>
      <c r="F560" s="200">
        <v>80</v>
      </c>
      <c r="G560" s="200">
        <v>58.25</v>
      </c>
      <c r="H560" s="200">
        <v>3.3239129126695217</v>
      </c>
      <c r="I560" s="200">
        <v>83.33</v>
      </c>
      <c r="J560" s="200">
        <v>36.6</v>
      </c>
      <c r="K560" s="141">
        <v>-14.4</v>
      </c>
      <c r="L560" s="200">
        <v>7</v>
      </c>
      <c r="M560" s="200">
        <v>70.16</v>
      </c>
      <c r="N560" s="200">
        <v>3579685036.6700001</v>
      </c>
      <c r="O560" s="200">
        <v>0</v>
      </c>
      <c r="P560" s="188">
        <f t="shared" si="16"/>
        <v>-21.4</v>
      </c>
      <c r="Q560">
        <f t="shared" si="17"/>
        <v>3.3239129126695217</v>
      </c>
    </row>
    <row r="561" spans="1:17" ht="15">
      <c r="A561" s="200">
        <v>5920734</v>
      </c>
      <c r="B561" s="200">
        <v>-35.630000000000003</v>
      </c>
      <c r="C561" s="200">
        <v>-35.68</v>
      </c>
      <c r="D561" s="200">
        <v>0.05</v>
      </c>
      <c r="E561" s="200">
        <v>139.61000000000001</v>
      </c>
      <c r="F561" s="200">
        <v>80</v>
      </c>
      <c r="G561" s="200">
        <v>58.12</v>
      </c>
      <c r="H561" s="200">
        <v>3.34281680636292</v>
      </c>
      <c r="I561" s="200">
        <v>83.13</v>
      </c>
      <c r="J561" s="200">
        <v>36.6</v>
      </c>
      <c r="K561" s="141">
        <v>-14.4</v>
      </c>
      <c r="L561" s="200">
        <v>7</v>
      </c>
      <c r="M561" s="200">
        <v>70.16</v>
      </c>
      <c r="N561" s="200">
        <v>3579685037.8699999</v>
      </c>
      <c r="O561" s="200">
        <v>0</v>
      </c>
      <c r="P561" s="188">
        <f t="shared" si="16"/>
        <v>-21.4</v>
      </c>
      <c r="Q561">
        <f t="shared" si="17"/>
        <v>3.34281680636292</v>
      </c>
    </row>
    <row r="562" spans="1:17" ht="15">
      <c r="A562" s="200">
        <v>5921934</v>
      </c>
      <c r="B562" s="200">
        <v>-35.68</v>
      </c>
      <c r="C562" s="200">
        <v>-35.729999999999997</v>
      </c>
      <c r="D562" s="200">
        <v>0.05</v>
      </c>
      <c r="E562" s="200">
        <v>139.43</v>
      </c>
      <c r="F562" s="200">
        <v>80</v>
      </c>
      <c r="G562" s="200">
        <v>58.21</v>
      </c>
      <c r="H562" s="200">
        <v>3.3354073444646835</v>
      </c>
      <c r="I562" s="200">
        <v>83.2</v>
      </c>
      <c r="J562" s="200">
        <v>36.6</v>
      </c>
      <c r="K562" s="141">
        <v>-14.4</v>
      </c>
      <c r="L562" s="200">
        <v>7</v>
      </c>
      <c r="M562" s="200">
        <v>70.16</v>
      </c>
      <c r="N562" s="200">
        <v>3579685039.0700002</v>
      </c>
      <c r="O562" s="200">
        <v>0</v>
      </c>
      <c r="P562" s="188">
        <f t="shared" si="16"/>
        <v>-21.4</v>
      </c>
      <c r="Q562">
        <f t="shared" si="17"/>
        <v>3.3354073444646835</v>
      </c>
    </row>
    <row r="563" spans="1:17" ht="15">
      <c r="A563" s="200">
        <v>5923334</v>
      </c>
      <c r="B563" s="200">
        <v>-35.729999999999997</v>
      </c>
      <c r="C563" s="200">
        <v>-35.79</v>
      </c>
      <c r="D563" s="200">
        <v>0.04</v>
      </c>
      <c r="E563" s="200">
        <v>137.47</v>
      </c>
      <c r="F563" s="200">
        <v>80</v>
      </c>
      <c r="G563" s="200">
        <v>58.72</v>
      </c>
      <c r="H563" s="200">
        <v>3.2557375338922938</v>
      </c>
      <c r="I563" s="200">
        <v>84.04</v>
      </c>
      <c r="J563" s="200">
        <v>36.6</v>
      </c>
      <c r="K563" s="141">
        <v>-14.4</v>
      </c>
      <c r="L563" s="200">
        <v>7</v>
      </c>
      <c r="M563" s="200">
        <v>70.16</v>
      </c>
      <c r="N563" s="200">
        <v>3579685040.4699998</v>
      </c>
      <c r="O563" s="200">
        <v>0</v>
      </c>
      <c r="P563" s="188">
        <f t="shared" si="16"/>
        <v>-21.4</v>
      </c>
      <c r="Q563">
        <f t="shared" si="17"/>
        <v>3.2557375338922938</v>
      </c>
    </row>
    <row r="564" spans="1:17" ht="15">
      <c r="A564" s="200">
        <v>5924734</v>
      </c>
      <c r="B564" s="200">
        <v>-35.78</v>
      </c>
      <c r="C564" s="200">
        <v>-35.85</v>
      </c>
      <c r="D564" s="200">
        <v>0.04</v>
      </c>
      <c r="E564" s="200">
        <v>132.54</v>
      </c>
      <c r="F564" s="200">
        <v>80</v>
      </c>
      <c r="G564" s="200">
        <v>59.48</v>
      </c>
      <c r="H564" s="200">
        <v>3.0631559695121879</v>
      </c>
      <c r="I564" s="200">
        <v>86.14</v>
      </c>
      <c r="J564" s="200">
        <v>36.6</v>
      </c>
      <c r="K564" s="141">
        <v>-14.4</v>
      </c>
      <c r="L564" s="200">
        <v>7</v>
      </c>
      <c r="M564" s="200">
        <v>70.16</v>
      </c>
      <c r="N564" s="200">
        <v>3579685041.8699999</v>
      </c>
      <c r="O564" s="200">
        <v>0</v>
      </c>
      <c r="P564" s="188">
        <f t="shared" si="16"/>
        <v>-21.4</v>
      </c>
      <c r="Q564">
        <f t="shared" si="17"/>
        <v>3.0631559695121879</v>
      </c>
    </row>
    <row r="565" spans="1:17" ht="15">
      <c r="A565" s="200">
        <v>5926134</v>
      </c>
      <c r="B565" s="200">
        <v>-35.840000000000003</v>
      </c>
      <c r="C565" s="200">
        <v>-35.9</v>
      </c>
      <c r="D565" s="200">
        <v>0.04</v>
      </c>
      <c r="E565" s="200">
        <v>129.63999999999999</v>
      </c>
      <c r="F565" s="200">
        <v>80</v>
      </c>
      <c r="G565" s="200">
        <v>59.89</v>
      </c>
      <c r="H565" s="200">
        <v>2.9547694073521353</v>
      </c>
      <c r="I565" s="200">
        <v>87.35</v>
      </c>
      <c r="J565" s="200">
        <v>36.6</v>
      </c>
      <c r="K565" s="141">
        <v>-14.4</v>
      </c>
      <c r="L565" s="200">
        <v>7</v>
      </c>
      <c r="M565" s="200">
        <v>70.16</v>
      </c>
      <c r="N565" s="200">
        <v>3579685043.27</v>
      </c>
      <c r="O565" s="200">
        <v>0</v>
      </c>
      <c r="P565" s="188">
        <f t="shared" ref="P565:P628" si="18">IF(C565&lt;=K565,K565-L565,C565-L565)</f>
        <v>-21.4</v>
      </c>
      <c r="Q565">
        <f t="shared" ref="Q565:Q628" si="19">E565/((M565+J565-P565)-(((0.00001*E565^2)+(0.0026*E565))*(F565)))*2</f>
        <v>2.9547694073521353</v>
      </c>
    </row>
    <row r="566" spans="1:17" ht="15">
      <c r="A566" s="200">
        <v>5927534</v>
      </c>
      <c r="B566" s="200">
        <v>-35.89</v>
      </c>
      <c r="C566" s="200">
        <v>-35.96</v>
      </c>
      <c r="D566" s="200">
        <v>0.04</v>
      </c>
      <c r="E566" s="200">
        <v>130.49</v>
      </c>
      <c r="F566" s="200">
        <v>80</v>
      </c>
      <c r="G566" s="200">
        <v>59.39</v>
      </c>
      <c r="H566" s="200">
        <v>2.9861789532315077</v>
      </c>
      <c r="I566" s="200">
        <v>87</v>
      </c>
      <c r="J566" s="200">
        <v>36.6</v>
      </c>
      <c r="K566" s="141">
        <v>-14.4</v>
      </c>
      <c r="L566" s="200">
        <v>7</v>
      </c>
      <c r="M566" s="200">
        <v>70.16</v>
      </c>
      <c r="N566" s="200">
        <v>3579685044.6700001</v>
      </c>
      <c r="O566" s="200">
        <v>0</v>
      </c>
      <c r="P566" s="188">
        <f t="shared" si="18"/>
        <v>-21.4</v>
      </c>
      <c r="Q566">
        <f t="shared" si="19"/>
        <v>2.9861789532315077</v>
      </c>
    </row>
    <row r="567" spans="1:17" ht="15">
      <c r="A567" s="200">
        <v>5928934</v>
      </c>
      <c r="B567" s="200">
        <v>-35.94</v>
      </c>
      <c r="C567" s="200">
        <v>-36.020000000000003</v>
      </c>
      <c r="D567" s="200">
        <v>0.04</v>
      </c>
      <c r="E567" s="200">
        <v>133.62</v>
      </c>
      <c r="F567" s="200">
        <v>80</v>
      </c>
      <c r="G567" s="200">
        <v>58.92</v>
      </c>
      <c r="H567" s="200">
        <v>3.1044241984254048</v>
      </c>
      <c r="I567" s="200">
        <v>85.68</v>
      </c>
      <c r="J567" s="200">
        <v>36.6</v>
      </c>
      <c r="K567" s="141">
        <v>-14.4</v>
      </c>
      <c r="L567" s="200">
        <v>7</v>
      </c>
      <c r="M567" s="200">
        <v>70.16</v>
      </c>
      <c r="N567" s="200">
        <v>3579685046.0700002</v>
      </c>
      <c r="O567" s="200">
        <v>0</v>
      </c>
      <c r="P567" s="188">
        <f t="shared" si="18"/>
        <v>-21.4</v>
      </c>
      <c r="Q567">
        <f t="shared" si="19"/>
        <v>3.1044241984254048</v>
      </c>
    </row>
    <row r="568" spans="1:17" ht="15">
      <c r="A568" s="200">
        <v>5930334</v>
      </c>
      <c r="B568" s="200">
        <v>-35.99</v>
      </c>
      <c r="C568" s="200">
        <v>-36.07</v>
      </c>
      <c r="D568" s="200">
        <v>0.04</v>
      </c>
      <c r="E568" s="200">
        <v>137.11000000000001</v>
      </c>
      <c r="F568" s="200">
        <v>80</v>
      </c>
      <c r="G568" s="200">
        <v>58.43</v>
      </c>
      <c r="H568" s="200">
        <v>3.2413022588808733</v>
      </c>
      <c r="I568" s="200">
        <v>84.2</v>
      </c>
      <c r="J568" s="200">
        <v>36.6</v>
      </c>
      <c r="K568" s="141">
        <v>-14.4</v>
      </c>
      <c r="L568" s="200">
        <v>7</v>
      </c>
      <c r="M568" s="200">
        <v>70.16</v>
      </c>
      <c r="N568" s="200">
        <v>3579685047.4699998</v>
      </c>
      <c r="O568" s="200">
        <v>0</v>
      </c>
      <c r="P568" s="188">
        <f t="shared" si="18"/>
        <v>-21.4</v>
      </c>
      <c r="Q568">
        <f t="shared" si="19"/>
        <v>3.2413022588808733</v>
      </c>
    </row>
    <row r="569" spans="1:17" ht="15">
      <c r="A569" s="200">
        <v>5931734</v>
      </c>
      <c r="B569" s="200">
        <v>-36.049999999999997</v>
      </c>
      <c r="C569" s="200">
        <v>-36.130000000000003</v>
      </c>
      <c r="D569" s="200">
        <v>0.04</v>
      </c>
      <c r="E569" s="200">
        <v>140.18</v>
      </c>
      <c r="F569" s="200">
        <v>80</v>
      </c>
      <c r="G569" s="200">
        <v>57.98</v>
      </c>
      <c r="H569" s="200">
        <v>3.3663850450792441</v>
      </c>
      <c r="I569" s="200">
        <v>82.88</v>
      </c>
      <c r="J569" s="200">
        <v>36.6</v>
      </c>
      <c r="K569" s="141">
        <v>-14.4</v>
      </c>
      <c r="L569" s="200">
        <v>7</v>
      </c>
      <c r="M569" s="200">
        <v>70.16</v>
      </c>
      <c r="N569" s="200">
        <v>3579685048.8699999</v>
      </c>
      <c r="O569" s="200">
        <v>0</v>
      </c>
      <c r="P569" s="188">
        <f t="shared" si="18"/>
        <v>-21.4</v>
      </c>
      <c r="Q569">
        <f t="shared" si="19"/>
        <v>3.3663850450792441</v>
      </c>
    </row>
    <row r="570" spans="1:17" ht="15">
      <c r="A570" s="200">
        <v>5932934</v>
      </c>
      <c r="B570" s="200">
        <v>-36.11</v>
      </c>
      <c r="C570" s="200">
        <v>-36.200000000000003</v>
      </c>
      <c r="D570" s="200">
        <v>0.05</v>
      </c>
      <c r="E570" s="200">
        <v>142.36000000000001</v>
      </c>
      <c r="F570" s="200">
        <v>80</v>
      </c>
      <c r="G570" s="200">
        <v>57.56</v>
      </c>
      <c r="H570" s="200">
        <v>3.4580246295768693</v>
      </c>
      <c r="I570" s="200">
        <v>81.94</v>
      </c>
      <c r="J570" s="200">
        <v>36.6</v>
      </c>
      <c r="K570" s="141">
        <v>-14.4</v>
      </c>
      <c r="L570" s="200">
        <v>7</v>
      </c>
      <c r="M570" s="200">
        <v>70.16</v>
      </c>
      <c r="N570" s="200">
        <v>3579685050.0700002</v>
      </c>
      <c r="O570" s="200">
        <v>0</v>
      </c>
      <c r="P570" s="188">
        <f t="shared" si="18"/>
        <v>-21.4</v>
      </c>
      <c r="Q570">
        <f t="shared" si="19"/>
        <v>3.4580246295768693</v>
      </c>
    </row>
    <row r="571" spans="1:17" ht="15">
      <c r="A571" s="200">
        <v>5933934</v>
      </c>
      <c r="B571" s="200">
        <v>-36.159999999999997</v>
      </c>
      <c r="C571" s="200">
        <v>-36.25</v>
      </c>
      <c r="D571" s="200">
        <v>0.06</v>
      </c>
      <c r="E571" s="200">
        <v>144.04</v>
      </c>
      <c r="F571" s="200">
        <v>80</v>
      </c>
      <c r="G571" s="200">
        <v>57.35</v>
      </c>
      <c r="H571" s="200">
        <v>3.5303202213965861</v>
      </c>
      <c r="I571" s="200">
        <v>81.2</v>
      </c>
      <c r="J571" s="200">
        <v>36.6</v>
      </c>
      <c r="K571" s="141">
        <v>-14.4</v>
      </c>
      <c r="L571" s="200">
        <v>7</v>
      </c>
      <c r="M571" s="200">
        <v>70.16</v>
      </c>
      <c r="N571" s="200">
        <v>3579685051.0700002</v>
      </c>
      <c r="O571" s="200">
        <v>0</v>
      </c>
      <c r="P571" s="188">
        <f t="shared" si="18"/>
        <v>-21.4</v>
      </c>
      <c r="Q571">
        <f t="shared" si="19"/>
        <v>3.5303202213965861</v>
      </c>
    </row>
    <row r="572" spans="1:17" ht="15">
      <c r="A572" s="200">
        <v>5934934</v>
      </c>
      <c r="B572" s="200">
        <v>-36.21</v>
      </c>
      <c r="C572" s="200">
        <v>-36.31</v>
      </c>
      <c r="D572" s="200">
        <v>0.06</v>
      </c>
      <c r="E572" s="200">
        <v>144.99</v>
      </c>
      <c r="F572" s="200">
        <v>80</v>
      </c>
      <c r="G572" s="200">
        <v>57.19</v>
      </c>
      <c r="H572" s="200">
        <v>3.571868490568995</v>
      </c>
      <c r="I572" s="200">
        <v>80.78</v>
      </c>
      <c r="J572" s="200">
        <v>36.6</v>
      </c>
      <c r="K572" s="141">
        <v>-14.4</v>
      </c>
      <c r="L572" s="200">
        <v>7</v>
      </c>
      <c r="M572" s="200">
        <v>70.16</v>
      </c>
      <c r="N572" s="200">
        <v>3579685052.0700002</v>
      </c>
      <c r="O572" s="200">
        <v>0</v>
      </c>
      <c r="P572" s="188">
        <f t="shared" si="18"/>
        <v>-21.4</v>
      </c>
      <c r="Q572">
        <f t="shared" si="19"/>
        <v>3.571868490568995</v>
      </c>
    </row>
    <row r="573" spans="1:17" ht="15">
      <c r="A573" s="200">
        <v>5935934</v>
      </c>
      <c r="B573" s="200">
        <v>-36.26</v>
      </c>
      <c r="C573" s="200">
        <v>-36.36</v>
      </c>
      <c r="D573" s="200">
        <v>0.05</v>
      </c>
      <c r="E573" s="200">
        <v>145.57</v>
      </c>
      <c r="F573" s="200">
        <v>80</v>
      </c>
      <c r="G573" s="200">
        <v>57.08</v>
      </c>
      <c r="H573" s="200">
        <v>3.5974769929298698</v>
      </c>
      <c r="I573" s="200">
        <v>80.53</v>
      </c>
      <c r="J573" s="200">
        <v>36.6</v>
      </c>
      <c r="K573" s="141">
        <v>-14.4</v>
      </c>
      <c r="L573" s="200">
        <v>7</v>
      </c>
      <c r="M573" s="200">
        <v>70.16</v>
      </c>
      <c r="N573" s="200">
        <v>3579685053.0700002</v>
      </c>
      <c r="O573" s="200">
        <v>0</v>
      </c>
      <c r="P573" s="188">
        <f t="shared" si="18"/>
        <v>-21.4</v>
      </c>
      <c r="Q573">
        <f t="shared" si="19"/>
        <v>3.5974769929298698</v>
      </c>
    </row>
    <row r="574" spans="1:17" ht="15">
      <c r="A574" s="200">
        <v>5937134</v>
      </c>
      <c r="B574" s="200">
        <v>-36.32</v>
      </c>
      <c r="C574" s="200">
        <v>-36.43</v>
      </c>
      <c r="D574" s="200">
        <v>0.05</v>
      </c>
      <c r="E574" s="200">
        <v>146.25</v>
      </c>
      <c r="F574" s="200">
        <v>80</v>
      </c>
      <c r="G574" s="200">
        <v>57</v>
      </c>
      <c r="H574" s="200">
        <v>3.6277382447328033</v>
      </c>
      <c r="I574" s="200">
        <v>80.23</v>
      </c>
      <c r="J574" s="200">
        <v>36.6</v>
      </c>
      <c r="K574" s="141">
        <v>-14.4</v>
      </c>
      <c r="L574" s="200">
        <v>7</v>
      </c>
      <c r="M574" s="200">
        <v>70.16</v>
      </c>
      <c r="N574" s="200">
        <v>3579685054.27</v>
      </c>
      <c r="O574" s="200">
        <v>0</v>
      </c>
      <c r="P574" s="188">
        <f t="shared" si="18"/>
        <v>-21.4</v>
      </c>
      <c r="Q574">
        <f t="shared" si="19"/>
        <v>3.6277382447328033</v>
      </c>
    </row>
    <row r="575" spans="1:17" ht="15">
      <c r="A575" s="200">
        <v>5938334</v>
      </c>
      <c r="B575" s="200">
        <v>-36.380000000000003</v>
      </c>
      <c r="C575" s="200">
        <v>-36.49</v>
      </c>
      <c r="D575" s="200">
        <v>0.05</v>
      </c>
      <c r="E575" s="200">
        <v>146.68</v>
      </c>
      <c r="F575" s="200">
        <v>80</v>
      </c>
      <c r="G575" s="200">
        <v>56.96</v>
      </c>
      <c r="H575" s="200">
        <v>3.6470079195149934</v>
      </c>
      <c r="I575" s="200">
        <v>80.040000000000006</v>
      </c>
      <c r="J575" s="200">
        <v>36.6</v>
      </c>
      <c r="K575" s="141">
        <v>-14.4</v>
      </c>
      <c r="L575" s="200">
        <v>7</v>
      </c>
      <c r="M575" s="200">
        <v>70.16</v>
      </c>
      <c r="N575" s="200">
        <v>3579685055.4699998</v>
      </c>
      <c r="O575" s="200">
        <v>0</v>
      </c>
      <c r="P575" s="188">
        <f t="shared" si="18"/>
        <v>-21.4</v>
      </c>
      <c r="Q575">
        <f t="shared" si="19"/>
        <v>3.6470079195149934</v>
      </c>
    </row>
    <row r="576" spans="1:17" ht="15">
      <c r="A576" s="200">
        <v>5939534</v>
      </c>
      <c r="B576" s="200">
        <v>-36.44</v>
      </c>
      <c r="C576" s="200">
        <v>-36.549999999999997</v>
      </c>
      <c r="D576" s="200">
        <v>0.05</v>
      </c>
      <c r="E576" s="200">
        <v>147.02000000000001</v>
      </c>
      <c r="F576" s="200">
        <v>80</v>
      </c>
      <c r="G576" s="200">
        <v>56.89</v>
      </c>
      <c r="H576" s="200">
        <v>3.6623185975529626</v>
      </c>
      <c r="I576" s="200">
        <v>79.89</v>
      </c>
      <c r="J576" s="200">
        <v>36.6</v>
      </c>
      <c r="K576" s="141">
        <v>-14.4</v>
      </c>
      <c r="L576" s="200">
        <v>7</v>
      </c>
      <c r="M576" s="200">
        <v>70.16</v>
      </c>
      <c r="N576" s="200">
        <v>3579685056.6700001</v>
      </c>
      <c r="O576" s="200">
        <v>0</v>
      </c>
      <c r="P576" s="188">
        <f t="shared" si="18"/>
        <v>-21.4</v>
      </c>
      <c r="Q576">
        <f t="shared" si="19"/>
        <v>3.6623185975529626</v>
      </c>
    </row>
    <row r="577" spans="1:17" ht="15">
      <c r="A577" s="200">
        <v>5940734</v>
      </c>
      <c r="B577" s="200">
        <v>-36.49</v>
      </c>
      <c r="C577" s="200">
        <v>-36.61</v>
      </c>
      <c r="D577" s="200">
        <v>0.05</v>
      </c>
      <c r="E577" s="200">
        <v>146.86000000000001</v>
      </c>
      <c r="F577" s="200">
        <v>80</v>
      </c>
      <c r="G577" s="200">
        <v>56.91</v>
      </c>
      <c r="H577" s="200">
        <v>3.6551053757272922</v>
      </c>
      <c r="I577" s="200">
        <v>79.959999999999994</v>
      </c>
      <c r="J577" s="200">
        <v>36.6</v>
      </c>
      <c r="K577" s="141">
        <v>-14.4</v>
      </c>
      <c r="L577" s="200">
        <v>7</v>
      </c>
      <c r="M577" s="200">
        <v>70.16</v>
      </c>
      <c r="N577" s="200">
        <v>3579685057.8699999</v>
      </c>
      <c r="O577" s="200">
        <v>0</v>
      </c>
      <c r="P577" s="188">
        <f t="shared" si="18"/>
        <v>-21.4</v>
      </c>
      <c r="Q577">
        <f t="shared" si="19"/>
        <v>3.6551053757272922</v>
      </c>
    </row>
    <row r="578" spans="1:17" ht="15">
      <c r="A578" s="200">
        <v>5941934</v>
      </c>
      <c r="B578" s="200">
        <v>-36.549999999999997</v>
      </c>
      <c r="C578" s="200">
        <v>-36.68</v>
      </c>
      <c r="D578" s="200">
        <v>0.05</v>
      </c>
      <c r="E578" s="200">
        <v>146.9</v>
      </c>
      <c r="F578" s="200">
        <v>80</v>
      </c>
      <c r="G578" s="200">
        <v>56.93</v>
      </c>
      <c r="H578" s="200">
        <v>3.6569073129084897</v>
      </c>
      <c r="I578" s="200">
        <v>79.94</v>
      </c>
      <c r="J578" s="200">
        <v>36.6</v>
      </c>
      <c r="K578" s="141">
        <v>-14.4</v>
      </c>
      <c r="L578" s="200">
        <v>7</v>
      </c>
      <c r="M578" s="200">
        <v>70.16</v>
      </c>
      <c r="N578" s="200">
        <v>3579685059.0700002</v>
      </c>
      <c r="O578" s="200">
        <v>0</v>
      </c>
      <c r="P578" s="188">
        <f t="shared" si="18"/>
        <v>-21.4</v>
      </c>
      <c r="Q578">
        <f t="shared" si="19"/>
        <v>3.6569073129084897</v>
      </c>
    </row>
    <row r="579" spans="1:17" ht="15">
      <c r="A579" s="200">
        <v>5942934</v>
      </c>
      <c r="B579" s="200">
        <v>-36.61</v>
      </c>
      <c r="C579" s="200">
        <v>-36.729999999999997</v>
      </c>
      <c r="D579" s="200">
        <v>0.06</v>
      </c>
      <c r="E579" s="200">
        <v>146.6</v>
      </c>
      <c r="F579" s="200">
        <v>80</v>
      </c>
      <c r="G579" s="200">
        <v>56.96</v>
      </c>
      <c r="H579" s="200">
        <v>3.6434149524556716</v>
      </c>
      <c r="I579" s="200">
        <v>80.069999999999993</v>
      </c>
      <c r="J579" s="200">
        <v>36.6</v>
      </c>
      <c r="K579" s="141">
        <v>-14.4</v>
      </c>
      <c r="L579" s="200">
        <v>7</v>
      </c>
      <c r="M579" s="200">
        <v>70.16</v>
      </c>
      <c r="N579" s="200">
        <v>3579685060.0700002</v>
      </c>
      <c r="O579" s="200">
        <v>0</v>
      </c>
      <c r="P579" s="188">
        <f t="shared" si="18"/>
        <v>-21.4</v>
      </c>
      <c r="Q579">
        <f t="shared" si="19"/>
        <v>3.6434149524556716</v>
      </c>
    </row>
    <row r="580" spans="1:17" ht="15">
      <c r="A580" s="200">
        <v>5943934</v>
      </c>
      <c r="B580" s="200">
        <v>-36.659999999999997</v>
      </c>
      <c r="C580" s="200">
        <v>-36.79</v>
      </c>
      <c r="D580" s="200">
        <v>0.06</v>
      </c>
      <c r="E580" s="200">
        <v>145.97999999999999</v>
      </c>
      <c r="F580" s="200">
        <v>80</v>
      </c>
      <c r="G580" s="200">
        <v>57.07</v>
      </c>
      <c r="H580" s="200">
        <v>3.6156918493941919</v>
      </c>
      <c r="I580" s="200">
        <v>80.34</v>
      </c>
      <c r="J580" s="200">
        <v>36.6</v>
      </c>
      <c r="K580" s="141">
        <v>-14.4</v>
      </c>
      <c r="L580" s="200">
        <v>7</v>
      </c>
      <c r="M580" s="200">
        <v>70.16</v>
      </c>
      <c r="N580" s="200">
        <v>3579685061.0700002</v>
      </c>
      <c r="O580" s="200">
        <v>0</v>
      </c>
      <c r="P580" s="188">
        <f t="shared" si="18"/>
        <v>-21.4</v>
      </c>
      <c r="Q580">
        <f t="shared" si="19"/>
        <v>3.6156918493941919</v>
      </c>
    </row>
    <row r="581" spans="1:17" ht="15">
      <c r="A581" s="200">
        <v>5944934</v>
      </c>
      <c r="B581" s="200">
        <v>-36.71</v>
      </c>
      <c r="C581" s="200">
        <v>-36.85</v>
      </c>
      <c r="D581" s="200">
        <v>0.06</v>
      </c>
      <c r="E581" s="200">
        <v>144.93</v>
      </c>
      <c r="F581" s="200">
        <v>80</v>
      </c>
      <c r="G581" s="200">
        <v>57.26</v>
      </c>
      <c r="H581" s="200">
        <v>3.5692298806486473</v>
      </c>
      <c r="I581" s="200">
        <v>80.81</v>
      </c>
      <c r="J581" s="200">
        <v>36.6</v>
      </c>
      <c r="K581" s="141">
        <v>-14.4</v>
      </c>
      <c r="L581" s="200">
        <v>7</v>
      </c>
      <c r="M581" s="200">
        <v>70.16</v>
      </c>
      <c r="N581" s="200">
        <v>3579685062.0700002</v>
      </c>
      <c r="O581" s="200">
        <v>0</v>
      </c>
      <c r="P581" s="188">
        <f t="shared" si="18"/>
        <v>-21.4</v>
      </c>
      <c r="Q581">
        <f t="shared" si="19"/>
        <v>3.5692298806486473</v>
      </c>
    </row>
    <row r="582" spans="1:17" ht="15">
      <c r="A582" s="200">
        <v>5945934</v>
      </c>
      <c r="B582" s="200">
        <v>-36.770000000000003</v>
      </c>
      <c r="C582" s="200">
        <v>-36.909999999999997</v>
      </c>
      <c r="D582" s="200">
        <v>0.06</v>
      </c>
      <c r="E582" s="200">
        <v>144.37</v>
      </c>
      <c r="F582" s="200">
        <v>80</v>
      </c>
      <c r="G582" s="200">
        <v>57.3</v>
      </c>
      <c r="H582" s="200">
        <v>3.5446974056599085</v>
      </c>
      <c r="I582" s="200">
        <v>81.05</v>
      </c>
      <c r="J582" s="200">
        <v>36.6</v>
      </c>
      <c r="K582" s="141">
        <v>-14.4</v>
      </c>
      <c r="L582" s="200">
        <v>7</v>
      </c>
      <c r="M582" s="200">
        <v>70.16</v>
      </c>
      <c r="N582" s="200">
        <v>3579685063.0700002</v>
      </c>
      <c r="O582" s="200">
        <v>0</v>
      </c>
      <c r="P582" s="188">
        <f t="shared" si="18"/>
        <v>-21.4</v>
      </c>
      <c r="Q582">
        <f t="shared" si="19"/>
        <v>3.5446974056599085</v>
      </c>
    </row>
    <row r="583" spans="1:17" ht="15">
      <c r="A583" s="200">
        <v>5946934</v>
      </c>
      <c r="B583" s="200">
        <v>-36.83</v>
      </c>
      <c r="C583" s="200">
        <v>-36.97</v>
      </c>
      <c r="D583" s="200">
        <v>0.06</v>
      </c>
      <c r="E583" s="200">
        <v>144.94</v>
      </c>
      <c r="F583" s="200">
        <v>80</v>
      </c>
      <c r="G583" s="200">
        <v>57.18</v>
      </c>
      <c r="H583" s="200">
        <v>3.5696695122631743</v>
      </c>
      <c r="I583" s="200">
        <v>80.8</v>
      </c>
      <c r="J583" s="200">
        <v>36.6</v>
      </c>
      <c r="K583" s="141">
        <v>-14.4</v>
      </c>
      <c r="L583" s="200">
        <v>7</v>
      </c>
      <c r="M583" s="200">
        <v>70.16</v>
      </c>
      <c r="N583" s="200">
        <v>3579685064.0700002</v>
      </c>
      <c r="O583" s="200">
        <v>0</v>
      </c>
      <c r="P583" s="188">
        <f t="shared" si="18"/>
        <v>-21.4</v>
      </c>
      <c r="Q583">
        <f t="shared" si="19"/>
        <v>3.5696695122631743</v>
      </c>
    </row>
    <row r="584" spans="1:17" ht="15">
      <c r="A584" s="200">
        <v>5947934</v>
      </c>
      <c r="B584" s="200">
        <v>-36.880000000000003</v>
      </c>
      <c r="C584" s="200">
        <v>-37.03</v>
      </c>
      <c r="D584" s="200">
        <v>0.06</v>
      </c>
      <c r="E584" s="200">
        <v>145.33000000000001</v>
      </c>
      <c r="F584" s="200">
        <v>80</v>
      </c>
      <c r="G584" s="200">
        <v>57.02</v>
      </c>
      <c r="H584" s="200">
        <v>3.586857899162585</v>
      </c>
      <c r="I584" s="200">
        <v>80.63</v>
      </c>
      <c r="J584" s="200">
        <v>36.6</v>
      </c>
      <c r="K584" s="141">
        <v>-14.4</v>
      </c>
      <c r="L584" s="200">
        <v>7</v>
      </c>
      <c r="M584" s="200">
        <v>70.16</v>
      </c>
      <c r="N584" s="200">
        <v>3579685065.0700002</v>
      </c>
      <c r="O584" s="200">
        <v>0</v>
      </c>
      <c r="P584" s="188">
        <f t="shared" si="18"/>
        <v>-21.4</v>
      </c>
      <c r="Q584">
        <f t="shared" si="19"/>
        <v>3.586857899162585</v>
      </c>
    </row>
    <row r="585" spans="1:17" ht="15">
      <c r="A585" s="200">
        <v>5948934</v>
      </c>
      <c r="B585" s="200">
        <v>-36.94</v>
      </c>
      <c r="C585" s="200">
        <v>-37.1</v>
      </c>
      <c r="D585" s="200">
        <v>0.06</v>
      </c>
      <c r="E585" s="200">
        <v>145.88</v>
      </c>
      <c r="F585" s="200">
        <v>80</v>
      </c>
      <c r="G585" s="200">
        <v>56.9</v>
      </c>
      <c r="H585" s="200">
        <v>3.6112405713845637</v>
      </c>
      <c r="I585" s="200">
        <v>80.39</v>
      </c>
      <c r="J585" s="200">
        <v>36.6</v>
      </c>
      <c r="K585" s="141">
        <v>-14.4</v>
      </c>
      <c r="L585" s="200">
        <v>7</v>
      </c>
      <c r="M585" s="200">
        <v>70.16</v>
      </c>
      <c r="N585" s="200">
        <v>3579685066.0700002</v>
      </c>
      <c r="O585" s="200">
        <v>0</v>
      </c>
      <c r="P585" s="188">
        <f t="shared" si="18"/>
        <v>-21.4</v>
      </c>
      <c r="Q585">
        <f t="shared" si="19"/>
        <v>3.6112405713845637</v>
      </c>
    </row>
    <row r="586" spans="1:17" ht="15">
      <c r="A586" s="200">
        <v>5949934</v>
      </c>
      <c r="B586" s="200">
        <v>-37</v>
      </c>
      <c r="C586" s="200">
        <v>-37.159999999999997</v>
      </c>
      <c r="D586" s="200">
        <v>7.0000000000000007E-2</v>
      </c>
      <c r="E586" s="200">
        <v>146.35</v>
      </c>
      <c r="F586" s="200">
        <v>80</v>
      </c>
      <c r="G586" s="200">
        <v>56.85</v>
      </c>
      <c r="H586" s="200">
        <v>3.6322102569001382</v>
      </c>
      <c r="I586" s="200">
        <v>80.180000000000007</v>
      </c>
      <c r="J586" s="200">
        <v>36.6</v>
      </c>
      <c r="K586" s="141">
        <v>-14.4</v>
      </c>
      <c r="L586" s="200">
        <v>7</v>
      </c>
      <c r="M586" s="200">
        <v>70.16</v>
      </c>
      <c r="N586" s="200">
        <v>3579685067.0700002</v>
      </c>
      <c r="O586" s="200">
        <v>0</v>
      </c>
      <c r="P586" s="188">
        <f t="shared" si="18"/>
        <v>-21.4</v>
      </c>
      <c r="Q586">
        <f t="shared" si="19"/>
        <v>3.6322102569001382</v>
      </c>
    </row>
    <row r="587" spans="1:17" ht="15">
      <c r="A587" s="200">
        <v>5950934</v>
      </c>
      <c r="B587" s="200">
        <v>-37.06</v>
      </c>
      <c r="C587" s="200">
        <v>-37.229999999999997</v>
      </c>
      <c r="D587" s="200">
        <v>7.0000000000000007E-2</v>
      </c>
      <c r="E587" s="200">
        <v>146.72</v>
      </c>
      <c r="F587" s="200">
        <v>80</v>
      </c>
      <c r="G587" s="200">
        <v>56.82</v>
      </c>
      <c r="H587" s="200">
        <v>3.6488057637793232</v>
      </c>
      <c r="I587" s="200">
        <v>80.02</v>
      </c>
      <c r="J587" s="200">
        <v>36.6</v>
      </c>
      <c r="K587" s="141">
        <v>-14.4</v>
      </c>
      <c r="L587" s="200">
        <v>7</v>
      </c>
      <c r="M587" s="200">
        <v>70.16</v>
      </c>
      <c r="N587" s="200">
        <v>3579685068.0700002</v>
      </c>
      <c r="O587" s="200">
        <v>0</v>
      </c>
      <c r="P587" s="188">
        <f t="shared" si="18"/>
        <v>-21.4</v>
      </c>
      <c r="Q587">
        <f t="shared" si="19"/>
        <v>3.6488057637793232</v>
      </c>
    </row>
    <row r="588" spans="1:17" ht="15">
      <c r="A588" s="200">
        <v>5951935</v>
      </c>
      <c r="B588" s="200">
        <v>-37.130000000000003</v>
      </c>
      <c r="C588" s="200">
        <v>-37.299999999999997</v>
      </c>
      <c r="D588" s="200">
        <v>7.0000000000000007E-2</v>
      </c>
      <c r="E588" s="200">
        <v>146.51</v>
      </c>
      <c r="F588" s="200">
        <v>80</v>
      </c>
      <c r="G588" s="200">
        <v>56.89</v>
      </c>
      <c r="H588" s="200">
        <v>3.6393771954149829</v>
      </c>
      <c r="I588" s="200">
        <v>80.11</v>
      </c>
      <c r="J588" s="200">
        <v>36.6</v>
      </c>
      <c r="K588" s="141">
        <v>-14.4</v>
      </c>
      <c r="L588" s="200">
        <v>7</v>
      </c>
      <c r="M588" s="200">
        <v>70.16</v>
      </c>
      <c r="N588" s="200">
        <v>3579685069.0700002</v>
      </c>
      <c r="O588" s="200">
        <v>0</v>
      </c>
      <c r="P588" s="188">
        <f t="shared" si="18"/>
        <v>-21.4</v>
      </c>
      <c r="Q588">
        <f t="shared" si="19"/>
        <v>3.6393771954149829</v>
      </c>
    </row>
    <row r="589" spans="1:17" ht="15">
      <c r="A589" s="200">
        <v>5952934</v>
      </c>
      <c r="B589" s="200">
        <v>-37.19</v>
      </c>
      <c r="C589" s="200">
        <v>-37.36</v>
      </c>
      <c r="D589" s="200">
        <v>7.0000000000000007E-2</v>
      </c>
      <c r="E589" s="200">
        <v>145.46</v>
      </c>
      <c r="F589" s="200">
        <v>80</v>
      </c>
      <c r="G589" s="200">
        <v>57.11</v>
      </c>
      <c r="H589" s="200">
        <v>3.5926059571577387</v>
      </c>
      <c r="I589" s="200">
        <v>80.58</v>
      </c>
      <c r="J589" s="200">
        <v>36.6</v>
      </c>
      <c r="K589" s="141">
        <v>-14.4</v>
      </c>
      <c r="L589" s="200">
        <v>7</v>
      </c>
      <c r="M589" s="200">
        <v>70.16</v>
      </c>
      <c r="N589" s="200">
        <v>3579685070.0700002</v>
      </c>
      <c r="O589" s="200">
        <v>0</v>
      </c>
      <c r="P589" s="188">
        <f t="shared" si="18"/>
        <v>-21.4</v>
      </c>
      <c r="Q589">
        <f t="shared" si="19"/>
        <v>3.5926059571577387</v>
      </c>
    </row>
    <row r="590" spans="1:17" ht="15">
      <c r="A590" s="200">
        <v>5953934</v>
      </c>
      <c r="B590" s="200">
        <v>-37.25</v>
      </c>
      <c r="C590" s="200">
        <v>-37.43</v>
      </c>
      <c r="D590" s="200">
        <v>7.0000000000000007E-2</v>
      </c>
      <c r="E590" s="200">
        <v>143.22999999999999</v>
      </c>
      <c r="F590" s="200">
        <v>80</v>
      </c>
      <c r="G590" s="200">
        <v>57.63</v>
      </c>
      <c r="H590" s="200">
        <v>3.4952776307636459</v>
      </c>
      <c r="I590" s="200">
        <v>81.55</v>
      </c>
      <c r="J590" s="200">
        <v>36.6</v>
      </c>
      <c r="K590" s="141">
        <v>-14.4</v>
      </c>
      <c r="L590" s="200">
        <v>7</v>
      </c>
      <c r="M590" s="200">
        <v>70.16</v>
      </c>
      <c r="N590" s="200">
        <v>3579685071.0700002</v>
      </c>
      <c r="O590" s="200">
        <v>0</v>
      </c>
      <c r="P590" s="188">
        <f t="shared" si="18"/>
        <v>-21.4</v>
      </c>
      <c r="Q590">
        <f t="shared" si="19"/>
        <v>3.4952776307636459</v>
      </c>
    </row>
    <row r="591" spans="1:17" ht="15">
      <c r="A591" s="200">
        <v>5954934</v>
      </c>
      <c r="B591" s="200">
        <v>-37.31</v>
      </c>
      <c r="C591" s="200">
        <v>-37.49</v>
      </c>
      <c r="D591" s="200">
        <v>7.0000000000000007E-2</v>
      </c>
      <c r="E591" s="200">
        <v>139.94</v>
      </c>
      <c r="F591" s="200">
        <v>80</v>
      </c>
      <c r="G591" s="200">
        <v>58.22</v>
      </c>
      <c r="H591" s="200">
        <v>3.3564420667968067</v>
      </c>
      <c r="I591" s="200">
        <v>82.98</v>
      </c>
      <c r="J591" s="200">
        <v>36.6</v>
      </c>
      <c r="K591" s="141">
        <v>-14.4</v>
      </c>
      <c r="L591" s="200">
        <v>7</v>
      </c>
      <c r="M591" s="200">
        <v>70.16</v>
      </c>
      <c r="N591" s="200">
        <v>3579685072.0700002</v>
      </c>
      <c r="O591" s="200">
        <v>0</v>
      </c>
      <c r="P591" s="188">
        <f t="shared" si="18"/>
        <v>-21.4</v>
      </c>
      <c r="Q591">
        <f t="shared" si="19"/>
        <v>3.3564420667968067</v>
      </c>
    </row>
    <row r="592" spans="1:17" ht="15">
      <c r="A592" s="200">
        <v>5955934</v>
      </c>
      <c r="B592" s="200">
        <v>-37.369999999999997</v>
      </c>
      <c r="C592" s="200">
        <v>-37.56</v>
      </c>
      <c r="D592" s="200">
        <v>0.06</v>
      </c>
      <c r="E592" s="200">
        <v>137.4</v>
      </c>
      <c r="F592" s="200">
        <v>80</v>
      </c>
      <c r="G592" s="200">
        <v>58.38</v>
      </c>
      <c r="H592" s="200">
        <v>3.2529259287458654</v>
      </c>
      <c r="I592" s="200">
        <v>84.08</v>
      </c>
      <c r="J592" s="200">
        <v>36.6</v>
      </c>
      <c r="K592" s="141">
        <v>-14.4</v>
      </c>
      <c r="L592" s="200">
        <v>7</v>
      </c>
      <c r="M592" s="200">
        <v>70.16</v>
      </c>
      <c r="N592" s="200">
        <v>3579685073.0700002</v>
      </c>
      <c r="O592" s="200">
        <v>0</v>
      </c>
      <c r="P592" s="188">
        <f t="shared" si="18"/>
        <v>-21.4</v>
      </c>
      <c r="Q592">
        <f t="shared" si="19"/>
        <v>3.2529259287458654</v>
      </c>
    </row>
    <row r="593" spans="1:17" ht="15">
      <c r="A593" s="200">
        <v>5956934</v>
      </c>
      <c r="B593" s="200">
        <v>-37.43</v>
      </c>
      <c r="C593" s="200">
        <v>-37.619999999999997</v>
      </c>
      <c r="D593" s="200">
        <v>7.0000000000000007E-2</v>
      </c>
      <c r="E593" s="200">
        <v>137.77000000000001</v>
      </c>
      <c r="F593" s="200">
        <v>80</v>
      </c>
      <c r="G593" s="200">
        <v>58.09</v>
      </c>
      <c r="H593" s="200">
        <v>3.2678133367450477</v>
      </c>
      <c r="I593" s="200">
        <v>83.92</v>
      </c>
      <c r="J593" s="200">
        <v>36.6</v>
      </c>
      <c r="K593" s="141">
        <v>-14.4</v>
      </c>
      <c r="L593" s="200">
        <v>7</v>
      </c>
      <c r="M593" s="200">
        <v>70.16</v>
      </c>
      <c r="N593" s="200">
        <v>3579685074.0700002</v>
      </c>
      <c r="O593" s="200">
        <v>0</v>
      </c>
      <c r="P593" s="188">
        <f t="shared" si="18"/>
        <v>-21.4</v>
      </c>
      <c r="Q593">
        <f t="shared" si="19"/>
        <v>3.2678133367450477</v>
      </c>
    </row>
    <row r="594" spans="1:17" ht="15">
      <c r="A594" s="200">
        <v>5957934</v>
      </c>
      <c r="B594" s="200">
        <v>-37.49</v>
      </c>
      <c r="C594" s="200">
        <v>-37.69</v>
      </c>
      <c r="D594" s="200">
        <v>7.0000000000000007E-2</v>
      </c>
      <c r="E594" s="200">
        <v>140.18</v>
      </c>
      <c r="F594" s="200">
        <v>80</v>
      </c>
      <c r="G594" s="200">
        <v>57.69</v>
      </c>
      <c r="H594" s="200">
        <v>3.3663850450792441</v>
      </c>
      <c r="I594" s="200">
        <v>82.88</v>
      </c>
      <c r="J594" s="200">
        <v>36.6</v>
      </c>
      <c r="K594" s="141">
        <v>-14.4</v>
      </c>
      <c r="L594" s="200">
        <v>7</v>
      </c>
      <c r="M594" s="200">
        <v>70.16</v>
      </c>
      <c r="N594" s="200">
        <v>3579685075.0700002</v>
      </c>
      <c r="O594" s="200">
        <v>0</v>
      </c>
      <c r="P594" s="188">
        <f t="shared" si="18"/>
        <v>-21.4</v>
      </c>
      <c r="Q594">
        <f t="shared" si="19"/>
        <v>3.3663850450792441</v>
      </c>
    </row>
    <row r="595" spans="1:17" ht="15">
      <c r="A595" s="200">
        <v>5958934</v>
      </c>
      <c r="B595" s="200">
        <v>-37.549999999999997</v>
      </c>
      <c r="C595" s="200">
        <v>-37.75</v>
      </c>
      <c r="D595" s="200">
        <v>7.0000000000000007E-2</v>
      </c>
      <c r="E595" s="200">
        <v>141.97</v>
      </c>
      <c r="F595" s="200">
        <v>80</v>
      </c>
      <c r="G595" s="200">
        <v>57.53</v>
      </c>
      <c r="H595" s="200">
        <v>3.4414527191602735</v>
      </c>
      <c r="I595" s="200">
        <v>82.1</v>
      </c>
      <c r="J595" s="200">
        <v>36.6</v>
      </c>
      <c r="K595" s="141">
        <v>-14.4</v>
      </c>
      <c r="L595" s="200">
        <v>7</v>
      </c>
      <c r="M595" s="200">
        <v>70.16</v>
      </c>
      <c r="N595" s="200">
        <v>3579685076.0700002</v>
      </c>
      <c r="O595" s="200">
        <v>0</v>
      </c>
      <c r="P595" s="188">
        <f t="shared" si="18"/>
        <v>-21.4</v>
      </c>
      <c r="Q595">
        <f t="shared" si="19"/>
        <v>3.4414527191602735</v>
      </c>
    </row>
    <row r="596" spans="1:17" ht="15">
      <c r="A596" s="200">
        <v>5959934</v>
      </c>
      <c r="B596" s="200">
        <v>-37.61</v>
      </c>
      <c r="C596" s="200">
        <v>-37.82</v>
      </c>
      <c r="D596" s="200">
        <v>7.0000000000000007E-2</v>
      </c>
      <c r="E596" s="200">
        <v>142.12</v>
      </c>
      <c r="F596" s="200">
        <v>80</v>
      </c>
      <c r="G596" s="200">
        <v>57.66</v>
      </c>
      <c r="H596" s="200">
        <v>3.4478172461926357</v>
      </c>
      <c r="I596" s="200">
        <v>82.04</v>
      </c>
      <c r="J596" s="200">
        <v>36.6</v>
      </c>
      <c r="K596" s="141">
        <v>-14.4</v>
      </c>
      <c r="L596" s="200">
        <v>7</v>
      </c>
      <c r="M596" s="200">
        <v>70.16</v>
      </c>
      <c r="N596" s="200">
        <v>3579685077.0700002</v>
      </c>
      <c r="O596" s="200">
        <v>0</v>
      </c>
      <c r="P596" s="188">
        <f t="shared" si="18"/>
        <v>-21.4</v>
      </c>
      <c r="Q596">
        <f t="shared" si="19"/>
        <v>3.4478172461926357</v>
      </c>
    </row>
    <row r="597" spans="1:17" ht="15">
      <c r="A597" s="200">
        <v>5960934</v>
      </c>
      <c r="B597" s="200">
        <v>-37.67</v>
      </c>
      <c r="C597" s="200">
        <v>-37.880000000000003</v>
      </c>
      <c r="D597" s="200">
        <v>7.0000000000000007E-2</v>
      </c>
      <c r="E597" s="200">
        <v>139.74</v>
      </c>
      <c r="F597" s="200">
        <v>80</v>
      </c>
      <c r="G597" s="200">
        <v>58.16</v>
      </c>
      <c r="H597" s="200">
        <v>3.3481779477252278</v>
      </c>
      <c r="I597" s="200">
        <v>83.07</v>
      </c>
      <c r="J597" s="200">
        <v>36.6</v>
      </c>
      <c r="K597" s="141">
        <v>-14.4</v>
      </c>
      <c r="L597" s="200">
        <v>7</v>
      </c>
      <c r="M597" s="200">
        <v>70.16</v>
      </c>
      <c r="N597" s="200">
        <v>3579685078.0700002</v>
      </c>
      <c r="O597" s="200">
        <v>0</v>
      </c>
      <c r="P597" s="188">
        <f t="shared" si="18"/>
        <v>-21.4</v>
      </c>
      <c r="Q597">
        <f t="shared" si="19"/>
        <v>3.3481779477252278</v>
      </c>
    </row>
    <row r="598" spans="1:17" ht="15">
      <c r="A598" s="200">
        <v>5961934</v>
      </c>
      <c r="B598" s="200">
        <v>-37.729999999999997</v>
      </c>
      <c r="C598" s="200">
        <v>-37.950000000000003</v>
      </c>
      <c r="D598" s="200">
        <v>7.0000000000000007E-2</v>
      </c>
      <c r="E598" s="200">
        <v>136.59</v>
      </c>
      <c r="F598" s="200">
        <v>80</v>
      </c>
      <c r="G598" s="200">
        <v>58.6</v>
      </c>
      <c r="H598" s="200">
        <v>3.2205577158277379</v>
      </c>
      <c r="I598" s="200">
        <v>84.42</v>
      </c>
      <c r="J598" s="200">
        <v>36.6</v>
      </c>
      <c r="K598" s="141">
        <v>-14.4</v>
      </c>
      <c r="L598" s="200">
        <v>7</v>
      </c>
      <c r="M598" s="200">
        <v>70.16</v>
      </c>
      <c r="N598" s="200">
        <v>3579685079.0700002</v>
      </c>
      <c r="O598" s="200">
        <v>0</v>
      </c>
      <c r="P598" s="188">
        <f t="shared" si="18"/>
        <v>-21.4</v>
      </c>
      <c r="Q598">
        <f t="shared" si="19"/>
        <v>3.2205577158277379</v>
      </c>
    </row>
    <row r="599" spans="1:17" ht="15">
      <c r="A599" s="200">
        <v>5962734</v>
      </c>
      <c r="B599" s="200">
        <v>-37.78</v>
      </c>
      <c r="C599" s="200">
        <v>-38.01</v>
      </c>
      <c r="D599" s="200">
        <v>7.0000000000000007E-2</v>
      </c>
      <c r="E599" s="200">
        <v>134.41999999999999</v>
      </c>
      <c r="F599" s="200">
        <v>80</v>
      </c>
      <c r="G599" s="200">
        <v>59.03</v>
      </c>
      <c r="H599" s="200">
        <v>3.1353193688649972</v>
      </c>
      <c r="I599" s="200">
        <v>85.34</v>
      </c>
      <c r="J599" s="200">
        <v>36.6</v>
      </c>
      <c r="K599" s="141">
        <v>-14.4</v>
      </c>
      <c r="L599" s="200">
        <v>7</v>
      </c>
      <c r="M599" s="200">
        <v>70.16</v>
      </c>
      <c r="N599" s="200">
        <v>3579685079.8699999</v>
      </c>
      <c r="O599" s="200">
        <v>0</v>
      </c>
      <c r="P599" s="188">
        <f t="shared" si="18"/>
        <v>-21.4</v>
      </c>
      <c r="Q599">
        <f t="shared" si="19"/>
        <v>3.1353193688649972</v>
      </c>
    </row>
    <row r="600" spans="1:17" ht="15">
      <c r="A600" s="200">
        <v>5963534</v>
      </c>
      <c r="B600" s="200">
        <v>-37.840000000000003</v>
      </c>
      <c r="C600" s="200">
        <v>-38.06</v>
      </c>
      <c r="D600" s="200">
        <v>7.0000000000000007E-2</v>
      </c>
      <c r="E600" s="200">
        <v>132.04</v>
      </c>
      <c r="F600" s="200">
        <v>80</v>
      </c>
      <c r="G600" s="200">
        <v>59.46</v>
      </c>
      <c r="H600" s="200">
        <v>3.0442189616082618</v>
      </c>
      <c r="I600" s="200">
        <v>86.34</v>
      </c>
      <c r="J600" s="200">
        <v>36.6</v>
      </c>
      <c r="K600" s="141">
        <v>-14.4</v>
      </c>
      <c r="L600" s="200">
        <v>7</v>
      </c>
      <c r="M600" s="200">
        <v>70.16</v>
      </c>
      <c r="N600" s="200">
        <v>3579685080.6700001</v>
      </c>
      <c r="O600" s="200">
        <v>0</v>
      </c>
      <c r="P600" s="188">
        <f t="shared" si="18"/>
        <v>-21.4</v>
      </c>
      <c r="Q600">
        <f t="shared" si="19"/>
        <v>3.0442189616082618</v>
      </c>
    </row>
    <row r="601" spans="1:17" ht="15">
      <c r="A601" s="200">
        <v>5964334</v>
      </c>
      <c r="B601" s="200">
        <v>-37.89</v>
      </c>
      <c r="C601" s="200">
        <v>-38.119999999999997</v>
      </c>
      <c r="D601" s="200">
        <v>7.0000000000000007E-2</v>
      </c>
      <c r="E601" s="200">
        <v>128.96</v>
      </c>
      <c r="F601" s="200">
        <v>80</v>
      </c>
      <c r="G601" s="200">
        <v>59.64</v>
      </c>
      <c r="H601" s="200">
        <v>2.9298511908950875</v>
      </c>
      <c r="I601" s="200">
        <v>87.63</v>
      </c>
      <c r="J601" s="200">
        <v>36.6</v>
      </c>
      <c r="K601" s="141">
        <v>-14.4</v>
      </c>
      <c r="L601" s="200">
        <v>7</v>
      </c>
      <c r="M601" s="200">
        <v>70.16</v>
      </c>
      <c r="N601" s="200">
        <v>3579685081.4699998</v>
      </c>
      <c r="O601" s="200">
        <v>0</v>
      </c>
      <c r="P601" s="188">
        <f t="shared" si="18"/>
        <v>-21.4</v>
      </c>
      <c r="Q601">
        <f t="shared" si="19"/>
        <v>2.9298511908950875</v>
      </c>
    </row>
    <row r="602" spans="1:17" ht="15">
      <c r="A602" s="200">
        <v>5965134</v>
      </c>
      <c r="B602" s="200">
        <v>-37.950000000000003</v>
      </c>
      <c r="C602" s="200">
        <v>-38.18</v>
      </c>
      <c r="D602" s="200">
        <v>0.08</v>
      </c>
      <c r="E602" s="200">
        <v>130.16</v>
      </c>
      <c r="F602" s="200">
        <v>80</v>
      </c>
      <c r="G602" s="200">
        <v>59.11</v>
      </c>
      <c r="H602" s="200">
        <v>2.973949851696597</v>
      </c>
      <c r="I602" s="200">
        <v>87.13</v>
      </c>
      <c r="J602" s="200">
        <v>36.6</v>
      </c>
      <c r="K602" s="141">
        <v>-14.4</v>
      </c>
      <c r="L602" s="200">
        <v>7</v>
      </c>
      <c r="M602" s="200">
        <v>70.16</v>
      </c>
      <c r="N602" s="200">
        <v>3579685082.27</v>
      </c>
      <c r="O602" s="200">
        <v>0</v>
      </c>
      <c r="P602" s="188">
        <f t="shared" si="18"/>
        <v>-21.4</v>
      </c>
      <c r="Q602">
        <f t="shared" si="19"/>
        <v>2.973949851696597</v>
      </c>
    </row>
    <row r="603" spans="1:17" ht="15">
      <c r="A603" s="200">
        <v>5965934</v>
      </c>
      <c r="B603" s="200">
        <v>-38</v>
      </c>
      <c r="C603" s="200">
        <v>-38.24</v>
      </c>
      <c r="D603" s="200">
        <v>7.0000000000000007E-2</v>
      </c>
      <c r="E603" s="200">
        <v>134.19999999999999</v>
      </c>
      <c r="F603" s="200">
        <v>80</v>
      </c>
      <c r="G603" s="200">
        <v>58.29</v>
      </c>
      <c r="H603" s="200">
        <v>3.1267952278114963</v>
      </c>
      <c r="I603" s="200">
        <v>85.44</v>
      </c>
      <c r="J603" s="200">
        <v>36.6</v>
      </c>
      <c r="K603" s="141">
        <v>-14.4</v>
      </c>
      <c r="L603" s="200">
        <v>7</v>
      </c>
      <c r="M603" s="200">
        <v>70.16</v>
      </c>
      <c r="N603" s="200">
        <v>3579685083.0700002</v>
      </c>
      <c r="O603" s="200">
        <v>0</v>
      </c>
      <c r="P603" s="188">
        <f t="shared" si="18"/>
        <v>-21.4</v>
      </c>
      <c r="Q603">
        <f t="shared" si="19"/>
        <v>3.1267952278114963</v>
      </c>
    </row>
    <row r="604" spans="1:17" ht="15">
      <c r="A604" s="200">
        <v>5966734</v>
      </c>
      <c r="B604" s="200">
        <v>-38.06</v>
      </c>
      <c r="C604" s="200">
        <v>-38.299999999999997</v>
      </c>
      <c r="D604" s="200">
        <v>0.08</v>
      </c>
      <c r="E604" s="200">
        <v>138.27000000000001</v>
      </c>
      <c r="F604" s="200">
        <v>80</v>
      </c>
      <c r="G604" s="200">
        <v>57.71</v>
      </c>
      <c r="H604" s="200">
        <v>3.2880341578423677</v>
      </c>
      <c r="I604" s="200">
        <v>83.7</v>
      </c>
      <c r="J604" s="200">
        <v>36.6</v>
      </c>
      <c r="K604" s="141">
        <v>-14.4</v>
      </c>
      <c r="L604" s="200">
        <v>7</v>
      </c>
      <c r="M604" s="200">
        <v>70.16</v>
      </c>
      <c r="N604" s="200">
        <v>3579685083.8699999</v>
      </c>
      <c r="O604" s="200">
        <v>0</v>
      </c>
      <c r="P604" s="188">
        <f t="shared" si="18"/>
        <v>-21.4</v>
      </c>
      <c r="Q604">
        <f t="shared" si="19"/>
        <v>3.2880341578423677</v>
      </c>
    </row>
    <row r="605" spans="1:17" ht="15">
      <c r="A605" s="200">
        <v>5967534</v>
      </c>
      <c r="B605" s="200">
        <v>-38.119999999999997</v>
      </c>
      <c r="C605" s="200">
        <v>-38.36</v>
      </c>
      <c r="D605" s="200">
        <v>0.08</v>
      </c>
      <c r="E605" s="200">
        <v>141.87</v>
      </c>
      <c r="F605" s="200">
        <v>80</v>
      </c>
      <c r="G605" s="200">
        <v>57.34</v>
      </c>
      <c r="H605" s="200">
        <v>3.4372161271232633</v>
      </c>
      <c r="I605" s="200">
        <v>82.15</v>
      </c>
      <c r="J605" s="200">
        <v>36.6</v>
      </c>
      <c r="K605" s="141">
        <v>-14.4</v>
      </c>
      <c r="L605" s="200">
        <v>7</v>
      </c>
      <c r="M605" s="200">
        <v>70.16</v>
      </c>
      <c r="N605" s="200">
        <v>3579685084.6700001</v>
      </c>
      <c r="O605" s="200">
        <v>0</v>
      </c>
      <c r="P605" s="188">
        <f t="shared" si="18"/>
        <v>-21.4</v>
      </c>
      <c r="Q605">
        <f t="shared" si="19"/>
        <v>3.4372161271232633</v>
      </c>
    </row>
    <row r="606" spans="1:17" ht="15">
      <c r="A606" s="200">
        <v>5968334</v>
      </c>
      <c r="B606" s="200">
        <v>-38.17</v>
      </c>
      <c r="C606" s="200">
        <v>-38.43</v>
      </c>
      <c r="D606" s="200">
        <v>0.08</v>
      </c>
      <c r="E606" s="200">
        <v>143.41999999999999</v>
      </c>
      <c r="F606" s="200">
        <v>80</v>
      </c>
      <c r="G606" s="200">
        <v>57.21</v>
      </c>
      <c r="H606" s="200">
        <v>3.5034662125093101</v>
      </c>
      <c r="I606" s="200">
        <v>81.47</v>
      </c>
      <c r="J606" s="200">
        <v>36.6</v>
      </c>
      <c r="K606" s="141">
        <v>-14.4</v>
      </c>
      <c r="L606" s="200">
        <v>7</v>
      </c>
      <c r="M606" s="200">
        <v>70.16</v>
      </c>
      <c r="N606" s="200">
        <v>3579685085.4699998</v>
      </c>
      <c r="O606" s="200">
        <v>0</v>
      </c>
      <c r="P606" s="188">
        <f t="shared" si="18"/>
        <v>-21.4</v>
      </c>
      <c r="Q606">
        <f t="shared" si="19"/>
        <v>3.5034662125093101</v>
      </c>
    </row>
    <row r="607" spans="1:17" ht="15">
      <c r="A607" s="200">
        <v>5969135</v>
      </c>
      <c r="B607" s="200">
        <v>-38.24</v>
      </c>
      <c r="C607" s="200">
        <v>-38.49</v>
      </c>
      <c r="D607" s="200">
        <v>0.08</v>
      </c>
      <c r="E607" s="200">
        <v>144.16</v>
      </c>
      <c r="F607" s="200">
        <v>80</v>
      </c>
      <c r="G607" s="200">
        <v>57.14</v>
      </c>
      <c r="H607" s="200">
        <v>3.5355415077752723</v>
      </c>
      <c r="I607" s="200">
        <v>81.150000000000006</v>
      </c>
      <c r="J607" s="200">
        <v>36.6</v>
      </c>
      <c r="K607" s="141">
        <v>-14.4</v>
      </c>
      <c r="L607" s="200">
        <v>7</v>
      </c>
      <c r="M607" s="200">
        <v>70.16</v>
      </c>
      <c r="N607" s="200">
        <v>3579685086.27</v>
      </c>
      <c r="O607" s="200">
        <v>0</v>
      </c>
      <c r="P607" s="188">
        <f t="shared" si="18"/>
        <v>-21.4</v>
      </c>
      <c r="Q607">
        <f t="shared" si="19"/>
        <v>3.5355415077752723</v>
      </c>
    </row>
    <row r="608" spans="1:17" ht="15">
      <c r="A608" s="200">
        <v>5969934</v>
      </c>
      <c r="B608" s="200">
        <v>-38.299999999999997</v>
      </c>
      <c r="C608" s="200">
        <v>-38.56</v>
      </c>
      <c r="D608" s="200">
        <v>0.08</v>
      </c>
      <c r="E608" s="200">
        <v>144.62</v>
      </c>
      <c r="F608" s="200">
        <v>80</v>
      </c>
      <c r="G608" s="200">
        <v>57.14</v>
      </c>
      <c r="H608" s="200">
        <v>3.5556283528650936</v>
      </c>
      <c r="I608" s="200">
        <v>80.94</v>
      </c>
      <c r="J608" s="200">
        <v>36.6</v>
      </c>
      <c r="K608" s="141">
        <v>-14.4</v>
      </c>
      <c r="L608" s="200">
        <v>7</v>
      </c>
      <c r="M608" s="200">
        <v>70.16</v>
      </c>
      <c r="N608" s="200">
        <v>3579685087.0700002</v>
      </c>
      <c r="O608" s="200">
        <v>0</v>
      </c>
      <c r="P608" s="188">
        <f t="shared" si="18"/>
        <v>-21.4</v>
      </c>
      <c r="Q608">
        <f t="shared" si="19"/>
        <v>3.5556283528650936</v>
      </c>
    </row>
    <row r="609" spans="1:17" ht="15">
      <c r="A609" s="200">
        <v>5970734</v>
      </c>
      <c r="B609" s="200">
        <v>-38.36</v>
      </c>
      <c r="C609" s="200">
        <v>-38.630000000000003</v>
      </c>
      <c r="D609" s="200">
        <v>0.08</v>
      </c>
      <c r="E609" s="200">
        <v>144.25</v>
      </c>
      <c r="F609" s="200">
        <v>80</v>
      </c>
      <c r="G609" s="200">
        <v>57.23</v>
      </c>
      <c r="H609" s="200">
        <v>3.5394625537743742</v>
      </c>
      <c r="I609" s="200">
        <v>81.11</v>
      </c>
      <c r="J609" s="200">
        <v>36.6</v>
      </c>
      <c r="K609" s="141">
        <v>-14.4</v>
      </c>
      <c r="L609" s="200">
        <v>7</v>
      </c>
      <c r="M609" s="200">
        <v>70.16</v>
      </c>
      <c r="N609" s="200">
        <v>3579685087.8699999</v>
      </c>
      <c r="O609" s="200">
        <v>0</v>
      </c>
      <c r="P609" s="188">
        <f t="shared" si="18"/>
        <v>-21.4</v>
      </c>
      <c r="Q609">
        <f t="shared" si="19"/>
        <v>3.5394625537743742</v>
      </c>
    </row>
    <row r="610" spans="1:17" ht="15">
      <c r="A610" s="200">
        <v>5971534</v>
      </c>
      <c r="B610" s="200">
        <v>-38.43</v>
      </c>
      <c r="C610" s="200">
        <v>-38.700000000000003</v>
      </c>
      <c r="D610" s="200">
        <v>0.09</v>
      </c>
      <c r="E610" s="200">
        <v>143.33000000000001</v>
      </c>
      <c r="F610" s="200">
        <v>80</v>
      </c>
      <c r="G610" s="200">
        <v>57.47</v>
      </c>
      <c r="H610" s="200">
        <v>3.4995850321816948</v>
      </c>
      <c r="I610" s="200">
        <v>81.510000000000005</v>
      </c>
      <c r="J610" s="200">
        <v>36.6</v>
      </c>
      <c r="K610" s="141">
        <v>-14.4</v>
      </c>
      <c r="L610" s="200">
        <v>7</v>
      </c>
      <c r="M610" s="200">
        <v>70.16</v>
      </c>
      <c r="N610" s="200">
        <v>3579685088.6700001</v>
      </c>
      <c r="O610" s="200">
        <v>0</v>
      </c>
      <c r="P610" s="188">
        <f t="shared" si="18"/>
        <v>-21.4</v>
      </c>
      <c r="Q610">
        <f t="shared" si="19"/>
        <v>3.4995850321816948</v>
      </c>
    </row>
    <row r="611" spans="1:17" ht="15">
      <c r="A611" s="200">
        <v>5972134</v>
      </c>
      <c r="B611" s="200">
        <v>-38.479999999999997</v>
      </c>
      <c r="C611" s="200">
        <v>-38.75</v>
      </c>
      <c r="D611" s="200">
        <v>0.09</v>
      </c>
      <c r="E611" s="200">
        <v>142.19</v>
      </c>
      <c r="F611" s="200">
        <v>80</v>
      </c>
      <c r="G611" s="200">
        <v>57.65</v>
      </c>
      <c r="H611" s="200">
        <v>3.4507913259340492</v>
      </c>
      <c r="I611" s="200">
        <v>82.01</v>
      </c>
      <c r="J611" s="200">
        <v>36.6</v>
      </c>
      <c r="K611" s="141">
        <v>-14.4</v>
      </c>
      <c r="L611" s="200">
        <v>7</v>
      </c>
      <c r="M611" s="200">
        <v>70.16</v>
      </c>
      <c r="N611" s="200">
        <v>3579685089.27</v>
      </c>
      <c r="O611" s="200">
        <v>0</v>
      </c>
      <c r="P611" s="188">
        <f t="shared" si="18"/>
        <v>-21.4</v>
      </c>
      <c r="Q611">
        <f t="shared" si="19"/>
        <v>3.4507913259340492</v>
      </c>
    </row>
    <row r="612" spans="1:17" ht="15">
      <c r="A612" s="200">
        <v>5972734</v>
      </c>
      <c r="B612" s="200">
        <v>-38.53</v>
      </c>
      <c r="C612" s="200">
        <v>-38.81</v>
      </c>
      <c r="D612" s="200">
        <v>0.09</v>
      </c>
      <c r="E612" s="200">
        <v>141.30000000000001</v>
      </c>
      <c r="F612" s="200">
        <v>80</v>
      </c>
      <c r="G612" s="200">
        <v>57.82</v>
      </c>
      <c r="H612" s="200">
        <v>3.4131651650189276</v>
      </c>
      <c r="I612" s="200">
        <v>82.39</v>
      </c>
      <c r="J612" s="200">
        <v>36.6</v>
      </c>
      <c r="K612" s="141">
        <v>-14.4</v>
      </c>
      <c r="L612" s="200">
        <v>7</v>
      </c>
      <c r="M612" s="200">
        <v>70.16</v>
      </c>
      <c r="N612" s="200">
        <v>3579685089.8699999</v>
      </c>
      <c r="O612" s="200">
        <v>0</v>
      </c>
      <c r="P612" s="188">
        <f t="shared" si="18"/>
        <v>-21.4</v>
      </c>
      <c r="Q612">
        <f t="shared" si="19"/>
        <v>3.4131651650189276</v>
      </c>
    </row>
    <row r="613" spans="1:17" ht="15">
      <c r="A613" s="200">
        <v>5973334</v>
      </c>
      <c r="B613" s="200">
        <v>-38.58</v>
      </c>
      <c r="C613" s="200">
        <v>-38.869999999999997</v>
      </c>
      <c r="D613" s="200">
        <v>0.09</v>
      </c>
      <c r="E613" s="200">
        <v>140.11000000000001</v>
      </c>
      <c r="F613" s="200">
        <v>80</v>
      </c>
      <c r="G613" s="200">
        <v>58.04</v>
      </c>
      <c r="H613" s="200">
        <v>3.3634820684548878</v>
      </c>
      <c r="I613" s="200">
        <v>82.91</v>
      </c>
      <c r="J613" s="200">
        <v>36.6</v>
      </c>
      <c r="K613" s="141">
        <v>-14.4</v>
      </c>
      <c r="L613" s="200">
        <v>7</v>
      </c>
      <c r="M613" s="200">
        <v>70.16</v>
      </c>
      <c r="N613" s="200">
        <v>3579685090.4699998</v>
      </c>
      <c r="O613" s="200">
        <v>0</v>
      </c>
      <c r="P613" s="188">
        <f t="shared" si="18"/>
        <v>-21.4</v>
      </c>
      <c r="Q613">
        <f t="shared" si="19"/>
        <v>3.3634820684548878</v>
      </c>
    </row>
    <row r="614" spans="1:17" ht="15">
      <c r="A614" s="200">
        <v>5973934</v>
      </c>
      <c r="B614" s="200">
        <v>-38.630000000000003</v>
      </c>
      <c r="C614" s="200">
        <v>-38.92</v>
      </c>
      <c r="D614" s="200">
        <v>0.1</v>
      </c>
      <c r="E614" s="200">
        <v>138.54</v>
      </c>
      <c r="F614" s="200">
        <v>80</v>
      </c>
      <c r="G614" s="200">
        <v>58.26</v>
      </c>
      <c r="H614" s="200">
        <v>3.2990028627400951</v>
      </c>
      <c r="I614" s="200">
        <v>83.58</v>
      </c>
      <c r="J614" s="200">
        <v>36.6</v>
      </c>
      <c r="K614" s="141">
        <v>-14.4</v>
      </c>
      <c r="L614" s="200">
        <v>7</v>
      </c>
      <c r="M614" s="200">
        <v>70.16</v>
      </c>
      <c r="N614" s="200">
        <v>3579685091.0700002</v>
      </c>
      <c r="O614" s="200">
        <v>0</v>
      </c>
      <c r="P614" s="188">
        <f t="shared" si="18"/>
        <v>-21.4</v>
      </c>
      <c r="Q614">
        <f t="shared" si="19"/>
        <v>3.2990028627400951</v>
      </c>
    </row>
    <row r="615" spans="1:17" ht="15">
      <c r="A615" s="200">
        <v>5974534</v>
      </c>
      <c r="B615" s="200">
        <v>-38.69</v>
      </c>
      <c r="C615" s="200">
        <v>-38.979999999999997</v>
      </c>
      <c r="D615" s="200">
        <v>0.1</v>
      </c>
      <c r="E615" s="200">
        <v>137.58000000000001</v>
      </c>
      <c r="F615" s="200">
        <v>80</v>
      </c>
      <c r="G615" s="200">
        <v>58.35</v>
      </c>
      <c r="H615" s="200">
        <v>3.2601604143377543</v>
      </c>
      <c r="I615" s="200">
        <v>84</v>
      </c>
      <c r="J615" s="200">
        <v>36.6</v>
      </c>
      <c r="K615" s="141">
        <v>-14.4</v>
      </c>
      <c r="L615" s="200">
        <v>7</v>
      </c>
      <c r="M615" s="200">
        <v>70.16</v>
      </c>
      <c r="N615" s="200">
        <v>3579685091.6700001</v>
      </c>
      <c r="O615" s="200">
        <v>0</v>
      </c>
      <c r="P615" s="188">
        <f t="shared" si="18"/>
        <v>-21.4</v>
      </c>
      <c r="Q615">
        <f t="shared" si="19"/>
        <v>3.2601604143377543</v>
      </c>
    </row>
    <row r="616" spans="1:17" ht="15">
      <c r="A616" s="200">
        <v>5975134</v>
      </c>
      <c r="B616" s="200">
        <v>-38.75</v>
      </c>
      <c r="C616" s="200">
        <v>-39.04</v>
      </c>
      <c r="D616" s="200">
        <v>0.1</v>
      </c>
      <c r="E616" s="200">
        <v>136.88999999999999</v>
      </c>
      <c r="F616" s="200">
        <v>80</v>
      </c>
      <c r="G616" s="200">
        <v>58.26</v>
      </c>
      <c r="H616" s="200">
        <v>3.2325104332302712</v>
      </c>
      <c r="I616" s="200">
        <v>84.29</v>
      </c>
      <c r="J616" s="200">
        <v>36.6</v>
      </c>
      <c r="K616" s="141">
        <v>-14.4</v>
      </c>
      <c r="L616" s="200">
        <v>7</v>
      </c>
      <c r="M616" s="200">
        <v>70.16</v>
      </c>
      <c r="N616" s="200">
        <v>3579685092.27</v>
      </c>
      <c r="O616" s="200">
        <v>0</v>
      </c>
      <c r="P616" s="188">
        <f t="shared" si="18"/>
        <v>-21.4</v>
      </c>
      <c r="Q616">
        <f t="shared" si="19"/>
        <v>3.2325104332302712</v>
      </c>
    </row>
    <row r="617" spans="1:17" ht="15">
      <c r="A617" s="200">
        <v>5975734</v>
      </c>
      <c r="B617" s="200">
        <v>-38.799999999999997</v>
      </c>
      <c r="C617" s="200">
        <v>-39.11</v>
      </c>
      <c r="D617" s="200">
        <v>0.11</v>
      </c>
      <c r="E617" s="200">
        <v>137.75</v>
      </c>
      <c r="F617" s="200">
        <v>80</v>
      </c>
      <c r="G617" s="200">
        <v>57.97</v>
      </c>
      <c r="H617" s="200">
        <v>3.2670069650691147</v>
      </c>
      <c r="I617" s="200">
        <v>83.92</v>
      </c>
      <c r="J617" s="200">
        <v>36.6</v>
      </c>
      <c r="K617" s="141">
        <v>-14.4</v>
      </c>
      <c r="L617" s="200">
        <v>7</v>
      </c>
      <c r="M617" s="200">
        <v>70.16</v>
      </c>
      <c r="N617" s="200">
        <v>3579685092.8699999</v>
      </c>
      <c r="O617" s="200">
        <v>0</v>
      </c>
      <c r="P617" s="188">
        <f t="shared" si="18"/>
        <v>-21.4</v>
      </c>
      <c r="Q617">
        <f t="shared" si="19"/>
        <v>3.2670069650691147</v>
      </c>
    </row>
    <row r="618" spans="1:17" ht="15">
      <c r="A618" s="200">
        <v>5976334</v>
      </c>
      <c r="B618" s="200">
        <v>-38.86</v>
      </c>
      <c r="C618" s="200">
        <v>-39.17</v>
      </c>
      <c r="D618" s="200">
        <v>0.11</v>
      </c>
      <c r="E618" s="200">
        <v>138.97</v>
      </c>
      <c r="F618" s="200">
        <v>80</v>
      </c>
      <c r="G618" s="200">
        <v>57.77</v>
      </c>
      <c r="H618" s="200">
        <v>3.31654373222058</v>
      </c>
      <c r="I618" s="200">
        <v>83.4</v>
      </c>
      <c r="J618" s="200">
        <v>36.6</v>
      </c>
      <c r="K618" s="141">
        <v>-14.4</v>
      </c>
      <c r="L618" s="200">
        <v>7</v>
      </c>
      <c r="M618" s="200">
        <v>70.16</v>
      </c>
      <c r="N618" s="200">
        <v>3579685093.4699998</v>
      </c>
      <c r="O618" s="200">
        <v>0</v>
      </c>
      <c r="P618" s="188">
        <f t="shared" si="18"/>
        <v>-21.4</v>
      </c>
      <c r="Q618">
        <f t="shared" si="19"/>
        <v>3.31654373222058</v>
      </c>
    </row>
    <row r="619" spans="1:17" ht="15">
      <c r="A619" s="200">
        <v>5976934</v>
      </c>
      <c r="B619" s="200">
        <v>-38.92</v>
      </c>
      <c r="C619" s="200">
        <v>-39.24</v>
      </c>
      <c r="D619" s="200">
        <v>0.11</v>
      </c>
      <c r="E619" s="200">
        <v>140.4</v>
      </c>
      <c r="F619" s="200">
        <v>80</v>
      </c>
      <c r="G619" s="200">
        <v>57.63</v>
      </c>
      <c r="H619" s="200">
        <v>3.3755245045768651</v>
      </c>
      <c r="I619" s="200">
        <v>82.79</v>
      </c>
      <c r="J619" s="200">
        <v>36.6</v>
      </c>
      <c r="K619" s="141">
        <v>-14.4</v>
      </c>
      <c r="L619" s="200">
        <v>7</v>
      </c>
      <c r="M619" s="200">
        <v>70.16</v>
      </c>
      <c r="N619" s="200">
        <v>3579685094.0700002</v>
      </c>
      <c r="O619" s="200">
        <v>0</v>
      </c>
      <c r="P619" s="188">
        <f t="shared" si="18"/>
        <v>-21.4</v>
      </c>
      <c r="Q619">
        <f t="shared" si="19"/>
        <v>3.3755245045768651</v>
      </c>
    </row>
    <row r="620" spans="1:17" ht="15">
      <c r="A620" s="200">
        <v>5977534</v>
      </c>
      <c r="B620" s="200">
        <v>-38.99</v>
      </c>
      <c r="C620" s="200">
        <v>-39.299999999999997</v>
      </c>
      <c r="D620" s="200">
        <v>0.11</v>
      </c>
      <c r="E620" s="200">
        <v>141.44</v>
      </c>
      <c r="F620" s="200">
        <v>80</v>
      </c>
      <c r="G620" s="200">
        <v>57.54</v>
      </c>
      <c r="H620" s="200">
        <v>3.4190570877950739</v>
      </c>
      <c r="I620" s="200">
        <v>82.34</v>
      </c>
      <c r="J620" s="200">
        <v>36.6</v>
      </c>
      <c r="K620" s="141">
        <v>-14.4</v>
      </c>
      <c r="L620" s="200">
        <v>7</v>
      </c>
      <c r="M620" s="200">
        <v>70.16</v>
      </c>
      <c r="N620" s="200">
        <v>3579685094.6700001</v>
      </c>
      <c r="O620" s="200">
        <v>0</v>
      </c>
      <c r="P620" s="188">
        <f t="shared" si="18"/>
        <v>-21.4</v>
      </c>
      <c r="Q620">
        <f t="shared" si="19"/>
        <v>3.4190570877950739</v>
      </c>
    </row>
    <row r="621" spans="1:17" ht="15">
      <c r="A621" s="200">
        <v>5978134</v>
      </c>
      <c r="B621" s="200">
        <v>-39.049999999999997</v>
      </c>
      <c r="C621" s="200">
        <v>-39.369999999999997</v>
      </c>
      <c r="D621" s="200">
        <v>0.11</v>
      </c>
      <c r="E621" s="200">
        <v>142.06</v>
      </c>
      <c r="F621" s="200">
        <v>80</v>
      </c>
      <c r="G621" s="200">
        <v>57.29</v>
      </c>
      <c r="H621" s="200">
        <v>3.4452700455531544</v>
      </c>
      <c r="I621" s="200">
        <v>82.07</v>
      </c>
      <c r="J621" s="200">
        <v>36.6</v>
      </c>
      <c r="K621" s="141">
        <v>-14.4</v>
      </c>
      <c r="L621" s="200">
        <v>7</v>
      </c>
      <c r="M621" s="200">
        <v>70.16</v>
      </c>
      <c r="N621" s="200">
        <v>3579685095.27</v>
      </c>
      <c r="O621" s="200">
        <v>0</v>
      </c>
      <c r="P621" s="188">
        <f t="shared" si="18"/>
        <v>-21.4</v>
      </c>
      <c r="Q621">
        <f t="shared" si="19"/>
        <v>3.4452700455531544</v>
      </c>
    </row>
    <row r="622" spans="1:17" ht="15">
      <c r="A622" s="200">
        <v>5978734</v>
      </c>
      <c r="B622" s="200">
        <v>-39.11</v>
      </c>
      <c r="C622" s="200">
        <v>-39.43</v>
      </c>
      <c r="D622" s="200">
        <v>0.11</v>
      </c>
      <c r="E622" s="200">
        <v>143.87</v>
      </c>
      <c r="F622" s="200">
        <v>80</v>
      </c>
      <c r="G622" s="200">
        <v>57.01</v>
      </c>
      <c r="H622" s="200">
        <v>3.5229366181775843</v>
      </c>
      <c r="I622" s="200">
        <v>81.28</v>
      </c>
      <c r="J622" s="200">
        <v>36.6</v>
      </c>
      <c r="K622" s="141">
        <v>-14.4</v>
      </c>
      <c r="L622" s="200">
        <v>7</v>
      </c>
      <c r="M622" s="200">
        <v>70.16</v>
      </c>
      <c r="N622" s="200">
        <v>3579685095.8699999</v>
      </c>
      <c r="O622" s="200">
        <v>0</v>
      </c>
      <c r="P622" s="188">
        <f t="shared" si="18"/>
        <v>-21.4</v>
      </c>
      <c r="Q622">
        <f t="shared" si="19"/>
        <v>3.5229366181775843</v>
      </c>
    </row>
    <row r="623" spans="1:17" ht="15">
      <c r="A623" s="200">
        <v>5979334</v>
      </c>
      <c r="B623" s="200">
        <v>-39.17</v>
      </c>
      <c r="C623" s="200">
        <v>-39.5</v>
      </c>
      <c r="D623" s="200">
        <v>0.11</v>
      </c>
      <c r="E623" s="200">
        <v>144.9</v>
      </c>
      <c r="F623" s="200">
        <v>80</v>
      </c>
      <c r="G623" s="200">
        <v>56.82</v>
      </c>
      <c r="H623" s="200">
        <v>3.5679113136916496</v>
      </c>
      <c r="I623" s="200">
        <v>80.819999999999993</v>
      </c>
      <c r="J623" s="200">
        <v>36.6</v>
      </c>
      <c r="K623" s="141">
        <v>-14.4</v>
      </c>
      <c r="L623" s="200">
        <v>7</v>
      </c>
      <c r="M623" s="200">
        <v>70.16</v>
      </c>
      <c r="N623" s="200">
        <v>3579685096.4699998</v>
      </c>
      <c r="O623" s="200">
        <v>0</v>
      </c>
      <c r="P623" s="188">
        <f t="shared" si="18"/>
        <v>-21.4</v>
      </c>
      <c r="Q623">
        <f t="shared" si="19"/>
        <v>3.5679113136916496</v>
      </c>
    </row>
    <row r="624" spans="1:17" ht="15">
      <c r="A624" s="200">
        <v>5979934</v>
      </c>
      <c r="B624" s="200">
        <v>-39.229999999999997</v>
      </c>
      <c r="C624" s="200">
        <v>-39.56</v>
      </c>
      <c r="D624" s="200">
        <v>0.11</v>
      </c>
      <c r="E624" s="200">
        <v>145.91999999999999</v>
      </c>
      <c r="F624" s="200">
        <v>80</v>
      </c>
      <c r="G624" s="200">
        <v>56.7</v>
      </c>
      <c r="H624" s="200">
        <v>3.6130204128046959</v>
      </c>
      <c r="I624" s="200">
        <v>80.37</v>
      </c>
      <c r="J624" s="200">
        <v>36.6</v>
      </c>
      <c r="K624" s="141">
        <v>-14.4</v>
      </c>
      <c r="L624" s="200">
        <v>7</v>
      </c>
      <c r="M624" s="200">
        <v>70.16</v>
      </c>
      <c r="N624" s="200">
        <v>3579685097.0700002</v>
      </c>
      <c r="O624" s="200">
        <v>0</v>
      </c>
      <c r="P624" s="188">
        <f t="shared" si="18"/>
        <v>-21.4</v>
      </c>
      <c r="Q624">
        <f t="shared" si="19"/>
        <v>3.6130204128046959</v>
      </c>
    </row>
    <row r="625" spans="1:17" ht="15">
      <c r="A625" s="200">
        <v>5980534</v>
      </c>
      <c r="B625" s="200">
        <v>-39.29</v>
      </c>
      <c r="C625" s="200">
        <v>-39.630000000000003</v>
      </c>
      <c r="D625" s="200">
        <v>0.11</v>
      </c>
      <c r="E625" s="200">
        <v>146.94</v>
      </c>
      <c r="F625" s="200">
        <v>80</v>
      </c>
      <c r="G625" s="200">
        <v>56.59</v>
      </c>
      <c r="H625" s="200">
        <v>3.658710161755685</v>
      </c>
      <c r="I625" s="200">
        <v>79.92</v>
      </c>
      <c r="J625" s="200">
        <v>36.6</v>
      </c>
      <c r="K625" s="141">
        <v>-14.4</v>
      </c>
      <c r="L625" s="200">
        <v>7</v>
      </c>
      <c r="M625" s="200">
        <v>70.16</v>
      </c>
      <c r="N625" s="200">
        <v>3579685097.6700001</v>
      </c>
      <c r="O625" s="200">
        <v>0</v>
      </c>
      <c r="P625" s="188">
        <f t="shared" si="18"/>
        <v>-21.4</v>
      </c>
      <c r="Q625">
        <f t="shared" si="19"/>
        <v>3.658710161755685</v>
      </c>
    </row>
    <row r="626" spans="1:17" ht="15">
      <c r="A626" s="200">
        <v>5981134</v>
      </c>
      <c r="B626" s="200">
        <v>-39.35</v>
      </c>
      <c r="C626" s="200">
        <v>-39.69</v>
      </c>
      <c r="D626" s="200">
        <v>0.11</v>
      </c>
      <c r="E626" s="200">
        <v>147.63</v>
      </c>
      <c r="F626" s="200">
        <v>80</v>
      </c>
      <c r="G626" s="200">
        <v>56.46</v>
      </c>
      <c r="H626" s="200">
        <v>3.6899535936259347</v>
      </c>
      <c r="I626" s="200">
        <v>79.61</v>
      </c>
      <c r="J626" s="200">
        <v>36.6</v>
      </c>
      <c r="K626" s="141">
        <v>-14.4</v>
      </c>
      <c r="L626" s="200">
        <v>7</v>
      </c>
      <c r="M626" s="200">
        <v>70.16</v>
      </c>
      <c r="N626" s="200">
        <v>3579685098.27</v>
      </c>
      <c r="O626" s="200">
        <v>0</v>
      </c>
      <c r="P626" s="188">
        <f t="shared" si="18"/>
        <v>-21.4</v>
      </c>
      <c r="Q626">
        <f t="shared" si="19"/>
        <v>3.6899535936259347</v>
      </c>
    </row>
    <row r="627" spans="1:17" ht="15">
      <c r="A627" s="200">
        <v>5981734</v>
      </c>
      <c r="B627" s="200">
        <v>-39.409999999999997</v>
      </c>
      <c r="C627" s="200">
        <v>-39.76</v>
      </c>
      <c r="D627" s="200">
        <v>0.11</v>
      </c>
      <c r="E627" s="200">
        <v>148.15</v>
      </c>
      <c r="F627" s="200">
        <v>80</v>
      </c>
      <c r="G627" s="200">
        <v>56.53</v>
      </c>
      <c r="H627" s="200">
        <v>3.7136812191583042</v>
      </c>
      <c r="I627" s="200">
        <v>79.38</v>
      </c>
      <c r="J627" s="200">
        <v>36.6</v>
      </c>
      <c r="K627" s="141">
        <v>-14.4</v>
      </c>
      <c r="L627" s="200">
        <v>7</v>
      </c>
      <c r="M627" s="200">
        <v>70.16</v>
      </c>
      <c r="N627" s="200">
        <v>3579685098.8699999</v>
      </c>
      <c r="O627" s="200">
        <v>0</v>
      </c>
      <c r="P627" s="188">
        <f t="shared" si="18"/>
        <v>-21.4</v>
      </c>
      <c r="Q627">
        <f t="shared" si="19"/>
        <v>3.7136812191583042</v>
      </c>
    </row>
    <row r="628" spans="1:17" ht="15">
      <c r="A628" s="200">
        <v>5982334</v>
      </c>
      <c r="B628" s="200">
        <v>-39.47</v>
      </c>
      <c r="C628" s="200">
        <v>-39.82</v>
      </c>
      <c r="D628" s="200">
        <v>0.11</v>
      </c>
      <c r="E628" s="200">
        <v>147.44999999999999</v>
      </c>
      <c r="F628" s="200">
        <v>80</v>
      </c>
      <c r="G628" s="200">
        <v>56.64</v>
      </c>
      <c r="H628" s="200">
        <v>3.6817767333134421</v>
      </c>
      <c r="I628" s="200">
        <v>79.69</v>
      </c>
      <c r="J628" s="200">
        <v>36.6</v>
      </c>
      <c r="K628" s="141">
        <v>-14.4</v>
      </c>
      <c r="L628" s="200">
        <v>7</v>
      </c>
      <c r="M628" s="200">
        <v>70.16</v>
      </c>
      <c r="N628" s="200">
        <v>3579685099.4699998</v>
      </c>
      <c r="O628" s="200">
        <v>0</v>
      </c>
      <c r="P628" s="188">
        <f t="shared" si="18"/>
        <v>-21.4</v>
      </c>
      <c r="Q628">
        <f t="shared" si="19"/>
        <v>3.6817767333134421</v>
      </c>
    </row>
    <row r="629" spans="1:17" ht="15">
      <c r="A629" s="200">
        <v>5982934</v>
      </c>
      <c r="B629" s="200">
        <v>-39.520000000000003</v>
      </c>
      <c r="C629" s="200">
        <v>-39.880000000000003</v>
      </c>
      <c r="D629" s="200">
        <v>0.1</v>
      </c>
      <c r="E629" s="200">
        <v>147.41</v>
      </c>
      <c r="F629" s="200">
        <v>80</v>
      </c>
      <c r="G629" s="200">
        <v>56.63</v>
      </c>
      <c r="H629" s="200">
        <v>3.6799621924064496</v>
      </c>
      <c r="I629" s="200">
        <v>79.709999999999994</v>
      </c>
      <c r="J629" s="200">
        <v>36.6</v>
      </c>
      <c r="K629" s="141">
        <v>-14.4</v>
      </c>
      <c r="L629" s="200">
        <v>7</v>
      </c>
      <c r="M629" s="200">
        <v>70.16</v>
      </c>
      <c r="N629" s="200">
        <v>3579685100.0700002</v>
      </c>
      <c r="O629" s="200">
        <v>0</v>
      </c>
      <c r="P629" s="188">
        <f t="shared" ref="P629:P692" si="20">IF(C629&lt;=K629,K629-L629,C629-L629)</f>
        <v>-21.4</v>
      </c>
      <c r="Q629">
        <f t="shared" ref="Q629:Q692" si="21">E629/((M629+J629-P629)-(((0.00001*E629^2)+(0.0026*E629))*(F629)))*2</f>
        <v>3.6799621924064496</v>
      </c>
    </row>
    <row r="630" spans="1:17" ht="15">
      <c r="A630" s="200">
        <v>5983534</v>
      </c>
      <c r="B630" s="200">
        <v>-39.57</v>
      </c>
      <c r="C630" s="200">
        <v>-39.94</v>
      </c>
      <c r="D630" s="200">
        <v>0.09</v>
      </c>
      <c r="E630" s="200">
        <v>147.54</v>
      </c>
      <c r="F630" s="200">
        <v>80</v>
      </c>
      <c r="G630" s="200">
        <v>56.47</v>
      </c>
      <c r="H630" s="200">
        <v>3.685862824123145</v>
      </c>
      <c r="I630" s="200">
        <v>79.650000000000006</v>
      </c>
      <c r="J630" s="200">
        <v>36.6</v>
      </c>
      <c r="K630" s="141">
        <v>-14.4</v>
      </c>
      <c r="L630" s="200">
        <v>7</v>
      </c>
      <c r="M630" s="200">
        <v>70.16</v>
      </c>
      <c r="N630" s="200">
        <v>3579685100.6700001</v>
      </c>
      <c r="O630" s="200">
        <v>0</v>
      </c>
      <c r="P630" s="188">
        <f t="shared" si="20"/>
        <v>-21.4</v>
      </c>
      <c r="Q630">
        <f t="shared" si="21"/>
        <v>3.685862824123145</v>
      </c>
    </row>
    <row r="631" spans="1:17" ht="15">
      <c r="A631" s="200">
        <v>5984534</v>
      </c>
      <c r="B631" s="200">
        <v>-39.630000000000003</v>
      </c>
      <c r="C631" s="200">
        <v>-40</v>
      </c>
      <c r="D631" s="200">
        <v>0.06</v>
      </c>
      <c r="E631" s="200">
        <v>149.57</v>
      </c>
      <c r="F631" s="200">
        <v>80</v>
      </c>
      <c r="G631" s="200">
        <v>55.88</v>
      </c>
      <c r="H631" s="200">
        <v>3.7792871979022089</v>
      </c>
      <c r="I631" s="200">
        <v>78.75</v>
      </c>
      <c r="J631" s="200">
        <v>36.6</v>
      </c>
      <c r="K631" s="141">
        <v>-14.4</v>
      </c>
      <c r="L631" s="200">
        <v>7</v>
      </c>
      <c r="M631" s="200">
        <v>70.16</v>
      </c>
      <c r="N631" s="200">
        <v>3579685101.6700001</v>
      </c>
      <c r="O631" s="200">
        <v>0</v>
      </c>
      <c r="P631" s="188">
        <f t="shared" si="20"/>
        <v>-21.4</v>
      </c>
      <c r="Q631">
        <f t="shared" si="21"/>
        <v>3.7792871979022089</v>
      </c>
    </row>
    <row r="632" spans="1:17" ht="15">
      <c r="A632" s="200">
        <v>6076105</v>
      </c>
      <c r="B632" s="200">
        <v>-40.06</v>
      </c>
      <c r="C632" s="200">
        <v>-40.06</v>
      </c>
      <c r="D632" s="200">
        <v>0</v>
      </c>
      <c r="E632" s="200">
        <v>148.83000000000001</v>
      </c>
      <c r="F632" s="200">
        <v>80</v>
      </c>
      <c r="G632" s="200">
        <v>55.92</v>
      </c>
      <c r="H632" s="200">
        <v>3.7449486937801648</v>
      </c>
      <c r="I632" s="200">
        <v>79.08</v>
      </c>
      <c r="J632" s="200">
        <v>36.6</v>
      </c>
      <c r="K632" s="141">
        <v>-14.4</v>
      </c>
      <c r="L632" s="200">
        <v>7</v>
      </c>
      <c r="M632" s="200">
        <v>70.16</v>
      </c>
      <c r="N632" s="200">
        <v>3579685193.2399998</v>
      </c>
      <c r="O632" s="200">
        <v>0</v>
      </c>
      <c r="P632" s="188">
        <f t="shared" si="20"/>
        <v>-21.4</v>
      </c>
      <c r="Q632">
        <f t="shared" si="21"/>
        <v>3.7449486937801648</v>
      </c>
    </row>
    <row r="633" spans="1:17" ht="15">
      <c r="A633" s="200">
        <v>6076905</v>
      </c>
      <c r="B633" s="200">
        <v>-40.119999999999997</v>
      </c>
      <c r="C633" s="200">
        <v>-40.130000000000003</v>
      </c>
      <c r="D633" s="200">
        <v>0.09</v>
      </c>
      <c r="E633" s="200">
        <v>148.46</v>
      </c>
      <c r="F633" s="200">
        <v>80</v>
      </c>
      <c r="G633" s="200">
        <v>55.97</v>
      </c>
      <c r="H633" s="200">
        <v>3.727901708794612</v>
      </c>
      <c r="I633" s="200">
        <v>79.25</v>
      </c>
      <c r="J633" s="200">
        <v>36.6</v>
      </c>
      <c r="K633" s="141">
        <v>-14.4</v>
      </c>
      <c r="L633" s="200">
        <v>7</v>
      </c>
      <c r="M633" s="200">
        <v>70.16</v>
      </c>
      <c r="N633" s="200">
        <v>3579685194.04</v>
      </c>
      <c r="O633" s="200">
        <v>0</v>
      </c>
      <c r="P633" s="188">
        <f t="shared" si="20"/>
        <v>-21.4</v>
      </c>
      <c r="Q633">
        <f t="shared" si="21"/>
        <v>3.727901708794612</v>
      </c>
    </row>
    <row r="634" spans="1:17" ht="15">
      <c r="A634" s="200">
        <v>6077505</v>
      </c>
      <c r="B634" s="200">
        <v>-40.19</v>
      </c>
      <c r="C634" s="200">
        <v>-40.200000000000003</v>
      </c>
      <c r="D634" s="200">
        <v>0.11</v>
      </c>
      <c r="E634" s="200">
        <v>147.99</v>
      </c>
      <c r="F634" s="200">
        <v>80</v>
      </c>
      <c r="G634" s="200">
        <v>55.98</v>
      </c>
      <c r="H634" s="200">
        <v>3.7063636389837669</v>
      </c>
      <c r="I634" s="200">
        <v>79.45</v>
      </c>
      <c r="J634" s="200">
        <v>36.6</v>
      </c>
      <c r="K634" s="141">
        <v>-14.4</v>
      </c>
      <c r="L634" s="200">
        <v>7</v>
      </c>
      <c r="M634" s="200">
        <v>70.16</v>
      </c>
      <c r="N634" s="200">
        <v>3579685194.6399999</v>
      </c>
      <c r="O634" s="200">
        <v>0</v>
      </c>
      <c r="P634" s="188">
        <f t="shared" si="20"/>
        <v>-21.4</v>
      </c>
      <c r="Q634">
        <f t="shared" si="21"/>
        <v>3.7063636389837669</v>
      </c>
    </row>
    <row r="635" spans="1:17" ht="15">
      <c r="A635" s="200">
        <v>6078105</v>
      </c>
      <c r="B635" s="200">
        <v>-40.25</v>
      </c>
      <c r="C635" s="200">
        <v>-40.270000000000003</v>
      </c>
      <c r="D635" s="200">
        <v>0.12</v>
      </c>
      <c r="E635" s="200">
        <v>148.09</v>
      </c>
      <c r="F635" s="200">
        <v>80</v>
      </c>
      <c r="G635" s="200">
        <v>55.97</v>
      </c>
      <c r="H635" s="200">
        <v>3.7109353737344537</v>
      </c>
      <c r="I635" s="200">
        <v>79.41</v>
      </c>
      <c r="J635" s="200">
        <v>36.6</v>
      </c>
      <c r="K635" s="141">
        <v>-14.4</v>
      </c>
      <c r="L635" s="200">
        <v>7</v>
      </c>
      <c r="M635" s="200">
        <v>70.16</v>
      </c>
      <c r="N635" s="200">
        <v>3579685195.2399998</v>
      </c>
      <c r="O635" s="200">
        <v>0</v>
      </c>
      <c r="P635" s="188">
        <f t="shared" si="20"/>
        <v>-21.4</v>
      </c>
      <c r="Q635">
        <f t="shared" si="21"/>
        <v>3.7109353737344537</v>
      </c>
    </row>
    <row r="636" spans="1:17" ht="15">
      <c r="A636" s="200">
        <v>6078705</v>
      </c>
      <c r="B636" s="200">
        <v>-40.32</v>
      </c>
      <c r="C636" s="200">
        <v>-40.340000000000003</v>
      </c>
      <c r="D636" s="200">
        <v>0.12</v>
      </c>
      <c r="E636" s="200">
        <v>147.61000000000001</v>
      </c>
      <c r="F636" s="200">
        <v>80</v>
      </c>
      <c r="G636" s="200">
        <v>55.98</v>
      </c>
      <c r="H636" s="200">
        <v>3.6890441289441758</v>
      </c>
      <c r="I636" s="200">
        <v>79.62</v>
      </c>
      <c r="J636" s="200">
        <v>36.6</v>
      </c>
      <c r="K636" s="141">
        <v>-14.4</v>
      </c>
      <c r="L636" s="200">
        <v>7</v>
      </c>
      <c r="M636" s="200">
        <v>70.16</v>
      </c>
      <c r="N636" s="200">
        <v>3579685195.8400002</v>
      </c>
      <c r="O636" s="200">
        <v>0</v>
      </c>
      <c r="P636" s="188">
        <f t="shared" si="20"/>
        <v>-21.4</v>
      </c>
      <c r="Q636">
        <f t="shared" si="21"/>
        <v>3.6890441289441758</v>
      </c>
    </row>
    <row r="637" spans="1:17" ht="15">
      <c r="A637" s="200">
        <v>6079305</v>
      </c>
      <c r="B637" s="200">
        <v>-40.380000000000003</v>
      </c>
      <c r="C637" s="200">
        <v>-40.409999999999997</v>
      </c>
      <c r="D637" s="200">
        <v>0.11</v>
      </c>
      <c r="E637" s="200">
        <v>147.72999999999999</v>
      </c>
      <c r="F637" s="200">
        <v>80</v>
      </c>
      <c r="G637" s="200">
        <v>55.94</v>
      </c>
      <c r="H637" s="200">
        <v>3.6945043913815012</v>
      </c>
      <c r="I637" s="200">
        <v>79.569999999999993</v>
      </c>
      <c r="J637" s="200">
        <v>36.6</v>
      </c>
      <c r="K637" s="141">
        <v>-14.4</v>
      </c>
      <c r="L637" s="200">
        <v>7</v>
      </c>
      <c r="M637" s="200">
        <v>70.16</v>
      </c>
      <c r="N637" s="200">
        <v>3579685196.4400001</v>
      </c>
      <c r="O637" s="200">
        <v>0</v>
      </c>
      <c r="P637" s="188">
        <f t="shared" si="20"/>
        <v>-21.4</v>
      </c>
      <c r="Q637">
        <f t="shared" si="21"/>
        <v>3.6945043913815012</v>
      </c>
    </row>
    <row r="638" spans="1:17" ht="15">
      <c r="A638" s="200">
        <v>6079905</v>
      </c>
      <c r="B638" s="200">
        <v>-40.450000000000003</v>
      </c>
      <c r="C638" s="200">
        <v>-40.479999999999997</v>
      </c>
      <c r="D638" s="200">
        <v>0.11</v>
      </c>
      <c r="E638" s="200">
        <v>147.71</v>
      </c>
      <c r="F638" s="200">
        <v>80</v>
      </c>
      <c r="G638" s="200">
        <v>55.93</v>
      </c>
      <c r="H638" s="200">
        <v>3.6935937682540145</v>
      </c>
      <c r="I638" s="200">
        <v>79.58</v>
      </c>
      <c r="J638" s="200">
        <v>36.6</v>
      </c>
      <c r="K638" s="141">
        <v>-14.4</v>
      </c>
      <c r="L638" s="200">
        <v>7</v>
      </c>
      <c r="M638" s="200">
        <v>70.16</v>
      </c>
      <c r="N638" s="200">
        <v>3579685197.04</v>
      </c>
      <c r="O638" s="200">
        <v>0</v>
      </c>
      <c r="P638" s="188">
        <f t="shared" si="20"/>
        <v>-21.4</v>
      </c>
      <c r="Q638">
        <f t="shared" si="21"/>
        <v>3.6935937682540145</v>
      </c>
    </row>
    <row r="639" spans="1:17" ht="15">
      <c r="A639" s="200">
        <v>6080505</v>
      </c>
      <c r="B639" s="200">
        <v>-40.51</v>
      </c>
      <c r="C639" s="200">
        <v>-40.54</v>
      </c>
      <c r="D639" s="200">
        <v>0.11</v>
      </c>
      <c r="E639" s="200">
        <v>148.06</v>
      </c>
      <c r="F639" s="200">
        <v>80</v>
      </c>
      <c r="G639" s="200">
        <v>55.95</v>
      </c>
      <c r="H639" s="200">
        <v>3.7095632402031833</v>
      </c>
      <c r="I639" s="200">
        <v>79.42</v>
      </c>
      <c r="J639" s="200">
        <v>36.6</v>
      </c>
      <c r="K639" s="141">
        <v>-14.4</v>
      </c>
      <c r="L639" s="200">
        <v>7</v>
      </c>
      <c r="M639" s="200">
        <v>70.16</v>
      </c>
      <c r="N639" s="200">
        <v>3579685197.6399999</v>
      </c>
      <c r="O639" s="200">
        <v>0</v>
      </c>
      <c r="P639" s="188">
        <f t="shared" si="20"/>
        <v>-21.4</v>
      </c>
      <c r="Q639">
        <f t="shared" si="21"/>
        <v>3.7095632402031833</v>
      </c>
    </row>
    <row r="640" spans="1:17" ht="15">
      <c r="A640" s="200">
        <v>6081105</v>
      </c>
      <c r="B640" s="200">
        <v>-40.56</v>
      </c>
      <c r="C640" s="200">
        <v>-40.61</v>
      </c>
      <c r="D640" s="200">
        <v>0.11</v>
      </c>
      <c r="E640" s="200">
        <v>147.94999999999999</v>
      </c>
      <c r="F640" s="200">
        <v>80</v>
      </c>
      <c r="G640" s="200">
        <v>55.95</v>
      </c>
      <c r="H640" s="200">
        <v>3.7045365787494204</v>
      </c>
      <c r="I640" s="200">
        <v>79.47</v>
      </c>
      <c r="J640" s="200">
        <v>36.6</v>
      </c>
      <c r="K640" s="141">
        <v>-14.4</v>
      </c>
      <c r="L640" s="200">
        <v>7</v>
      </c>
      <c r="M640" s="200">
        <v>70.16</v>
      </c>
      <c r="N640" s="200">
        <v>3579685198.2399998</v>
      </c>
      <c r="O640" s="200">
        <v>0</v>
      </c>
      <c r="P640" s="188">
        <f t="shared" si="20"/>
        <v>-21.4</v>
      </c>
      <c r="Q640">
        <f t="shared" si="21"/>
        <v>3.7045365787494204</v>
      </c>
    </row>
    <row r="641" spans="1:17" ht="15">
      <c r="A641" s="200">
        <v>6081705</v>
      </c>
      <c r="B641" s="200">
        <v>-40.619999999999997</v>
      </c>
      <c r="C641" s="200">
        <v>-40.67</v>
      </c>
      <c r="D641" s="200">
        <v>0.1</v>
      </c>
      <c r="E641" s="200">
        <v>148.25</v>
      </c>
      <c r="F641" s="200">
        <v>80</v>
      </c>
      <c r="G641" s="200">
        <v>55.94</v>
      </c>
      <c r="H641" s="200">
        <v>3.7182623111790525</v>
      </c>
      <c r="I641" s="200">
        <v>79.34</v>
      </c>
      <c r="J641" s="200">
        <v>36.6</v>
      </c>
      <c r="K641" s="141">
        <v>-14.4</v>
      </c>
      <c r="L641" s="200">
        <v>7</v>
      </c>
      <c r="M641" s="200">
        <v>70.16</v>
      </c>
      <c r="N641" s="200">
        <v>3579685198.8400002</v>
      </c>
      <c r="O641" s="200">
        <v>0</v>
      </c>
      <c r="P641" s="188">
        <f t="shared" si="20"/>
        <v>-21.4</v>
      </c>
      <c r="Q641">
        <f t="shared" si="21"/>
        <v>3.7182623111790525</v>
      </c>
    </row>
    <row r="642" spans="1:17" ht="15">
      <c r="A642" s="200">
        <v>6082305</v>
      </c>
      <c r="B642" s="200">
        <v>-40.68</v>
      </c>
      <c r="C642" s="200">
        <v>-40.729999999999997</v>
      </c>
      <c r="D642" s="200">
        <v>0.1</v>
      </c>
      <c r="E642" s="200">
        <v>147.77000000000001</v>
      </c>
      <c r="F642" s="200">
        <v>80</v>
      </c>
      <c r="G642" s="200">
        <v>56.02</v>
      </c>
      <c r="H642" s="200">
        <v>3.6963263336951004</v>
      </c>
      <c r="I642" s="200">
        <v>79.55</v>
      </c>
      <c r="J642" s="200">
        <v>36.6</v>
      </c>
      <c r="K642" s="141">
        <v>-14.4</v>
      </c>
      <c r="L642" s="200">
        <v>7</v>
      </c>
      <c r="M642" s="200">
        <v>70.16</v>
      </c>
      <c r="N642" s="200">
        <v>3579685199.4400001</v>
      </c>
      <c r="O642" s="200">
        <v>0</v>
      </c>
      <c r="P642" s="188">
        <f t="shared" si="20"/>
        <v>-21.4</v>
      </c>
      <c r="Q642">
        <f t="shared" si="21"/>
        <v>3.6963263336951004</v>
      </c>
    </row>
    <row r="643" spans="1:17" ht="15">
      <c r="A643" s="200">
        <v>6082905</v>
      </c>
      <c r="B643" s="200">
        <v>-40.74</v>
      </c>
      <c r="C643" s="200">
        <v>-40.79</v>
      </c>
      <c r="D643" s="200">
        <v>0.1</v>
      </c>
      <c r="E643" s="200">
        <v>147.74</v>
      </c>
      <c r="F643" s="200">
        <v>80</v>
      </c>
      <c r="G643" s="200">
        <v>56.1</v>
      </c>
      <c r="H643" s="200">
        <v>3.6949597899339688</v>
      </c>
      <c r="I643" s="200">
        <v>79.569999999999993</v>
      </c>
      <c r="J643" s="200">
        <v>36.6</v>
      </c>
      <c r="K643" s="141">
        <v>-14.4</v>
      </c>
      <c r="L643" s="200">
        <v>7</v>
      </c>
      <c r="M643" s="200">
        <v>70.16</v>
      </c>
      <c r="N643" s="200">
        <v>3579685200.04</v>
      </c>
      <c r="O643" s="200">
        <v>0</v>
      </c>
      <c r="P643" s="188">
        <f t="shared" si="20"/>
        <v>-21.4</v>
      </c>
      <c r="Q643">
        <f t="shared" si="21"/>
        <v>3.6949597899339688</v>
      </c>
    </row>
    <row r="644" spans="1:17" ht="15">
      <c r="A644" s="200">
        <v>6083505</v>
      </c>
      <c r="B644" s="200">
        <v>-40.79</v>
      </c>
      <c r="C644" s="200">
        <v>-40.85</v>
      </c>
      <c r="D644" s="200">
        <v>0.1</v>
      </c>
      <c r="E644" s="200">
        <v>146.93</v>
      </c>
      <c r="F644" s="200">
        <v>80</v>
      </c>
      <c r="G644" s="200">
        <v>56.16</v>
      </c>
      <c r="H644" s="200">
        <v>3.6582593640327765</v>
      </c>
      <c r="I644" s="200">
        <v>79.92</v>
      </c>
      <c r="J644" s="200">
        <v>36.6</v>
      </c>
      <c r="K644" s="141">
        <v>-14.4</v>
      </c>
      <c r="L644" s="200">
        <v>7</v>
      </c>
      <c r="M644" s="200">
        <v>70.16</v>
      </c>
      <c r="N644" s="200">
        <v>3579685200.6399999</v>
      </c>
      <c r="O644" s="200">
        <v>0</v>
      </c>
      <c r="P644" s="188">
        <f t="shared" si="20"/>
        <v>-21.4</v>
      </c>
      <c r="Q644">
        <f t="shared" si="21"/>
        <v>3.6582593640327765</v>
      </c>
    </row>
    <row r="645" spans="1:17" ht="15">
      <c r="A645" s="200">
        <v>6084105</v>
      </c>
      <c r="B645" s="200">
        <v>-40.85</v>
      </c>
      <c r="C645" s="200">
        <v>-40.909999999999997</v>
      </c>
      <c r="D645" s="200">
        <v>0.1</v>
      </c>
      <c r="E645" s="200">
        <v>146.86000000000001</v>
      </c>
      <c r="F645" s="200">
        <v>80</v>
      </c>
      <c r="G645" s="200">
        <v>56.23</v>
      </c>
      <c r="H645" s="200">
        <v>3.6551053757272922</v>
      </c>
      <c r="I645" s="200">
        <v>79.95</v>
      </c>
      <c r="J645" s="200">
        <v>36.6</v>
      </c>
      <c r="K645" s="141">
        <v>-14.4</v>
      </c>
      <c r="L645" s="200">
        <v>7</v>
      </c>
      <c r="M645" s="200">
        <v>70.16</v>
      </c>
      <c r="N645" s="200">
        <v>3579685201.2399998</v>
      </c>
      <c r="O645" s="200">
        <v>0</v>
      </c>
      <c r="P645" s="188">
        <f t="shared" si="20"/>
        <v>-21.4</v>
      </c>
      <c r="Q645">
        <f t="shared" si="21"/>
        <v>3.6551053757272922</v>
      </c>
    </row>
    <row r="646" spans="1:17" ht="15">
      <c r="A646" s="200">
        <v>6084705</v>
      </c>
      <c r="B646" s="200">
        <v>-40.9</v>
      </c>
      <c r="C646" s="200">
        <v>-40.97</v>
      </c>
      <c r="D646" s="200">
        <v>0.09</v>
      </c>
      <c r="E646" s="200">
        <v>146.47</v>
      </c>
      <c r="F646" s="200">
        <v>80</v>
      </c>
      <c r="G646" s="200">
        <v>56.14</v>
      </c>
      <c r="H646" s="200">
        <v>3.6375841064852326</v>
      </c>
      <c r="I646" s="200">
        <v>80.13</v>
      </c>
      <c r="J646" s="200">
        <v>36.6</v>
      </c>
      <c r="K646" s="141">
        <v>-14.4</v>
      </c>
      <c r="L646" s="200">
        <v>7</v>
      </c>
      <c r="M646" s="200">
        <v>70.16</v>
      </c>
      <c r="N646" s="200">
        <v>3579685201.8400002</v>
      </c>
      <c r="O646" s="200">
        <v>0</v>
      </c>
      <c r="P646" s="188">
        <f t="shared" si="20"/>
        <v>-21.4</v>
      </c>
      <c r="Q646">
        <f t="shared" si="21"/>
        <v>3.6375841064852326</v>
      </c>
    </row>
    <row r="647" spans="1:17" ht="15">
      <c r="A647" s="200">
        <v>6085305</v>
      </c>
      <c r="B647" s="200">
        <v>-40.950000000000003</v>
      </c>
      <c r="C647" s="200">
        <v>-41.02</v>
      </c>
      <c r="D647" s="200">
        <v>0.09</v>
      </c>
      <c r="E647" s="200">
        <v>147.11000000000001</v>
      </c>
      <c r="F647" s="200">
        <v>80</v>
      </c>
      <c r="G647" s="200">
        <v>56.21</v>
      </c>
      <c r="H647" s="200">
        <v>3.6663824581824378</v>
      </c>
      <c r="I647" s="200">
        <v>79.84</v>
      </c>
      <c r="J647" s="200">
        <v>36.6</v>
      </c>
      <c r="K647" s="141">
        <v>-14.4</v>
      </c>
      <c r="L647" s="200">
        <v>7</v>
      </c>
      <c r="M647" s="200">
        <v>70.16</v>
      </c>
      <c r="N647" s="200">
        <v>3579685202.4400001</v>
      </c>
      <c r="O647" s="200">
        <v>0</v>
      </c>
      <c r="P647" s="188">
        <f t="shared" si="20"/>
        <v>-21.4</v>
      </c>
      <c r="Q647">
        <f t="shared" si="21"/>
        <v>3.6663824581824378</v>
      </c>
    </row>
    <row r="648" spans="1:17" ht="15">
      <c r="A648" s="200">
        <v>6085905</v>
      </c>
      <c r="B648" s="200">
        <v>-41.01</v>
      </c>
      <c r="C648" s="200">
        <v>-41.08</v>
      </c>
      <c r="D648" s="200">
        <v>0.09</v>
      </c>
      <c r="E648" s="200">
        <v>146.61000000000001</v>
      </c>
      <c r="F648" s="200">
        <v>80</v>
      </c>
      <c r="G648" s="200">
        <v>56.29</v>
      </c>
      <c r="H648" s="200">
        <v>3.6438638750520744</v>
      </c>
      <c r="I648" s="200">
        <v>80.069999999999993</v>
      </c>
      <c r="J648" s="200">
        <v>36.6</v>
      </c>
      <c r="K648" s="141">
        <v>-14.4</v>
      </c>
      <c r="L648" s="200">
        <v>7</v>
      </c>
      <c r="M648" s="200">
        <v>70.16</v>
      </c>
      <c r="N648" s="200">
        <v>3579685203.04</v>
      </c>
      <c r="O648" s="200">
        <v>0</v>
      </c>
      <c r="P648" s="188">
        <f t="shared" si="20"/>
        <v>-21.4</v>
      </c>
      <c r="Q648">
        <f t="shared" si="21"/>
        <v>3.6438638750520744</v>
      </c>
    </row>
    <row r="649" spans="1:17" ht="15">
      <c r="A649" s="200">
        <v>6086505</v>
      </c>
      <c r="B649" s="200">
        <v>-41.06</v>
      </c>
      <c r="C649" s="200">
        <v>-41.14</v>
      </c>
      <c r="D649" s="200">
        <v>0.09</v>
      </c>
      <c r="E649" s="200">
        <v>145.99</v>
      </c>
      <c r="F649" s="200">
        <v>80</v>
      </c>
      <c r="G649" s="200">
        <v>56.36</v>
      </c>
      <c r="H649" s="200">
        <v>3.6161372843308257</v>
      </c>
      <c r="I649" s="200">
        <v>80.34</v>
      </c>
      <c r="J649" s="200">
        <v>36.6</v>
      </c>
      <c r="K649" s="141">
        <v>-14.4</v>
      </c>
      <c r="L649" s="200">
        <v>7</v>
      </c>
      <c r="M649" s="200">
        <v>70.16</v>
      </c>
      <c r="N649" s="200">
        <v>3579685203.6399999</v>
      </c>
      <c r="O649" s="200">
        <v>0</v>
      </c>
      <c r="P649" s="188">
        <f t="shared" si="20"/>
        <v>-21.4</v>
      </c>
      <c r="Q649">
        <f t="shared" si="21"/>
        <v>3.6161372843308257</v>
      </c>
    </row>
    <row r="650" spans="1:17" ht="15">
      <c r="A650" s="200">
        <v>6087105</v>
      </c>
      <c r="B650" s="200">
        <v>-41.11</v>
      </c>
      <c r="C650" s="200">
        <v>-41.19</v>
      </c>
      <c r="D650" s="200">
        <v>0.09</v>
      </c>
      <c r="E650" s="200">
        <v>145.5</v>
      </c>
      <c r="F650" s="200">
        <v>80</v>
      </c>
      <c r="G650" s="200">
        <v>56.37</v>
      </c>
      <c r="H650" s="200">
        <v>3.5943764683213151</v>
      </c>
      <c r="I650" s="200">
        <v>80.56</v>
      </c>
      <c r="J650" s="200">
        <v>36.6</v>
      </c>
      <c r="K650" s="141">
        <v>-14.4</v>
      </c>
      <c r="L650" s="200">
        <v>7</v>
      </c>
      <c r="M650" s="200">
        <v>70.16</v>
      </c>
      <c r="N650" s="200">
        <v>3579685204.2399998</v>
      </c>
      <c r="O650" s="200">
        <v>0</v>
      </c>
      <c r="P650" s="188">
        <f t="shared" si="20"/>
        <v>-21.4</v>
      </c>
      <c r="Q650">
        <f t="shared" si="21"/>
        <v>3.5943764683213151</v>
      </c>
    </row>
    <row r="651" spans="1:17" ht="15">
      <c r="A651" s="200">
        <v>6087705</v>
      </c>
      <c r="B651" s="200">
        <v>-41.16</v>
      </c>
      <c r="C651" s="200">
        <v>-41.25</v>
      </c>
      <c r="D651" s="200">
        <v>0.09</v>
      </c>
      <c r="E651" s="200">
        <v>145.38999999999999</v>
      </c>
      <c r="F651" s="200">
        <v>80</v>
      </c>
      <c r="G651" s="200">
        <v>56.3</v>
      </c>
      <c r="H651" s="200">
        <v>3.589509690001766</v>
      </c>
      <c r="I651" s="200">
        <v>80.599999999999994</v>
      </c>
      <c r="J651" s="200">
        <v>36.6</v>
      </c>
      <c r="K651" s="141">
        <v>-14.4</v>
      </c>
      <c r="L651" s="200">
        <v>7</v>
      </c>
      <c r="M651" s="200">
        <v>70.16</v>
      </c>
      <c r="N651" s="200">
        <v>3579685204.8400002</v>
      </c>
      <c r="O651" s="200">
        <v>0</v>
      </c>
      <c r="P651" s="188">
        <f t="shared" si="20"/>
        <v>-21.4</v>
      </c>
      <c r="Q651">
        <f t="shared" si="21"/>
        <v>3.589509690001766</v>
      </c>
    </row>
    <row r="652" spans="1:17" ht="15">
      <c r="A652" s="200">
        <v>6088305</v>
      </c>
      <c r="B652" s="200">
        <v>-41.21</v>
      </c>
      <c r="C652" s="200">
        <v>-41.3</v>
      </c>
      <c r="D652" s="200">
        <v>0.09</v>
      </c>
      <c r="E652" s="200">
        <v>146.02000000000001</v>
      </c>
      <c r="F652" s="200">
        <v>80</v>
      </c>
      <c r="G652" s="200">
        <v>56.27</v>
      </c>
      <c r="H652" s="200">
        <v>3.6174739245285203</v>
      </c>
      <c r="I652" s="200">
        <v>80.33</v>
      </c>
      <c r="J652" s="200">
        <v>36.6</v>
      </c>
      <c r="K652" s="141">
        <v>-14.4</v>
      </c>
      <c r="L652" s="200">
        <v>7</v>
      </c>
      <c r="M652" s="200">
        <v>70.16</v>
      </c>
      <c r="N652" s="200">
        <v>3579685205.4400001</v>
      </c>
      <c r="O652" s="200">
        <v>0</v>
      </c>
      <c r="P652" s="188">
        <f t="shared" si="20"/>
        <v>-21.4</v>
      </c>
      <c r="Q652">
        <f t="shared" si="21"/>
        <v>3.6174739245285203</v>
      </c>
    </row>
    <row r="653" spans="1:17" ht="15">
      <c r="A653" s="200">
        <v>6089105</v>
      </c>
      <c r="B653" s="200">
        <v>-41.28</v>
      </c>
      <c r="C653" s="200">
        <v>-41.37</v>
      </c>
      <c r="D653" s="200">
        <v>0.08</v>
      </c>
      <c r="E653" s="200">
        <v>146.08000000000001</v>
      </c>
      <c r="F653" s="200">
        <v>80</v>
      </c>
      <c r="G653" s="200">
        <v>56.22</v>
      </c>
      <c r="H653" s="200">
        <v>3.6201487152334089</v>
      </c>
      <c r="I653" s="200">
        <v>80.3</v>
      </c>
      <c r="J653" s="200">
        <v>36.6</v>
      </c>
      <c r="K653" s="141">
        <v>-14.4</v>
      </c>
      <c r="L653" s="200">
        <v>7</v>
      </c>
      <c r="M653" s="200">
        <v>70.16</v>
      </c>
      <c r="N653" s="200">
        <v>3579685206.2399998</v>
      </c>
      <c r="O653" s="200">
        <v>0</v>
      </c>
      <c r="P653" s="188">
        <f t="shared" si="20"/>
        <v>-21.4</v>
      </c>
      <c r="Q653">
        <f t="shared" si="21"/>
        <v>3.6201487152334089</v>
      </c>
    </row>
    <row r="654" spans="1:17" ht="15">
      <c r="A654" s="200">
        <v>6089905</v>
      </c>
      <c r="B654" s="200">
        <v>-41.34</v>
      </c>
      <c r="C654" s="200">
        <v>-41.43</v>
      </c>
      <c r="D654" s="200">
        <v>0.08</v>
      </c>
      <c r="E654" s="200">
        <v>146.38</v>
      </c>
      <c r="F654" s="200">
        <v>80</v>
      </c>
      <c r="G654" s="200">
        <v>56.24</v>
      </c>
      <c r="H654" s="200">
        <v>3.6335529582018111</v>
      </c>
      <c r="I654" s="200">
        <v>80.17</v>
      </c>
      <c r="J654" s="200">
        <v>36.6</v>
      </c>
      <c r="K654" s="141">
        <v>-14.4</v>
      </c>
      <c r="L654" s="200">
        <v>7</v>
      </c>
      <c r="M654" s="200">
        <v>70.16</v>
      </c>
      <c r="N654" s="200">
        <v>3579685207.04</v>
      </c>
      <c r="O654" s="200">
        <v>0</v>
      </c>
      <c r="P654" s="188">
        <f t="shared" si="20"/>
        <v>-21.4</v>
      </c>
      <c r="Q654">
        <f t="shared" si="21"/>
        <v>3.6335529582018111</v>
      </c>
    </row>
    <row r="655" spans="1:17" ht="15">
      <c r="A655" s="200">
        <v>6090705</v>
      </c>
      <c r="B655" s="200">
        <v>-41.4</v>
      </c>
      <c r="C655" s="200">
        <v>-41.5</v>
      </c>
      <c r="D655" s="200">
        <v>0.08</v>
      </c>
      <c r="E655" s="200">
        <v>146.9</v>
      </c>
      <c r="F655" s="200">
        <v>80</v>
      </c>
      <c r="G655" s="200">
        <v>56.17</v>
      </c>
      <c r="H655" s="200">
        <v>3.6569073129084897</v>
      </c>
      <c r="I655" s="200">
        <v>79.94</v>
      </c>
      <c r="J655" s="200">
        <v>36.6</v>
      </c>
      <c r="K655" s="141">
        <v>-14.4</v>
      </c>
      <c r="L655" s="200">
        <v>7</v>
      </c>
      <c r="M655" s="200">
        <v>70.16</v>
      </c>
      <c r="N655" s="200">
        <v>3579685207.8400002</v>
      </c>
      <c r="O655" s="200">
        <v>0</v>
      </c>
      <c r="P655" s="188">
        <f t="shared" si="20"/>
        <v>-21.4</v>
      </c>
      <c r="Q655">
        <f t="shared" si="21"/>
        <v>3.6569073129084897</v>
      </c>
    </row>
    <row r="656" spans="1:17" ht="15">
      <c r="A656" s="200">
        <v>6091505</v>
      </c>
      <c r="B656" s="200">
        <v>-41.46</v>
      </c>
      <c r="C656" s="200">
        <v>-41.57</v>
      </c>
      <c r="D656" s="200">
        <v>0.08</v>
      </c>
      <c r="E656" s="200">
        <v>147.01</v>
      </c>
      <c r="F656" s="200">
        <v>80</v>
      </c>
      <c r="G656" s="200">
        <v>56.2</v>
      </c>
      <c r="H656" s="200">
        <v>3.6618673432691553</v>
      </c>
      <c r="I656" s="200">
        <v>79.89</v>
      </c>
      <c r="J656" s="200">
        <v>36.6</v>
      </c>
      <c r="K656" s="141">
        <v>-14.4</v>
      </c>
      <c r="L656" s="200">
        <v>7</v>
      </c>
      <c r="M656" s="200">
        <v>70.16</v>
      </c>
      <c r="N656" s="200">
        <v>3579685208.6399999</v>
      </c>
      <c r="O656" s="200">
        <v>0</v>
      </c>
      <c r="P656" s="188">
        <f t="shared" si="20"/>
        <v>-21.4</v>
      </c>
      <c r="Q656">
        <f t="shared" si="21"/>
        <v>3.6618673432691553</v>
      </c>
    </row>
    <row r="657" spans="1:17" ht="15">
      <c r="A657" s="200">
        <v>6092305</v>
      </c>
      <c r="B657" s="200">
        <v>-41.52</v>
      </c>
      <c r="C657" s="200">
        <v>-41.63</v>
      </c>
      <c r="D657" s="200">
        <v>0.08</v>
      </c>
      <c r="E657" s="200">
        <v>146.66999999999999</v>
      </c>
      <c r="F657" s="200">
        <v>80</v>
      </c>
      <c r="G657" s="200">
        <v>56.2</v>
      </c>
      <c r="H657" s="200">
        <v>3.6465586002623422</v>
      </c>
      <c r="I657" s="200">
        <v>80.040000000000006</v>
      </c>
      <c r="J657" s="200">
        <v>36.6</v>
      </c>
      <c r="K657" s="141">
        <v>-14.4</v>
      </c>
      <c r="L657" s="200">
        <v>7</v>
      </c>
      <c r="M657" s="200">
        <v>70.16</v>
      </c>
      <c r="N657" s="200">
        <v>3579685209.4400001</v>
      </c>
      <c r="O657" s="200">
        <v>0</v>
      </c>
      <c r="P657" s="188">
        <f t="shared" si="20"/>
        <v>-21.4</v>
      </c>
      <c r="Q657">
        <f t="shared" si="21"/>
        <v>3.6465586002623422</v>
      </c>
    </row>
    <row r="658" spans="1:17" ht="15">
      <c r="A658" s="200">
        <v>6093105</v>
      </c>
      <c r="B658" s="200">
        <v>-41.59</v>
      </c>
      <c r="C658" s="200">
        <v>-41.7</v>
      </c>
      <c r="D658" s="200">
        <v>0.09</v>
      </c>
      <c r="E658" s="200">
        <v>146.61000000000001</v>
      </c>
      <c r="F658" s="200">
        <v>80</v>
      </c>
      <c r="G658" s="200">
        <v>56.2</v>
      </c>
      <c r="H658" s="200">
        <v>3.6438638750520744</v>
      </c>
      <c r="I658" s="200">
        <v>80.069999999999993</v>
      </c>
      <c r="J658" s="200">
        <v>36.6</v>
      </c>
      <c r="K658" s="141">
        <v>-14.4</v>
      </c>
      <c r="L658" s="200">
        <v>7</v>
      </c>
      <c r="M658" s="200">
        <v>70.16</v>
      </c>
      <c r="N658" s="200">
        <v>3579685210.2399998</v>
      </c>
      <c r="O658" s="200">
        <v>0</v>
      </c>
      <c r="P658" s="188">
        <f t="shared" si="20"/>
        <v>-21.4</v>
      </c>
      <c r="Q658">
        <f t="shared" si="21"/>
        <v>3.6438638750520744</v>
      </c>
    </row>
    <row r="659" spans="1:17" ht="15">
      <c r="A659" s="200">
        <v>6093905</v>
      </c>
      <c r="B659" s="200">
        <v>-41.65</v>
      </c>
      <c r="C659" s="200">
        <v>-41.77</v>
      </c>
      <c r="D659" s="200">
        <v>0.09</v>
      </c>
      <c r="E659" s="200">
        <v>147.09</v>
      </c>
      <c r="F659" s="200">
        <v>80</v>
      </c>
      <c r="G659" s="200">
        <v>56.26</v>
      </c>
      <c r="H659" s="200">
        <v>3.6654789777147645</v>
      </c>
      <c r="I659" s="200">
        <v>79.86</v>
      </c>
      <c r="J659" s="200">
        <v>36.6</v>
      </c>
      <c r="K659" s="141">
        <v>-14.4</v>
      </c>
      <c r="L659" s="200">
        <v>7</v>
      </c>
      <c r="M659" s="200">
        <v>70.16</v>
      </c>
      <c r="N659" s="200">
        <v>3579685211.04</v>
      </c>
      <c r="O659" s="200">
        <v>0</v>
      </c>
      <c r="P659" s="188">
        <f t="shared" si="20"/>
        <v>-21.4</v>
      </c>
      <c r="Q659">
        <f t="shared" si="21"/>
        <v>3.6654789777147645</v>
      </c>
    </row>
    <row r="660" spans="1:17" ht="15">
      <c r="A660" s="200">
        <v>6094505</v>
      </c>
      <c r="B660" s="200">
        <v>-41.7</v>
      </c>
      <c r="C660" s="200">
        <v>-41.83</v>
      </c>
      <c r="D660" s="200">
        <v>0.09</v>
      </c>
      <c r="E660" s="200">
        <v>146.76</v>
      </c>
      <c r="F660" s="200">
        <v>80</v>
      </c>
      <c r="G660" s="200">
        <v>56.26</v>
      </c>
      <c r="H660" s="200">
        <v>3.6506045162282179</v>
      </c>
      <c r="I660" s="200">
        <v>80</v>
      </c>
      <c r="J660" s="200">
        <v>36.6</v>
      </c>
      <c r="K660" s="141">
        <v>-14.4</v>
      </c>
      <c r="L660" s="200">
        <v>7</v>
      </c>
      <c r="M660" s="200">
        <v>70.16</v>
      </c>
      <c r="N660" s="200">
        <v>3579685211.6399999</v>
      </c>
      <c r="O660" s="200">
        <v>0</v>
      </c>
      <c r="P660" s="188">
        <f t="shared" si="20"/>
        <v>-21.4</v>
      </c>
      <c r="Q660">
        <f t="shared" si="21"/>
        <v>3.6506045162282179</v>
      </c>
    </row>
    <row r="661" spans="1:17" ht="15">
      <c r="A661" s="200">
        <v>6095305</v>
      </c>
      <c r="B661" s="200">
        <v>-41.77</v>
      </c>
      <c r="C661" s="200">
        <v>-41.9</v>
      </c>
      <c r="D661" s="200">
        <v>0.09</v>
      </c>
      <c r="E661" s="200">
        <v>146.55000000000001</v>
      </c>
      <c r="F661" s="200">
        <v>80</v>
      </c>
      <c r="G661" s="200">
        <v>56.2</v>
      </c>
      <c r="H661" s="200">
        <v>3.6411711884894569</v>
      </c>
      <c r="I661" s="200">
        <v>80.09</v>
      </c>
      <c r="J661" s="200">
        <v>36.6</v>
      </c>
      <c r="K661" s="141">
        <v>-14.4</v>
      </c>
      <c r="L661" s="200">
        <v>7</v>
      </c>
      <c r="M661" s="200">
        <v>70.16</v>
      </c>
      <c r="N661" s="200">
        <v>3579685212.4400001</v>
      </c>
      <c r="O661" s="200">
        <v>0</v>
      </c>
      <c r="P661" s="188">
        <f t="shared" si="20"/>
        <v>-21.4</v>
      </c>
      <c r="Q661">
        <f t="shared" si="21"/>
        <v>3.6411711884894569</v>
      </c>
    </row>
    <row r="662" spans="1:17" ht="15">
      <c r="A662" s="200">
        <v>6096105</v>
      </c>
      <c r="B662" s="200">
        <v>-41.83</v>
      </c>
      <c r="C662" s="200">
        <v>-41.96</v>
      </c>
      <c r="D662" s="200">
        <v>0.08</v>
      </c>
      <c r="E662" s="200">
        <v>146.22</v>
      </c>
      <c r="F662" s="200">
        <v>80</v>
      </c>
      <c r="G662" s="200">
        <v>56.27</v>
      </c>
      <c r="H662" s="200">
        <v>3.6263977374944694</v>
      </c>
      <c r="I662" s="200">
        <v>80.239999999999995</v>
      </c>
      <c r="J662" s="200">
        <v>36.6</v>
      </c>
      <c r="K662" s="141">
        <v>-14.4</v>
      </c>
      <c r="L662" s="200">
        <v>7</v>
      </c>
      <c r="M662" s="200">
        <v>70.16</v>
      </c>
      <c r="N662" s="200">
        <v>3579685213.2399998</v>
      </c>
      <c r="O662" s="200">
        <v>0</v>
      </c>
      <c r="P662" s="188">
        <f t="shared" si="20"/>
        <v>-21.4</v>
      </c>
      <c r="Q662">
        <f t="shared" si="21"/>
        <v>3.6263977374944694</v>
      </c>
    </row>
    <row r="663" spans="1:17" ht="15">
      <c r="A663" s="200">
        <v>6096905</v>
      </c>
      <c r="B663" s="200">
        <v>-41.89</v>
      </c>
      <c r="C663" s="200">
        <v>-42.03</v>
      </c>
      <c r="D663" s="200">
        <v>0.08</v>
      </c>
      <c r="E663" s="200">
        <v>146.33000000000001</v>
      </c>
      <c r="F663" s="200">
        <v>80</v>
      </c>
      <c r="G663" s="200">
        <v>56.31</v>
      </c>
      <c r="H663" s="200">
        <v>3.631315404307164</v>
      </c>
      <c r="I663" s="200">
        <v>80.19</v>
      </c>
      <c r="J663" s="200">
        <v>36.6</v>
      </c>
      <c r="K663" s="141">
        <v>-14.4</v>
      </c>
      <c r="L663" s="200">
        <v>7</v>
      </c>
      <c r="M663" s="200">
        <v>70.16</v>
      </c>
      <c r="N663" s="200">
        <v>3579685214.04</v>
      </c>
      <c r="O663" s="200">
        <v>0</v>
      </c>
      <c r="P663" s="188">
        <f t="shared" si="20"/>
        <v>-21.4</v>
      </c>
      <c r="Q663">
        <f t="shared" si="21"/>
        <v>3.631315404307164</v>
      </c>
    </row>
    <row r="664" spans="1:17" ht="15">
      <c r="A664" s="200">
        <v>6097705</v>
      </c>
      <c r="B664" s="200">
        <v>-41.95</v>
      </c>
      <c r="C664" s="200">
        <v>-42.1</v>
      </c>
      <c r="D664" s="200">
        <v>0.08</v>
      </c>
      <c r="E664" s="200">
        <v>146.59</v>
      </c>
      <c r="F664" s="200">
        <v>80</v>
      </c>
      <c r="G664" s="200">
        <v>56.28</v>
      </c>
      <c r="H664" s="200">
        <v>3.642966086476342</v>
      </c>
      <c r="I664" s="200">
        <v>80.08</v>
      </c>
      <c r="J664" s="200">
        <v>36.6</v>
      </c>
      <c r="K664" s="141">
        <v>-14.4</v>
      </c>
      <c r="L664" s="200">
        <v>7</v>
      </c>
      <c r="M664" s="200">
        <v>70.16</v>
      </c>
      <c r="N664" s="200">
        <v>3579685214.8400002</v>
      </c>
      <c r="O664" s="200">
        <v>0</v>
      </c>
      <c r="P664" s="188">
        <f t="shared" si="20"/>
        <v>-21.4</v>
      </c>
      <c r="Q664">
        <f t="shared" si="21"/>
        <v>3.642966086476342</v>
      </c>
    </row>
    <row r="665" spans="1:17" ht="15">
      <c r="A665" s="200">
        <v>6098505</v>
      </c>
      <c r="B665" s="200">
        <v>-42.01</v>
      </c>
      <c r="C665" s="200">
        <v>-42.16</v>
      </c>
      <c r="D665" s="200">
        <v>0.08</v>
      </c>
      <c r="E665" s="200">
        <v>146.63</v>
      </c>
      <c r="F665" s="200">
        <v>80</v>
      </c>
      <c r="G665" s="200">
        <v>56.19</v>
      </c>
      <c r="H665" s="200">
        <v>3.6447618901441752</v>
      </c>
      <c r="I665" s="200">
        <v>80.06</v>
      </c>
      <c r="J665" s="200">
        <v>36.6</v>
      </c>
      <c r="K665" s="141">
        <v>-14.4</v>
      </c>
      <c r="L665" s="200">
        <v>7</v>
      </c>
      <c r="M665" s="200">
        <v>70.16</v>
      </c>
      <c r="N665" s="200">
        <v>3579685215.6399999</v>
      </c>
      <c r="O665" s="200">
        <v>0</v>
      </c>
      <c r="P665" s="188">
        <f t="shared" si="20"/>
        <v>-21.4</v>
      </c>
      <c r="Q665">
        <f t="shared" si="21"/>
        <v>3.6447618901441752</v>
      </c>
    </row>
    <row r="666" spans="1:17" ht="15">
      <c r="A666" s="200">
        <v>6099305</v>
      </c>
      <c r="B666" s="200">
        <v>-42.08</v>
      </c>
      <c r="C666" s="200">
        <v>-42.23</v>
      </c>
      <c r="D666" s="200">
        <v>0.09</v>
      </c>
      <c r="E666" s="200">
        <v>146.74</v>
      </c>
      <c r="F666" s="200">
        <v>80</v>
      </c>
      <c r="G666" s="200">
        <v>56.2</v>
      </c>
      <c r="H666" s="200">
        <v>3.6497050264324606</v>
      </c>
      <c r="I666" s="200">
        <v>80.010000000000005</v>
      </c>
      <c r="J666" s="200">
        <v>36.6</v>
      </c>
      <c r="K666" s="141">
        <v>-14.4</v>
      </c>
      <c r="L666" s="200">
        <v>7</v>
      </c>
      <c r="M666" s="200">
        <v>70.16</v>
      </c>
      <c r="N666" s="200">
        <v>3579685216.4400001</v>
      </c>
      <c r="O666" s="200">
        <v>0</v>
      </c>
      <c r="P666" s="188">
        <f t="shared" si="20"/>
        <v>-21.4</v>
      </c>
      <c r="Q666">
        <f t="shared" si="21"/>
        <v>3.6497050264324606</v>
      </c>
    </row>
    <row r="667" spans="1:17" ht="15">
      <c r="A667" s="200">
        <v>6100105</v>
      </c>
      <c r="B667" s="200">
        <v>-42.14</v>
      </c>
      <c r="C667" s="200">
        <v>-42.3</v>
      </c>
      <c r="D667" s="200">
        <v>0.08</v>
      </c>
      <c r="E667" s="200">
        <v>146.72</v>
      </c>
      <c r="F667" s="200">
        <v>80</v>
      </c>
      <c r="G667" s="200">
        <v>56.19</v>
      </c>
      <c r="H667" s="200">
        <v>3.6488057637793232</v>
      </c>
      <c r="I667" s="200">
        <v>80.02</v>
      </c>
      <c r="J667" s="200">
        <v>36.6</v>
      </c>
      <c r="K667" s="141">
        <v>-14.4</v>
      </c>
      <c r="L667" s="200">
        <v>7</v>
      </c>
      <c r="M667" s="200">
        <v>70.16</v>
      </c>
      <c r="N667" s="200">
        <v>3579685217.2399998</v>
      </c>
      <c r="O667" s="200">
        <v>0</v>
      </c>
      <c r="P667" s="188">
        <f t="shared" si="20"/>
        <v>-21.4</v>
      </c>
      <c r="Q667">
        <f t="shared" si="21"/>
        <v>3.6488057637793232</v>
      </c>
    </row>
    <row r="668" spans="1:17" ht="15">
      <c r="A668" s="200">
        <v>6100905</v>
      </c>
      <c r="B668" s="200">
        <v>-42.2</v>
      </c>
      <c r="C668" s="200">
        <v>-42.36</v>
      </c>
      <c r="D668" s="200">
        <v>0.08</v>
      </c>
      <c r="E668" s="200">
        <v>147.22999999999999</v>
      </c>
      <c r="F668" s="200">
        <v>80</v>
      </c>
      <c r="G668" s="200">
        <v>56.2</v>
      </c>
      <c r="H668" s="200">
        <v>3.6718081520896519</v>
      </c>
      <c r="I668" s="200">
        <v>79.790000000000006</v>
      </c>
      <c r="J668" s="200">
        <v>36.6</v>
      </c>
      <c r="K668" s="141">
        <v>-14.4</v>
      </c>
      <c r="L668" s="200">
        <v>7</v>
      </c>
      <c r="M668" s="200">
        <v>70.16</v>
      </c>
      <c r="N668" s="200">
        <v>3579685218.04</v>
      </c>
      <c r="O668" s="200">
        <v>0</v>
      </c>
      <c r="P668" s="188">
        <f t="shared" si="20"/>
        <v>-21.4</v>
      </c>
      <c r="Q668">
        <f t="shared" si="21"/>
        <v>3.6718081520896519</v>
      </c>
    </row>
    <row r="669" spans="1:17" ht="15">
      <c r="A669" s="200">
        <v>6101705</v>
      </c>
      <c r="B669" s="200">
        <v>-42.26</v>
      </c>
      <c r="C669" s="200">
        <v>-42.43</v>
      </c>
      <c r="D669" s="200">
        <v>0.08</v>
      </c>
      <c r="E669" s="200">
        <v>147.22999999999999</v>
      </c>
      <c r="F669" s="200">
        <v>80</v>
      </c>
      <c r="G669" s="200">
        <v>56.21</v>
      </c>
      <c r="H669" s="200">
        <v>3.6718081520896519</v>
      </c>
      <c r="I669" s="200">
        <v>79.790000000000006</v>
      </c>
      <c r="J669" s="200">
        <v>36.6</v>
      </c>
      <c r="K669" s="141">
        <v>-14.4</v>
      </c>
      <c r="L669" s="200">
        <v>7</v>
      </c>
      <c r="M669" s="200">
        <v>70.16</v>
      </c>
      <c r="N669" s="200">
        <v>3579685218.8400002</v>
      </c>
      <c r="O669" s="200">
        <v>0</v>
      </c>
      <c r="P669" s="188">
        <f t="shared" si="20"/>
        <v>-21.4</v>
      </c>
      <c r="Q669">
        <f t="shared" si="21"/>
        <v>3.6718081520896519</v>
      </c>
    </row>
    <row r="670" spans="1:17" ht="15">
      <c r="A670" s="200">
        <v>6102505</v>
      </c>
      <c r="B670" s="200">
        <v>-42.32</v>
      </c>
      <c r="C670" s="200">
        <v>-42.49</v>
      </c>
      <c r="D670" s="200">
        <v>0.08</v>
      </c>
      <c r="E670" s="200">
        <v>147.19999999999999</v>
      </c>
      <c r="F670" s="200">
        <v>80</v>
      </c>
      <c r="G670" s="200">
        <v>56.17</v>
      </c>
      <c r="H670" s="200">
        <v>3.6704509547960025</v>
      </c>
      <c r="I670" s="200">
        <v>79.81</v>
      </c>
      <c r="J670" s="200">
        <v>36.6</v>
      </c>
      <c r="K670" s="141">
        <v>-14.4</v>
      </c>
      <c r="L670" s="200">
        <v>7</v>
      </c>
      <c r="M670" s="200">
        <v>70.16</v>
      </c>
      <c r="N670" s="200">
        <v>3579685219.6399999</v>
      </c>
      <c r="O670" s="200">
        <v>0</v>
      </c>
      <c r="P670" s="188">
        <f t="shared" si="20"/>
        <v>-21.4</v>
      </c>
      <c r="Q670">
        <f t="shared" si="21"/>
        <v>3.6704509547960025</v>
      </c>
    </row>
    <row r="671" spans="1:17" ht="15">
      <c r="A671" s="200">
        <v>6103305</v>
      </c>
      <c r="B671" s="200">
        <v>-42.38</v>
      </c>
      <c r="C671" s="200">
        <v>-42.55</v>
      </c>
      <c r="D671" s="200">
        <v>0.08</v>
      </c>
      <c r="E671" s="200">
        <v>147.41</v>
      </c>
      <c r="F671" s="200">
        <v>80</v>
      </c>
      <c r="G671" s="200">
        <v>56.21</v>
      </c>
      <c r="H671" s="200">
        <v>3.6799621924064496</v>
      </c>
      <c r="I671" s="200">
        <v>79.709999999999994</v>
      </c>
      <c r="J671" s="200">
        <v>36.6</v>
      </c>
      <c r="K671" s="141">
        <v>-14.4</v>
      </c>
      <c r="L671" s="200">
        <v>7</v>
      </c>
      <c r="M671" s="200">
        <v>70.16</v>
      </c>
      <c r="N671" s="200">
        <v>3579685220.4400001</v>
      </c>
      <c r="O671" s="200">
        <v>0</v>
      </c>
      <c r="P671" s="188">
        <f t="shared" si="20"/>
        <v>-21.4</v>
      </c>
      <c r="Q671">
        <f t="shared" si="21"/>
        <v>3.6799621924064496</v>
      </c>
    </row>
    <row r="672" spans="1:17" ht="15">
      <c r="A672" s="200">
        <v>6104105</v>
      </c>
      <c r="B672" s="200">
        <v>-42.44</v>
      </c>
      <c r="C672" s="200">
        <v>-42.62</v>
      </c>
      <c r="D672" s="200">
        <v>0.08</v>
      </c>
      <c r="E672" s="200">
        <v>147.22999999999999</v>
      </c>
      <c r="F672" s="200">
        <v>80</v>
      </c>
      <c r="G672" s="200">
        <v>56.19</v>
      </c>
      <c r="H672" s="200">
        <v>3.6718081520896519</v>
      </c>
      <c r="I672" s="200">
        <v>79.790000000000006</v>
      </c>
      <c r="J672" s="200">
        <v>36.6</v>
      </c>
      <c r="K672" s="141">
        <v>-14.4</v>
      </c>
      <c r="L672" s="200">
        <v>7</v>
      </c>
      <c r="M672" s="200">
        <v>70.16</v>
      </c>
      <c r="N672" s="200">
        <v>3579685221.2399998</v>
      </c>
      <c r="O672" s="200">
        <v>0</v>
      </c>
      <c r="P672" s="188">
        <f t="shared" si="20"/>
        <v>-21.4</v>
      </c>
      <c r="Q672">
        <f t="shared" si="21"/>
        <v>3.6718081520896519</v>
      </c>
    </row>
    <row r="673" spans="1:17" ht="15">
      <c r="A673" s="200">
        <v>6104905</v>
      </c>
      <c r="B673" s="200">
        <v>-42.49</v>
      </c>
      <c r="C673" s="200">
        <v>-42.68</v>
      </c>
      <c r="D673" s="200">
        <v>0.08</v>
      </c>
      <c r="E673" s="200">
        <v>147.38999999999999</v>
      </c>
      <c r="F673" s="200">
        <v>80</v>
      </c>
      <c r="G673" s="200">
        <v>56.31</v>
      </c>
      <c r="H673" s="200">
        <v>3.6790552676114245</v>
      </c>
      <c r="I673" s="200">
        <v>79.72</v>
      </c>
      <c r="J673" s="200">
        <v>36.6</v>
      </c>
      <c r="K673" s="141">
        <v>-14.4</v>
      </c>
      <c r="L673" s="200">
        <v>7</v>
      </c>
      <c r="M673" s="200">
        <v>70.16</v>
      </c>
      <c r="N673" s="200">
        <v>3579685222.04</v>
      </c>
      <c r="O673" s="200">
        <v>0</v>
      </c>
      <c r="P673" s="188">
        <f t="shared" si="20"/>
        <v>-21.4</v>
      </c>
      <c r="Q673">
        <f t="shared" si="21"/>
        <v>3.6790552676114245</v>
      </c>
    </row>
    <row r="674" spans="1:17" ht="15">
      <c r="A674" s="200">
        <v>6105705</v>
      </c>
      <c r="B674" s="200">
        <v>-42.55</v>
      </c>
      <c r="C674" s="200">
        <v>-42.74</v>
      </c>
      <c r="D674" s="200">
        <v>0.08</v>
      </c>
      <c r="E674" s="200">
        <v>146.93</v>
      </c>
      <c r="F674" s="200">
        <v>80</v>
      </c>
      <c r="G674" s="200">
        <v>56.33</v>
      </c>
      <c r="H674" s="200">
        <v>3.6582593640327765</v>
      </c>
      <c r="I674" s="200">
        <v>79.930000000000007</v>
      </c>
      <c r="J674" s="200">
        <v>36.6</v>
      </c>
      <c r="K674" s="141">
        <v>-14.4</v>
      </c>
      <c r="L674" s="200">
        <v>7</v>
      </c>
      <c r="M674" s="200">
        <v>70.16</v>
      </c>
      <c r="N674" s="200">
        <v>3579685222.8400002</v>
      </c>
      <c r="O674" s="200">
        <v>0</v>
      </c>
      <c r="P674" s="188">
        <f t="shared" si="20"/>
        <v>-21.4</v>
      </c>
      <c r="Q674">
        <f t="shared" si="21"/>
        <v>3.6582593640327765</v>
      </c>
    </row>
    <row r="675" spans="1:17" ht="15">
      <c r="A675" s="200">
        <v>6106505</v>
      </c>
      <c r="B675" s="200">
        <v>-42.61</v>
      </c>
      <c r="C675" s="200">
        <v>-42.8</v>
      </c>
      <c r="D675" s="200">
        <v>0.08</v>
      </c>
      <c r="E675" s="200">
        <v>146.47</v>
      </c>
      <c r="F675" s="200">
        <v>80</v>
      </c>
      <c r="G675" s="200">
        <v>56.3</v>
      </c>
      <c r="H675" s="200">
        <v>3.6375841064852326</v>
      </c>
      <c r="I675" s="200">
        <v>80.13</v>
      </c>
      <c r="J675" s="200">
        <v>36.6</v>
      </c>
      <c r="K675" s="141">
        <v>-14.4</v>
      </c>
      <c r="L675" s="200">
        <v>7</v>
      </c>
      <c r="M675" s="200">
        <v>70.16</v>
      </c>
      <c r="N675" s="200">
        <v>3579685223.6399999</v>
      </c>
      <c r="O675" s="200">
        <v>0</v>
      </c>
      <c r="P675" s="188">
        <f t="shared" si="20"/>
        <v>-21.4</v>
      </c>
      <c r="Q675">
        <f t="shared" si="21"/>
        <v>3.6375841064852326</v>
      </c>
    </row>
    <row r="676" spans="1:17" ht="15">
      <c r="A676" s="200">
        <v>6107305</v>
      </c>
      <c r="B676" s="200">
        <v>-42.67</v>
      </c>
      <c r="C676" s="200">
        <v>-42.87</v>
      </c>
      <c r="D676" s="200">
        <v>0.08</v>
      </c>
      <c r="E676" s="200">
        <v>146.41999999999999</v>
      </c>
      <c r="F676" s="200">
        <v>80</v>
      </c>
      <c r="G676" s="200">
        <v>56.32</v>
      </c>
      <c r="H676" s="200">
        <v>3.6353440156084083</v>
      </c>
      <c r="I676" s="200">
        <v>80.150000000000006</v>
      </c>
      <c r="J676" s="200">
        <v>36.6</v>
      </c>
      <c r="K676" s="141">
        <v>-14.4</v>
      </c>
      <c r="L676" s="200">
        <v>7</v>
      </c>
      <c r="M676" s="200">
        <v>70.16</v>
      </c>
      <c r="N676" s="200">
        <v>3579685224.4400001</v>
      </c>
      <c r="O676" s="200">
        <v>0</v>
      </c>
      <c r="P676" s="188">
        <f t="shared" si="20"/>
        <v>-21.4</v>
      </c>
      <c r="Q676">
        <f t="shared" si="21"/>
        <v>3.6353440156084083</v>
      </c>
    </row>
    <row r="677" spans="1:17" ht="15">
      <c r="A677" s="200">
        <v>6108105</v>
      </c>
      <c r="B677" s="200">
        <v>-42.73</v>
      </c>
      <c r="C677" s="200">
        <v>-42.93</v>
      </c>
      <c r="D677" s="200">
        <v>0.08</v>
      </c>
      <c r="E677" s="200">
        <v>146.72</v>
      </c>
      <c r="F677" s="200">
        <v>80</v>
      </c>
      <c r="G677" s="200">
        <v>56.39</v>
      </c>
      <c r="H677" s="200">
        <v>3.6488057637793232</v>
      </c>
      <c r="I677" s="200">
        <v>80.02</v>
      </c>
      <c r="J677" s="200">
        <v>36.6</v>
      </c>
      <c r="K677" s="141">
        <v>-14.4</v>
      </c>
      <c r="L677" s="200">
        <v>7</v>
      </c>
      <c r="M677" s="200">
        <v>70.16</v>
      </c>
      <c r="N677" s="200">
        <v>3579685225.2399998</v>
      </c>
      <c r="O677" s="200">
        <v>0</v>
      </c>
      <c r="P677" s="188">
        <f t="shared" si="20"/>
        <v>-21.4</v>
      </c>
      <c r="Q677">
        <f t="shared" si="21"/>
        <v>3.6488057637793232</v>
      </c>
    </row>
    <row r="678" spans="1:17" ht="15">
      <c r="A678" s="200">
        <v>6108905</v>
      </c>
      <c r="B678" s="200">
        <v>-42.78</v>
      </c>
      <c r="C678" s="200">
        <v>-42.99</v>
      </c>
      <c r="D678" s="200">
        <v>0.08</v>
      </c>
      <c r="E678" s="200">
        <v>146.01</v>
      </c>
      <c r="F678" s="200">
        <v>80</v>
      </c>
      <c r="G678" s="200">
        <v>56.39</v>
      </c>
      <c r="H678" s="200">
        <v>3.6170283218861683</v>
      </c>
      <c r="I678" s="200">
        <v>80.33</v>
      </c>
      <c r="J678" s="200">
        <v>36.6</v>
      </c>
      <c r="K678" s="141">
        <v>-14.4</v>
      </c>
      <c r="L678" s="200">
        <v>7</v>
      </c>
      <c r="M678" s="200">
        <v>70.16</v>
      </c>
      <c r="N678" s="200">
        <v>3579685226.04</v>
      </c>
      <c r="O678" s="200">
        <v>0</v>
      </c>
      <c r="P678" s="188">
        <f t="shared" si="20"/>
        <v>-21.4</v>
      </c>
      <c r="Q678">
        <f t="shared" si="21"/>
        <v>3.6170283218861683</v>
      </c>
    </row>
    <row r="679" spans="1:17" ht="15">
      <c r="A679" s="200">
        <v>6109705</v>
      </c>
      <c r="B679" s="200">
        <v>-42.84</v>
      </c>
      <c r="C679" s="200">
        <v>-43.05</v>
      </c>
      <c r="D679" s="200">
        <v>7.0000000000000007E-2</v>
      </c>
      <c r="E679" s="200">
        <v>146.13</v>
      </c>
      <c r="F679" s="200">
        <v>80</v>
      </c>
      <c r="G679" s="200">
        <v>56.39</v>
      </c>
      <c r="H679" s="200">
        <v>3.6223792472850307</v>
      </c>
      <c r="I679" s="200">
        <v>80.28</v>
      </c>
      <c r="J679" s="200">
        <v>36.6</v>
      </c>
      <c r="K679" s="141">
        <v>-14.4</v>
      </c>
      <c r="L679" s="200">
        <v>7</v>
      </c>
      <c r="M679" s="200">
        <v>70.16</v>
      </c>
      <c r="N679" s="200">
        <v>3579685226.8400002</v>
      </c>
      <c r="O679" s="200">
        <v>0</v>
      </c>
      <c r="P679" s="188">
        <f t="shared" si="20"/>
        <v>-21.4</v>
      </c>
      <c r="Q679">
        <f t="shared" si="21"/>
        <v>3.6223792472850307</v>
      </c>
    </row>
    <row r="680" spans="1:17" ht="15">
      <c r="A680" s="200">
        <v>6110505</v>
      </c>
      <c r="B680" s="200">
        <v>-42.89</v>
      </c>
      <c r="C680" s="200">
        <v>-43.11</v>
      </c>
      <c r="D680" s="200">
        <v>7.0000000000000007E-2</v>
      </c>
      <c r="E680" s="200">
        <v>145.81</v>
      </c>
      <c r="F680" s="200">
        <v>80</v>
      </c>
      <c r="G680" s="200">
        <v>56.39</v>
      </c>
      <c r="H680" s="200">
        <v>3.6081279952170173</v>
      </c>
      <c r="I680" s="200">
        <v>80.42</v>
      </c>
      <c r="J680" s="200">
        <v>36.6</v>
      </c>
      <c r="K680" s="141">
        <v>-14.4</v>
      </c>
      <c r="L680" s="200">
        <v>7</v>
      </c>
      <c r="M680" s="200">
        <v>70.16</v>
      </c>
      <c r="N680" s="200">
        <v>3579685227.6399999</v>
      </c>
      <c r="O680" s="200">
        <v>0</v>
      </c>
      <c r="P680" s="188">
        <f t="shared" si="20"/>
        <v>-21.4</v>
      </c>
      <c r="Q680">
        <f t="shared" si="21"/>
        <v>3.6081279952170173</v>
      </c>
    </row>
    <row r="681" spans="1:17" ht="15">
      <c r="A681" s="200">
        <v>6111305</v>
      </c>
      <c r="B681" s="200">
        <v>-42.95</v>
      </c>
      <c r="C681" s="200">
        <v>-43.16</v>
      </c>
      <c r="D681" s="200">
        <v>7.0000000000000007E-2</v>
      </c>
      <c r="E681" s="200">
        <v>146.63999999999999</v>
      </c>
      <c r="F681" s="200">
        <v>80</v>
      </c>
      <c r="G681" s="200">
        <v>56.34</v>
      </c>
      <c r="H681" s="200">
        <v>3.645210982663925</v>
      </c>
      <c r="I681" s="200">
        <v>80.05</v>
      </c>
      <c r="J681" s="200">
        <v>36.6</v>
      </c>
      <c r="K681" s="141">
        <v>-14.4</v>
      </c>
      <c r="L681" s="200">
        <v>7</v>
      </c>
      <c r="M681" s="200">
        <v>70.16</v>
      </c>
      <c r="N681" s="200">
        <v>3579685228.4400001</v>
      </c>
      <c r="O681" s="200">
        <v>0</v>
      </c>
      <c r="P681" s="188">
        <f t="shared" si="20"/>
        <v>-21.4</v>
      </c>
      <c r="Q681">
        <f t="shared" si="21"/>
        <v>3.645210982663925</v>
      </c>
    </row>
    <row r="682" spans="1:17" ht="15">
      <c r="A682" s="200">
        <v>6112105</v>
      </c>
      <c r="B682" s="200">
        <v>-43</v>
      </c>
      <c r="C682" s="200">
        <v>-43.22</v>
      </c>
      <c r="D682" s="200">
        <v>7.0000000000000007E-2</v>
      </c>
      <c r="E682" s="200">
        <v>146.4</v>
      </c>
      <c r="F682" s="200">
        <v>80</v>
      </c>
      <c r="G682" s="200">
        <v>56.32</v>
      </c>
      <c r="H682" s="200">
        <v>3.6344483741503733</v>
      </c>
      <c r="I682" s="200">
        <v>80.16</v>
      </c>
      <c r="J682" s="200">
        <v>36.6</v>
      </c>
      <c r="K682" s="141">
        <v>-14.4</v>
      </c>
      <c r="L682" s="200">
        <v>7</v>
      </c>
      <c r="M682" s="200">
        <v>70.16</v>
      </c>
      <c r="N682" s="200">
        <v>3579685229.2399998</v>
      </c>
      <c r="O682" s="200">
        <v>0</v>
      </c>
      <c r="P682" s="188">
        <f t="shared" si="20"/>
        <v>-21.4</v>
      </c>
      <c r="Q682">
        <f t="shared" si="21"/>
        <v>3.6344483741503733</v>
      </c>
    </row>
    <row r="683" spans="1:17" ht="15">
      <c r="A683" s="200">
        <v>6112905</v>
      </c>
      <c r="B683" s="200">
        <v>-43.05</v>
      </c>
      <c r="C683" s="200">
        <v>-43.28</v>
      </c>
      <c r="D683" s="200">
        <v>7.0000000000000007E-2</v>
      </c>
      <c r="E683" s="200">
        <v>146.12</v>
      </c>
      <c r="F683" s="200">
        <v>80</v>
      </c>
      <c r="G683" s="200">
        <v>56.32</v>
      </c>
      <c r="H683" s="200">
        <v>3.6219330288104321</v>
      </c>
      <c r="I683" s="200">
        <v>80.28</v>
      </c>
      <c r="J683" s="200">
        <v>36.6</v>
      </c>
      <c r="K683" s="141">
        <v>-14.4</v>
      </c>
      <c r="L683" s="200">
        <v>7</v>
      </c>
      <c r="M683" s="200">
        <v>70.16</v>
      </c>
      <c r="N683" s="200">
        <v>3579685230.04</v>
      </c>
      <c r="O683" s="200">
        <v>0</v>
      </c>
      <c r="P683" s="188">
        <f t="shared" si="20"/>
        <v>-21.4</v>
      </c>
      <c r="Q683">
        <f t="shared" si="21"/>
        <v>3.6219330288104321</v>
      </c>
    </row>
    <row r="684" spans="1:17" ht="15">
      <c r="A684" s="200">
        <v>6113705</v>
      </c>
      <c r="B684" s="200">
        <v>-43.11</v>
      </c>
      <c r="C684" s="200">
        <v>-43.33</v>
      </c>
      <c r="D684" s="200">
        <v>7.0000000000000007E-2</v>
      </c>
      <c r="E684" s="200">
        <v>146.04</v>
      </c>
      <c r="F684" s="200">
        <v>80</v>
      </c>
      <c r="G684" s="200">
        <v>56.36</v>
      </c>
      <c r="H684" s="200">
        <v>3.6183652976017155</v>
      </c>
      <c r="I684" s="200">
        <v>80.319999999999993</v>
      </c>
      <c r="J684" s="200">
        <v>36.6</v>
      </c>
      <c r="K684" s="141">
        <v>-14.4</v>
      </c>
      <c r="L684" s="200">
        <v>7</v>
      </c>
      <c r="M684" s="200">
        <v>70.16</v>
      </c>
      <c r="N684" s="200">
        <v>3579685230.8400002</v>
      </c>
      <c r="O684" s="200">
        <v>0</v>
      </c>
      <c r="P684" s="188">
        <f t="shared" si="20"/>
        <v>-21.4</v>
      </c>
      <c r="Q684">
        <f t="shared" si="21"/>
        <v>3.6183652976017155</v>
      </c>
    </row>
    <row r="685" spans="1:17" ht="15">
      <c r="A685" s="200">
        <v>6114505</v>
      </c>
      <c r="B685" s="200">
        <v>-43.16</v>
      </c>
      <c r="C685" s="200">
        <v>-43.39</v>
      </c>
      <c r="D685" s="200">
        <v>7.0000000000000007E-2</v>
      </c>
      <c r="E685" s="200">
        <v>146.13</v>
      </c>
      <c r="F685" s="200">
        <v>80</v>
      </c>
      <c r="G685" s="200">
        <v>56.39</v>
      </c>
      <c r="H685" s="200">
        <v>3.6223792472850307</v>
      </c>
      <c r="I685" s="200">
        <v>80.28</v>
      </c>
      <c r="J685" s="200">
        <v>36.6</v>
      </c>
      <c r="K685" s="141">
        <v>-14.4</v>
      </c>
      <c r="L685" s="200">
        <v>7</v>
      </c>
      <c r="M685" s="200">
        <v>70.16</v>
      </c>
      <c r="N685" s="200">
        <v>3579685231.6399999</v>
      </c>
      <c r="O685" s="200">
        <v>0</v>
      </c>
      <c r="P685" s="188">
        <f t="shared" si="20"/>
        <v>-21.4</v>
      </c>
      <c r="Q685">
        <f t="shared" si="21"/>
        <v>3.6223792472850307</v>
      </c>
    </row>
    <row r="686" spans="1:17" ht="15">
      <c r="A686" s="200">
        <v>6115305</v>
      </c>
      <c r="B686" s="200">
        <v>-43.21</v>
      </c>
      <c r="C686" s="200">
        <v>-43.45</v>
      </c>
      <c r="D686" s="200">
        <v>7.0000000000000007E-2</v>
      </c>
      <c r="E686" s="200">
        <v>146.04</v>
      </c>
      <c r="F686" s="200">
        <v>80</v>
      </c>
      <c r="G686" s="200">
        <v>56.42</v>
      </c>
      <c r="H686" s="200">
        <v>3.6183652976017155</v>
      </c>
      <c r="I686" s="200">
        <v>80.319999999999993</v>
      </c>
      <c r="J686" s="200">
        <v>36.6</v>
      </c>
      <c r="K686" s="141">
        <v>-14.4</v>
      </c>
      <c r="L686" s="200">
        <v>7</v>
      </c>
      <c r="M686" s="200">
        <v>70.16</v>
      </c>
      <c r="N686" s="200">
        <v>3579685232.4400001</v>
      </c>
      <c r="O686" s="200">
        <v>0</v>
      </c>
      <c r="P686" s="188">
        <f t="shared" si="20"/>
        <v>-21.4</v>
      </c>
      <c r="Q686">
        <f t="shared" si="21"/>
        <v>3.6183652976017155</v>
      </c>
    </row>
    <row r="687" spans="1:17" ht="15">
      <c r="A687" s="200">
        <v>6116105</v>
      </c>
      <c r="B687" s="200">
        <v>-43.27</v>
      </c>
      <c r="C687" s="200">
        <v>-43.51</v>
      </c>
      <c r="D687" s="200">
        <v>0.08</v>
      </c>
      <c r="E687" s="200">
        <v>145.83000000000001</v>
      </c>
      <c r="F687" s="200">
        <v>80</v>
      </c>
      <c r="G687" s="200">
        <v>56.44</v>
      </c>
      <c r="H687" s="200">
        <v>3.6090170241275414</v>
      </c>
      <c r="I687" s="200">
        <v>80.41</v>
      </c>
      <c r="J687" s="200">
        <v>36.6</v>
      </c>
      <c r="K687" s="141">
        <v>-14.4</v>
      </c>
      <c r="L687" s="200">
        <v>7</v>
      </c>
      <c r="M687" s="200">
        <v>70.16</v>
      </c>
      <c r="N687" s="200">
        <v>3579685233.2399998</v>
      </c>
      <c r="O687" s="200">
        <v>0</v>
      </c>
      <c r="P687" s="188">
        <f t="shared" si="20"/>
        <v>-21.4</v>
      </c>
      <c r="Q687">
        <f t="shared" si="21"/>
        <v>3.6090170241275414</v>
      </c>
    </row>
    <row r="688" spans="1:17" ht="15">
      <c r="A688" s="200">
        <v>6116905</v>
      </c>
      <c r="B688" s="200">
        <v>-43.33</v>
      </c>
      <c r="C688" s="200">
        <v>-43.57</v>
      </c>
      <c r="D688" s="200">
        <v>0.08</v>
      </c>
      <c r="E688" s="200">
        <v>146.03</v>
      </c>
      <c r="F688" s="200">
        <v>80</v>
      </c>
      <c r="G688" s="200">
        <v>56.4</v>
      </c>
      <c r="H688" s="200">
        <v>3.6179195830964259</v>
      </c>
      <c r="I688" s="200">
        <v>80.319999999999993</v>
      </c>
      <c r="J688" s="200">
        <v>36.6</v>
      </c>
      <c r="K688" s="141">
        <v>-14.4</v>
      </c>
      <c r="L688" s="200">
        <v>7</v>
      </c>
      <c r="M688" s="200">
        <v>70.16</v>
      </c>
      <c r="N688" s="200">
        <v>3579685234.04</v>
      </c>
      <c r="O688" s="200">
        <v>0</v>
      </c>
      <c r="P688" s="188">
        <f t="shared" si="20"/>
        <v>-21.4</v>
      </c>
      <c r="Q688">
        <f t="shared" si="21"/>
        <v>3.6179195830964259</v>
      </c>
    </row>
    <row r="689" spans="1:17" ht="15">
      <c r="A689" s="200">
        <v>6117705</v>
      </c>
      <c r="B689" s="200">
        <v>-43.39</v>
      </c>
      <c r="C689" s="200">
        <v>-43.63</v>
      </c>
      <c r="D689" s="200">
        <v>0.08</v>
      </c>
      <c r="E689" s="200">
        <v>146.12</v>
      </c>
      <c r="F689" s="200">
        <v>80</v>
      </c>
      <c r="G689" s="200">
        <v>56.44</v>
      </c>
      <c r="H689" s="200">
        <v>3.6219330288104321</v>
      </c>
      <c r="I689" s="200">
        <v>80.28</v>
      </c>
      <c r="J689" s="200">
        <v>36.6</v>
      </c>
      <c r="K689" s="141">
        <v>-14.4</v>
      </c>
      <c r="L689" s="200">
        <v>7</v>
      </c>
      <c r="M689" s="200">
        <v>70.16</v>
      </c>
      <c r="N689" s="200">
        <v>3579685234.8400002</v>
      </c>
      <c r="O689" s="200">
        <v>0</v>
      </c>
      <c r="P689" s="188">
        <f t="shared" si="20"/>
        <v>-21.4</v>
      </c>
      <c r="Q689">
        <f t="shared" si="21"/>
        <v>3.6219330288104321</v>
      </c>
    </row>
    <row r="690" spans="1:17" ht="15">
      <c r="A690" s="200">
        <v>6118505</v>
      </c>
      <c r="B690" s="200">
        <v>-43.44</v>
      </c>
      <c r="C690" s="200">
        <v>-43.7</v>
      </c>
      <c r="D690" s="200">
        <v>0.08</v>
      </c>
      <c r="E690" s="200">
        <v>146.19999999999999</v>
      </c>
      <c r="F690" s="200">
        <v>80</v>
      </c>
      <c r="G690" s="200">
        <v>56.5</v>
      </c>
      <c r="H690" s="200">
        <v>3.6255043468358821</v>
      </c>
      <c r="I690" s="200">
        <v>80.25</v>
      </c>
      <c r="J690" s="200">
        <v>36.6</v>
      </c>
      <c r="K690" s="141">
        <v>-14.4</v>
      </c>
      <c r="L690" s="200">
        <v>7</v>
      </c>
      <c r="M690" s="200">
        <v>70.16</v>
      </c>
      <c r="N690" s="200">
        <v>3579685235.6399999</v>
      </c>
      <c r="O690" s="200">
        <v>0</v>
      </c>
      <c r="P690" s="188">
        <f t="shared" si="20"/>
        <v>-21.4</v>
      </c>
      <c r="Q690">
        <f t="shared" si="21"/>
        <v>3.6255043468358821</v>
      </c>
    </row>
    <row r="691" spans="1:17" ht="15">
      <c r="A691" s="200">
        <v>6119305</v>
      </c>
      <c r="B691" s="200">
        <v>-43.5</v>
      </c>
      <c r="C691" s="200">
        <v>-43.76</v>
      </c>
      <c r="D691" s="200">
        <v>0.08</v>
      </c>
      <c r="E691" s="200">
        <v>145.81</v>
      </c>
      <c r="F691" s="200">
        <v>80</v>
      </c>
      <c r="G691" s="200">
        <v>56.49</v>
      </c>
      <c r="H691" s="200">
        <v>3.6081279952170173</v>
      </c>
      <c r="I691" s="200">
        <v>80.42</v>
      </c>
      <c r="J691" s="200">
        <v>36.6</v>
      </c>
      <c r="K691" s="141">
        <v>-14.4</v>
      </c>
      <c r="L691" s="200">
        <v>7</v>
      </c>
      <c r="M691" s="200">
        <v>70.16</v>
      </c>
      <c r="N691" s="200">
        <v>3579685236.4400001</v>
      </c>
      <c r="O691" s="200">
        <v>0</v>
      </c>
      <c r="P691" s="188">
        <f t="shared" si="20"/>
        <v>-21.4</v>
      </c>
      <c r="Q691">
        <f t="shared" si="21"/>
        <v>3.6081279952170173</v>
      </c>
    </row>
    <row r="692" spans="1:17" ht="15">
      <c r="A692" s="200">
        <v>6120105</v>
      </c>
      <c r="B692" s="200">
        <v>-43.56</v>
      </c>
      <c r="C692" s="200">
        <v>-43.82</v>
      </c>
      <c r="D692" s="200">
        <v>0.08</v>
      </c>
      <c r="E692" s="200">
        <v>145.86000000000001</v>
      </c>
      <c r="F692" s="200">
        <v>80</v>
      </c>
      <c r="G692" s="200">
        <v>56.47</v>
      </c>
      <c r="H692" s="200">
        <v>3.6103509852833486</v>
      </c>
      <c r="I692" s="200">
        <v>80.400000000000006</v>
      </c>
      <c r="J692" s="200">
        <v>36.6</v>
      </c>
      <c r="K692" s="141">
        <v>-14.4</v>
      </c>
      <c r="L692" s="200">
        <v>7</v>
      </c>
      <c r="M692" s="200">
        <v>70.16</v>
      </c>
      <c r="N692" s="200">
        <v>3579685237.2399998</v>
      </c>
      <c r="O692" s="200">
        <v>0</v>
      </c>
      <c r="P692" s="188">
        <f t="shared" si="20"/>
        <v>-21.4</v>
      </c>
      <c r="Q692">
        <f t="shared" si="21"/>
        <v>3.6103509852833486</v>
      </c>
    </row>
    <row r="693" spans="1:17" ht="15">
      <c r="A693" s="200">
        <v>6120905</v>
      </c>
      <c r="B693" s="200">
        <v>-43.62</v>
      </c>
      <c r="C693" s="200">
        <v>-43.88</v>
      </c>
      <c r="D693" s="200">
        <v>0.08</v>
      </c>
      <c r="E693" s="200">
        <v>145.72</v>
      </c>
      <c r="F693" s="200">
        <v>80</v>
      </c>
      <c r="G693" s="200">
        <v>56.45</v>
      </c>
      <c r="H693" s="200">
        <v>3.6041301198177083</v>
      </c>
      <c r="I693" s="200">
        <v>80.459999999999994</v>
      </c>
      <c r="J693" s="200">
        <v>36.6</v>
      </c>
      <c r="K693" s="141">
        <v>-14.4</v>
      </c>
      <c r="L693" s="200">
        <v>7</v>
      </c>
      <c r="M693" s="200">
        <v>70.16</v>
      </c>
      <c r="N693" s="200">
        <v>3579685238.04</v>
      </c>
      <c r="O693" s="200">
        <v>0</v>
      </c>
      <c r="P693" s="188">
        <f t="shared" ref="P693:P710" si="22">IF(C693&lt;=K693,K693-L693,C693-L693)</f>
        <v>-21.4</v>
      </c>
      <c r="Q693">
        <f t="shared" ref="Q693:Q710" si="23">E693/((M693+J693-P693)-(((0.00001*E693^2)+(0.0026*E693))*(F693)))*2</f>
        <v>3.6041301198177083</v>
      </c>
    </row>
    <row r="694" spans="1:17" ht="15">
      <c r="A694" s="200">
        <v>6121705</v>
      </c>
      <c r="B694" s="200">
        <v>-43.68</v>
      </c>
      <c r="C694" s="200">
        <v>-43.95</v>
      </c>
      <c r="D694" s="200">
        <v>0.08</v>
      </c>
      <c r="E694" s="200">
        <v>146.19</v>
      </c>
      <c r="F694" s="200">
        <v>80</v>
      </c>
      <c r="G694" s="200">
        <v>56.46</v>
      </c>
      <c r="H694" s="200">
        <v>3.625057735721005</v>
      </c>
      <c r="I694" s="200">
        <v>80.25</v>
      </c>
      <c r="J694" s="200">
        <v>36.6</v>
      </c>
      <c r="K694" s="141">
        <v>-14.4</v>
      </c>
      <c r="L694" s="200">
        <v>7</v>
      </c>
      <c r="M694" s="200">
        <v>70.16</v>
      </c>
      <c r="N694" s="200">
        <v>3579685238.8400002</v>
      </c>
      <c r="O694" s="200">
        <v>0</v>
      </c>
      <c r="P694" s="188">
        <f t="shared" si="22"/>
        <v>-21.4</v>
      </c>
      <c r="Q694">
        <f t="shared" si="23"/>
        <v>3.625057735721005</v>
      </c>
    </row>
    <row r="695" spans="1:17" ht="15">
      <c r="A695" s="200">
        <v>6122505</v>
      </c>
      <c r="B695" s="200">
        <v>-43.74</v>
      </c>
      <c r="C695" s="200">
        <v>-44.01</v>
      </c>
      <c r="D695" s="200">
        <v>0.08</v>
      </c>
      <c r="E695" s="200">
        <v>145.99</v>
      </c>
      <c r="F695" s="200">
        <v>80</v>
      </c>
      <c r="G695" s="200">
        <v>56.45</v>
      </c>
      <c r="H695" s="200">
        <v>3.6161372843308257</v>
      </c>
      <c r="I695" s="200">
        <v>80.34</v>
      </c>
      <c r="J695" s="200">
        <v>36.6</v>
      </c>
      <c r="K695" s="141">
        <v>-14.4</v>
      </c>
      <c r="L695" s="200">
        <v>7</v>
      </c>
      <c r="M695" s="200">
        <v>70.16</v>
      </c>
      <c r="N695" s="200">
        <v>3579685239.6399999</v>
      </c>
      <c r="O695" s="200">
        <v>0</v>
      </c>
      <c r="P695" s="188">
        <f t="shared" si="22"/>
        <v>-21.4</v>
      </c>
      <c r="Q695">
        <f t="shared" si="23"/>
        <v>3.6161372843308257</v>
      </c>
    </row>
    <row r="696" spans="1:17" ht="15">
      <c r="A696" s="200">
        <v>6123305</v>
      </c>
      <c r="B696" s="200">
        <v>-43.8</v>
      </c>
      <c r="C696" s="200">
        <v>-44.08</v>
      </c>
      <c r="D696" s="200">
        <v>0.08</v>
      </c>
      <c r="E696" s="200">
        <v>146.19</v>
      </c>
      <c r="F696" s="200">
        <v>80</v>
      </c>
      <c r="G696" s="200">
        <v>56.39</v>
      </c>
      <c r="H696" s="200">
        <v>3.625057735721005</v>
      </c>
      <c r="I696" s="200">
        <v>80.25</v>
      </c>
      <c r="J696" s="200">
        <v>36.6</v>
      </c>
      <c r="K696" s="141">
        <v>-14.4</v>
      </c>
      <c r="L696" s="200">
        <v>7</v>
      </c>
      <c r="M696" s="200">
        <v>70.16</v>
      </c>
      <c r="N696" s="200">
        <v>3579685240.4400001</v>
      </c>
      <c r="O696" s="200">
        <v>0</v>
      </c>
      <c r="P696" s="188">
        <f t="shared" si="22"/>
        <v>-21.4</v>
      </c>
      <c r="Q696">
        <f t="shared" si="23"/>
        <v>3.625057735721005</v>
      </c>
    </row>
    <row r="697" spans="1:17" ht="15">
      <c r="A697" s="200">
        <v>6124105</v>
      </c>
      <c r="B697" s="200">
        <v>-43.86</v>
      </c>
      <c r="C697" s="200">
        <v>-44.14</v>
      </c>
      <c r="D697" s="200">
        <v>0.08</v>
      </c>
      <c r="E697" s="200">
        <v>145.99</v>
      </c>
      <c r="F697" s="200">
        <v>80</v>
      </c>
      <c r="G697" s="200">
        <v>56.46</v>
      </c>
      <c r="H697" s="200">
        <v>3.6161372843308257</v>
      </c>
      <c r="I697" s="200">
        <v>80.34</v>
      </c>
      <c r="J697" s="200">
        <v>36.6</v>
      </c>
      <c r="K697" s="141">
        <v>-14.4</v>
      </c>
      <c r="L697" s="200">
        <v>7</v>
      </c>
      <c r="M697" s="200">
        <v>70.16</v>
      </c>
      <c r="N697" s="200">
        <v>3579685241.2399998</v>
      </c>
      <c r="O697" s="200">
        <v>0</v>
      </c>
      <c r="P697" s="188">
        <f t="shared" si="22"/>
        <v>-21.4</v>
      </c>
      <c r="Q697">
        <f t="shared" si="23"/>
        <v>3.6161372843308257</v>
      </c>
    </row>
    <row r="698" spans="1:17" ht="15">
      <c r="A698" s="200">
        <v>6124905</v>
      </c>
      <c r="B698" s="200">
        <v>-43.93</v>
      </c>
      <c r="C698" s="200">
        <v>-44.22</v>
      </c>
      <c r="D698" s="200">
        <v>0.09</v>
      </c>
      <c r="E698" s="200">
        <v>146.09</v>
      </c>
      <c r="F698" s="200">
        <v>80</v>
      </c>
      <c r="G698" s="200">
        <v>56.38</v>
      </c>
      <c r="H698" s="200">
        <v>3.6205947096031696</v>
      </c>
      <c r="I698" s="200">
        <v>80.3</v>
      </c>
      <c r="J698" s="200">
        <v>36.6</v>
      </c>
      <c r="K698" s="141">
        <v>-14.4</v>
      </c>
      <c r="L698" s="200">
        <v>7</v>
      </c>
      <c r="M698" s="200">
        <v>70.16</v>
      </c>
      <c r="N698" s="200">
        <v>3579685242.04</v>
      </c>
      <c r="O698" s="200">
        <v>0</v>
      </c>
      <c r="P698" s="188">
        <f t="shared" si="22"/>
        <v>-21.4</v>
      </c>
      <c r="Q698">
        <f t="shared" si="23"/>
        <v>3.6205947096031696</v>
      </c>
    </row>
    <row r="699" spans="1:17" ht="15">
      <c r="A699" s="200">
        <v>6125505</v>
      </c>
      <c r="B699" s="200">
        <v>-43.98</v>
      </c>
      <c r="C699" s="200">
        <v>-44.27</v>
      </c>
      <c r="D699" s="200">
        <v>0.09</v>
      </c>
      <c r="E699" s="200">
        <v>146.80000000000001</v>
      </c>
      <c r="F699" s="200">
        <v>80</v>
      </c>
      <c r="G699" s="200">
        <v>56.3</v>
      </c>
      <c r="H699" s="200">
        <v>3.6524041776338323</v>
      </c>
      <c r="I699" s="200">
        <v>79.98</v>
      </c>
      <c r="J699" s="200">
        <v>36.6</v>
      </c>
      <c r="K699" s="141">
        <v>-14.4</v>
      </c>
      <c r="L699" s="200">
        <v>7</v>
      </c>
      <c r="M699" s="200">
        <v>70.16</v>
      </c>
      <c r="N699" s="200">
        <v>3579685242.6399999</v>
      </c>
      <c r="O699" s="200">
        <v>0</v>
      </c>
      <c r="P699" s="188">
        <f t="shared" si="22"/>
        <v>-21.4</v>
      </c>
      <c r="Q699">
        <f t="shared" si="23"/>
        <v>3.6524041776338323</v>
      </c>
    </row>
    <row r="700" spans="1:17" ht="15">
      <c r="A700" s="200">
        <v>6126105</v>
      </c>
      <c r="B700" s="200">
        <v>-44.03</v>
      </c>
      <c r="C700" s="200">
        <v>-44.32</v>
      </c>
      <c r="D700" s="200">
        <v>0.09</v>
      </c>
      <c r="E700" s="200">
        <v>147.08000000000001</v>
      </c>
      <c r="F700" s="200">
        <v>80</v>
      </c>
      <c r="G700" s="200">
        <v>56.19</v>
      </c>
      <c r="H700" s="200">
        <v>3.6650273233019863</v>
      </c>
      <c r="I700" s="200">
        <v>79.86</v>
      </c>
      <c r="J700" s="200">
        <v>36.6</v>
      </c>
      <c r="K700" s="141">
        <v>-14.4</v>
      </c>
      <c r="L700" s="200">
        <v>7</v>
      </c>
      <c r="M700" s="200">
        <v>70.16</v>
      </c>
      <c r="N700" s="200">
        <v>3579685243.2399998</v>
      </c>
      <c r="O700" s="200">
        <v>0</v>
      </c>
      <c r="P700" s="188">
        <f t="shared" si="22"/>
        <v>-21.4</v>
      </c>
      <c r="Q700">
        <f t="shared" si="23"/>
        <v>3.6650273233019863</v>
      </c>
    </row>
    <row r="701" spans="1:17" ht="15">
      <c r="A701" s="200">
        <v>6126905</v>
      </c>
      <c r="B701" s="200">
        <v>-44.1</v>
      </c>
      <c r="C701" s="200">
        <v>-44.4</v>
      </c>
      <c r="D701" s="200">
        <v>0.09</v>
      </c>
      <c r="E701" s="200">
        <v>146.99</v>
      </c>
      <c r="F701" s="200">
        <v>80</v>
      </c>
      <c r="G701" s="200">
        <v>56.2</v>
      </c>
      <c r="H701" s="200">
        <v>3.6609650060272707</v>
      </c>
      <c r="I701" s="200">
        <v>79.900000000000006</v>
      </c>
      <c r="J701" s="200">
        <v>36.6</v>
      </c>
      <c r="K701" s="141">
        <v>-14.4</v>
      </c>
      <c r="L701" s="200">
        <v>7</v>
      </c>
      <c r="M701" s="200">
        <v>70.16</v>
      </c>
      <c r="N701" s="200">
        <v>3579685244.04</v>
      </c>
      <c r="O701" s="200">
        <v>0</v>
      </c>
      <c r="P701" s="188">
        <f t="shared" si="22"/>
        <v>-21.4</v>
      </c>
      <c r="Q701">
        <f t="shared" si="23"/>
        <v>3.6609650060272707</v>
      </c>
    </row>
    <row r="702" spans="1:17" ht="15">
      <c r="A702" s="200">
        <v>6127705</v>
      </c>
      <c r="B702" s="200">
        <v>-44.16</v>
      </c>
      <c r="C702" s="200">
        <v>-44.47</v>
      </c>
      <c r="D702" s="200">
        <v>0.09</v>
      </c>
      <c r="E702" s="200">
        <v>147.13999999999999</v>
      </c>
      <c r="F702" s="200">
        <v>80</v>
      </c>
      <c r="G702" s="200">
        <v>56.28</v>
      </c>
      <c r="H702" s="200">
        <v>3.6677381081720482</v>
      </c>
      <c r="I702" s="200">
        <v>79.83</v>
      </c>
      <c r="J702" s="200">
        <v>36.6</v>
      </c>
      <c r="K702" s="141">
        <v>-14.4</v>
      </c>
      <c r="L702" s="200">
        <v>7</v>
      </c>
      <c r="M702" s="200">
        <v>70.16</v>
      </c>
      <c r="N702" s="200">
        <v>3579685244.8400002</v>
      </c>
      <c r="O702" s="200">
        <v>0</v>
      </c>
      <c r="P702" s="188">
        <f t="shared" si="22"/>
        <v>-21.4</v>
      </c>
      <c r="Q702">
        <f t="shared" si="23"/>
        <v>3.6677381081720482</v>
      </c>
    </row>
    <row r="703" spans="1:17" ht="15">
      <c r="A703" s="200">
        <v>6128505</v>
      </c>
      <c r="B703" s="200">
        <v>-44.23</v>
      </c>
      <c r="C703" s="200">
        <v>-44.54</v>
      </c>
      <c r="D703" s="200">
        <v>0.09</v>
      </c>
      <c r="E703" s="200">
        <v>146.51</v>
      </c>
      <c r="F703" s="200">
        <v>80</v>
      </c>
      <c r="G703" s="200">
        <v>56.41</v>
      </c>
      <c r="H703" s="200">
        <v>3.6393771954149829</v>
      </c>
      <c r="I703" s="200">
        <v>80.11</v>
      </c>
      <c r="J703" s="200">
        <v>36.6</v>
      </c>
      <c r="K703" s="141">
        <v>-14.4</v>
      </c>
      <c r="L703" s="200">
        <v>7</v>
      </c>
      <c r="M703" s="200">
        <v>70.16</v>
      </c>
      <c r="N703" s="200">
        <v>3579685245.6399999</v>
      </c>
      <c r="O703" s="200">
        <v>0</v>
      </c>
      <c r="P703" s="188">
        <f t="shared" si="22"/>
        <v>-21.4</v>
      </c>
      <c r="Q703">
        <f t="shared" si="23"/>
        <v>3.6393771954149829</v>
      </c>
    </row>
    <row r="704" spans="1:17" ht="15">
      <c r="A704" s="200">
        <v>6129305</v>
      </c>
      <c r="B704" s="200">
        <v>-44.29</v>
      </c>
      <c r="C704" s="200">
        <v>-44.61</v>
      </c>
      <c r="D704" s="200">
        <v>0.09</v>
      </c>
      <c r="E704" s="200">
        <v>145.91999999999999</v>
      </c>
      <c r="F704" s="200">
        <v>80</v>
      </c>
      <c r="G704" s="200">
        <v>56.53</v>
      </c>
      <c r="H704" s="200">
        <v>3.6130204128046959</v>
      </c>
      <c r="I704" s="200">
        <v>80.37</v>
      </c>
      <c r="J704" s="200">
        <v>36.6</v>
      </c>
      <c r="K704" s="141">
        <v>-14.4</v>
      </c>
      <c r="L704" s="200">
        <v>7</v>
      </c>
      <c r="M704" s="200">
        <v>70.16</v>
      </c>
      <c r="N704" s="200">
        <v>3579685246.4400001</v>
      </c>
      <c r="O704" s="200">
        <v>0</v>
      </c>
      <c r="P704" s="188">
        <f t="shared" si="22"/>
        <v>-21.4</v>
      </c>
      <c r="Q704">
        <f t="shared" si="23"/>
        <v>3.6130204128046959</v>
      </c>
    </row>
    <row r="705" spans="1:17" ht="15">
      <c r="A705" s="200">
        <v>6130105</v>
      </c>
      <c r="B705" s="200">
        <v>-44.36</v>
      </c>
      <c r="C705" s="200">
        <v>-44.68</v>
      </c>
      <c r="D705" s="200">
        <v>0.09</v>
      </c>
      <c r="E705" s="200">
        <v>144.51</v>
      </c>
      <c r="F705" s="200">
        <v>80</v>
      </c>
      <c r="G705" s="200">
        <v>57.1</v>
      </c>
      <c r="H705" s="200">
        <v>3.5508145654121566</v>
      </c>
      <c r="I705" s="200">
        <v>80.989999999999995</v>
      </c>
      <c r="J705" s="200">
        <v>36.6</v>
      </c>
      <c r="K705" s="141">
        <v>-14.4</v>
      </c>
      <c r="L705" s="200">
        <v>7</v>
      </c>
      <c r="M705" s="200">
        <v>70.16</v>
      </c>
      <c r="N705" s="200">
        <v>3579685247.2399998</v>
      </c>
      <c r="O705" s="200">
        <v>0</v>
      </c>
      <c r="P705" s="188">
        <f t="shared" si="22"/>
        <v>-21.4</v>
      </c>
      <c r="Q705">
        <f t="shared" si="23"/>
        <v>3.5508145654121566</v>
      </c>
    </row>
    <row r="706" spans="1:17" ht="15">
      <c r="A706" s="200">
        <v>6130905</v>
      </c>
      <c r="B706" s="200">
        <v>-44.42</v>
      </c>
      <c r="C706" s="200">
        <v>-44.75</v>
      </c>
      <c r="D706" s="200">
        <v>0.09</v>
      </c>
      <c r="E706" s="200">
        <v>140.79</v>
      </c>
      <c r="F706" s="200">
        <v>80</v>
      </c>
      <c r="G706" s="200">
        <v>57.83</v>
      </c>
      <c r="H706" s="200">
        <v>3.3917855328374227</v>
      </c>
      <c r="I706" s="200">
        <v>82.62</v>
      </c>
      <c r="J706" s="200">
        <v>36.6</v>
      </c>
      <c r="K706" s="141">
        <v>-14.4</v>
      </c>
      <c r="L706" s="200">
        <v>7</v>
      </c>
      <c r="M706" s="200">
        <v>70.16</v>
      </c>
      <c r="N706" s="200">
        <v>3579685248.04</v>
      </c>
      <c r="O706" s="200">
        <v>0</v>
      </c>
      <c r="P706" s="188">
        <f t="shared" si="22"/>
        <v>-21.4</v>
      </c>
      <c r="Q706">
        <f t="shared" si="23"/>
        <v>3.3917855328374227</v>
      </c>
    </row>
    <row r="707" spans="1:17" ht="15">
      <c r="A707" s="200">
        <v>6131705</v>
      </c>
      <c r="B707" s="200">
        <v>-44.49</v>
      </c>
      <c r="C707" s="200">
        <v>-44.82</v>
      </c>
      <c r="D707" s="200">
        <v>0.09</v>
      </c>
      <c r="E707" s="200">
        <v>137.21</v>
      </c>
      <c r="F707" s="200">
        <v>80</v>
      </c>
      <c r="G707" s="200">
        <v>58.08</v>
      </c>
      <c r="H707" s="200">
        <v>3.2453059864410463</v>
      </c>
      <c r="I707" s="200">
        <v>84.16</v>
      </c>
      <c r="J707" s="200">
        <v>36.6</v>
      </c>
      <c r="K707" s="141">
        <v>-14.4</v>
      </c>
      <c r="L707" s="200">
        <v>7</v>
      </c>
      <c r="M707" s="200">
        <v>70.16</v>
      </c>
      <c r="N707" s="200">
        <v>3579685248.8400002</v>
      </c>
      <c r="O707" s="200">
        <v>0</v>
      </c>
      <c r="P707" s="188">
        <f t="shared" si="22"/>
        <v>-21.4</v>
      </c>
      <c r="Q707">
        <f t="shared" si="23"/>
        <v>3.2453059864410463</v>
      </c>
    </row>
    <row r="708" spans="1:17" ht="15">
      <c r="A708" s="200">
        <v>6132505</v>
      </c>
      <c r="B708" s="200">
        <v>-44.55</v>
      </c>
      <c r="C708" s="200">
        <v>-44.88</v>
      </c>
      <c r="D708" s="200">
        <v>0.09</v>
      </c>
      <c r="E708" s="200">
        <v>137.08000000000001</v>
      </c>
      <c r="F708" s="200">
        <v>80</v>
      </c>
      <c r="G708" s="200">
        <v>57.86</v>
      </c>
      <c r="H708" s="200">
        <v>3.2401020489002295</v>
      </c>
      <c r="I708" s="200">
        <v>84.21</v>
      </c>
      <c r="J708" s="200">
        <v>36.6</v>
      </c>
      <c r="K708" s="141">
        <v>-14.4</v>
      </c>
      <c r="L708" s="200">
        <v>7</v>
      </c>
      <c r="M708" s="200">
        <v>70.16</v>
      </c>
      <c r="N708" s="200">
        <v>3579685249.6399999</v>
      </c>
      <c r="O708" s="200">
        <v>0</v>
      </c>
      <c r="P708" s="188">
        <f t="shared" si="22"/>
        <v>-21.4</v>
      </c>
      <c r="Q708">
        <f t="shared" si="23"/>
        <v>3.2401020489002295</v>
      </c>
    </row>
    <row r="709" spans="1:17" ht="15">
      <c r="A709" s="200">
        <v>6133305</v>
      </c>
      <c r="B709" s="200">
        <v>-44.61</v>
      </c>
      <c r="C709" s="200">
        <v>-44.94</v>
      </c>
      <c r="D709" s="200">
        <v>7.0000000000000007E-2</v>
      </c>
      <c r="E709" s="200">
        <v>138.24</v>
      </c>
      <c r="F709" s="200">
        <v>80</v>
      </c>
      <c r="G709" s="200">
        <v>57.33</v>
      </c>
      <c r="H709" s="200">
        <v>3.2868175608088643</v>
      </c>
      <c r="I709" s="200">
        <v>83.71</v>
      </c>
      <c r="J709" s="200">
        <v>36.6</v>
      </c>
      <c r="K709" s="141">
        <v>-14.4</v>
      </c>
      <c r="L709" s="200">
        <v>7</v>
      </c>
      <c r="M709" s="200">
        <v>70.16</v>
      </c>
      <c r="N709" s="200">
        <v>3579685250.4400001</v>
      </c>
      <c r="O709" s="200">
        <v>0</v>
      </c>
      <c r="P709" s="188">
        <f t="shared" si="22"/>
        <v>-21.4</v>
      </c>
      <c r="Q709">
        <f t="shared" si="23"/>
        <v>3.2868175608088643</v>
      </c>
    </row>
    <row r="710" spans="1:17" ht="15">
      <c r="A710" s="200">
        <v>6134705</v>
      </c>
      <c r="B710" s="200">
        <v>-44.66</v>
      </c>
      <c r="C710" s="200">
        <v>-45</v>
      </c>
      <c r="D710" s="200">
        <v>0.04</v>
      </c>
      <c r="E710" s="200">
        <v>144.43</v>
      </c>
      <c r="F710" s="200">
        <v>80</v>
      </c>
      <c r="G710" s="200">
        <v>56.49</v>
      </c>
      <c r="H710" s="200">
        <v>3.5473177473244637</v>
      </c>
      <c r="I710" s="200">
        <v>81.03</v>
      </c>
      <c r="J710" s="200">
        <v>36.6</v>
      </c>
      <c r="K710" s="141">
        <v>-14.4</v>
      </c>
      <c r="L710" s="200">
        <v>7</v>
      </c>
      <c r="M710" s="200">
        <v>70.16</v>
      </c>
      <c r="N710" s="200">
        <v>3579685251.8400002</v>
      </c>
      <c r="O710" s="200">
        <v>0</v>
      </c>
      <c r="P710" s="188">
        <f t="shared" si="22"/>
        <v>-21.4</v>
      </c>
      <c r="Q710">
        <f t="shared" si="23"/>
        <v>3.5473177473244637</v>
      </c>
    </row>
    <row r="711" spans="1:17" ht="15">
      <c r="A711" s="200"/>
      <c r="B711" s="200"/>
      <c r="C711" s="200"/>
      <c r="D711" s="200"/>
      <c r="E711" s="200"/>
      <c r="F711" s="200"/>
      <c r="G711" s="200"/>
      <c r="H711" s="200"/>
      <c r="I711" s="200"/>
      <c r="J711" s="200"/>
      <c r="K711" s="200"/>
      <c r="L711" s="200"/>
      <c r="M711" s="200"/>
      <c r="N711" s="200"/>
      <c r="O711" s="200"/>
      <c r="P711" s="188"/>
    </row>
    <row r="712" spans="1:17" ht="15">
      <c r="A712" s="200"/>
      <c r="B712" s="200"/>
      <c r="C712" s="200"/>
      <c r="D712" s="200"/>
      <c r="E712" s="200"/>
      <c r="F712" s="200"/>
      <c r="G712" s="200"/>
      <c r="H712" s="200"/>
      <c r="I712" s="200"/>
      <c r="J712" s="200"/>
      <c r="K712" s="200"/>
      <c r="L712" s="200"/>
      <c r="M712" s="200"/>
      <c r="N712" s="200"/>
      <c r="O712" s="200"/>
      <c r="P712" s="188"/>
    </row>
    <row r="713" spans="1:17" ht="15">
      <c r="A713" s="200"/>
      <c r="B713" s="200"/>
      <c r="C713" s="200"/>
      <c r="D713" s="200"/>
      <c r="E713" s="200"/>
      <c r="F713" s="200"/>
      <c r="G713" s="200"/>
      <c r="H713" s="200"/>
      <c r="I713" s="200"/>
      <c r="J713" s="200"/>
      <c r="K713" s="200"/>
      <c r="L713" s="200"/>
      <c r="M713" s="200"/>
      <c r="N713" s="200"/>
      <c r="O713" s="200"/>
      <c r="P713" s="188"/>
    </row>
    <row r="714" spans="1:17" ht="15">
      <c r="A714" s="200"/>
      <c r="B714" s="200"/>
      <c r="C714" s="200"/>
      <c r="D714" s="200"/>
      <c r="E714" s="200"/>
      <c r="F714" s="200"/>
      <c r="G714" s="200"/>
      <c r="H714" s="200"/>
      <c r="I714" s="200"/>
      <c r="J714" s="200"/>
      <c r="K714" s="200"/>
      <c r="L714" s="200"/>
      <c r="M714" s="200"/>
      <c r="N714" s="200"/>
      <c r="O714" s="200"/>
      <c r="P714" s="188"/>
    </row>
    <row r="715" spans="1:17" ht="15">
      <c r="A715" s="200"/>
      <c r="B715" s="200"/>
      <c r="C715" s="200"/>
      <c r="D715" s="200"/>
      <c r="E715" s="200"/>
      <c r="F715" s="200"/>
      <c r="G715" s="200"/>
      <c r="H715" s="200"/>
      <c r="I715" s="200"/>
      <c r="J715" s="200"/>
      <c r="K715" s="200"/>
      <c r="L715" s="200"/>
      <c r="M715" s="200"/>
      <c r="N715" s="200"/>
      <c r="O715" s="200"/>
      <c r="P715" s="188"/>
    </row>
    <row r="716" spans="1:17" ht="15">
      <c r="A716" s="200"/>
      <c r="B716" s="200"/>
      <c r="C716" s="200"/>
      <c r="D716" s="200"/>
      <c r="E716" s="200"/>
      <c r="F716" s="200"/>
      <c r="G716" s="200"/>
      <c r="H716" s="200"/>
      <c r="I716" s="200"/>
      <c r="J716" s="200"/>
      <c r="K716" s="200"/>
      <c r="L716" s="200"/>
      <c r="M716" s="200"/>
      <c r="N716" s="200"/>
      <c r="O716" s="200"/>
      <c r="P716" s="188"/>
    </row>
    <row r="717" spans="1:17" ht="15">
      <c r="A717" s="200"/>
      <c r="B717" s="200"/>
      <c r="C717" s="200"/>
      <c r="D717" s="200"/>
      <c r="E717" s="200"/>
      <c r="F717" s="200"/>
      <c r="G717" s="200"/>
      <c r="H717" s="200"/>
      <c r="I717" s="200"/>
      <c r="J717" s="200"/>
      <c r="K717" s="200"/>
      <c r="L717" s="200"/>
      <c r="M717" s="200"/>
      <c r="N717" s="200"/>
      <c r="O717" s="200"/>
      <c r="P717" s="188"/>
    </row>
    <row r="718" spans="1:17" ht="15">
      <c r="A718" s="200"/>
      <c r="B718" s="200"/>
      <c r="C718" s="200"/>
      <c r="D718" s="200"/>
      <c r="E718" s="200"/>
      <c r="F718" s="200"/>
      <c r="G718" s="200"/>
      <c r="H718" s="200"/>
      <c r="I718" s="200"/>
      <c r="J718" s="200"/>
      <c r="K718" s="200"/>
      <c r="L718" s="200"/>
      <c r="M718" s="200"/>
      <c r="N718" s="200"/>
      <c r="O718" s="200"/>
      <c r="P718" s="188"/>
    </row>
    <row r="719" spans="1:17" ht="15">
      <c r="A719" s="200"/>
      <c r="B719" s="200"/>
      <c r="C719" s="200"/>
      <c r="D719" s="200"/>
      <c r="E719" s="200"/>
      <c r="F719" s="200"/>
      <c r="G719" s="200"/>
      <c r="H719" s="200"/>
      <c r="I719" s="200"/>
      <c r="J719" s="200"/>
      <c r="K719" s="200"/>
      <c r="L719" s="200"/>
      <c r="M719" s="200"/>
      <c r="N719" s="200"/>
      <c r="O719" s="200"/>
      <c r="P719" s="188"/>
    </row>
    <row r="720" spans="1:17"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72</v>
      </c>
    </row>
    <row r="10" spans="12:16">
      <c r="L10" s="189" t="s">
        <v>73</v>
      </c>
    </row>
    <row r="11" spans="12:16">
      <c r="L11" t="s">
        <v>74</v>
      </c>
    </row>
    <row r="12" spans="12:16">
      <c r="L12" t="s">
        <v>75</v>
      </c>
    </row>
    <row r="13" spans="12:16">
      <c r="L13" t="s">
        <v>76</v>
      </c>
    </row>
    <row r="14" spans="12:16">
      <c r="L14" t="s">
        <v>77</v>
      </c>
      <c r="P14" s="218">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opLeftCell="A8" zoomScale="70" zoomScaleNormal="70" zoomScaleSheetLayoutView="75" workbookViewId="0">
      <selection activeCell="A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320"/>
      <c r="U14" s="326"/>
      <c r="V14" s="326"/>
      <c r="W14" s="326"/>
      <c r="X14" s="327"/>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320"/>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320"/>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18:X18"/>
    <mergeCell ref="T19:X19"/>
    <mergeCell ref="T20:X20"/>
    <mergeCell ref="T21:X21"/>
    <mergeCell ref="T22:X22"/>
    <mergeCell ref="T23:X23"/>
    <mergeCell ref="T24:X24"/>
    <mergeCell ref="T25:X25"/>
    <mergeCell ref="T26:X26"/>
    <mergeCell ref="T27:X27"/>
    <mergeCell ref="T28:X28"/>
    <mergeCell ref="T29:X29"/>
    <mergeCell ref="T30:X30"/>
    <mergeCell ref="T31:X31"/>
    <mergeCell ref="T14:X14"/>
    <mergeCell ref="T15:X15"/>
    <mergeCell ref="T16:X16"/>
    <mergeCell ref="T17:X17"/>
    <mergeCell ref="D2:D3"/>
    <mergeCell ref="E2:H3"/>
    <mergeCell ref="H10:N10"/>
    <mergeCell ref="E5:G5"/>
    <mergeCell ref="T32:X32"/>
    <mergeCell ref="T33:X33"/>
    <mergeCell ref="T34:X34"/>
    <mergeCell ref="T35:X35"/>
    <mergeCell ref="T36:X36"/>
    <mergeCell ref="T37:X37"/>
    <mergeCell ref="T43:X43"/>
    <mergeCell ref="V46:X46"/>
    <mergeCell ref="T38:X38"/>
    <mergeCell ref="T39:X39"/>
    <mergeCell ref="T40:X40"/>
    <mergeCell ref="T41:X41"/>
    <mergeCell ref="T42:X42"/>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A40" zoomScale="70" zoomScaleNormal="70" zoomScaleSheetLayoutView="75" workbookViewId="0">
      <selection activeCell="A40"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6</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A17" sqref="A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7</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8</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9</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10</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51"/>
      <c r="Q10" s="251"/>
      <c r="R10" s="251"/>
      <c r="S10" s="251"/>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7:D57"/>
    <mergeCell ref="T40:X40"/>
    <mergeCell ref="T41:X41"/>
    <mergeCell ref="T42:X42"/>
    <mergeCell ref="T43:X43"/>
    <mergeCell ref="V46:X46"/>
    <mergeCell ref="B56:D56"/>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16</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17</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18</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19</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20</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21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22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23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24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F16" sqref="F1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Log_empty_labview_template.xlsx]Sample 25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26</vt:i4>
      </vt:variant>
    </vt:vector>
  </HeadingPairs>
  <TitlesOfParts>
    <vt:vector size="56"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2017-07-05T17:05:23Z</dcterms:modified>
</cp:coreProperties>
</file>