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firstSheet="16" activeTab="3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<sst xmlns="http://schemas.openxmlformats.org/spreadsheetml/2006/main" count="1362" uniqueCount="97">
  <si>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</si>
  <si>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</si>
  <si>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</si>
  <si>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</si>
  <si>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</si>
  <si>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</si>
  <si>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</si>
  <si>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</si>
  <si>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</si>
  <si>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</si>
  <si>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</si>
  <si>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</si>
  <si>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</si>
  <si>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</si>
  <si>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</si>
  <si>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</si>
  <si>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</si>
  <si>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</si>
  <si>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</si>
  <si>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</si>
  <si>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</si>
  <si>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</si>
  <si>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</si>
  <si>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</si>
  <si>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</si>
  <si>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</si>
  <si>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</si>
  <si>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</si>
  <si>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</si>
  <si>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</si>
  <si>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</si>
  <si>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</si>
  <si>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</si>
  <si>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</si>
  <si>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</si>
  <si>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</si>
  <si>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</si>
  <si>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</si>
  <si>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</si>
  <si>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</si>
  <si>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</si>
  <si>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</si>
  <si>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</si>
  <si>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</si>
  <si>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</si>
  <si>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</si>
  <si>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</si>
  <si>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</si>
  <si>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</si>
  <si>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</si>
  <si>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</si>
  <si>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</si>
  <si>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</si>
  <si>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</si>
  <si>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</si>
  <si>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</si>
  <si>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</si>
  <si>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</si>
  <si>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</si>
  <si>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</si>
  <si>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</si>
  <si>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</si>
  <si>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</si>
  <si>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</si>
  <si>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</si>
  <si>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</si>
  <si>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</si>
  <si>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</si>
  <si>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</si>
  <si>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</si>
  <si>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</si>
  <si>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</si>
  <si>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</si>
  <si>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</si>
  <si>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</si>
  <si>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</si>
  <si>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</si>
  <si>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</si>
  <si>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</si>
  <si>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</si>
  <si>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</si>
  <si>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</si>
  <si>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</si>
  <si>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</si>
  <si>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</si>
  <si>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NA</t>
  </si>
  <si>
    <t>NHP_206</t>
  </si>
  <si>
    <t>Temp</t>
  </si>
  <si>
    <t>deg C</t>
  </si>
  <si>
    <t>Randolph VT</t>
  </si>
  <si>
    <t>MM</t>
  </si>
  <si>
    <t xml:space="preserve">Quanta </t>
  </si>
  <si>
    <t>ARA</t>
  </si>
  <si>
    <t>760mm</t>
  </si>
  <si>
    <t>69.35psi</t>
  </si>
  <si>
    <t>Salinity</t>
  </si>
  <si>
    <t>Row Number of Final Parameters</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</si>
</sst>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0" fontId="11" fillId="0" borderId="1" xfId="1" applyFont="1" applyFill="1" applyBorder="1" applyAlignment="1">
      <alignment horizontal="right"/>
    </xf>
    <xf numFmtId="0" fontId="11" fillId="0" borderId="11"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2" fillId="6" borderId="29"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3" fillId="0" borderId="0" xfId="1" applyFont="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layout/>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90770432"/>
        <c:axId val="96039680"/>
      </c:scatterChart>
      <c:valAx>
        <c:axId val="90770432"/>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96039680"/>
        <c:crosses val="autoZero"/>
        <c:crossBetween val="midCat"/>
      </c:valAx>
      <c:valAx>
        <c:axId val="96039680"/>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0770432"/>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1" l="0.70000000000000062" r="0.70000000000000062" t="0.7500000000000121"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52" t="s">
        <v>18</v>
      </c>
      <c r="C2" s="259" t="s">
        <v>83</v>
      </c>
      <c r="D2" s="259"/>
      <c r="E2" s="259"/>
      <c r="F2" s="261" t="s">
        <v>27</v>
      </c>
      <c r="G2" s="261"/>
      <c r="H2" s="261"/>
      <c r="I2" s="261"/>
      <c r="J2" s="289" t="s">
        <v>14</v>
      </c>
      <c r="K2" s="289"/>
      <c r="L2" s="289"/>
      <c r="M2" s="263" t="s">
        <v>86</v>
      </c>
      <c r="N2" s="264"/>
      <c r="O2" s="60" t="s">
        <v>13</v>
      </c>
    </row>
    <row r="3" spans="1:15" s="62" customFormat="1" ht="12.95" customHeight="1">
      <c r="A3" s="61"/>
      <c r="B3" s="253"/>
      <c r="C3" s="260"/>
      <c r="D3" s="260"/>
      <c r="E3" s="260"/>
      <c r="F3" s="282"/>
      <c r="G3" s="282"/>
      <c r="H3" s="282"/>
      <c r="I3" s="282"/>
      <c r="J3" s="290"/>
      <c r="K3" s="290"/>
      <c r="L3" s="290"/>
      <c r="M3" s="265"/>
      <c r="N3" s="266"/>
      <c r="O3" s="61"/>
    </row>
    <row r="4" spans="1:15" s="62" customFormat="1" ht="30.6" customHeight="1">
      <c r="A4" s="61"/>
      <c r="B4" s="105"/>
      <c r="C4" s="187" t="s">
        <v>55</v>
      </c>
      <c r="D4" s="187" t="s">
        <v>56</v>
      </c>
      <c r="E4" s="105"/>
      <c r="F4" s="282"/>
      <c r="G4" s="282"/>
      <c r="H4" s="282"/>
      <c r="I4" s="282"/>
      <c r="J4" s="106"/>
      <c r="K4" s="106"/>
      <c r="L4" s="106"/>
      <c r="M4" s="107"/>
      <c r="N4" s="107"/>
      <c r="O4" s="61"/>
    </row>
    <row r="5" spans="1:15" ht="30.75" customHeight="1">
      <c r="A5" s="60"/>
      <c r="B5" s="186" t="s">
        <v>57</v>
      </c>
      <c r="C5" s="246">
        <v>41459.375451388885</v>
      </c>
      <c r="D5" s="246"/>
      <c r="E5" s="288" t="s">
        <v>37</v>
      </c>
      <c r="F5" s="288"/>
      <c r="G5" s="257">
        <v>12345</v>
      </c>
      <c r="H5" s="258"/>
      <c r="I5" s="109"/>
      <c r="J5" s="105"/>
      <c r="K5" s="108" t="s">
        <v>23</v>
      </c>
      <c r="L5" s="283" t="s">
        <v>84</v>
      </c>
      <c r="M5" s="284"/>
      <c r="N5" s="105"/>
      <c r="O5" s="60"/>
    </row>
    <row r="6" spans="1:15" ht="23.1" customHeight="1">
      <c r="A6" s="60"/>
      <c r="B6" s="108" t="s">
        <v>17</v>
      </c>
      <c r="C6" s="279" t="s">
        <v>89</v>
      </c>
      <c r="D6" s="280"/>
      <c r="E6" s="110"/>
      <c r="F6" s="217" t="s">
        <v>81</v>
      </c>
      <c r="G6" s="257" t="s">
        <v>91</v>
      </c>
      <c r="H6" s="258"/>
      <c r="I6" s="110"/>
      <c r="J6" s="105"/>
      <c r="K6" s="108" t="s">
        <v>34</v>
      </c>
      <c r="L6" s="257" t="s">
        <v>93</v>
      </c>
      <c r="M6" s="285"/>
      <c r="N6" s="105"/>
      <c r="O6" s="60"/>
    </row>
    <row r="7" spans="1:15" s="62" customFormat="1" ht="23.1" customHeight="1">
      <c r="A7" s="61"/>
      <c r="B7" s="217" t="s">
        <v>82</v>
      </c>
      <c r="C7" s="257">
        <v>123456789</v>
      </c>
      <c r="D7" s="281"/>
      <c r="E7" s="110"/>
      <c r="F7" s="108" t="s">
        <v>21</v>
      </c>
      <c r="G7" s="257" t="s">
        <v>92</v>
      </c>
      <c r="H7" s="258"/>
      <c r="I7" s="110"/>
      <c r="J7" s="111"/>
      <c r="K7" s="112" t="s">
        <v>38</v>
      </c>
      <c r="L7" s="257" t="s">
        <v>94</v>
      </c>
      <c r="M7" s="258"/>
      <c r="N7" s="113"/>
      <c r="O7" s="65"/>
    </row>
    <row r="8" spans="1:15" s="62" customFormat="1" ht="23.1" customHeight="1">
      <c r="A8" s="61"/>
      <c r="B8" s="108" t="s">
        <v>20</v>
      </c>
      <c r="C8" s="257" t="s">
        <v>90</v>
      </c>
      <c r="D8" s="281"/>
      <c r="E8" s="110"/>
      <c r="F8" s="108" t="s">
        <v>39</v>
      </c>
      <c r="G8" s="286">
        <v>0</v>
      </c>
      <c r="H8" s="287"/>
      <c r="I8" s="110"/>
      <c r="J8" s="105"/>
      <c r="K8" s="112" t="s">
        <v>24</v>
      </c>
      <c r="L8" s="257" t="s">
        <v>85</v>
      </c>
      <c r="M8" s="258"/>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71" t="s">
        <v>10</v>
      </c>
      <c r="C10" s="272"/>
      <c r="D10" s="273"/>
      <c r="E10" s="273"/>
      <c r="F10" s="273"/>
      <c r="G10" s="272"/>
      <c r="H10" s="273"/>
      <c r="I10" s="273"/>
      <c r="J10" s="273"/>
      <c r="K10" s="273"/>
      <c r="L10" s="272"/>
      <c r="M10" s="273"/>
      <c r="N10" s="274"/>
      <c r="O10" s="60"/>
    </row>
    <row r="11" spans="1:15" s="68" customFormat="1" ht="26.45" customHeight="1">
      <c r="A11" s="66"/>
      <c r="B11" s="117" t="s">
        <v>32</v>
      </c>
      <c r="C11" s="249" t="s">
        <v>36</v>
      </c>
      <c r="D11" s="118" t="s">
        <v>15</v>
      </c>
      <c r="E11" s="119" t="s">
        <v>30</v>
      </c>
      <c r="F11" s="120" t="s">
        <v>2</v>
      </c>
      <c r="G11" s="250" t="s">
        <v>3</v>
      </c>
      <c r="H11" s="121" t="s">
        <v>0</v>
      </c>
      <c r="I11" s="121" t="s">
        <v>4</v>
      </c>
      <c r="J11" s="267" t="s">
        <v>1</v>
      </c>
      <c r="K11" s="268"/>
      <c r="L11" s="269"/>
      <c r="M11" s="268"/>
      <c r="N11" s="270"/>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62"/>
      <c r="C13" s="262"/>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6" t="str">
        <f ca="1">IF( 'Sample 1'!$B$57=0,"",IF(CELL("contents",OFFSET( 'Sample 1'!$B$1,( 'Sample 1'!$B$57-1),14))="","",CELL("contents",OFFSET( 'Sample 1'!$B$1,( 'Sample 1'!$B$57-1),14))))</f>
        <v/>
      </c>
      <c r="K14" s="277"/>
      <c r="L14" s="277"/>
      <c r="M14" s="277"/>
      <c r="N14" s="278"/>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6" t="str">
        <f ca="1">IF( 'Sample 2'!$B$57=0,"",IF(CELL("contents",OFFSET( 'Sample 2'!$B$1,( 'Sample 2'!$B$57-1),14))="","",CELL("contents",OFFSET( 'Sample 2'!$B$1,( 'Sample 2'!$B$57-1),14))))</f>
        <v/>
      </c>
      <c r="K15" s="277"/>
      <c r="L15" s="277"/>
      <c r="M15" s="277"/>
      <c r="N15" s="278"/>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6" t="str">
        <f ca="1">IF( 'Sample 3'!$B$57=0,"",IF(CELL("contents",OFFSET( 'Sample 3'!$B$1,( 'Sample 3'!$B$57-1),14))="","",CELL("contents",OFFSET( 'Sample 3'!$B$1,( 'Sample 3'!$B$57-1),14))))</f>
        <v/>
      </c>
      <c r="K16" s="277"/>
      <c r="L16" s="277"/>
      <c r="M16" s="277"/>
      <c r="N16" s="278"/>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6" t="str">
        <f ca="1">IF( 'Sample 4'!$B$57=0,"",IF(CELL("contents",OFFSET( 'Sample 4'!$B$1,( 'Sample 4'!$B$57-1),14))="","",CELL("contents",OFFSET( 'Sample 4'!$B$1,( 'Sample 4'!$B$57-1),14))))</f>
        <v/>
      </c>
      <c r="K17" s="277"/>
      <c r="L17" s="277"/>
      <c r="M17" s="277"/>
      <c r="N17" s="278"/>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54" t="str">
        <f ca="1">IF( 'Sample 5'!$B$57=0,"",IF(CELL("contents",OFFSET( 'Sample 5'!$B$1,( 'Sample 5'!$B$57-1),14))="","",CELL("contents",OFFSET( 'Sample 5'!$B$1,( 'Sample 5'!$B$57-1),14))))</f>
        <v/>
      </c>
      <c r="K18" s="255"/>
      <c r="L18" s="255"/>
      <c r="M18" s="255"/>
      <c r="N18" s="256"/>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54" t="str">
        <f ca="1">IF( 'Sample 6'!$B$57=0,"",IF(CELL("contents",OFFSET( 'Sample 6'!$B$1,( 'Sample 6'!$B$57-1),14))="","",CELL("contents",OFFSET( 'Sample 6'!$B$1,( 'Sample 6'!$B$57-1),14))))</f>
        <v/>
      </c>
      <c r="K19" s="255"/>
      <c r="L19" s="255"/>
      <c r="M19" s="255"/>
      <c r="N19" s="256"/>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54" t="str">
        <f ca="1">IF( 'Sample 7'!$B$57=0,"",IF(CELL("contents",OFFSET( 'Sample 7'!$B$1,( 'Sample 7'!$B$57-1),14))="","",CELL("contents",OFFSET( 'Sample 7'!$B$1,( 'Sample 7'!$B$57-1),14))))</f>
        <v/>
      </c>
      <c r="K20" s="255"/>
      <c r="L20" s="255"/>
      <c r="M20" s="255"/>
      <c r="N20" s="256"/>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54" t="str">
        <f ca="1">IF( 'Sample 8'!$B$57=0,"",IF(CELL("contents",OFFSET( 'Sample 8'!$B$1,( 'Sample 8'!$B$57-1),14))="","",CELL("contents",OFFSET( 'Sample 8'!$B$1,( 'Sample 8'!$B$57-1),14))))</f>
        <v/>
      </c>
      <c r="K21" s="255"/>
      <c r="L21" s="255"/>
      <c r="M21" s="255"/>
      <c r="N21" s="256"/>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54" t="str">
        <f ca="1">IF( 'Sample 9'!$B$57=0,"",IF(CELL("contents",OFFSET( 'Sample 9'!$B$1,( 'Sample 9'!$B$57-1),14))="","",CELL("contents",OFFSET( 'Sample 9'!$B$1,( 'Sample 9'!$B$57-1),14))))</f>
        <v/>
      </c>
      <c r="K22" s="255"/>
      <c r="L22" s="255"/>
      <c r="M22" s="255"/>
      <c r="N22" s="256"/>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54" t="str">
        <f ca="1">IF( 'Sample 10'!$B$57=0,"",IF(CELL("contents",OFFSET( 'Sample 10'!$B$1,( 'Sample 10'!$B$57-1),14))="","",CELL("contents",OFFSET( 'Sample 10'!$B$1,( 'Sample 10'!$B$57-1),14))))</f>
        <v/>
      </c>
      <c r="K23" s="255"/>
      <c r="L23" s="255"/>
      <c r="M23" s="255"/>
      <c r="N23" s="256"/>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54" t="str">
        <f ca="1">IF( 'Sample 11'!$B$57=0,"",IF(CELL("contents",OFFSET( 'Sample 11'!$B$1,( 'Sample 11'!$B$57-1),14))="","",CELL("contents",OFFSET( 'Sample 11'!$B$1,( 'Sample 11'!$B$57-1),14))))</f>
        <v/>
      </c>
      <c r="K24" s="255"/>
      <c r="L24" s="255"/>
      <c r="M24" s="255"/>
      <c r="N24" s="256"/>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54" t="str">
        <f ca="1">IF( 'Sample 12'!$B$57=0,"",IF(CELL("contents",OFFSET( 'Sample 12'!$B$1,( 'Sample 12'!$B$57-1),14))="","",CELL("contents",OFFSET( 'Sample 12'!$B$1,( 'Sample 12'!$B$57-1),14))))</f>
        <v/>
      </c>
      <c r="K25" s="255"/>
      <c r="L25" s="255"/>
      <c r="M25" s="255"/>
      <c r="N25" s="256"/>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54" t="str">
        <f ca="1">IF( 'Sample 13'!$B$57=0,"",IF(CELL("contents",OFFSET( 'Sample 13'!$B$1,( 'Sample 13'!$B$57-1),14))="","",CELL("contents",OFFSET( 'Sample 13'!$B$1,( 'Sample 13'!$B$57-1),14))))</f>
        <v/>
      </c>
      <c r="K26" s="255"/>
      <c r="L26" s="255"/>
      <c r="M26" s="255"/>
      <c r="N26" s="256"/>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54" t="e">
        <f ca="1">IF(#REF!= 0,"",IF(CELL("contents",OFFSET(#REF!,(#REF!- 1),14))="","",CELL("contents",OFFSET(#REF!,(#REF!- 1),14))))</f>
        <v>#REF!</v>
      </c>
      <c r="K27" s="255"/>
      <c r="L27" s="255"/>
      <c r="M27" s="255"/>
      <c r="N27" s="256"/>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54" t="str">
        <f ca="1">IF('Sample 15'!$B$57=0,"",IF(CELL("contents",OFFSET('Sample 15'!$B$1,('Sample 15'!$B$57-1),14))="","",CELL("contents",OFFSET('Sample 15'!$B$1,('Sample 15'!$B$57-1),14))))</f>
        <v/>
      </c>
      <c r="K28" s="255"/>
      <c r="L28" s="255"/>
      <c r="M28" s="255"/>
      <c r="N28" s="256"/>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54" t="str">
        <f ca="1">IF('Sample 16'!$B$57=0,"",IF(CELL("contents",OFFSET('Sample 16'!$B$1,('Sample 16'!$B$57-1),14))="","",CELL("contents",OFFSET('Sample 16'!$B$1,('Sample 16'!$B$57-1),14))))</f>
        <v/>
      </c>
      <c r="K29" s="255"/>
      <c r="L29" s="255"/>
      <c r="M29" s="255"/>
      <c r="N29" s="256"/>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54" t="str">
        <f ca="1">IF('Sample 17'!$B$57=0,"",IF(CELL("contents",OFFSET('Sample 17'!$B$1,('Sample 17'!$B$57-1),14))="","",CELL("contents",OFFSET('Sample 17'!$B$1,('Sample 17'!$B$57-1),14))))</f>
        <v/>
      </c>
      <c r="K30" s="255"/>
      <c r="L30" s="255"/>
      <c r="M30" s="255"/>
      <c r="N30" s="256"/>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54" t="str">
        <f ca="1">IF('Sample 18'!$B$57=0,"",IF(CELL("contents",OFFSET('Sample 18'!$B$1,('Sample 18'!$B$57-1),14))="","",CELL("contents",OFFSET('Sample 18'!$B$1,('Sample 18'!$B$57-1),14))))</f>
        <v/>
      </c>
      <c r="K31" s="255"/>
      <c r="L31" s="255"/>
      <c r="M31" s="255"/>
      <c r="N31" s="256"/>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54" t="str">
        <f ca="1">IF('Sample 19'!$B$57=0,"",IF(CELL("contents",OFFSET('Sample 19'!$B$1,('Sample 19'!$B$57-1),14))="","",CELL("contents",OFFSET('Sample 19'!$B$1,('Sample 19'!$B$57-1),14))))</f>
        <v/>
      </c>
      <c r="K32" s="255"/>
      <c r="L32" s="255"/>
      <c r="M32" s="255"/>
      <c r="N32" s="256"/>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54" t="str">
        <f ca="1">IF('Sample 20'!$B$57=0,"",IF(CELL("contents",OFFSET('Sample 20'!$B$1,('Sample 20'!$B$57-1),14))="","",CELL("contents",OFFSET('Sample 20'!$B$1,('Sample 20'!$B$57-1),14))))</f>
        <v/>
      </c>
      <c r="K33" s="255"/>
      <c r="L33" s="255"/>
      <c r="M33" s="255"/>
      <c r="N33" s="256"/>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54" t="str">
        <f ca="1">IF('Sample 21'!$B$57=0,"",IF(CELL("contents",OFFSET('Sample 21'!$B$1,('Sample 21'!$B$57-1),14))="","",CELL("contents",OFFSET('Sample 21'!$B$1,('Sample 21'!$B$57-1),14))))</f>
        <v/>
      </c>
      <c r="K34" s="255"/>
      <c r="L34" s="255"/>
      <c r="M34" s="255"/>
      <c r="N34" s="256"/>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54" t="str">
        <f ca="1">IF('Sample 22'!$B$57=0,"",IF(CELL("contents",OFFSET('Sample 22'!$B$1,('Sample 22'!$B$57-1),14))="","",CELL("contents",OFFSET('Sample 22'!$B$1,('Sample 22'!$B$57-1),14))))</f>
        <v/>
      </c>
      <c r="K35" s="255"/>
      <c r="L35" s="255"/>
      <c r="M35" s="255"/>
      <c r="N35" s="256"/>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54" t="str">
        <f ca="1">IF('Sample 23'!$B$57=0,"",IF(CELL("contents",OFFSET('Sample 23'!$B$1,('Sample 23'!$B$57-1),14))="","",CELL("contents",OFFSET('Sample 23'!$B$1,('Sample 23'!$B$57-1),14))))</f>
        <v/>
      </c>
      <c r="K36" s="255"/>
      <c r="L36" s="255"/>
      <c r="M36" s="255"/>
      <c r="N36" s="256"/>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5"/>
      <c r="M39" s="275"/>
      <c r="N39" s="275"/>
    </row>
  </sheetData>
  <sheetProtection selectLockedCells="1"/>
  <mergeCells count="45">
    <mergeCell ref="C6:D6"/>
    <mergeCell ref="C7:D7"/>
    <mergeCell ref="C8:D8"/>
    <mergeCell ref="F3:I4"/>
    <mergeCell ref="L5:M5"/>
    <mergeCell ref="L6:M6"/>
    <mergeCell ref="L7:M7"/>
    <mergeCell ref="L8:M8"/>
    <mergeCell ref="G8:H8"/>
    <mergeCell ref="E5:F5"/>
    <mergeCell ref="J2:L3"/>
    <mergeCell ref="J27:N27"/>
    <mergeCell ref="J16:N16"/>
    <mergeCell ref="J15:N15"/>
    <mergeCell ref="J14:N14"/>
    <mergeCell ref="J20:N20"/>
    <mergeCell ref="J19:N19"/>
    <mergeCell ref="J18:N18"/>
    <mergeCell ref="J17:N17"/>
    <mergeCell ref="L39:N39"/>
    <mergeCell ref="J28:N28"/>
    <mergeCell ref="J36:N36"/>
    <mergeCell ref="J35:N35"/>
    <mergeCell ref="J34:N34"/>
    <mergeCell ref="J33:N33"/>
    <mergeCell ref="J32:N32"/>
    <mergeCell ref="J31:N31"/>
    <mergeCell ref="J30:N30"/>
    <mergeCell ref="J29:N29"/>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7" t="s">
        <v>78</v>
      </c>
      <c r="D2" s="308"/>
      <c r="E2" s="308"/>
      <c r="F2" s="308"/>
      <c r="G2" s="308"/>
      <c r="H2" s="308"/>
      <c r="I2" s="308"/>
      <c r="J2" s="308"/>
      <c r="K2" s="308"/>
      <c r="L2" s="308"/>
      <c r="M2" s="308"/>
      <c r="N2" s="308"/>
      <c r="O2" s="203"/>
      <c r="P2" s="18"/>
    </row>
    <row r="3" spans="1:16" ht="18.75" customHeight="1">
      <c r="B3" s="104"/>
      <c r="C3" s="309"/>
      <c r="D3" s="310"/>
      <c r="E3" s="310"/>
      <c r="F3" s="310"/>
      <c r="G3" s="310"/>
      <c r="H3" s="310"/>
      <c r="I3" s="310"/>
      <c r="J3" s="310"/>
      <c r="K3" s="310"/>
      <c r="L3" s="310"/>
      <c r="M3" s="310"/>
      <c r="N3" s="310"/>
      <c r="O3" s="203"/>
      <c r="P3" s="18"/>
    </row>
    <row r="4" spans="1:16" ht="25.15" customHeight="1">
      <c r="B4" s="104"/>
      <c r="C4" s="299" t="s">
        <v>79</v>
      </c>
      <c r="D4" s="300" t="str">
        <f>'Groundwater Profile Log'!C2</f>
        <v>GZA</v>
      </c>
      <c r="E4" s="202"/>
      <c r="F4" s="311"/>
      <c r="G4" s="311"/>
      <c r="H4" s="311"/>
      <c r="I4" s="312" t="s">
        <v>14</v>
      </c>
      <c r="J4" s="312"/>
      <c r="K4" s="314" t="str">
        <f>'Groundwater Profile Log'!M2</f>
        <v>NHP_206</v>
      </c>
      <c r="L4" s="314">
        <f>'Groundwater Profile Log'!K2</f>
        <v>0</v>
      </c>
      <c r="M4" s="204"/>
      <c r="N4" s="300"/>
      <c r="O4" s="301"/>
      <c r="P4" s="18" t="s">
        <v>13</v>
      </c>
    </row>
    <row r="5" spans="1:16" s="9" customFormat="1" ht="12.95" customHeight="1">
      <c r="B5" s="192"/>
      <c r="C5" s="299"/>
      <c r="D5" s="300"/>
      <c r="E5" s="202"/>
      <c r="F5" s="311"/>
      <c r="G5" s="311"/>
      <c r="H5" s="311"/>
      <c r="I5" s="312"/>
      <c r="J5" s="312"/>
      <c r="K5" s="204"/>
      <c r="L5" s="204"/>
      <c r="M5" s="204"/>
      <c r="N5" s="300"/>
      <c r="O5" s="302"/>
      <c r="P5" s="15"/>
    </row>
    <row r="6" spans="1:16" s="9" customFormat="1" ht="12.95" customHeight="1">
      <c r="B6" s="192"/>
      <c r="C6" s="206"/>
      <c r="D6" s="197"/>
      <c r="E6" s="197"/>
      <c r="F6" s="311"/>
      <c r="G6" s="311"/>
      <c r="H6" s="311"/>
      <c r="I6" s="204"/>
      <c r="J6" s="197"/>
      <c r="K6" s="202"/>
      <c r="L6" s="202"/>
      <c r="M6" s="202"/>
      <c r="N6" s="202"/>
      <c r="O6" s="205"/>
      <c r="P6" s="15"/>
    </row>
    <row r="7" spans="1:16" ht="22.5" customHeight="1">
      <c r="B7" s="104"/>
      <c r="C7" s="207" t="s">
        <v>19</v>
      </c>
      <c r="D7" s="198">
        <f>'Groundwater Profile Log'!C5</f>
        <v>41459.375451388885</v>
      </c>
      <c r="E7" s="208"/>
      <c r="F7" s="209" t="s">
        <v>22</v>
      </c>
      <c r="G7" s="201">
        <f>'Groundwater Profile Log'!G5</f>
        <v>12345</v>
      </c>
      <c r="H7" s="317" t="s">
        <v>23</v>
      </c>
      <c r="I7" s="317"/>
      <c r="J7" s="317"/>
      <c r="K7" s="313" t="str">
        <f>'Groundwater Profile Log'!L5</f>
        <v>Peri Pump</v>
      </c>
      <c r="L7" s="313"/>
      <c r="M7" s="197"/>
      <c r="N7" s="210"/>
      <c r="O7" s="211"/>
      <c r="P7" s="18"/>
    </row>
    <row r="8" spans="1:16" ht="23.1" customHeight="1">
      <c r="B8" s="104"/>
      <c r="C8" s="207" t="s">
        <v>17</v>
      </c>
      <c r="D8" s="199" t="str">
        <f>'Groundwater Profile Log'!C6</f>
        <v>Randolph VT</v>
      </c>
      <c r="E8" s="212"/>
      <c r="F8" s="209" t="s">
        <v>28</v>
      </c>
      <c r="G8" s="201" t="str">
        <f>'Groundwater Profile Log'!G6</f>
        <v xml:space="preserve">Quanta </v>
      </c>
      <c r="H8" s="317" t="s">
        <v>34</v>
      </c>
      <c r="I8" s="317"/>
      <c r="J8" s="317"/>
      <c r="K8" s="306" t="str">
        <f>'Groundwater Profile Log'!L6</f>
        <v>760mm</v>
      </c>
      <c r="L8" s="306"/>
      <c r="M8" s="197"/>
      <c r="N8" s="210"/>
      <c r="O8" s="211"/>
      <c r="P8" s="18"/>
    </row>
    <row r="9" spans="1:16" s="9" customFormat="1" ht="23.1" customHeight="1">
      <c r="B9" s="192"/>
      <c r="C9" s="207" t="s">
        <v>16</v>
      </c>
      <c r="D9" s="199">
        <f>'Groundwater Profile Log'!C7</f>
        <v>123456789</v>
      </c>
      <c r="E9" s="212"/>
      <c r="F9" s="209" t="s">
        <v>21</v>
      </c>
      <c r="G9" s="199" t="str">
        <f>'Groundwater Profile Log'!G7</f>
        <v>ARA</v>
      </c>
      <c r="H9" s="317" t="s">
        <v>33</v>
      </c>
      <c r="I9" s="317"/>
      <c r="J9" s="317"/>
      <c r="K9" s="306" t="str">
        <f>'Groundwater Profile Log'!L7</f>
        <v>69.35psi</v>
      </c>
      <c r="L9" s="306"/>
      <c r="M9" s="197"/>
      <c r="N9" s="213"/>
      <c r="O9" s="211"/>
      <c r="P9" s="15"/>
    </row>
    <row r="10" spans="1:16" s="9" customFormat="1" ht="23.1" customHeight="1">
      <c r="B10" s="192"/>
      <c r="C10" s="207" t="s">
        <v>20</v>
      </c>
      <c r="D10" s="199" t="str">
        <f>'Groundwater Profile Log'!C8</f>
        <v>MM</v>
      </c>
      <c r="E10" s="212"/>
      <c r="F10" s="209" t="s">
        <v>35</v>
      </c>
      <c r="G10" s="214">
        <f>'Groundwater Profile Log'!G8</f>
        <v>0</v>
      </c>
      <c r="H10" s="317" t="s">
        <v>24</v>
      </c>
      <c r="I10" s="317"/>
      <c r="J10" s="317"/>
      <c r="K10" s="313" t="str">
        <f>'Groundwater Profile Log'!L8</f>
        <v>NA</v>
      </c>
      <c r="L10" s="313"/>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03"/>
      <c r="H12" s="304"/>
      <c r="I12" s="304"/>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315" t="s">
        <v>1</v>
      </c>
      <c r="K13" s="316"/>
      <c r="L13" s="316"/>
      <c r="M13" s="316"/>
      <c r="N13" s="316"/>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05"/>
      <c r="D15" s="305"/>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291"/>
      <c r="K16" s="292"/>
      <c r="L16" s="292"/>
      <c r="M16" s="292"/>
      <c r="N16" s="292"/>
      <c r="O16" s="293"/>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291"/>
      <c r="K17" s="292"/>
      <c r="L17" s="292"/>
      <c r="M17" s="292"/>
      <c r="N17" s="292"/>
      <c r="O17" s="293"/>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291"/>
      <c r="K18" s="292"/>
      <c r="L18" s="292"/>
      <c r="M18" s="292"/>
      <c r="N18" s="292"/>
      <c r="O18" s="293"/>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291"/>
      <c r="K19" s="292"/>
      <c r="L19" s="292"/>
      <c r="M19" s="292"/>
      <c r="N19" s="292"/>
      <c r="O19" s="293"/>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291"/>
      <c r="K20" s="292"/>
      <c r="L20" s="292"/>
      <c r="M20" s="292"/>
      <c r="N20" s="292"/>
      <c r="O20" s="293"/>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291"/>
      <c r="K21" s="292"/>
      <c r="L21" s="292"/>
      <c r="M21" s="292"/>
      <c r="N21" s="292"/>
      <c r="O21" s="293"/>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291"/>
      <c r="K22" s="292"/>
      <c r="L22" s="292"/>
      <c r="M22" s="292"/>
      <c r="N22" s="292"/>
      <c r="O22" s="293"/>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291"/>
      <c r="K23" s="292"/>
      <c r="L23" s="292"/>
      <c r="M23" s="292"/>
      <c r="N23" s="292"/>
      <c r="O23" s="293"/>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291"/>
      <c r="K24" s="292"/>
      <c r="L24" s="292"/>
      <c r="M24" s="292"/>
      <c r="N24" s="292"/>
      <c r="O24" s="293"/>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291"/>
      <c r="K25" s="292"/>
      <c r="L25" s="292"/>
      <c r="M25" s="292"/>
      <c r="N25" s="292"/>
      <c r="O25" s="293"/>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291"/>
      <c r="K26" s="292"/>
      <c r="L26" s="292"/>
      <c r="M26" s="292"/>
      <c r="N26" s="292"/>
      <c r="O26" s="293"/>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291"/>
      <c r="K27" s="292"/>
      <c r="L27" s="292"/>
      <c r="M27" s="292"/>
      <c r="N27" s="292"/>
      <c r="O27" s="293"/>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291"/>
      <c r="K28" s="292"/>
      <c r="L28" s="292"/>
      <c r="M28" s="292"/>
      <c r="N28" s="292"/>
      <c r="O28" s="293"/>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291"/>
      <c r="K29" s="292"/>
      <c r="L29" s="292"/>
      <c r="M29" s="292"/>
      <c r="N29" s="292"/>
      <c r="O29" s="293"/>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291"/>
      <c r="K30" s="292"/>
      <c r="L30" s="292"/>
      <c r="M30" s="292"/>
      <c r="N30" s="292"/>
      <c r="O30" s="293"/>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291"/>
      <c r="K31" s="292"/>
      <c r="L31" s="292"/>
      <c r="M31" s="292"/>
      <c r="N31" s="292"/>
      <c r="O31" s="293"/>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291"/>
      <c r="K32" s="292"/>
      <c r="L32" s="292"/>
      <c r="M32" s="292"/>
      <c r="N32" s="292"/>
      <c r="O32" s="293"/>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291"/>
      <c r="K33" s="292"/>
      <c r="L33" s="292"/>
      <c r="M33" s="292"/>
      <c r="N33" s="292"/>
      <c r="O33" s="293"/>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291"/>
      <c r="K34" s="292"/>
      <c r="L34" s="292"/>
      <c r="M34" s="292"/>
      <c r="N34" s="292"/>
      <c r="O34" s="293"/>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291"/>
      <c r="K35" s="292"/>
      <c r="L35" s="292"/>
      <c r="M35" s="292"/>
      <c r="N35" s="292"/>
      <c r="O35" s="293"/>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291"/>
      <c r="K36" s="292"/>
      <c r="L36" s="292"/>
      <c r="M36" s="292"/>
      <c r="N36" s="292"/>
      <c r="O36" s="293"/>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291"/>
      <c r="K37" s="292"/>
      <c r="L37" s="292"/>
      <c r="M37" s="292"/>
      <c r="N37" s="292"/>
      <c r="O37" s="293"/>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291"/>
      <c r="K38" s="292"/>
      <c r="L38" s="292"/>
      <c r="M38" s="292"/>
      <c r="N38" s="292"/>
      <c r="O38" s="293"/>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291"/>
      <c r="K39" s="292"/>
      <c r="L39" s="292"/>
      <c r="M39" s="292"/>
      <c r="N39" s="292"/>
      <c r="O39" s="293"/>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291"/>
      <c r="K40" s="292"/>
      <c r="L40" s="292"/>
      <c r="M40" s="292"/>
      <c r="N40" s="292"/>
      <c r="O40" s="293"/>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291"/>
      <c r="K41" s="292"/>
      <c r="L41" s="292"/>
      <c r="M41" s="292"/>
      <c r="N41" s="292"/>
      <c r="O41" s="293"/>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291"/>
      <c r="K42" s="292"/>
      <c r="L42" s="292"/>
      <c r="M42" s="292"/>
      <c r="N42" s="292"/>
      <c r="O42" s="293"/>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D:\Cascade\templates\[Groundwater Profiling Log_empty_labview_template.xlsx]Profile Info</v>
      </c>
    </row>
    <row r="49" spans="2:15">
      <c r="M49" s="294" t="s">
        <v>25</v>
      </c>
      <c r="N49" s="294"/>
      <c r="O49" s="294"/>
    </row>
    <row r="59" spans="2:15">
      <c r="B59" s="295"/>
      <c r="C59" s="296"/>
    </row>
    <row r="60" spans="2:15">
      <c r="B60" s="297"/>
      <c r="C60" s="298"/>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0"/>
      <c r="U14" s="326"/>
      <c r="V14" s="326"/>
      <c r="W14" s="326"/>
      <c r="X14" s="327"/>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0"/>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0"/>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 ref="T14:X14"/>
    <mergeCell ref="T15:X15"/>
    <mergeCell ref="T16:X16"/>
    <mergeCell ref="T17:X17"/>
    <mergeCell ref="D2:D3"/>
    <mergeCell ref="E2:H3"/>
    <mergeCell ref="H10:N10"/>
    <mergeCell ref="E5:G5"/>
    <mergeCell ref="T32:X32"/>
    <mergeCell ref="T33:X33"/>
    <mergeCell ref="T34:X34"/>
    <mergeCell ref="T35:X35"/>
    <mergeCell ref="T36:X36"/>
    <mergeCell ref="T37:X37"/>
    <mergeCell ref="T43:X43"/>
    <mergeCell ref="V46:X46"/>
    <mergeCell ref="T38:X38"/>
    <mergeCell ref="T39:X39"/>
    <mergeCell ref="T40:X40"/>
    <mergeCell ref="T41:X41"/>
    <mergeCell ref="T42:X42"/>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7:D57"/>
    <mergeCell ref="T40:X40"/>
    <mergeCell ref="T41:X41"/>
    <mergeCell ref="T42:X42"/>
    <mergeCell ref="T43:X43"/>
    <mergeCell ref="V46:X46"/>
    <mergeCell ref="B56:D56"/>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tabSelected="1"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2017-07-24T13:32:48Z</dcterms:modified>
</cp:coreProperties>
</file>