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2.xml" ContentType="application/vnd.openxmlformats-officedocument.drawingml.chart+xml"/>
  <Override PartName="/xl/charts/chart11.xml" ContentType="application/vnd.openxmlformats-officedocument.drawingml.chart+xml"/>
  <Override PartName="/xl/charts/chart10.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28.xml" ContentType="application/vnd.openxmlformats-officedocument.drawingml.chart+xml"/>
  <Override PartName="/xl/charts/chart5.xml" ContentType="application/vnd.openxmlformats-officedocument.drawingml.chart+xml"/>
  <Override PartName="/xl/charts/chart27.xml" ContentType="application/vnd.openxmlformats-officedocument.drawingml.chart+xml"/>
  <Override PartName="/xl/charts/chart4.xml" ContentType="application/vnd.openxmlformats-officedocument.drawingml.chart+xml"/>
  <Override PartName="/xl/charts/chart26.xml" ContentType="application/vnd.openxmlformats-officedocument.drawingml.chart+xml"/>
  <Override PartName="/xl/charts/chart3.xml" ContentType="application/vnd.openxmlformats-officedocument.drawingml.chart+xml"/>
  <Override PartName="/xl/charts/chart25.xml" ContentType="application/vnd.openxmlformats-officedocument.drawingml.chart+xml"/>
  <Override PartName="/xl/charts/chart22.xml" ContentType="application/vnd.openxmlformats-officedocument.drawingml.chart+xml"/>
  <Override PartName="/xl/charts/chart21.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18.xml" ContentType="application/vnd.openxmlformats-officedocument.drawingml.chart+xml"/>
  <Override PartName="/xl/charts/chart17.xml" ContentType="application/vnd.openxmlformats-officedocument.drawingml.chart+xml"/>
  <Override PartName="/xl/charts/chart16.xml" ContentType="application/vnd.openxmlformats-officedocument.drawingml.chart+xml"/>
  <Override PartName="/xl/charts/chart15.xml" ContentType="application/vnd.openxmlformats-officedocument.drawingml.chart+xml"/>
  <Override PartName="/xl/charts/chart14.xml" ContentType="application/vnd.openxmlformats-officedocument.drawingml.chart+xml"/>
  <Override PartName="/xl/charts/chart23.xml" ContentType="application/vnd.openxmlformats-officedocument.drawingml.chart+xml"/>
  <Override PartName="/xl/charts/chart1.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24.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ticulos" sheetId="1" state="visible" r:id="rId2"/>
    <sheet name="Graficas-años" sheetId="2" state="visible" r:id="rId3"/>
    <sheet name="Nota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<sst xmlns="http://schemas.openxmlformats.org/spreadsheetml/2006/main" count="1539" uniqueCount="1118">
  <si>
    <t xml:space="preserve">Tipo de publicación</t>
  </si>
  <si>
    <t xml:space="preserve">Editorial</t>
  </si>
  <si>
    <t xml:space="preserve">Base de datos</t>
  </si>
  <si>
    <t xml:space="preserve">Revista</t>
  </si>
  <si>
    <t xml:space="preserve">Título</t>
  </si>
  <si>
    <t xml:space="preserve">Autor</t>
  </si>
  <si>
    <t xml:space="preserve">Año</t>
  </si>
  <si>
    <t xml:space="preserve">Palabras clave</t>
  </si>
  <si>
    <t xml:space="preserve">Citas</t>
  </si>
  <si>
    <t xml:space="preserve">Fuente de las imágenes</t>
  </si>
  <si>
    <t xml:space="preserve">Abstract</t>
  </si>
  <si>
    <t xml:space="preserve">Resumen personal</t>
  </si>
  <si>
    <t xml:space="preserve">Estado del arte contextualizado a la fecha artículo</t>
  </si>
  <si>
    <t xml:space="preserve">Mejoras futuras</t>
  </si>
  <si>
    <t xml:space="preserve">Cumplimiento de los objetivos propuestos</t>
  </si>
  <si>
    <t xml:space="preserve">Fotogrametría</t>
  </si>
  <si>
    <t xml:space="preserve">Índices de Vegetación</t>
  </si>
  <si>
    <t xml:space="preserve">ANN y clasificación NS</t>
  </si>
  <si>
    <t xml:space="preserve">ML: Regresión y SVM</t>
  </si>
  <si>
    <t xml:space="preserve">OBIA</t>
  </si>
  <si>
    <t xml:space="preserve">Navigation algorithm</t>
  </si>
  <si>
    <t xml:space="preserve">Fabricante Dron0</t>
  </si>
  <si>
    <t xml:space="preserve">Modelo0</t>
  </si>
  <si>
    <t xml:space="preserve">Número de rotores0</t>
  </si>
  <si>
    <t xml:space="preserve">Energía y autonomía0</t>
  </si>
  <si>
    <t xml:space="preserve">On-board processing</t>
  </si>
  <si>
    <t xml:space="preserve">Offline processing</t>
  </si>
  <si>
    <t xml:space="preserve">Real-time</t>
  </si>
  <si>
    <t xml:space="preserve">CPU</t>
  </si>
  <si>
    <t xml:space="preserve">GPU</t>
  </si>
  <si>
    <t xml:space="preserve">Hardware Platform (Onboard)</t>
  </si>
  <si>
    <t xml:space="preserve">Otros</t>
  </si>
  <si>
    <t xml:space="preserve">Marca y modelo</t>
  </si>
  <si>
    <t xml:space="preserve">Resolución</t>
  </si>
  <si>
    <t xml:space="preserve">Tipo formato imagen</t>
  </si>
  <si>
    <t xml:space="preserve">Tipo sensor cámara</t>
  </si>
  <si>
    <t xml:space="preserve">Tamaño lente (mm)</t>
  </si>
  <si>
    <t xml:space="preserve">Temperatura de color (K)</t>
  </si>
  <si>
    <t xml:space="preserve">Potencia Flash (W)</t>
  </si>
  <si>
    <t xml:space="preserve">Frecuencia de muestreo (FPS)</t>
  </si>
  <si>
    <t xml:space="preserve">Resolución geográfica (cm/pixel)</t>
  </si>
  <si>
    <t xml:space="preserve">Mono</t>
  </si>
  <si>
    <t xml:space="preserve">Estéreo</t>
  </si>
  <si>
    <t xml:space="preserve">Longitud focal (mm)</t>
  </si>
  <si>
    <t xml:space="preserve">Ultrasonidos</t>
  </si>
  <si>
    <t xml:space="preserve">Infrarrojo</t>
  </si>
  <si>
    <t xml:space="preserve">Ultravioleta</t>
  </si>
  <si>
    <t xml:space="preserve">pH</t>
  </si>
  <si>
    <t xml:space="preserve">Oxígeno</t>
  </si>
  <si>
    <t xml:space="preserve">GPS</t>
  </si>
  <si>
    <t xml:space="preserve">IMU</t>
  </si>
  <si>
    <t xml:space="preserve">SONAR</t>
  </si>
  <si>
    <t xml:space="preserve">Temperatura</t>
  </si>
  <si>
    <t xml:space="preserve">Presión barométrica (altura)</t>
  </si>
  <si>
    <t xml:space="preserve">Apps</t>
  </si>
  <si>
    <t xml:space="preserve">SO</t>
  </si>
  <si>
    <t xml:space="preserve">Lenguaje Programación</t>
  </si>
  <si>
    <t xml:space="preserve">Algoritmo de navegación</t>
  </si>
  <si>
    <t xml:space="preserve">Renderización 3D</t>
  </si>
  <si>
    <t xml:space="preserve">Aplicación (objetivo paper)</t>
  </si>
  <si>
    <t xml:space="preserve">Tipo de Algoritmo: subcategorías</t>
  </si>
  <si>
    <t xml:space="preserve">Librerías Software</t>
  </si>
  <si>
    <t xml:space="preserve">Altura de vuelo (m)</t>
  </si>
  <si>
    <t xml:space="preserve">Superficie capturada mínima (m2)</t>
  </si>
  <si>
    <t xml:space="preserve">Superficie capturada máxima (ha)</t>
  </si>
  <si>
    <t xml:space="preserve">Velocidad Dron (m/s)</t>
  </si>
  <si>
    <t xml:space="preserve">Tipo de trayectoria</t>
  </si>
  <si>
    <t xml:space="preserve">Rehab/Mnt</t>
  </si>
  <si>
    <t xml:space="preserve">RemoteAss</t>
  </si>
  <si>
    <t xml:space="preserve">Emerg</t>
  </si>
  <si>
    <t xml:space="preserve">Riesgos</t>
  </si>
  <si>
    <t xml:space="preserve">Soporte al cuidador</t>
  </si>
  <si>
    <t xml:space="preserve">Curativa</t>
  </si>
  <si>
    <t xml:space="preserve">Ayuda cognitiva</t>
  </si>
  <si>
    <t xml:space="preserve">Revisión</t>
  </si>
  <si>
    <t xml:space="preserve">ModTeo</t>
  </si>
  <si>
    <t xml:space="preserve">Ev Tech/ap</t>
  </si>
  <si>
    <t xml:space="preserve">Evidencia</t>
  </si>
  <si>
    <t xml:space="preserve">Contempla Usabilidad</t>
  </si>
  <si>
    <t xml:space="preserve">Std formal usabilidad</t>
  </si>
  <si>
    <t xml:space="preserve">SisOp por año</t>
  </si>
  <si>
    <t xml:space="preserve">Acel</t>
  </si>
  <si>
    <t xml:space="preserve">Brujula</t>
  </si>
  <si>
    <t xml:space="preserve">Luz</t>
  </si>
  <si>
    <t xml:space="preserve">Not</t>
  </si>
  <si>
    <t xml:space="preserve">MM in</t>
  </si>
  <si>
    <t xml:space="preserve">MM Out</t>
  </si>
  <si>
    <t xml:space="preserve">PA WIFI</t>
  </si>
  <si>
    <t xml:space="preserve">Arduino</t>
  </si>
  <si>
    <t xml:space="preserve">wearable?</t>
  </si>
  <si>
    <t xml:space="preserve">Seg datos</t>
  </si>
  <si>
    <t xml:space="preserve">Offline</t>
  </si>
  <si>
    <t xml:space="preserve">Interop</t>
  </si>
  <si>
    <t xml:space="preserve">AugReal</t>
  </si>
  <si>
    <t xml:space="preserve">Art Intl</t>
  </si>
  <si>
    <t xml:space="preserve">BigData</t>
  </si>
  <si>
    <t xml:space="preserve">Serious G</t>
  </si>
  <si>
    <t xml:space="preserve">SocialNets</t>
  </si>
  <si>
    <t xml:space="preserve">Cognitive Training &amp; Daily Living</t>
  </si>
  <si>
    <t xml:space="preserve">Screening</t>
  </si>
  <si>
    <t xml:space="preserve">Health &amp; safe mon</t>
  </si>
  <si>
    <t xml:space="preserve">Leisure &amp; Soc</t>
  </si>
  <si>
    <t xml:space="preserve">Navegacion</t>
  </si>
  <si>
    <t xml:space="preserve">Rehab &amp; Maintenance</t>
  </si>
  <si>
    <t xml:space="preserve">Cuidador</t>
  </si>
  <si>
    <t xml:space="preserve">País</t>
  </si>
  <si>
    <t xml:space="preserve">Pick</t>
  </si>
  <si>
    <t xml:space="preserve">CreutzFeldt</t>
  </si>
  <si>
    <t xml:space="preserve">Huntington</t>
  </si>
  <si>
    <t xml:space="preserve">VIH</t>
  </si>
  <si>
    <t xml:space="preserve">Guam</t>
  </si>
  <si>
    <t xml:space="preserve">Contempla</t>
  </si>
  <si>
    <t xml:space="preserve">Std formal</t>
  </si>
  <si>
    <t xml:space="preserve">Pac</t>
  </si>
  <si>
    <t xml:space="preserve">Cuid</t>
  </si>
  <si>
    <t xml:space="preserve">Prof</t>
  </si>
  <si>
    <t xml:space="preserve">Percep</t>
  </si>
  <si>
    <t xml:space="preserve">Memoria</t>
  </si>
  <si>
    <t xml:space="preserve">Orient</t>
  </si>
  <si>
    <t xml:space="preserve">Lenguaje</t>
  </si>
  <si>
    <t xml:space="preserve">Observ.</t>
  </si>
  <si>
    <t xml:space="preserve">Intervención</t>
  </si>
  <si>
    <t xml:space="preserve">N</t>
  </si>
  <si>
    <t xml:space="preserve">REF</t>
  </si>
  <si>
    <t xml:space="preserve">Android</t>
  </si>
  <si>
    <t xml:space="preserve">IOS</t>
  </si>
  <si>
    <t xml:space="preserve">MultiP</t>
  </si>
  <si>
    <t xml:space="preserve">Attention</t>
  </si>
  <si>
    <t xml:space="preserve">Fall</t>
  </si>
  <si>
    <t xml:space="preserve">Remin</t>
  </si>
  <si>
    <t xml:space="preserve">Jacob</t>
  </si>
  <si>
    <t xml:space="preserve">Rec Pers</t>
  </si>
  <si>
    <t xml:space="preserve">Sociab</t>
  </si>
  <si>
    <t xml:space="preserve">Time/Plan</t>
  </si>
  <si>
    <t xml:space="preserve">Tracking</t>
  </si>
  <si>
    <t xml:space="preserve">Localizax</t>
  </si>
  <si>
    <t xml:space="preserve">No exp</t>
  </si>
  <si>
    <t xml:space="preserve">Experim.</t>
  </si>
  <si>
    <t xml:space="preserve">Memory</t>
  </si>
  <si>
    <t xml:space="preserve">Comm</t>
  </si>
  <si>
    <t xml:space="preserve">LogicalTh</t>
  </si>
  <si>
    <t xml:space="preserve">Time/plan</t>
  </si>
  <si>
    <t xml:space="preserve">Languaje</t>
  </si>
  <si>
    <t xml:space="preserve">Pred/diag</t>
  </si>
  <si>
    <t xml:space="preserve">Monit</t>
  </si>
  <si>
    <t xml:space="preserve">Emerge</t>
  </si>
  <si>
    <t xml:space="preserve">RecPers</t>
  </si>
  <si>
    <t xml:space="preserve">SocialTh</t>
  </si>
  <si>
    <t xml:space="preserve">Track</t>
  </si>
  <si>
    <t xml:space="preserve">Location</t>
  </si>
  <si>
    <t xml:space="preserve">Rehab</t>
  </si>
  <si>
    <t xml:space="preserve">Columna1</t>
  </si>
  <si>
    <t xml:space="preserve">Columna110</t>
  </si>
  <si>
    <t xml:space="preserve">Columna111</t>
  </si>
  <si>
    <t xml:space="preserve">Columna2</t>
  </si>
  <si>
    <t xml:space="preserve">Columna3</t>
  </si>
  <si>
    <t xml:space="preserve">Columna4</t>
  </si>
  <si>
    <t xml:space="preserve">Columna5</t>
  </si>
  <si>
    <t xml:space="preserve">Columna6</t>
  </si>
  <si>
    <t xml:space="preserve">Columna7</t>
  </si>
  <si>
    <t xml:space="preserve">Columna8</t>
  </si>
  <si>
    <t xml:space="preserve">Columna9</t>
  </si>
  <si>
    <t xml:space="preserve">Columna94</t>
  </si>
  <si>
    <t xml:space="preserve">Columna10</t>
  </si>
  <si>
    <t xml:space="preserve">Columna103</t>
  </si>
  <si>
    <t xml:space="preserve">Columna102</t>
  </si>
  <si>
    <t xml:space="preserve">Columna11</t>
  </si>
  <si>
    <t xml:space="preserve">Columna12</t>
  </si>
  <si>
    <t xml:space="preserve">Columna13</t>
  </si>
  <si>
    <t xml:space="preserve">Columna14</t>
  </si>
  <si>
    <t xml:space="preserve">Columna15</t>
  </si>
  <si>
    <t xml:space="preserve">Columna16</t>
  </si>
  <si>
    <t xml:space="preserve">Columna17</t>
  </si>
  <si>
    <t xml:space="preserve">Columna18</t>
  </si>
  <si>
    <t xml:space="preserve">Columna19</t>
  </si>
  <si>
    <t xml:space="preserve">Columna20</t>
  </si>
  <si>
    <t xml:space="preserve">Columna21</t>
  </si>
  <si>
    <t xml:space="preserve">Columna22</t>
  </si>
  <si>
    <t xml:space="preserve">Columna23</t>
  </si>
  <si>
    <t xml:space="preserve">Columna24</t>
  </si>
  <si>
    <t xml:space="preserve">Columna25</t>
  </si>
  <si>
    <t xml:space="preserve">Columna26</t>
  </si>
  <si>
    <t xml:space="preserve">Columna27</t>
  </si>
  <si>
    <t xml:space="preserve">Columna28</t>
  </si>
  <si>
    <t xml:space="preserve">Columna29</t>
  </si>
  <si>
    <t xml:space="preserve">Columna30</t>
  </si>
  <si>
    <t xml:space="preserve">Columna31</t>
  </si>
  <si>
    <t xml:space="preserve">Columna32</t>
  </si>
  <si>
    <t xml:space="preserve">Columna33</t>
  </si>
  <si>
    <t xml:space="preserve">Columna34</t>
  </si>
  <si>
    <t xml:space="preserve">Columna35</t>
  </si>
  <si>
    <t xml:space="preserve">Columna36</t>
  </si>
  <si>
    <t xml:space="preserve">Columna37</t>
  </si>
  <si>
    <t xml:space="preserve">Columna38</t>
  </si>
  <si>
    <t xml:space="preserve">Columna39</t>
  </si>
  <si>
    <t xml:space="preserve">Columna40</t>
  </si>
  <si>
    <t xml:space="preserve">Columna41</t>
  </si>
  <si>
    <t xml:space="preserve">Columna42</t>
  </si>
  <si>
    <t xml:space="preserve">Columna43</t>
  </si>
  <si>
    <t xml:space="preserve">Columna44</t>
  </si>
  <si>
    <t xml:space="preserve">Columna45</t>
  </si>
  <si>
    <t xml:space="preserve">Columna46</t>
  </si>
  <si>
    <t xml:space="preserve">Columna47</t>
  </si>
  <si>
    <t xml:space="preserve">Columna48</t>
  </si>
  <si>
    <t xml:space="preserve">Columna49</t>
  </si>
  <si>
    <t xml:space="preserve">Columna50</t>
  </si>
  <si>
    <t xml:space="preserve">Columna51</t>
  </si>
  <si>
    <t xml:space="preserve">Columna52</t>
  </si>
  <si>
    <t xml:space="preserve">Columna53</t>
  </si>
  <si>
    <t xml:space="preserve">Columna54</t>
  </si>
  <si>
    <t xml:space="preserve">Columna55</t>
  </si>
  <si>
    <t xml:space="preserve">Columna56</t>
  </si>
  <si>
    <t xml:space="preserve">Columna57</t>
  </si>
  <si>
    <t xml:space="preserve">Columna58</t>
  </si>
  <si>
    <t xml:space="preserve">Columna59</t>
  </si>
  <si>
    <t xml:space="preserve">Columna60</t>
  </si>
  <si>
    <t xml:space="preserve">Columna61</t>
  </si>
  <si>
    <t xml:space="preserve">Columna612</t>
  </si>
  <si>
    <t xml:space="preserve">Columna62</t>
  </si>
  <si>
    <t xml:space="preserve">Columna63</t>
  </si>
  <si>
    <t xml:space="preserve">Columna64</t>
  </si>
  <si>
    <t xml:space="preserve">Columna65</t>
  </si>
  <si>
    <t xml:space="preserve">Columna653</t>
  </si>
  <si>
    <t xml:space="preserve">Columna652</t>
  </si>
  <si>
    <t xml:space="preserve">Columna66</t>
  </si>
  <si>
    <t xml:space="preserve">Columna67</t>
  </si>
  <si>
    <t xml:space="preserve">Columna68</t>
  </si>
  <si>
    <t xml:space="preserve">Columna69</t>
  </si>
  <si>
    <t xml:space="preserve">Columna70</t>
  </si>
  <si>
    <t xml:space="preserve">Columna71</t>
  </si>
  <si>
    <t xml:space="preserve">Columna72</t>
  </si>
  <si>
    <t xml:space="preserve">Columna73</t>
  </si>
  <si>
    <t xml:space="preserve">Columna74</t>
  </si>
  <si>
    <t xml:space="preserve">Columna75</t>
  </si>
  <si>
    <t xml:space="preserve">Columna76</t>
  </si>
  <si>
    <t xml:space="preserve">Columna762</t>
  </si>
  <si>
    <t xml:space="preserve">Columna77</t>
  </si>
  <si>
    <t xml:space="preserve">Columna78</t>
  </si>
  <si>
    <t xml:space="preserve">Columna79</t>
  </si>
  <si>
    <t xml:space="preserve">Columna80</t>
  </si>
  <si>
    <t xml:space="preserve">Columna81</t>
  </si>
  <si>
    <t xml:space="preserve">Columna82</t>
  </si>
  <si>
    <t xml:space="preserve">Columna83</t>
  </si>
  <si>
    <t xml:space="preserve">Columna84</t>
  </si>
  <si>
    <t xml:space="preserve">Columna85</t>
  </si>
  <si>
    <t xml:space="preserve">Columna86</t>
  </si>
  <si>
    <t xml:space="preserve">Columna87</t>
  </si>
  <si>
    <t xml:space="preserve">Columna88</t>
  </si>
  <si>
    <t xml:space="preserve">Columna89</t>
  </si>
  <si>
    <t xml:space="preserve">Columna90</t>
  </si>
  <si>
    <t xml:space="preserve">Columna91</t>
  </si>
  <si>
    <t xml:space="preserve">Columna92</t>
  </si>
  <si>
    <t xml:space="preserve">Columna93</t>
  </si>
  <si>
    <r>
      <rPr>
        <sz val="11"/>
        <color rgb="FF000000"/>
        <rFont val="Calibri"/>
        <family val="2"/>
        <charset val="1"/>
      </rPr>
      <t xml:space="preserve">Código de colores: </t>
    </r>
    <r>
      <rPr>
        <b val="true"/>
        <sz val="16"/>
        <color rgb="FFE46C0A"/>
        <rFont val="Calibri"/>
        <family val="2"/>
        <charset val="1"/>
      </rPr>
      <t xml:space="preserve">Artículo,</t>
    </r>
    <r>
      <rPr>
        <b val="true"/>
        <sz val="16"/>
        <color rgb="FF000000"/>
        <rFont val="Calibri"/>
        <family val="2"/>
        <charset val="1"/>
      </rPr>
      <t xml:space="preserve"> </t>
    </r>
    <r>
      <rPr>
        <b val="true"/>
        <sz val="16"/>
        <color rgb="FF1F497D"/>
        <rFont val="Calibri"/>
        <family val="2"/>
        <charset val="1"/>
      </rPr>
      <t xml:space="preserve">Software,</t>
    </r>
    <r>
      <rPr>
        <b val="true"/>
        <sz val="16"/>
        <color rgb="FF000000"/>
        <rFont val="Calibri"/>
        <family val="2"/>
        <charset val="1"/>
      </rPr>
      <t xml:space="preserve"> </t>
    </r>
    <r>
      <rPr>
        <b val="true"/>
        <sz val="16"/>
        <color rgb="FF00B050"/>
        <rFont val="Calibri"/>
        <family val="2"/>
        <charset val="1"/>
      </rPr>
      <t xml:space="preserve">Hardware,</t>
    </r>
    <r>
      <rPr>
        <b val="true"/>
        <sz val="16"/>
        <color rgb="FF000000"/>
        <rFont val="Calibri"/>
        <family val="2"/>
        <charset val="1"/>
      </rPr>
      <t xml:space="preserve"> </t>
    </r>
    <r>
      <rPr>
        <b val="true"/>
        <sz val="16"/>
        <color rgb="FFC00000"/>
        <rFont val="Calibri"/>
        <family val="2"/>
        <charset val="1"/>
      </rPr>
      <t xml:space="preserve">Sensores,</t>
    </r>
    <r>
      <rPr>
        <b val="true"/>
        <sz val="16"/>
        <color rgb="FF000000"/>
        <rFont val="Calibri"/>
        <family val="2"/>
        <charset val="1"/>
      </rPr>
      <t xml:space="preserve"> Navegación</t>
    </r>
  </si>
  <si>
    <t xml:space="preserve">article</t>
  </si>
  <si>
    <t xml:space="preserve">Elsevier</t>
  </si>
  <si>
    <t xml:space="preserve">Pattern Recognition Letters</t>
  </si>
  <si>
    <t xml:space="preserve">Efficient image mosaicing for multi-robot visual underwater mapping</t>
  </si>
  <si>
    <t xml:space="preserve">Elibol, Armagan; Kim, Jinwhan; Gracias, Nuno; Garcia, Rafael</t>
  </si>
  <si>
    <t xml:space="preserve">South Korea, Spain</t>
  </si>
  <si>
    <t xml:space="preserve">Image mosaicing, Unmanned underwater vehicles, Visual mapping</t>
  </si>
  <si>
    <t xml:space="preserve">real</t>
  </si>
  <si>
    <t xml:space="preserve">1</t>
  </si>
  <si>
    <t xml:space="preserve">The core of Feature-based Image Mosaicing (FIM) is pairwise image registration, which relies on establishing correspondences that satisfy the motion of the vehicle between images. This requires feature detection and description steps based on the pixel values. Authors reached a less computational -intensive algorithm.</t>
  </si>
  <si>
    <t xml:space="preserve">like all other Feature-based Image
Mosaicing (FIM) methods, the performance of our proposed
method is highly dependent on image registration</t>
  </si>
  <si>
    <t xml:space="preserve">an efficient method
for obtaining the map of an area surveyed using multiple robots.
Our proposed method obtains similar results with less computational
effort, i.e., time and resources, compared with existing
approaches.</t>
  </si>
  <si>
    <t xml:space="preserve">512x384</t>
  </si>
  <si>
    <t xml:space="preserve">X</t>
  </si>
  <si>
    <t xml:space="preserve">Elsevier Ltd</t>
  </si>
  <si>
    <t xml:space="preserve">Engineering Applications of Artificial Intelligence</t>
  </si>
  <si>
    <t xml:space="preserve">Underwater image restoration via backscatter pixel prior and color compensation</t>
  </si>
  <si>
    <t xml:space="preserve">Zhou, Jingchun; Yang, Tongyu; Chu, Weishen; Zhang, Weishi</t>
  </si>
  <si>
    <t xml:space="preserve">China, USA</t>
  </si>
  <si>
    <t xml:space="preserve">Backscatter removal, Color compensation, Color correction, Image restoration, Underwater image</t>
  </si>
  <si>
    <t xml:space="preserve">2</t>
  </si>
  <si>
    <t xml:space="preserve">Muy interesante y completo. No sólo ofrece resultados muy buenos en el preprocesado de las imágenes, sino que estudian distintos tipos de aguas y explican modelos de refracción de la luz solar en el agua, y cómo compensar cromáticamente este efecto. Después de este preprocesado, se podrían aplicar algoritmos de reconocimiento topológico con mayor éxito. </t>
  </si>
  <si>
    <t xml:space="preserve">Although the proposed method
was not the fastest, it handled both light scattering and color shift well.
Further code and hardware optimization will result in larger speed up,
which is left for future research. Since the accuracy of the depth map is directly
related to the accuracy of the estimation of other coefficients in the
revised model, the depth map estimation method will be improved in
the future.</t>
  </si>
  <si>
    <t xml:space="preserve">we proposed a restoration method based on
a comprehensive image formation model. The method did not require
additional data, except for an underwater image. All the experimental
results confirmed that the proposed method could effectively solve the
problem of underwater image degradation. Even for underwater images
with strong attenuation of the red channel, the method was still able
to obtain better subjective experimental results without red artifacts
than the compared methods.</t>
  </si>
  <si>
    <t xml:space="preserve">inproceedings</t>
  </si>
  <si>
    <t xml:space="preserve">Elsevier B.V.</t>
  </si>
  <si>
    <t xml:space="preserve">Procedia Computer Science</t>
  </si>
  <si>
    <t xml:space="preserve">Optimization of Underwater Marker Detection Based on YOLOv3</t>
  </si>
  <si>
    <t xml:space="preserve">Jiang, Ning; Wang, Jinlei; Kong, Linghui; Zhang, Shu; Dong, Junyu</t>
  </si>
  <si>
    <t xml:space="preserve">China</t>
  </si>
  <si>
    <t xml:space="preserve">Computer vision, Deep learning, Underwater marker detection</t>
  </si>
  <si>
    <t xml:space="preserve">3</t>
  </si>
  <si>
    <t xml:space="preserve">an effective optimization method for detecting marker in many kinds of environments.
Especially underwater, the detection algorithm based on deep learning is far superior to the traditional image processing
methods. And we make a unique marker dataset for the application scene of our experiment, which also can be
applied to other scenarios.</t>
  </si>
  <si>
    <t xml:space="preserve">Nvidia RTX 2080Ti</t>
  </si>
  <si>
    <t xml:space="preserve">1920x1080</t>
  </si>
  <si>
    <t xml:space="preserve">linux Ubuntu 16.04 </t>
  </si>
  <si>
    <t xml:space="preserve">Pycharm (IDE)</t>
  </si>
  <si>
    <t xml:space="preserve">Hindawi Limited</t>
  </si>
  <si>
    <t xml:space="preserve">Mathematical Problems in Engineering</t>
  </si>
  <si>
    <t xml:space="preserve">Marine Organism Detection and Classification from Underwater Vision Based on the Deep CNN Method</t>
  </si>
  <si>
    <t xml:space="preserve">Han, Fenglei; Yao, Jingzheng; Zhu, Haitao; Wang, Chunhui</t>
  </si>
  <si>
    <t xml:space="preserve">real, database</t>
  </si>
  <si>
    <t xml:space="preserve">4</t>
  </si>
  <si>
    <t xml:space="preserve">we
are going to do more research on the size prediction and
underwater picking technology, so the more accurate detection
is more important for our future research</t>
  </si>
  <si>
    <t xml:space="preserve">A deep CNN network is proposed to realize the detection and classification of marine organisms, which is based on faster RCNN and the modified method of hyper net. -e modified framework is used to achieve the marine organism
detection on the underwater dataset, which is obtained using
the ROV and from the Underwater Robot Picking Contest.
-e analysis and the detection results show that the method
proposed in this paper is feasible to be applied in the underwater
vision detection. -e mAP is more than 90% when
the IoU is set to be equal to 0.7. -e detection time is 58 ms
running on the GPU of NVIDIA GTX 1080ti, which is
enough to be used on a camera installed on the ROV to
achieve the real-time detection.</t>
  </si>
  <si>
    <t xml:space="preserve">Nvidia GTX 1080Ti</t>
  </si>
  <si>
    <t xml:space="preserve">Journal of Sensors</t>
  </si>
  <si>
    <t xml:space="preserve">Underwater Image Processing and Object Detection Based on Deep CNN Method</t>
  </si>
  <si>
    <t xml:space="preserve">database</t>
  </si>
  <si>
    <t xml:space="preserve">5</t>
  </si>
  <si>
    <t xml:space="preserve">Through comparison with the Fast RCNN, Faster
RCNN, and the original YOLO V3, scheme 2 is verified to be better in detecting underwater objects. The detection speed is
about 50 FPS (Frames per Second), and mAP (mean Average Precision) is about 90%. Authors claim it to be fast enough for underwater exploration. 
</t>
  </si>
  <si>
    <t xml:space="preserve">The proposed method
is suitable for our underwater robot to detect the objects,
which is not better than the typical methods for the other
dataset. And dropout layers and other technologies are not
significant in this model; the reconstruction of the network
by using a more complicated algorithm would be more
effective.</t>
  </si>
  <si>
    <t xml:space="preserve">The underwater visionis in low quality, and the objects are always overlapped andshaded, so the original YOLO V3 [30] method is not very effective for underwater detection; two methods are proposed
to deal with these problems. Through detection results
comparison with the other methods, the scheme 2 can give
a better detection. The trained model is used to assist the
ROV to detect underwater objects; although some of the
objects are missed, the effectiveness and capability of the
proposed method are obviously verified by the qualitative
and quantitative evaluation results.</t>
  </si>
  <si>
    <t xml:space="preserve">SAGE Publications Inc.</t>
  </si>
  <si>
    <t xml:space="preserve">International Journal of Advanced Robotic Systems</t>
  </si>
  <si>
    <t xml:space="preserve">Underwater image matching by incorporating structural constraints</t>
  </si>
  <si>
    <t xml:space="preserve">Yang, Xu; Liu, Zhi Yong; Qiao, Hong; Song, Yong Bo; Ren, Shu Nan; Ji, Da Xiong; Zheng, Sui Wu</t>
  </si>
  <si>
    <t xml:space="preserve">Underwater image, feature correspondence, image matching, underwater robot</t>
  </si>
  <si>
    <t xml:space="preserve">6</t>
  </si>
  <si>
    <t xml:space="preserve">One of our future works is to generalize the
proposed image matching framework to some typical
underwater image processing tasks, such as image stitching,
or underwater robot operations, such as visionbased
object grasping.</t>
  </si>
  <si>
    <t xml:space="preserve">an underwater image matching
framework by incorporating structural constraints. The
major advantage of the proposed scheme lies in its
resistent to the feature descriptor ambiguity problem
caused by the blurring appearance of the underwater
images.</t>
  </si>
  <si>
    <t xml:space="preserve">Visual detection and feature recognition of underwater target using a novel model-based method</t>
  </si>
  <si>
    <t xml:space="preserve">Ji, Daxiong; Li, Haichao; Chen, Chen Wei; Song, Wei; Zhu, Shiqiang</t>
  </si>
  <si>
    <t xml:space="preserve">Machine vision, object recognition and classification, performance evaluation of vision systems, robot vision, segmentation and grouping, vision systems</t>
  </si>
  <si>
    <t xml:space="preserve">7</t>
  </si>
  <si>
    <t xml:space="preserve">Fourier analysis and segmentation</t>
  </si>
  <si>
    <t xml:space="preserve">Future work will focus on two parts. First, to adapt to the
underwater environment better, it is asked to establish an
extension library based on more diverse hydrological environments
for improving the practicality and applicability of
the model. Then, the algorithm will be deployed for
target search, homing, and docking for an AUV.
Furthermore, we are interested in one of the current hot
spots—simultaneous localization and mapping (SLAM).
Underwater obstacle detection and recognition algorithm
will be implemented as a support algorithm for SLAM
solutions in underwater environment.</t>
  </si>
  <si>
    <t xml:space="preserve">we built a preliminary underwater optical signal transmission error model. The algorithm was designed for visual detection and feature recognition of underwater formal targets. Three basic shapes were chosen
to develop the detection and recognition algorithm: a circle,
a triangle, and a rectangle. The co-segmentation algorithm,
based on gray level threshold and HSV color, was used to
divide the target from the background. Fourier descriptors
were used to describe shape features and calculate the distortion
error. The error matrix is represented as the comprehensive
factors in transmission error model. Distortion
error involves underwater image enhancement and dehazing
using model-based fusion for corrosion estimation.
Experimental results prove the validity and reliability of
the model and the algorithm.</t>
  </si>
  <si>
    <t xml:space="preserve">Mobile phone</t>
  </si>
  <si>
    <t xml:space="preserve">mobile phone</t>
  </si>
  <si>
    <t xml:space="preserve">13MP</t>
  </si>
  <si>
    <t xml:space="preserve">MDPI AG</t>
  </si>
  <si>
    <t xml:space="preserve">Applied Sciences (Switzerland)</t>
  </si>
  <si>
    <t xml:space="preserve">Distributed adaptive neural network control applied to a formation tracking of a group of low-cost underwater drones in hazardous environments</t>
  </si>
  <si>
    <t xml:space="preserve">Pham, Hoang Anh; Soriano, Thierry; Ngo, Van Hien; Gies, Valentin</t>
  </si>
  <si>
    <t xml:space="preserve">France, Vietnam</t>
  </si>
  <si>
    <t xml:space="preserve">Collision and obstacle avoidance, Distributed adaptive neural network control, Gazebo, Low-cost underwater robotics, Robot operating system (ROS)</t>
  </si>
  <si>
    <t xml:space="preserve">theorethical</t>
  </si>
  <si>
    <t xml:space="preserve">8</t>
  </si>
  <si>
    <t xml:space="preserve">Utilizan el sistema operativo ROS y el simulador Gazebo para controlar la trayectoria de los robots mediante redes neuronales. Desarrollo matemático bueno y útil.</t>
  </si>
  <si>
    <t xml:space="preserve">first step for future research to develop an application of multiple low-cost underwater drones.
Several important issues along this research are to be addressed in the future, such as performing
experiments in a pool with image processing algorithms to determine the relative position of the UUV
follower and UUV leader, and the integration of some low-cost sensors (i.e., a sonar, an underwater
LiDAR) to increase accuracy in determining the distance between UUVs.
Although the approach is distributed, due to its implementation on the ROV-1 platform,
the calculations are still centralized in the implementation aspect. However, with ROV-2 being
released, the computations will be distributed completely for each UUV. In addition, we have only
studied a group of UUVs on three degrees of freedom (3-DOF). In the future, the research will be
extended to 6-DOF, where the effect of depth control of UUVs will be investigated.</t>
  </si>
  <si>
    <t xml:space="preserve">A complete scenario of the underwater drone operation has been simulated by
integrating the formation tracking control term and the collision-obstacle avoidance term. In particular,
the use of a neural network technique approximates unknown parameters of UUV, thereby designing
controllers to compensate for these parameters.</t>
  </si>
  <si>
    <t xml:space="preserve">Robust flow field signal estimation method for flow sensing by underwater robotics</t>
  </si>
  <si>
    <t xml:space="preserve">Lin, Xinghua; Qin, Qing; Wang, Xiaoming; Zhang, Junxia</t>
  </si>
  <si>
    <t xml:space="preserve">Flow sensing, Machine learning, Signal estimation method, Underwater robotic, Underwater targets recognition, Volterra series model</t>
  </si>
  <si>
    <t xml:space="preserve">51  </t>
  </si>
  <si>
    <t xml:space="preserve">9</t>
  </si>
  <si>
    <t xml:space="preserve">Interesantes las ventajas de este algoritmo bioinspirado respecto al artículo anterior (8). Más sensible a pequeña señal, eficiente y robusto. Todo esto para la estimación del flujo con sus sensores correspondientes.</t>
  </si>
  <si>
    <t xml:space="preserve">In future work, the authors intend to apply this procedure considering an experimental
setup in a natural underwater environment.</t>
  </si>
  <si>
    <t xml:space="preserve">to estimate the flow field signal change based on the flow sensing mechanism
of a lateral line system, so to improve the environment adaptability of AUVs, a novel
KKF-VSM was provided, using the Kautz function as the kernel function. This is a novelty compared to previous works, relying on RBF-NNM and VSM with frequency response as the kernel function. KKF-VSM showed better accuracy at predicting regular and irregular noise. Furthermore, KKF-VSM appeared to capture weak undesired signals more easily, and its filter ability was more robust than that of RBF-NNM. </t>
  </si>
  <si>
    <t xml:space="preserve">Intelligent Service Robotics</t>
  </si>
  <si>
    <t xml:space="preserve">Color-based underwater object recognition using water light attenuation</t>
  </si>
  <si>
    <t xml:space="preserve">Bazeille, Stéphane; Quidu, Isabelle; Jaulin, Luc</t>
  </si>
  <si>
    <t xml:space="preserve">France</t>
  </si>
  <si>
    <t xml:space="preserve">Color, Light attenuation, Underwater robot, Vision</t>
  </si>
  <si>
    <t xml:space="preserve">10</t>
  </si>
  <si>
    <t xml:space="preserve">The generalization of our method taking into account the backscattering component will be studied in a future work. The proposed method has also to be assessed on more images in different conditions to be definitively validated. The possibility to process dark colors is a further topic of research. Results are promising and can be improved by taking into account the temporal feature.
Consequently our future work will be to improve robustness by varying the constraints over the time. This local refinement could consist for example in strengthening the constraints to avoid false alarms when there are no compatible colors, but
to relax it in the neighborhood of a compatible pixel when compatible colors begin to be detected.</t>
  </si>
  <si>
    <t xml:space="preserve">a new object recognition technique
based exclusively on the color feature. The proposed
method consists of detecting colors compatible with the color
of a given object by taking into account the underwater color
constancy problem. This color-based method is naturally
robust to partial occlusion, object position and scale change.
The implemented algorithm works directly on the raw data,
it is fast and needs few computers resources. It is really convenient
for robotic applications where computer resources
are limited and shared between different robot components.
The compatible color concept considering light attenuation
in water leads to a new color-based recognition method. It
enables the use of color in many underwater robot applications
such as target interception, object tracking or obstacle
detection.</t>
  </si>
  <si>
    <t xml:space="preserve">generic</t>
  </si>
  <si>
    <t xml:space="preserve">Chemistry and Ecology</t>
  </si>
  <si>
    <t xml:space="preserve">Innovative technologies in underwater archaeology: Field experience, open problems, and research lines</t>
  </si>
  <si>
    <t xml:space="preserve">Caiti, A.; Casalino, G.; Conte, G.; Zanoli, S. M.</t>
  </si>
  <si>
    <t xml:space="preserve">Italy</t>
  </si>
  <si>
    <t xml:space="preserve">Marine technology, Submarine robotics, Underwater acoustic, Underwater archaeology</t>
  </si>
  <si>
    <t xml:space="preserve">11</t>
  </si>
  <si>
    <t xml:space="preserve">Although the two applications presented here are independent from each other, it should
be made clear that both are basic components of a future system able to complete the inspection
and the collection of scientific archaeological data at a given site in a fully automated
manner.                                                                                                        Underwater and oceanic engineering has the long-term goal of providing
the archaeology community with a user-friendly, simple-to-operate instrumentation, powerful
enough to conduct systematic surveys and inspections at depths greater than those usually
reached by divers.</t>
  </si>
  <si>
    <t xml:space="preserve">ongoing technological developments that may be merged toward the final goal of fully automated detection and inspection of an archaeological site. In particular, current advances in 3-D acoustic backscattering measurements for remote inspection of buried artefacts and vision-based robot control methodologies
for fine positioning and accurate site survey are described.                                                          successful with respect to the preliminary plans</t>
  </si>
  <si>
    <t xml:space="preserve">Springer Netherlands</t>
  </si>
  <si>
    <t xml:space="preserve">Journal of Intelligent and Robotic Systems: Theory and Applications</t>
  </si>
  <si>
    <t xml:space="preserve">Fast Underwater Image Mosaicing through Submapping</t>
  </si>
  <si>
    <t xml:space="preserve">South Korea, Turkey, Spain</t>
  </si>
  <si>
    <t xml:space="preserve">Image mosaicing, Underwater robotics, Visual mapping</t>
  </si>
  <si>
    <t xml:space="preserve">12</t>
  </si>
  <si>
    <t xml:space="preserve">Interesante enfoque basado en la obtención de mosaicos apoyados previamente por clasificación clustering para reducir coste computacional. 
Usan Descriptores de características para establecer las relaciones más estrechas entre parejas de imágenes (aristas con menor peso).
</t>
  </si>
  <si>
    <t xml:space="preserve">submapping to obtain the mosaic of the surveyed area
based only on information contained in the acquired
images. The submaps were obtained through the modified
agglomerative hierarchical clustering method
applied over the initial similarity information derived
from descriptor matching. Submapping allows a large
amount of computation time to be saved as compared
with the existing approaches, while it also reduces the
total number of image matching attempts.</t>
  </si>
  <si>
    <t xml:space="preserve">Intel Core i7</t>
  </si>
  <si>
    <t xml:space="preserve">Matlab R2011b</t>
  </si>
  <si>
    <t xml:space="preserve">Frontiers Media S. A</t>
  </si>
  <si>
    <t xml:space="preserve">Frontiers in Marine Science</t>
  </si>
  <si>
    <t xml:space="preserve">RecoMIA-recommendations for marine image annotation: Lessons learned and future directions</t>
  </si>
  <si>
    <t xml:space="preserve">Schoening, Timm; Osterloff, Jonas; Nattkemper, Tim W.</t>
  </si>
  <si>
    <t xml:space="preserve">Germany</t>
  </si>
  <si>
    <t xml:space="preserve">Environmental informatics, Environmental monitoring, Environmental sciences, Habitat mapping, Marine image annotation, Marine image informatics, Marine imaging, Mega fauna</t>
  </si>
  <si>
    <t xml:space="preserve">13</t>
  </si>
  <si>
    <t xml:space="preserve">To find a trade-off between a large visual footprint and a good annotation quality, at sufficient level of category detail, is a challenge for the near future.</t>
  </si>
  <si>
    <t xml:space="preserve">a review on available methods to analyze the annotation performance of different observers when
manually annotating images from underwater environments.</t>
  </si>
  <si>
    <t xml:space="preserve">Journal of Marine Science and Engineering</t>
  </si>
  <si>
    <t xml:space="preserve">Toward a highly accurate classification of underwater cable images via deep convolutional neural network</t>
  </si>
  <si>
    <t xml:space="preserve">Thum, Guan Wei; Tang, Sai Hong; Ahmad, Siti Azfanizam; Alrifaey, Moath</t>
  </si>
  <si>
    <t xml:space="preserve">Malaysia</t>
  </si>
  <si>
    <t xml:space="preserve">Data augmentation, Deep learning, Image classification, Pipelines, Transfer learning, Underwater cable</t>
  </si>
  <si>
    <t xml:space="preserve">14</t>
  </si>
  <si>
    <t xml:space="preserve">For future works, researchers may opt to further
improve the deep CNN models by localizing the position of underwater cable in the images. It is
suggested for them to apply other types of deep learning approaches, such as Region-based CNN,
Fast Region-based CNN, and Mask Region-based CNN. In some of the fields, deep learning had
been used to perform defect detection such as road crack, building crack, etc. It is also suggested for
researchers to collect a new image dataset to train the deep CNN model to perform an inspection of
underwater cable, power cable, or underwater pipeline. The constraint for both suggestions is the
collection of suitable image data as deep learning required a huge amount of data for it to capture
those features that researchers are interested in.</t>
  </si>
  <si>
    <t xml:space="preserve">several deep CNN models were chosen to perform the classification of underwater
cable images, whereby transfer learning and data augmentation were implemented to enhance the
model performance in classifying underwater cable images from underwater images. Among the
deep CNN models evaluated, MobileNetV2 yielded the best performance valued at 93.5% when deep
feature learning and data augmentation techniques were applied. Furthermore, the advantages of
the deep learning method include its capability to identify underwater cable in any situation when
a large volume of images related to the cable is provided to train the deep CNN model. In contrast,
its drawbacks consist of more computational power required and expensive GPUs necessary to process
the large amount of data and complex data models. Based on the experiment results, it can be concluded
that the deep learning method is powerful and highly accurate in the classification of underwater cable
images.</t>
  </si>
  <si>
    <t xml:space="preserve">Nvidia GeForce 940MX</t>
  </si>
  <si>
    <t xml:space="preserve">75x75</t>
  </si>
  <si>
    <t xml:space="preserve">MDPI</t>
  </si>
  <si>
    <t xml:space="preserve">Micromachines</t>
  </si>
  <si>
    <t xml:space="preserve">Multiple bio-inspired father–son underwater robot for underwater target object acquisition and identification</t>
  </si>
  <si>
    <t xml:space="preserve">An, Ruochen; Guo, Shuxiang; Yu, Yuanhua; Li, Chunying; Awa, Tendeng</t>
  </si>
  <si>
    <t xml:space="preserve">Japan, China</t>
  </si>
  <si>
    <t xml:space="preserve">Bionic robot, Father–son underwater robot system, Hydrodynamic analysis, Spherical underwater robot</t>
  </si>
  <si>
    <t xml:space="preserve">0</t>
  </si>
  <si>
    <t xml:space="preserve">15</t>
  </si>
  <si>
    <t xml:space="preserve">In future work we will focus on will focus on combining other sensors to achieve more complex underwater tasks, such as grabbing underwater objects.</t>
  </si>
  <si>
    <t xml:space="preserve">a bio-inspired Father–Son Underwater Robotic System (FURS) is designed
for underwater target image information acquisition and identification tasks. The
proposed system can rapidly approach the underwater target object using the propeller
thruster of SUR that the father underwater robot of the FURS, and then, multi-SURs cruise
around the target object by using the water-jet thruster. A Salamandra-inspired son underwater
robot for the father–son robot system was developed. The son underwater robot
is the manipulator for the FURS. The design of the son underwater robot can approach
difficult-to-reach areas in the shallow area, also avoiding the risk of the large manipulator
damaging underwater targets. The proposes FURS is suitable for shallow waters.</t>
  </si>
  <si>
    <t xml:space="preserve">review</t>
  </si>
  <si>
    <t xml:space="preserve">Springer Science and Business Media Deutschland GmbH</t>
  </si>
  <si>
    <t xml:space="preserve">Journal of Real-Time Image Processing</t>
  </si>
  <si>
    <t xml:space="preserve">Real-time underwater image enhancement: a systematic review</t>
  </si>
  <si>
    <t xml:space="preserve">Moghimi, Mohammad Kazem; Mohanna, Farahnaz</t>
  </si>
  <si>
    <t xml:space="preserve">Iran</t>
  </si>
  <si>
    <t xml:space="preserve">Color correction, Image de-hazing, Image enhancement, Real-time processing, Software improvement, Underwater images</t>
  </si>
  <si>
    <t xml:space="preserve">16</t>
  </si>
  <si>
    <t xml:space="preserve">Review about underwater image enhancement</t>
  </si>
  <si>
    <t xml:space="preserve">Remote Sensing</t>
  </si>
  <si>
    <t xml:space="preserve">Mapping and classification of ecologically sensitive marine habitats using unmanned aerial vehicle (UAV) imagery and Object-Based Image Analysis (OBIA)</t>
  </si>
  <si>
    <t xml:space="preserve">Ventura, Daniele; Bonifazi, Andrea; Gravina, Maria Flavia; Belluscio, Andrea; Ardizzone, Giandomenico</t>
  </si>
  <si>
    <t xml:space="preserve">Aerial mapping, Image classification, Mapping, Marine coastal habitats, Mediterranean Sea, Object-based image analysis (OBIA), Structure from Motion (SfM), Unmanned aerial systems/vehicles (UAS/UAV)</t>
  </si>
  <si>
    <t xml:space="preserve">17</t>
  </si>
  <si>
    <t xml:space="preserve">SfM + OBIA algorithms</t>
  </si>
  <si>
    <t xml:space="preserve">Arduino Mega</t>
  </si>
  <si>
    <t xml:space="preserve">ArduPilot Mega v2.5</t>
  </si>
  <si>
    <t xml:space="preserve">4000x3000</t>
  </si>
  <si>
    <t xml:space="preserve">JPEG</t>
  </si>
  <si>
    <t xml:space="preserve">Object Recognition and Semantic Mapping for Underwater Vehicles Using Sonar Data</t>
  </si>
  <si>
    <t xml:space="preserve">dos Santos, Matheus; Drews, Paulo; Núñez, Pedro; Botelho, Silvia</t>
  </si>
  <si>
    <t xml:space="preserve">Brazil, Spain</t>
  </si>
  <si>
    <t xml:space="preserve">Forward looking sonar, Object recognition, Robot vision, Semantic mapping, Underwater robot</t>
  </si>
  <si>
    <t xml:space="preserve">18</t>
  </si>
  <si>
    <t xml:space="preserve">Interesante por trabajar con SONAR.
The object segmentation is performed by an
algorithm specifically developed for acoustic images. 
The object
classification is performed by the Support Vector Machine
(SVM) classifier using the Radial Basis Function (RBF) kernel.
</t>
  </si>
  <si>
    <t xml:space="preserve">16-bit</t>
  </si>
  <si>
    <t xml:space="preserve">Sensors (Switzerland)</t>
  </si>
  <si>
    <t xml:space="preserve">Segmentation and tracking of anticyclonic eddies during a submarine volcanic eruption using ocean colour imagery</t>
  </si>
  <si>
    <t xml:space="preserve">Marcello, Javier; Eugenio, Francisco; Estrada-Allis, Sheila; Sangrà, Pablo</t>
  </si>
  <si>
    <t xml:space="preserve">Spain</t>
  </si>
  <si>
    <t xml:space="preserve">Clustering, Eddies, MERIS, MODIS, Segmentation, Thresholding, Volcano, Watershed, Worldview-2</t>
  </si>
  <si>
    <t xml:space="preserve">19</t>
  </si>
  <si>
    <t xml:space="preserve">Underwater target detection and 3D reconstruction system based on binocular vision</t>
  </si>
  <si>
    <t xml:space="preserve">Huo, Guanying; Wu, Ziyin; Li, Jiabiao; Li, Shoujun</t>
  </si>
  <si>
    <t xml:space="preserve">3D reconstruction, Binocular vision, Disparity map optimization, Semi-global stereo matching, Underwater target detection</t>
  </si>
  <si>
    <t xml:space="preserve">20</t>
  </si>
  <si>
    <t xml:space="preserve">Intel Core i5</t>
  </si>
  <si>
    <t xml:space="preserve">Windows 7 </t>
  </si>
  <si>
    <t xml:space="preserve">Visual Studio 2015</t>
  </si>
  <si>
    <t xml:space="preserve">State of the art of underwater active optical 3D scanners</t>
  </si>
  <si>
    <t xml:space="preserve">Castillón, Miguel; Palomer, Albert; Forest, Josep; Ridao, Pere</t>
  </si>
  <si>
    <t xml:space="preserve">3D reconstruction, Active 3D techniques, Underwater 3D laser scanners, Underwater imaging, Underwater robotics</t>
  </si>
  <si>
    <t xml:space="preserve">21</t>
  </si>
  <si>
    <t xml:space="preserve">Generation and processing of simulated underwater images for infrastructure visual inspection with UUVs</t>
  </si>
  <si>
    <t xml:space="preserve">Álvarez-Tuñón, Olaya; Jardón, Alberto; Balaguer, Carlos</t>
  </si>
  <si>
    <t xml:space="preserve">Style transfer, Underwater image formation modelling, Underwater image simulation, Underwater robotics</t>
  </si>
  <si>
    <t xml:space="preserve">22</t>
  </si>
  <si>
    <t xml:space="preserve">The application of sector-scanning sonar: Strategy for efficient and precise sector-scanning using freedom of underwater walking robot in shallow water</t>
  </si>
  <si>
    <t xml:space="preserve">Baek, Hyuk; Jun, Bong Huan; Noh, Myounggyu D.</t>
  </si>
  <si>
    <t xml:space="preserve">South Korea</t>
  </si>
  <si>
    <t xml:space="preserve">CR200, CRABSTER, ROV, Reverberation, Sector scanning sonar, Underwater walking robot</t>
  </si>
  <si>
    <t xml:space="preserve">23</t>
  </si>
  <si>
    <t xml:space="preserve">Método de adquisivión de imágenes SONAR</t>
  </si>
  <si>
    <t xml:space="preserve">Evaluation of several feature detectors/extractors on underwater images towards vslam</t>
  </si>
  <si>
    <t xml:space="preserve">Hidalgo, Franco; Bräunl, Thomas</t>
  </si>
  <si>
    <t xml:space="preserve">Australia, Peru</t>
  </si>
  <si>
    <t xml:space="preserve">AKAZE, BRISK, Descriptor, Detector, Monocular underwater, ORB, SIFT, SURF, Underwater robots, Underwater video, VSLAM</t>
  </si>
  <si>
    <t xml:space="preserve">24</t>
  </si>
  <si>
    <t xml:space="preserve">SLAM algorithm takes into account the notion of a subject and tracks its position within the study area.
For robot motion.
</t>
  </si>
  <si>
    <t xml:space="preserve">1024 x 768 </t>
  </si>
  <si>
    <t xml:space="preserve">Linux</t>
  </si>
  <si>
    <t xml:space="preserve">Sensors</t>
  </si>
  <si>
    <t xml:space="preserve">A matching algorithm for underwater acoustic and optical images based on image attribute transfer and local features</t>
  </si>
  <si>
    <t xml:space="preserve">Zhou, Xiaoteng; Yu, Changli; Yuan, Xin; Luo, Citong</t>
  </si>
  <si>
    <t xml:space="preserve">Attribute transfer, Image processing, Multimodal image matching, Sensor data fusion</t>
  </si>
  <si>
    <t xml:space="preserve">25</t>
  </si>
  <si>
    <t xml:space="preserve">CNN-based approach</t>
  </si>
  <si>
    <t xml:space="preserve">Nvidia RTX 2070</t>
  </si>
  <si>
    <t xml:space="preserve">1 (dual frequency identification sonar)</t>
  </si>
  <si>
    <t xml:space="preserve">Windows</t>
  </si>
  <si>
    <t xml:space="preserve">Python</t>
  </si>
  <si>
    <t xml:space="preserve">Springer London</t>
  </si>
  <si>
    <t xml:space="preserve">Signal, Image and Video Processing</t>
  </si>
  <si>
    <t xml:space="preserve">Efficient underwater image and video enhancement based on Retinex</t>
  </si>
  <si>
    <t xml:space="preserve">Tang, Chong; von Lukas, Uwe Freiherr; Vahl, Matthias; Wang, Shuo; Wang, Yu; Tan, Min</t>
  </si>
  <si>
    <t xml:space="preserve">China, Germany</t>
  </si>
  <si>
    <t xml:space="preserve">Color correction, Contrast improvement, MSRCP, Retinex, Underwater video processing</t>
  </si>
  <si>
    <t xml:space="preserve">26</t>
  </si>
  <si>
    <t xml:space="preserve">Retinex imita la forma en que los humanos capturan el color en la visión.</t>
  </si>
  <si>
    <t xml:space="preserve">NVIDIA DENVER 2</t>
  </si>
  <si>
    <t xml:space="preserve">Jetson TX2</t>
  </si>
  <si>
    <t xml:space="preserve">AEKF-SLAM: A new algorithm for robotic underwater navigation</t>
  </si>
  <si>
    <t xml:space="preserve">Yuan, Xin; Martínez-Ortega, José Fernán; Fernández, José Antonio Sánchez; Eckert, Martina</t>
  </si>
  <si>
    <t xml:space="preserve">Augmented extended Kalman filter (AEKF), Computational complexity, FastSLAM 2.0, Loop closure, Underwater simultaneous localization and mapping (SLAM)</t>
  </si>
  <si>
    <t xml:space="preserve">27</t>
  </si>
  <si>
    <t xml:space="preserve">Muy interesante comparativa de algoritmos para la navegación submarina, pros y contras + mejora de los autores.</t>
  </si>
  <si>
    <t xml:space="preserve">Institute of Physics Publishing</t>
  </si>
  <si>
    <t xml:space="preserve">IOP Conference Series: Earth and Environmental Science</t>
  </si>
  <si>
    <t xml:space="preserve">Underwater Object Segmentation Algorithm Based on Depth Information</t>
  </si>
  <si>
    <t xml:space="preserve">Zhu, Xiaowen; Hu, Zheyu; Tu, Dawei; Zhang, Xu</t>
  </si>
  <si>
    <t xml:space="preserve">28</t>
  </si>
  <si>
    <t xml:space="preserve">report</t>
  </si>
  <si>
    <t xml:space="preserve">Title of dissertation: PATH PLANNING, FLOW ESTIMATION, AND DYNAMIC CONTROL FOR UNDERWATER VEHICLES</t>
  </si>
  <si>
    <t xml:space="preserve">Lagor, Francis D.; Paley, Derek A.</t>
  </si>
  <si>
    <t xml:space="preserve">USA</t>
  </si>
  <si>
    <t xml:space="preserve">29</t>
  </si>
  <si>
    <t xml:space="preserve">Disertación sobre modelos de mecánica de fluidos aplicados a un pez robótico. </t>
  </si>
  <si>
    <t xml:space="preserve">Frontiers Media S.A.</t>
  </si>
  <si>
    <t xml:space="preserve">Frontiers in Neurorobotics</t>
  </si>
  <si>
    <t xml:space="preserve">Underwater Localization and Mapping Based on Multi-Beam Forward Looking Sonar</t>
  </si>
  <si>
    <t xml:space="preserve">Cheng, Chensheng; Wang, Can; Yang, Dianyu; Liu, Weidong; Zhang, Feihu</t>
  </si>
  <si>
    <t xml:space="preserve">SLAM, grid map, multi-beam forward looking sonar, point cloud, underwater vehicle</t>
  </si>
  <si>
    <t xml:space="preserve">30</t>
  </si>
  <si>
    <t xml:space="preserve">Uso de un sensor Sonar multi-haz para el mapeo y localización del sujeto. Tras esto se aplica u método de segmentación. El artículo ha sido publicado en enero del 2022, consiguiendo en poco tiempo unas 24 citas.</t>
  </si>
  <si>
    <t xml:space="preserve">Thesis</t>
  </si>
  <si>
    <t xml:space="preserve">VISION BASED CONTROL OF AUTONOMOUS UNDERWATER VEHICLES</t>
  </si>
  <si>
    <t xml:space="preserve">Thakur, Karansingh</t>
  </si>
  <si>
    <t xml:space="preserve">31</t>
  </si>
  <si>
    <t xml:space="preserve">Tesis interesante que propone un nuevo sistema de control de trayectoria submarina, basado en los algoritmos clásicos PBVS e IBVS, suponiendo una mejora respecto a este último, con ligero coste computacional y eliminación de la necesidad de GPS, etc.; sólo basado en la cámara óptica.</t>
  </si>
  <si>
    <t xml:space="preserve">International Journal of Robotics Research</t>
  </si>
  <si>
    <t xml:space="preserve">Visual-inertial sensor fusion: Localization, mapping and sensor-to-sensor Self-calibration</t>
  </si>
  <si>
    <t xml:space="preserve">Kelly, Jonathan; Sukhatme, Gaurav S.</t>
  </si>
  <si>
    <t xml:space="preserve">Self-calibration, computer vision, inertial navigation, observability, sensor fusion</t>
  </si>
  <si>
    <t xml:space="preserve">32</t>
  </si>
  <si>
    <t xml:space="preserve">640x480</t>
  </si>
  <si>
    <t xml:space="preserve">Robotics</t>
  </si>
  <si>
    <t xml:space="preserve">A review of visual-inertial simultaneous localization and mapping from filtering-based and optimization-based perspectives</t>
  </si>
  <si>
    <t xml:space="preserve">Chen, Chang; Zhu, Hua; Li, Menggang; You, Shaoze</t>
  </si>
  <si>
    <t xml:space="preserve">Computer vision, Localization, Navigation, Robotics, SLAM, Sensor fusion</t>
  </si>
  <si>
    <t xml:space="preserve">33</t>
  </si>
  <si>
    <t xml:space="preserve">Interesante review sobre dos grandes grupos de algoritmos de control de trayectoria, con datos sobre el uso de CPU y hardware de cámaras incluido.</t>
  </si>
  <si>
    <t xml:space="preserve">Multi-sensor fusion for underwater vehicle localization by augmentation of rbf neural network and error-state kalman filter</t>
  </si>
  <si>
    <t xml:space="preserve">Shaukat, Nabil; Ali, Ahmed; Iqbal, Muhammad Javed; Moinuddin, Muhammad; Otero, Pablo</t>
  </si>
  <si>
    <t xml:space="preserve">Spain, Saudi Arabia</t>
  </si>
  <si>
    <t xml:space="preserve">Localization, Multi-sensor fusion, Navigation, RBF, Underwater robotics, Underwater vehicle</t>
  </si>
  <si>
    <t xml:space="preserve">34</t>
  </si>
  <si>
    <t xml:space="preserve">Estrategia reciente que mejora los resultados del filtro de Kalman tradicional para la fusión de sensores gracias a una red neuronal.</t>
  </si>
  <si>
    <t xml:space="preserve">Multimedia Systems</t>
  </si>
  <si>
    <t xml:space="preserve">DeepRecog: Threefold underwater image deblurring and object recognition framework for AUV vision systems</t>
  </si>
  <si>
    <t xml:space="preserve">Pranav, M. V.; Madhav, A. V. Shreyas; Meena, Janaki</t>
  </si>
  <si>
    <t xml:space="preserve">India</t>
  </si>
  <si>
    <t xml:space="preserve">Autonomous underwater vehicles, Deep learning, Image deblurring, Object recognition, Underwater vision</t>
  </si>
  <si>
    <t xml:space="preserve">35</t>
  </si>
  <si>
    <t xml:space="preserve">El objetivo es el reconocimiento de especies acuáticas en tiempo real.</t>
  </si>
  <si>
    <t xml:space="preserve">IOP Publishing Ltd</t>
  </si>
  <si>
    <t xml:space="preserve">Journal of Physics: Conference Series</t>
  </si>
  <si>
    <t xml:space="preserve">Research on Stable Motion Control Method of Underwater Robot Based on Collaborative Filtering Technology</t>
  </si>
  <si>
    <t xml:space="preserve">Peng, Cheng</t>
  </si>
  <si>
    <t xml:space="preserve">36</t>
  </si>
  <si>
    <t xml:space="preserve">Los autores proponen una trayectoria trapezoidal en el diagrama velocidad-tiempo para una mejor estabilidad:
“A simple trapezoidal trajectory can be
used to increase the underwater robot's speed from 0 to a desired constant value, and then reduce it to 0.”
</t>
  </si>
  <si>
    <t xml:space="preserve">Drones</t>
  </si>
  <si>
    <t xml:space="preserve">Navigation of underwater drones and integration of acoustic sensing with onboard inertial navigation system</t>
  </si>
  <si>
    <t xml:space="preserve">Miller, Alexander; Miller, Boris; Miller, Gregory</t>
  </si>
  <si>
    <t xml:space="preserve">Russia</t>
  </si>
  <si>
    <t xml:space="preserve">Acoustic sensing, Autonomous underwater vehicles, Data fusion, Navigation</t>
  </si>
  <si>
    <t xml:space="preserve">37</t>
  </si>
  <si>
    <t xml:space="preserve">Combinación de sensórica: algoritmos aplicables. Artículo completo en el desarrollo matemático y muy reciente (Ago 21).</t>
  </si>
  <si>
    <t xml:space="preserve">John Wiley and Sons Inc.</t>
  </si>
  <si>
    <t xml:space="preserve">Journal of Field Robotics</t>
  </si>
  <si>
    <t xml:space="preserve">Terrain-aided navigation for long-endurance and deep-rated autonomous underwater vehicles</t>
  </si>
  <si>
    <t xml:space="preserve">Salavasidis, Georgios; Munafò, Andrea; Harris, Catherine A.; Prampart, Thomas; Templeton, Robert; Smart, Micheal; Roper, Daniel T.; Pebody, Miles; McPhail, Stephen D.; Rogers, Eric; Phillips, Alexander B.</t>
  </si>
  <si>
    <t xml:space="preserve">UK</t>
  </si>
  <si>
    <t xml:space="preserve">long-range AUV navigation, marine robotics, nonlinear filtering, terrain-aided navigation</t>
  </si>
  <si>
    <t xml:space="preserve">38</t>
  </si>
  <si>
    <t xml:space="preserve">Dirigido a obtener errores constantes en la ubicación del submarino en largas travesías, a diferencia de otros métodos que acumulan error conforme aumenta la distancia recorrida.</t>
  </si>
  <si>
    <t xml:space="preserve">Toward efficient navigation in uncertain gyre-like flows</t>
  </si>
  <si>
    <t xml:space="preserve">Heckman, Christoffer R.; Schwartz, Ira B.; Hsieh, M. Ani</t>
  </si>
  <si>
    <t xml:space="preserve">Lagrangian coherent structures, Underwater robots, navigation</t>
  </si>
  <si>
    <t xml:space="preserve">39</t>
  </si>
  <si>
    <t xml:space="preserve">Es de aplicación especialmente en entornos con flujo no conocido completamente, donde los sistemas de control son costosos.</t>
  </si>
  <si>
    <t xml:space="preserve">Polar grid navigation algorithm for unmanned underwater vehicles</t>
  </si>
  <si>
    <t xml:space="preserve">Yan, Zheping; Wang, Lu; Zhang, Wei; Zhou, Jiajia; Wang, Man</t>
  </si>
  <si>
    <t xml:space="preserve">Grid frame, Modified adaptive Kalman filter, T-S fuzzy logic, The polar region, Unmanned underwater vehicle (UUV)</t>
  </si>
  <si>
    <t xml:space="preserve">40</t>
  </si>
  <si>
    <t xml:space="preserve">Los autores proponen un sistema de navegación submarina para UUV (Unmanned Underwater Vehicle) en coordenadas polares; un enfoque novedoso en este campo. Ofrece mayor precisión que AKF.</t>
  </si>
  <si>
    <t xml:space="preserve">Nonlinear Dynamics</t>
  </si>
  <si>
    <t xml:space="preserve">Parameter identification of a nonlinear model: replicating the motion response of an autonomous underwater vehicle for dynamic environments</t>
  </si>
  <si>
    <t xml:space="preserve">S. A.T. Randeni, P.; Forrest, A. L.; Cossu, R.; Leong, Z. Q.; Ranmuthugala, D.; Schmidt, Val</t>
  </si>
  <si>
    <t xml:space="preserve">Australia, USA</t>
  </si>
  <si>
    <t xml:space="preserve">Autonomous underwater vehicles (AUVs), Mathematical models, Model-aided inertial navigation system, Recursive least squares optimisation, System identification, Underwater localisation</t>
  </si>
  <si>
    <t xml:space="preserve">41</t>
  </si>
  <si>
    <t xml:space="preserve">Aunque el modelo dinámico para UUV puede ser calibrado en distintos entornos con éxito, no se ha comprobado experimentalmente hasta la fecha.</t>
  </si>
  <si>
    <t xml:space="preserve">Robotic Bridge Inspection Within Strategic Flood Evacuation Planning</t>
  </si>
  <si>
    <t xml:space="preserve">Mueller, Christian A.; Fromm, Tobias; Buelow, Heiko; Birk, Andreas; Garsch, Maximilian; Gebbeken, Norbert</t>
  </si>
  <si>
    <t xml:space="preserve">42</t>
  </si>
  <si>
    <t xml:space="preserve">Institute of Electrical and Electronics Engineers Inc.</t>
  </si>
  <si>
    <t xml:space="preserve">IEEE Transactions on Image Processing</t>
  </si>
  <si>
    <t xml:space="preserve">An Underwater Image Enhancement Benchmark Dataset and beyond</t>
  </si>
  <si>
    <t xml:space="preserve">Li, Chongyi; Guo, Chunle; Ren, Wenqi; Cong, Runmin; Hou, Junhui; Kwong, Sam; Tao, Dacheng</t>
  </si>
  <si>
    <t xml:space="preserve">China, Australia</t>
  </si>
  <si>
    <t xml:space="preserve">Underwater image enhancement, comprehensive evaluation, deep learning, real-world underwater images</t>
  </si>
  <si>
    <t xml:space="preserve">database &amp; synthetic</t>
  </si>
  <si>
    <t xml:space="preserve">43</t>
  </si>
  <si>
    <t xml:space="preserve">Interesante red neuronal aplicable de forma general al ambiente marino 
(Water-Net CNN), ofreciendo buenos resultados.
Problemática:
1) the existing algorithms follow inaccurate
image formation models or assumptions which inherently
limit the performance of underwater image enhancement;
and 2) some volunteers do not understand the underwater
imaging physical model, thus they may ignore the effect of
the presence of backscatter in far ranges. Note that the use of
inaccurate imaging models is a major problem which keeps the
field of underwater computer vision at standstill.
</t>
  </si>
  <si>
    <t xml:space="preserve">112x112</t>
  </si>
  <si>
    <t xml:space="preserve">IEEE Journal of Oceanic Engineering</t>
  </si>
  <si>
    <t xml:space="preserve">Computer Modeling and the Design of Optimal Underwater Imaging Systems</t>
  </si>
  <si>
    <t xml:space="preserve">Jaffe, Jules S.</t>
  </si>
  <si>
    <t xml:space="preserve">44</t>
  </si>
  <si>
    <t xml:space="preserve">Interesante el estudio de la radiación submarina mediante primeros principios y cómo side-lighting ofrece mejor contraste que el sistema LIBEC (Light In Back of the Camera).</t>
  </si>
  <si>
    <t xml:space="preserve">Color Balance and Fusion for Underwater Image Enhancement</t>
  </si>
  <si>
    <t xml:space="preserve">Ancuti, Codruta O.; Ancuti, Cosmin; Vleeschouwer, Christophe De; Bekaert, Philippe</t>
  </si>
  <si>
    <t xml:space="preserve">Belgium, Romania</t>
  </si>
  <si>
    <t xml:space="preserve">Underwater, image fusion, white-balancing</t>
  </si>
  <si>
    <t xml:space="preserve">45</t>
  </si>
  <si>
    <t xml:space="preserve">Muy interesante preprocesado para segmentación y detección local de características. Able to enhance a wide range
of underwater images (e.g. different cameras, depths, light
conditions) with high accuracy, being able to recover important
faded features and edges.
</t>
  </si>
  <si>
    <t xml:space="preserve">Eurasip Journal on Advances in Signal Processing</t>
  </si>
  <si>
    <t xml:space="preserve">Underwater image processing: State of the art of restoration and image enhancement methods</t>
  </si>
  <si>
    <t xml:space="preserve">Corchs, Silvia; Schettini, Raimondo</t>
  </si>
  <si>
    <t xml:space="preserve">46</t>
  </si>
  <si>
    <t xml:space="preserve">Water (Switzerland)</t>
  </si>
  <si>
    <t xml:space="preserve">Use of drones for the topo-bathymetric monitoring of the reservoirs of the Segura River Basin</t>
  </si>
  <si>
    <t xml:space="preserve">Erena, Manuel; Atenza, Joaquín F.; García-Galiano, Sandra; Domínguez, José A.; Bernabé, José M.</t>
  </si>
  <si>
    <t xml:space="preserve">Spain, Czech Republic</t>
  </si>
  <si>
    <t xml:space="preserve">Ardupilot, Bathymetric probe, OpenSource, Photogrammetry</t>
  </si>
  <si>
    <t xml:space="preserve">47</t>
  </si>
  <si>
    <t xml:space="preserve">Arduino Mega </t>
  </si>
  <si>
    <t xml:space="preserve">Qgroundcontrol</t>
  </si>
  <si>
    <t xml:space="preserve">Institute of Electrical and Electronics Engineers (IEEE)</t>
  </si>
  <si>
    <t xml:space="preserve">Informative Multiview Planning for Underwater Sensors</t>
  </si>
  <si>
    <t xml:space="preserve">Shin, Jaejeong; Chang, Shi; Weaver, Joshua; Isaacs, Jason C.; Fu, Bo; Ferrari, Silvia</t>
  </si>
  <si>
    <t xml:space="preserve">48</t>
  </si>
  <si>
    <t xml:space="preserve">Interesante y novedosa estrategia de navegación para una captura eficiente de información de los sensores, superando los algoritmos anteriores bajo varias métricas.</t>
  </si>
  <si>
    <t xml:space="preserve">Association for Computing Machinery</t>
  </si>
  <si>
    <t xml:space="preserve">ACM International Conference Proceeding Series</t>
  </si>
  <si>
    <t xml:space="preserve">Real-time image enhancement for vision-based autonomous underwater vehicle navigation in murky waters</t>
  </si>
  <si>
    <t xml:space="preserve">Chen, Wenjie; Rahmati, Mehdi; Sadhu, Vidyasagar; Pompili, Dario</t>
  </si>
  <si>
    <t xml:space="preserve">Generative Adversarial Networks (GANs), Image dehazing, Image enhancement, Underwater image processing</t>
  </si>
  <si>
    <t xml:space="preserve">49</t>
  </si>
  <si>
    <t xml:space="preserve">Interesante algoritmo de navegación clásico adaptado al ambiente submarino.
When the image
is very blurry, the results of UDCP and DCP are bellow average.
However, for some light blurred images, these two methods show
better results than GAN networks
</t>
  </si>
  <si>
    <t xml:space="preserve">Objective Assessment of Nonlinear Segmentation Approaches to Gray Level Underwater Images</t>
  </si>
  <si>
    <t xml:space="preserve">Ye, Zhengmao</t>
  </si>
  <si>
    <t xml:space="preserve">Discrete Entropy, Gray Level Energy, Information Redundancy, K-Means Segmentation, Mutual Information, Relative Entropy, Watershed Segmentation</t>
  </si>
  <si>
    <t xml:space="preserve">50</t>
  </si>
  <si>
    <t xml:space="preserve">Applied Sciences</t>
  </si>
  <si>
    <t xml:space="preserve">A Survey of Target Detection and Recognition Methods in Underwater Turbid Areas</t>
  </si>
  <si>
    <t xml:space="preserve">Yuan, Xin; Guo, Linxu; Luo, Citong; Zhou, Xiaoteng; Yu, Changli</t>
  </si>
  <si>
    <t xml:space="preserve">dataset</t>
  </si>
  <si>
    <t xml:space="preserve">51</t>
  </si>
  <si>
    <t xml:space="preserve">Interesante artículo que sirve como guía para la elección de datasets y consejos para la captura submarina en aguas turbias.</t>
  </si>
  <si>
    <t xml:space="preserve">Springer</t>
  </si>
  <si>
    <t xml:space="preserve">Multidimensional Systems and Signal Processing</t>
  </si>
  <si>
    <t xml:space="preserve">Visibility improvement of underwater turbid image using hybrid restoration network with weighted filter</t>
  </si>
  <si>
    <t xml:space="preserve">Muthuraman, Dhana Lakshmi; Santhanam, Sakthivel Murugan</t>
  </si>
  <si>
    <t xml:space="preserve">Convolutional neural network (ConvNet), Generative adversarial network (GAN), Masking, Submersible imageries, Thresholding</t>
  </si>
  <si>
    <t xml:space="preserve">52</t>
  </si>
  <si>
    <t xml:space="preserve">Muy interesante preprocesado de imágenes submarinas turbias con mejores resultados (+57%) que los enfoques anteriores. Varios escenarios (estanque, lago, tanque).
For the turbid underwater images, the range of pixel intensity values lies between 0
and 150 (60% del total de información).
</t>
  </si>
  <si>
    <t xml:space="preserve">As future work, the complete haze-removal in the background and the
augmentation of the enhanced images can be done and feed into the classification network
to perform underwater image classification, object detection, etc.</t>
  </si>
  <si>
    <t xml:space="preserve">1280x720</t>
  </si>
  <si>
    <t xml:space="preserve">OCEANS 2015 - MTS/IEEE Washington</t>
  </si>
  <si>
    <t xml:space="preserve">Fast accurate fish detection and recognition of underwater images with Fast R-CNN</t>
  </si>
  <si>
    <t xml:space="preserve">Li, Xiu; Shang, Min; Qin, Hongwei; Chen, Liansheng</t>
  </si>
  <si>
    <t xml:space="preserve">Fast R-CNN, Fish detection and recognition, deep ConvNets, underwater images</t>
  </si>
  <si>
    <t xml:space="preserve">164</t>
  </si>
  <si>
    <t xml:space="preserve">53</t>
  </si>
  <si>
    <t xml:space="preserve">Detección mediante CNN de distintas familias de peces.</t>
  </si>
  <si>
    <t xml:space="preserve">JVE International</t>
  </si>
  <si>
    <t xml:space="preserve">Journal of Vibroengineering</t>
  </si>
  <si>
    <t xml:space="preserve">2158. Underwater robotic system for reservoir maintenance</t>
  </si>
  <si>
    <t xml:space="preserve">Kohut, Piotr; Giergiel, Mariusz; Cieslak, Patryk; Ciszewski, Michal; Buratowski, Tomasz</t>
  </si>
  <si>
    <t xml:space="preserve">Poland</t>
  </si>
  <si>
    <t xml:space="preserve">ROV, Tank inspection, Tracked robot, Underwater robotics, Vision-based measurements</t>
  </si>
  <si>
    <t xml:space="preserve">54</t>
  </si>
  <si>
    <t xml:space="preserve">Incluyen las ecuaciones cinemáticas del robot para la navegación, buen punto de partida.</t>
  </si>
  <si>
    <t xml:space="preserve">Nature Publishing Group</t>
  </si>
  <si>
    <t xml:space="preserve">Scientific Reports</t>
  </si>
  <si>
    <t xml:space="preserve">A highly sensitive underwater video system for use in turbid aquaculture ponds</t>
  </si>
  <si>
    <t xml:space="preserve">Hung, Chin Chang; Tsao, Shih Chieh; Huang, Kuo Hao; Jang, Jia Pu; Chang, Hsu Kuang; Dobbs, Fred C.</t>
  </si>
  <si>
    <t xml:space="preserve">Taiwan</t>
  </si>
  <si>
    <t xml:space="preserve">55</t>
  </si>
  <si>
    <t xml:space="preserve">Tienen la estrategia de capturar con una cámara FullHD de alta sensibilidad el entorno submarino turbio a color, excepto cuando la intensidad es menor a 15 lux, que cambian a escala de grises.</t>
  </si>
  <si>
    <t xml:space="preserve">2021 National Conference on Communications, NCC 2021</t>
  </si>
  <si>
    <t xml:space="preserve">Visibility restoration of diverse turbid underwater images- two step approach</t>
  </si>
  <si>
    <t xml:space="preserve">Cecilia, S. Mary; Murugan, S. Sakthivel</t>
  </si>
  <si>
    <t xml:space="preserve">Diverse environment, Sediment laden, Underwater images, Visibility restoration</t>
  </si>
  <si>
    <t xml:space="preserve">56</t>
  </si>
  <si>
    <t xml:space="preserve">Matlab </t>
  </si>
  <si>
    <t xml:space="preserve">Journal of Experimental Marine Biology and Ecology</t>
  </si>
  <si>
    <t xml:space="preserve">3-D reconstruction of biological objects using underwater video technique and image processing</t>
  </si>
  <si>
    <t xml:space="preserve">Cocito, S.; Sgorbini, S.; Peirano, A.; Valle, M.</t>
  </si>
  <si>
    <t xml:space="preserve">3-D modelling, Bioconstructors, Morphology, Surface area, Underwater video, Volume</t>
  </si>
  <si>
    <t xml:space="preserve">57</t>
  </si>
  <si>
    <t xml:space="preserve">Pentium III</t>
  </si>
  <si>
    <t xml:space="preserve">720x756</t>
  </si>
  <si>
    <t xml:space="preserve">BMP</t>
  </si>
  <si>
    <t xml:space="preserve">DVCaptureR, MOD3D</t>
  </si>
  <si>
    <t xml:space="preserve">Engineering Letters, 26:4</t>
  </si>
  <si>
    <t xml:space="preserve">Automatic Measurement of Fish Weight and Size by Processing Underwater Hatchery Images</t>
  </si>
  <si>
    <t xml:space="preserve">Colombia</t>
  </si>
  <si>
    <t xml:space="preserve">Index Terms-Image processing, algorithms, contrast, fishes, image segmentation, saliency, underwater images</t>
  </si>
  <si>
    <t xml:space="preserve">58</t>
  </si>
  <si>
    <t xml:space="preserve">Muy Interesante aplicación al cálculo de peso y longitud de peces mediante regresión cúbica y segmentación, previo preprocesado.
Además, revisa en una tabla la literatura sobre segmentación y resultados obtenidos.
</t>
  </si>
  <si>
    <t xml:space="preserve">450x700</t>
  </si>
  <si>
    <t xml:space="preserve">book</t>
  </si>
  <si>
    <t xml:space="preserve">Underwater Image Segmentation with Co-Saliency Detection and Local Statistical Active Contour Model</t>
  </si>
  <si>
    <t xml:space="preserve">of Electrical, Institute; Engineers, Electronics</t>
  </si>
  <si>
    <t xml:space="preserve">China, Finnland, USA</t>
  </si>
  <si>
    <t xml:space="preserve">59</t>
  </si>
  <si>
    <t xml:space="preserve">Interesante combianción de k-means y segmentación</t>
  </si>
  <si>
    <t xml:space="preserve">Underwater Image Segmentation with Maximum Entropy based on Particle Swarm Optimization (PSO)</t>
  </si>
  <si>
    <t xml:space="preserve">Zhang, Rubo; Liu, Jing</t>
  </si>
  <si>
    <t xml:space="preserve">not mentioned</t>
  </si>
  <si>
    <t xml:space="preserve">60</t>
  </si>
  <si>
    <t xml:space="preserve">Interesante el uso de la entropía en segmentación co ayuda del algoritmos PSO.
Desventaja que se intenta reducir en este paper: el alto coste computacional.
</t>
  </si>
  <si>
    <t xml:space="preserve">576x768</t>
  </si>
  <si>
    <t xml:space="preserve">CogT &amp; DL</t>
  </si>
  <si>
    <t xml:space="preserve">Heslyh &amp; Safe</t>
  </si>
  <si>
    <t xml:space="preserve">Lei &amp; Soc</t>
  </si>
  <si>
    <t xml:space="preserve">Nav</t>
  </si>
  <si>
    <t xml:space="preserve">Carer Sup</t>
  </si>
  <si>
    <t xml:space="preserve">Investigation of chromatic aberration and its influence on the processing of underwater imagery</t>
  </si>
  <si>
    <t xml:space="preserve">Helmholz, Petra; Lichti, Derek D.</t>
  </si>
  <si>
    <t xml:space="preserve">Australia, Canada</t>
  </si>
  <si>
    <t xml:space="preserve">Accuracy, Adjustment constraint, Camera calibration, Chromatic aberration, Precision, Underwater/in-air comparison</t>
  </si>
  <si>
    <t xml:space="preserve">The aim of this paper is to investigate CA e ects in low-cost camera systems (several GoPro cameras) operated in an underwater environment. We found that underwater and in-air distortion profiles differed by more than 1000
times in terms of maximum displacement and in terms of curvature. Moreover, significant CA e ects
were found in the underwater profiles that did not exist in-air. Furthermore, the paper investigates
the e ect of adjustment constraints imposed on the underwater self-calibration and the reliability of
the interior orientation parameters. The analysis of the precision shows that in-air RMS values are
just due to random errors. In contrast, the underwater calibration RMS values are 3x-6x higher than
the exterior orientation parameter (EOP) precision, so these values contain both random error and the
systematic e ects from the CA.</t>
  </si>
  <si>
    <t xml:space="preserve">Interesante análisis del efecto de aberración cromática en ambiente submarino para cámaras ópticas. Destaca la necesidad de hacer un calibrado previo en entorno submariono controlado (piscina, depósito) antes de utilizar las c´maras en el entorno real. Se recomienda el calibrado EPC</t>
  </si>
  <si>
    <t xml:space="preserve">GoPro Hero 5 Black</t>
  </si>
  <si>
    <t xml:space="preserve">International Journal of Applied Earth Observation and Geoinformation</t>
  </si>
  <si>
    <t xml:space="preserve">A review on deep learning in UAV remote sensing</t>
  </si>
  <si>
    <t xml:space="preserve">Osco, Lucas Prado; Junior, José Marcato; Ramos, Ana Paula Marques; de Castro Jorge, Lúcio André; Fatholahi, Sarah Narges; de Andrade Silva, Jonathan; Matsubara, Edson Takashi; Pistori, Hemerson; Gonçalves, Wesley Nunes; Li, Jonathan</t>
  </si>
  <si>
    <t xml:space="preserve">Brazil, Canada</t>
  </si>
  <si>
    <t xml:space="preserve">Convolutional neural networks, Remote sensing imagery, Unmanned aerial vehicles</t>
  </si>
  <si>
    <t xml:space="preserve">62</t>
  </si>
  <si>
    <t xml:space="preserve">Interesante para hablar de la evolución de las redes neuronales, así como el cambio progresivo del objetivo de procesado de imagen, esto es, nuevas tendencias y algoritmos.</t>
  </si>
  <si>
    <t xml:space="preserve">Understanding How Image Quality Affects Deep Neural Networks</t>
  </si>
  <si>
    <t xml:space="preserve">Dodge, Samuel; Karam, Lina</t>
  </si>
  <si>
    <t xml:space="preserve">613</t>
  </si>
  <si>
    <t xml:space="preserve">In this paper we provide an evaluation of 4 state-of-the-art deep neural network models for image classification under quality distortions. We consider five types of quality distortions: blur, noise, contrast, JPEG, and JPEG2000 compression. We show that the existing networks are susceptible to these quality distortions, particularly to blur and noise. These results enable future work in developing deep neural networks that are more invariant to quality distortions.</t>
  </si>
  <si>
    <t xml:space="preserve">La calidad de las imágenes influye en la precisión potencial de las redes neuronales convolucionales. El orden de importancia de estos efectos en el detrimento del accuracy sería: 1- Blur (todo tipo de CNNs) 2- Noise (especialmente en CNNs con bajo número de capas convolucionales) 3- JPEG (afecta a todos pero sólo para factores de calidad inferiores a 10) 4- Contrast (afecta a todos). The networks are surprisingly resilient to JPEG and JPEG2000 compression distortions. It is only at very low quality levels (quality parameter less than 10 for JPEG and PSNR less than 30 for JPEG2000) that the performance begins to decrease. This means that we can be reasonably confident that deep networks will perform well on compressed data, given that the compression level is sufficient.</t>
  </si>
  <si>
    <t xml:space="preserve">La posible utilidad de entrenar CNNs con imágenes de baja calidad, siendo el input de datos de baja calidad.</t>
  </si>
  <si>
    <t xml:space="preserve">Underwater Optical Imaging: The Past, the Present, and the Prospects</t>
  </si>
  <si>
    <t xml:space="preserve">Underwater optical imaging</t>
  </si>
  <si>
    <t xml:space="preserve">189</t>
  </si>
  <si>
    <t xml:space="preserve">64</t>
  </si>
  <si>
    <t xml:space="preserve">IEEE Transactions on Geoscience and Remote Sensing</t>
  </si>
  <si>
    <t xml:space="preserve">Automatic Detection of Underwater Small Targets using Forward-Looking Sonar Images</t>
  </si>
  <si>
    <t xml:space="preserve">Zhou, Tian; Si, Jikun; Wang, Luyao; Xu, Chao; Yu, Xiaoyang</t>
  </si>
  <si>
    <t xml:space="preserve">Clustering, Fisher discriminant, deep learning, pulse coupled neural network (PCNN), sonar image</t>
  </si>
  <si>
    <t xml:space="preserve">This article represents an automatic underwater target detection method using clustering, segmentation, and feature discrimination. First, we combine the fuzzy C-means clustering (FCM) and K-means to cluster the sonar image globally to obtain as many regions of interests (ROIs) as possible. Second, the pulse coupled neural network (PCNN) is used to locally segment the target boundary from the ROIs.
Finally, multiple features are extracted from the target area as the feature vector, which is inputted into the nonlinear converter to enlarge the features’ distance. Then we use Fisher discriminant to estimate the classification threshold, which realizes underwater target detection. The experimental results show that the proposed method has low detection error and good real-time performance under low false alarm probability, which is not inferior to popular deep learning approaches at present.</t>
  </si>
  <si>
    <t xml:space="preserve">Posible enfoque para clasificación de ROIs con fw-looking sonar.</t>
  </si>
  <si>
    <t xml:space="preserve">No comentado</t>
  </si>
  <si>
    <t xml:space="preserve">Se ha conseguido el objetivo de un algoritmo con bajo coste computacional, alta precisión y baja tasa de error, comparable a otras estrategias populares mediante redes neuronales en otros ámbitos.</t>
  </si>
  <si>
    <t xml:space="preserve">Proceedings - 2nd International Conference on Computing, Communication, Control and Automation, ICCUBEA 2016</t>
  </si>
  <si>
    <t xml:space="preserve">Implementation of barrel distortion correction on DSP in real time</t>
  </si>
  <si>
    <t xml:space="preserve">Awade, Prajwal G.; Bodhula, Ramakrishna; Chopadel, Nilkantha</t>
  </si>
  <si>
    <t xml:space="preserve">BF561, Barrel distortion, Bililzear interpolation, Blackfin, DSP, Digital signal processor, Fish eye, Lens correction, Lens distortion, Live video, Real time</t>
  </si>
  <si>
    <t xml:space="preserve">a barrel distortion correction algorithm in real time is presented in this work. The algorithm is implemented on the Analog Devices' BF561 Digital Signal Processor for real time distortion correction, and theresults are discussed.</t>
  </si>
  <si>
    <t xml:space="preserve">No es estrictamente real-time processing al necesitar más de 40 ms para cada fotograma en resolución PAL 720x576), pero ofrece buenos resultados finales</t>
  </si>
  <si>
    <t xml:space="preserve">Conseguir un procesado real-time para vídeo PAL, así como facilitar el manejo del usuario con este programa.</t>
  </si>
  <si>
    <t xml:space="preserve">Proceeding of 2018 15th International Joint Conference on Computer Science and Software Engineering, JCSSE 2018</t>
  </si>
  <si>
    <t xml:space="preserve">Chromatic Aberration Detection Based on Image Segmentation</t>
  </si>
  <si>
    <t xml:space="preserve">Kesornsukhon, Warawut; Visutsak, Porawat; Ratanasanya, San</t>
  </si>
  <si>
    <t xml:space="preserve">Thailand</t>
  </si>
  <si>
    <t xml:space="preserve">Chromatic Aberration Detection, Fully Connected Conditional Random Field, Image Segmentation</t>
  </si>
  <si>
    <t xml:space="preserve">However, none of the previous attempts
investigated the detection of CA using image segmentation. Therefore, this paper applies image segmentation method to detect CA and compares its performances to the existing methods of detecting CA. The unique characteristics of CA are applied to the selected image segmentation method in order to make it be able to identify the CA segments in the digital images. The preliminary experiments showed that the proposed exploitation can bring out the ability to detect CA with impressive results. The accuracy of the proposed method is up to 95.25% on the average with low false positive rate of 0.90% on the average. Moreover, the proposed method is 42.73% faster than the previous method on the average.</t>
  </si>
  <si>
    <t xml:space="preserve">Muy interesante algoritmo de segmentación rápido para detección de aberración cromática</t>
  </si>
  <si>
    <t xml:space="preserve">Hasta el momento no se había utilizado segmentación para detectar CA. Técnicas de fotogrametría y coordenadas, vectores de error era el estado del arte.</t>
  </si>
  <si>
    <t xml:space="preserve">IEEE</t>
  </si>
  <si>
    <t xml:space="preserve">IEEE Transactions on Consumer Electronics</t>
  </si>
  <si>
    <t xml:space="preserve">An embedded camera lens distortion correction method for mobile computing applications</t>
  </si>
  <si>
    <t xml:space="preserve">Yu, Wonpil</t>
  </si>
  <si>
    <t xml:space="preserve">Camera calibration, Digital camera, Geometric distortion, Image warping, Photometric distortion</t>
  </si>
  <si>
    <t xml:space="preserve">Lens geometric distortion coefficient of a digital camera is estimated using a simplified camera calibration technique, which is extended to calibration-free estimation method. Based on the estimate of the lens geometric distortion coefficient, image warping adapted for DSP architecture is applied. Photometric
distortion, on the other hand, is corrected by a nonlinear model fitting of a proposed photometric distortion model function. Light intensity profile distribution is obtained without precisely controlled illumination and memory requirement is considerably reduced compared with traditional lookup table (LUT) methods1.</t>
  </si>
  <si>
    <t xml:space="preserve">Posibilidad de empotrar el algoritmo en una plataforma debido a su bajo coste de proceso y memoria, así como el hecho de estar específicamente adaptado al modelo de distorsión concreto de la cámara.</t>
  </si>
  <si>
    <t xml:space="preserve">IEEE Computer Society</t>
  </si>
  <si>
    <t xml:space="preserve">Proceedings - International Conference on Image Processing, ICIP</t>
  </si>
  <si>
    <t xml:space="preserve">Efficient multi-image registration with illumination and lens distortion correction</t>
  </si>
  <si>
    <t xml:space="preserve">Ye, Getian; Pickering, Mark; Frater, Michael; Arnold, John</t>
  </si>
  <si>
    <t xml:space="preserve">Australia</t>
  </si>
  <si>
    <t xml:space="preserve">we propose efficient cumulative multi-image registration methods with illumination and lens distortion correction. It is shown that high efficiency can still be achieved for multiple images using the proposed methods. Some experimental results show the efficacy of the proposed methods.</t>
  </si>
  <si>
    <t xml:space="preserve">IEEE International Conference on Image Processing</t>
  </si>
  <si>
    <t xml:space="preserve">A new algorithm to correct fish-eye- and strong wide-angle-lens-distortion from single images</t>
  </si>
  <si>
    <t xml:space="preserve">Bräuer-Burchardt, C.; Voss, K.</t>
  </si>
  <si>
    <t xml:space="preserve">201</t>
  </si>
  <si>
    <t xml:space="preserve">A methodology for the correction of distortions in these cases using only single images and linearity of imaged objects is presented in this work. Contrary to most former algorithms, the algorithm discussed here does not depend on information about the real world co-ordinates of matching points. Moreover reference points determination and camera calibration is not required in this case.                                                                   The algorithm is based on circle fitting. It requires only the possibility of the extraction of distorted image points from straight lines in the 3D scene. Further, the actual distortion must approximately fit the chosen distortion model. For most fish-eye lenses appropriate distortion correction results can be obtained.</t>
  </si>
  <si>
    <t xml:space="preserve">International Geoscience and Remote Sensing Symposium (IGARSS)</t>
  </si>
  <si>
    <t xml:space="preserve">Effect of lossy image compression on image classification</t>
  </si>
  <si>
    <t xml:space="preserve">Paola, Justin D.; Schowengerdt, Robert A.</t>
  </si>
  <si>
    <t xml:space="preserve">20:1</t>
  </si>
  <si>
    <t xml:space="preserve">Interesante el efecto de la compresión JPEG en algoritmos de machine learning y redes neuronales. Son bastante robustos ante ratios de compresión 10:1 o superiores (20:1). Sin embargo, se pierde bastante detalle a nivel de pixel-pixel, no siendo un problema para detección de áreas grandes.</t>
  </si>
  <si>
    <t xml:space="preserve">5th Latin American Robotic Symposium, LARS 2008</t>
  </si>
  <si>
    <t xml:space="preserve">SLAM in underwater environment using SIFT and topologic maps</t>
  </si>
  <si>
    <t xml:space="preserve">Drews, Paulo; Botelho, Silvia; Gomes, S. Sebastiäo</t>
  </si>
  <si>
    <t xml:space="preserve">Brazil</t>
  </si>
  <si>
    <t xml:space="preserve">this paper proposes an approach to localization and mapping problem of underwater vehicle. Supposing the use of inspection cameras, this proposal
is composed of two stages: i) the use of computer vision through the algorithm SIFT to extract the features in underwater image sequences and ii) the development of topological maps to localization and navigation. The integration of such systems will allow simultaneous localization and mapping of the environment.
A set of tests with real robots was accomplished,
regarding online and performance issues. The results reveals an accuracy and robust approach to several underwater conditions, as illumination and noise, leading to a promissory and original SLAM technique.</t>
  </si>
  <si>
    <t xml:space="preserve">Muy interesante el enfoque escala-invariante para la navegación submarina, mediante creación de mapas topológicos con vectores nearest-neighbours.</t>
  </si>
  <si>
    <t xml:space="preserve">Se utiliza el espacio imagen en lugar del espacio de características invariantes vectoriales </t>
  </si>
  <si>
    <t xml:space="preserve">to detail the analyseof our topological mapping system, executing a set of tests with different scenarios and parameters, as sea area. We are also proposed the use of scale information provided by SIFT in conjunction with the altimeter information, allowing the estimation of the depth motion of the vehicle. The utilization of stereoscopic vision is also a possibility in order to provide more accuracy to the system.</t>
  </si>
  <si>
    <t xml:space="preserve">Intel Core 2</t>
  </si>
  <si>
    <t xml:space="preserve">320x240</t>
  </si>
  <si>
    <t xml:space="preserve">29.97</t>
  </si>
  <si>
    <t xml:space="preserve">Oceans Conference Record (IEEE)</t>
  </si>
  <si>
    <t xml:space="preserve">Underwater image stitching using globally optimal local homographies with application to seafloor mosaicing</t>
  </si>
  <si>
    <t xml:space="preserve">Elnashef, Bashar; Filin, Sagi</t>
  </si>
  <si>
    <t xml:space="preserve">Israel</t>
  </si>
  <si>
    <t xml:space="preserve">Image stitching, Mosaics, Seafloor mapping, Underwater imaging</t>
  </si>
  <si>
    <t xml:space="preserve">local warp model for the underwater
case, which improves the alignment and minimizes local
distortions when compared to the more common global
wrap approach. This we then improve by adding a global
constraint that allows generating optimal warps for all
images in a single optimization. This way, the distortions are also minimized globally and linearly in the least-squares sense. A comprehensive evaluation shows that the proposed method generates accurate alignments and provides natural looking mosaics. Additionally, we propose a sea floor mosaicing
pipeline that is based on our stitching method and
demonstrate how it yields accurate results even when applied on large datasets.</t>
  </si>
  <si>
    <t xml:space="preserve">Muy interesante algoritmo para generar mosaicos a partir de varias imágenes sin artefactos de bloques en la frontera de cada fotografía del mapa. Nuevo enfoque de optimización local con condicones de contorno globales</t>
  </si>
  <si>
    <t xml:space="preserve">Condiciones de contorno globales (global warp model) para la construcción de mosaicos.</t>
  </si>
  <si>
    <t xml:space="preserve">Institute of Industrial Applications Engineers</t>
  </si>
  <si>
    <t xml:space="preserve">Virtual High Dynamic Range Imaging for Underwater Drone Navigation</t>
  </si>
  <si>
    <t xml:space="preserve">Cyganek, Boguslaw; Wozniak, Michal</t>
  </si>
  <si>
    <t xml:space="preserve">High dynamic range allows for perception of more details under wide lighting variations. Therefore acquisition of high dynamic range images is of high importance. However, the process of collecting of images at various exposures, then
joining them together is not an easy one. Not always it is even possible to acquire a series of images of different exposures. However, even a single image due to not perfect conditions of acquisition usually contains much more information than available on the first sight. In this paper we show a method of so called virtual high dynamic range imaging formation which allows for obtaining at least virtually higher dynamical range just from an image acquired at a single exposure. Thanks to this the images convey more discriminative information as it is shown in the case of navigation of the underwater drone.</t>
  </si>
  <si>
    <t xml:space="preserve">De potencial utilidad en ciertas condicones reales submarinas, para extraer más información de la exposición de una imagen tomada en condiciones desfavorables de luz</t>
  </si>
  <si>
    <t xml:space="preserve">Intel Xeon E-1545</t>
  </si>
  <si>
    <t xml:space="preserve">Real-time underwater image recognition with FPGA embedded system for convolutional neural network</t>
  </si>
  <si>
    <t xml:space="preserve">Zhao, Minghao; Hu, Chengquan; Wei, Fenglin; Wang, Kai; Wang, Chong; Jiang, Yu</t>
  </si>
  <si>
    <t xml:space="preserve">CNN, FPGA, Image recognition, Underwater smart device</t>
  </si>
  <si>
    <t xml:space="preserve">Based on the characteristics of Field-Programmable Gate Array (FPGA), low power consumption, strong computing capability, and high flexibility, we design an embedded FPGA image recognition system on Convolutional Neural Network (CNN). By using two technologies of FPGA, parallelism and pipeline, the parallelization of multi-depth convolution operations is realized. In the experimental phase, we collect and segment the images from underwater video
recorded by the submersible. Next, we join the tags with the images to build the training set. The test
results show that the proposed FPGA system achieves the same accuracy as the workstation, and we get a frame rate at 25 FPS with the resolution of 1920   1080. This meets our needs for underwater
identification tasks.</t>
  </si>
  <si>
    <t xml:space="preserve">CNN to detect 4 categories: water, algae, rock, bubble. With FPGA they are able to compute onboard. The image source is a video 1920x1080 with best frames selected and cropped to 360p for the neural network </t>
  </si>
  <si>
    <t xml:space="preserve">Offline UAV image processing due to power and processing constraints</t>
  </si>
  <si>
    <t xml:space="preserve">we will improve the overall performance of our system. The convolution operation will
be expanded to the scale of more than eight convolution kernels, while non-standard size images
and convolution operations with depths less than four will be optimized</t>
  </si>
  <si>
    <t xml:space="preserve">Xylinx ZINQ 7000 FPGA</t>
  </si>
  <si>
    <t xml:space="preserve">A DEEP CNN METHOD FOR UNDERWATER IMAGE ENHANCEMENT</t>
  </si>
  <si>
    <t xml:space="preserve">Wang, Yang; Zhang, Jing; Cao, Yang; Wang, Zengfu</t>
  </si>
  <si>
    <t xml:space="preserve">Index Terms-underwater image enhancement, color correction, deep C-NN, haze removal</t>
  </si>
  <si>
    <t xml:space="preserve">109</t>
  </si>
  <si>
    <t xml:space="preserve">this paper proposes an end to end framework for underwater image enhancement, where a CNN-based network called UIE-Net is presented. The UIE-net is trained with two tasks, color correction and haze removal. This unified training approach enables learning a strong feature representation for both tasks simultaneously. For better extracting the inherent features in local patches, a
pixels disrupting strategy is exploited in the proposed learning framework, which significantly improves the convergent speed and accuracy. To handle the training of UIE-net, we synthesize 200000 training images based on the physical underwater imaging model. Experiments on benchmark underwater images for cross-scenes show that UIE-net achieves
superior performance over existing methods.</t>
  </si>
  <si>
    <t xml:space="preserve">Image enhancement method applying a 2-stage CNN process: color absorption coefs. Correction and light attenuation maps to recover visual information with good and vivid colours results, though computationally-expensive.</t>
  </si>
  <si>
    <t xml:space="preserve">improving the efficiency of the proposed approach by using a fully-CNN implementation.</t>
  </si>
  <si>
    <t xml:space="preserve">Underwater place recognition using forward-looking sonar images: A topological approach</t>
  </si>
  <si>
    <t xml:space="preserve">Santos, Matheus M.; Zaffari, Guilherme B.; Ribeiro, Pedro O. C. S.; Drews-Jr, Paulo L. J.; Botelho, Silvia S. C.</t>
  </si>
  <si>
    <t xml:space="preserve">perception, position estimation, underwater robotics</t>
  </si>
  <si>
    <t xml:space="preserve">this paper proposes a loop closure detector addressed to the
simultaneous localization and mapping problem at semistructured environments using acoustic images acquired by forward‐looking sonars. The images are segmented by an adaptative approach based on the acoustic beams analysis. A pose‐invariant
topological graph is build to represent the relationship between image features. The
loop closure detection is achieved using a graph comparison. The approach is
evaluated in a real environment at a marina. The results reveal all loop closures of the
data set are detected with a high precision and present an invariant to image rotation.</t>
  </si>
  <si>
    <t xml:space="preserve">Muy interesante algoritmo de reconocimiento mediante sonar. Se explica con detalle la metodología y se ofrecen resultados experimentales con datasets</t>
  </si>
  <si>
    <t xml:space="preserve">The main contributions of this study related to the previous are a complete description of the methodology, new and precise evaluations that include: A comparison with the MC strategy to
find the graph matching, a new data set, a new evaluation of the loop closure using the entire data of two real data sets recorded in a harbor area. The results reveal the proposed approach is able to
recognize all loop closures with a precision of 95.38% and recall of 12.24%.
This is the first work that proposes a topological strategy to describe underwater environments in acoustic images and perform loop closures. One of the most important advantage to the underwater
SLAM problem is the ability to detect loop closure independent of the water turbidity conditions.</t>
  </si>
  <si>
    <t xml:space="preserve">creating a global and topological representation of the environment, expand the topological description to other sensors to fuse data and obtain a more precise description of the environment, evaluate the proposal on a SLAM framework like (Guth et al., 2014; Silveira et al., 2015).</t>
  </si>
  <si>
    <t xml:space="preserve">Correction of axial and lateral chromatic aberration with false color filtering</t>
  </si>
  <si>
    <t xml:space="preserve">Chang, Joonyoung; Kang, Hee; Kang, Moon Gi</t>
  </si>
  <si>
    <t xml:space="preserve">CA correction, chromatic aberration (CA), digital still camera, false color filtering, transient improvement</t>
  </si>
  <si>
    <t xml:space="preserve">false color filtering technique is used to filter out the false color components from the chroma-signals of the input image. The filtering process is performed with the adaptive weights obtained from both the gradient and color differences, and the weights are designed to reduce the various types of color
fringes regardless of the colors of the artifacts. Moreover, as preprocessors of the filtering process, a transient improvement (TI) technique is applied to enhance the slow transitions of the red and blue channels that are blurred by the CA. The
TI process improves the filtering performance by narrowing the false color regions before the filtering process when severe color fringes (typically purple fringes) occur widely. Last, the
CA-corrected chroma-signal is combined with the TI chromasignal to avoid incorrect color adjustment. The experimental results show that the proposed method substantially reduces the CA artifacts and provides natural-looking replacement colors,
while it avoids incorrect color adjustment.</t>
  </si>
  <si>
    <t xml:space="preserve">Unlike conventional GW methods, the proposed
method did not require the pre-calibration process such as registration process and the CA correction was performed locally within the input image.</t>
  </si>
  <si>
    <t xml:space="preserve">Applied Acoustics</t>
  </si>
  <si>
    <t xml:space="preserve">Recognition of imbalanced underwater acoustic datasets with exponentially weighted cross-entropy loss</t>
  </si>
  <si>
    <t xml:space="preserve">Dong, Yafen; Shen, Xiaohong; Jiang, Zhe; Wang, Haiyan</t>
  </si>
  <si>
    <t xml:space="preserve">Convolutional neural network, Imbalanced underwater acoustic dataset, Recognition</t>
  </si>
  <si>
    <t xml:space="preserve">to provide an effective method for the recognition of imbalanced underwater acoustic datasets. For this purpose, an exponentially weighted cross-entropy loss is proposed as the convolutional neural network’s loss function, which adds an impact factor to the standard cross-entropy loss according to the prediction probability of each sample. The proposed approach is evaluated on imbalanced underwater acoustic datasets of targets and communication signals. Recognition accuracy has been increased by 6.67% and 13.33% for underwater targets, 25% and 2.5% for underwater simulation communication signals, and 12.5% for underwater experimental communication signals, compared with the cross-entropy loss and the focal loss. Results on simulation data and experimental data show that the proposed approach can obtain higher recognition accuracy than the cross-entropy loss and the focal loss, which provides evidence for its effectiveness.</t>
  </si>
  <si>
    <t xml:space="preserve">New exponentially weighted cross-entropy cost function for CNNs regarding imbalanced
underwater acoustic datasets.</t>
  </si>
  <si>
    <t xml:space="preserve">Standard Cross-entropy loss for CNNs</t>
  </si>
  <si>
    <t xml:space="preserve">IEEE Transactions on Image Processing;2022;31; ;10.1109/TIP.2022.3177129</t>
  </si>
  <si>
    <t xml:space="preserve">Underwater Image Enhancement via Minimal Color Loss and Locally Adaptive Contrast Enhancement</t>
  </si>
  <si>
    <t xml:space="preserve">Zhang, Weidong; Zhuang, Peixian; Sun, Hai-Han; Li, Guohou; Kwong, Sam; Li, Chongyi</t>
  </si>
  <si>
    <t xml:space="preserve">Underwater image enhancement, color correction, light scattering, contrast enhancement, underwater imaging</t>
  </si>
  <si>
    <t xml:space="preserve">IEEE Transactions on Pattern Analysis and Machine Intelligence;2021;43;8;10.1109/TPAMI.2020.2977624</t>
  </si>
  <si>
    <t xml:space="preserve">Underwater Single Image Color Restoration Using Haze-Lines and a New Quantitative Dataset</t>
  </si>
  <si>
    <t xml:space="preserve">Berman, Dana; Levy, Deborah; Avidan, Shai; Treibitz, Tali</t>
  </si>
  <si>
    <t xml:space="preserve">Image processing and computer vision, image enhancement, computational photography, image restoration, image color analysis</t>
  </si>
  <si>
    <t xml:space="preserve">Signal, Image and Video Processing, https://doi.org/10.1007/s11760-020-01841-x</t>
  </si>
  <si>
    <t xml:space="preserve">Detection and segmentation of underwater objects from forward-looking sonar based on a modified Mask RCNN</t>
  </si>
  <si>
    <t xml:space="preserve">Fan, Zhimiao</t>
  </si>
  <si>
    <t xml:space="preserve">Object detection and segmentation, Forward-looking sonar, Mask RCNN, Adagrad optimizer, Resnet</t>
  </si>
  <si>
    <t xml:space="preserve">In this work, we have presented a 32-layer network, specifically which takes place of the Resnet50/101 in Mask RCNN for the sonar images detection and instance segmentation. Eventually, we reduce the training parameters of the network while guaranteeing the detection and segmentation performance. Sonar image object detection results of 500
test images show that the average detection precision rate is 96.97% that is only 0.18% less than Resnet50(97.15%) but
more than Resnet101(95.15%).</t>
  </si>
  <si>
    <t xml:space="preserve">IEEE Robotics and Automation Letters;2018;3;3;10.1109/LRA.2018.2809510</t>
  </si>
  <si>
    <t xml:space="preserve">Pose-Graph SLAM Using Forward-Looking Sonar</t>
  </si>
  <si>
    <t xml:space="preserve">Li, Jie; Kaess, Michael; Eustice, Ryan M.; Johnson-Roberson, Matthew</t>
  </si>
  <si>
    <t xml:space="preserve">Marine robotics, localization, SLAM</t>
  </si>
  <si>
    <t xml:space="preserve">DL mediante 2 transmission maps de luminancia y transparencia del medio</t>
  </si>
  <si>
    <t xml:space="preserve">92</t>
  </si>
  <si>
    <t xml:space="preserve">no menciona el coste computacional ni compara métricas de rendimiento o medidas de calidad con otros algoritmos</t>
  </si>
  <si>
    <t xml:space="preserve">2019 International Symposium on Ocean Technology (SYMPOL);2019; ; ;10.1109/SYMPOL48207.2019.9005301</t>
  </si>
  <si>
    <t xml:space="preserve">Underwater Image Enhancement Using White Balance, USM and CLHE</t>
  </si>
  <si>
    <t xml:space="preserve">Balance, Underwater Image Enhancement Using White; USM; CLHE</t>
  </si>
  <si>
    <t xml:space="preserve">A generative adversarial network for noise removal PRESERVING edges and details.</t>
  </si>
  <si>
    <t xml:space="preserve">93</t>
  </si>
  <si>
    <t xml:space="preserve">Springer Science and Business Media {LLC}</t>
  </si>
  <si>
    <t xml:space="preserve">Mobile Netw Appl, doi:10.1007/s11036-017-0863-4</t>
  </si>
  <si>
    <t xml:space="preserve">Underwater Optical Image Processing: a Comprehensive Review</t>
  </si>
  <si>
    <t xml:space="preserve">Lu, Huimin; Li, Yujie; Zhang, Yudong; Chen, Min; Serikawa, Seiichi; Kim, Hyoungseop</t>
  </si>
  <si>
    <t xml:space="preserve">China,Japan</t>
  </si>
  <si>
    <t xml:space="preserve">De-scattering, Ocean sensor networks, Underwater imaging, Ocean observing</t>
  </si>
  <si>
    <t xml:space="preserve">Muy buen resumen de técnicas deep learning algoríymicas utilizadas en underwater classification. Con dibujos muy útiles e intuitivos</t>
  </si>
  <si>
    <t xml:space="preserve">94</t>
  </si>
  <si>
    <t xml:space="preserve">Se comentan un poco las líneas futuras y retos del DL submarino</t>
  </si>
  <si>
    <t xml:space="preserve">IEEE Transactions on Image Processing;2015;24;12;10.1109/TIP.2015.2491020</t>
  </si>
  <si>
    <t xml:space="preserve">An Underwater Color Image Quality Evaluation Metric</t>
  </si>
  <si>
    <t xml:space="preserve">Yang, Miao; Sowmya, Arcot</t>
  </si>
  <si>
    <t xml:space="preserve">Colour image, CIELab, no reference (NR) image quality evaluation, underwater image</t>
  </si>
  <si>
    <t xml:space="preserve">Review underwater optics 2001 con future work interesantes</t>
  </si>
  <si>
    <t xml:space="preserve">95</t>
  </si>
  <si>
    <t xml:space="preserve">IEEE Signal Processing Letters;2021;28; ;10.1109/LSP.2020.3048619</t>
  </si>
  <si>
    <t xml:space="preserve">Attenuation Coefficient Guided Two-Stage Network for Underwater Image Restoration</t>
  </si>
  <si>
    <t xml:space="preserve">Coefficient, Attenuation; Two-Stage, Guided; Network; for Underwater; Restoration, Image; Lin, Yufei; Shen, Liquan; Wang, Zhengyong; Wang, Kun; Zhang, Xi</t>
  </si>
  <si>
    <t xml:space="preserve">Priori guidance of attenuation coefficient, underwater image restoration, underwater physical model</t>
  </si>
  <si>
    <t xml:space="preserve">Elsevier {BV}</t>
  </si>
  <si>
    <t xml:space="preserve">Journal of Visual Communication and Image Representation, 38 (2016) 504-516. doi:10.1016/j.jvcir.2016.03.029</t>
  </si>
  <si>
    <t xml:space="preserve">Underwater image enhancement method using weighted guided trigonometric filtering and artificial light correction</t>
  </si>
  <si>
    <t xml:space="preserve">Lu, Huimin; Li, Yujie; Xu, Xing; Li, Jianru; Liu, Zhifei; Li, Xin; Yang, Jianmin; Serikawa, Seiichi</t>
  </si>
  <si>
    <t xml:space="preserve">Deep-sea imaging, Inherent optical property, Image enhancement</t>
  </si>
  <si>
    <t xml:space="preserve">IEEE Journal of Oceanic Engineering;2005;30;3;10.1109/JOE.2005.850871</t>
  </si>
  <si>
    <t xml:space="preserve">Recovery of underwater visibility and structure by polarization analysis</t>
  </si>
  <si>
    <t xml:space="preserve">Schechner, Y. Y.; Karpel, N.</t>
  </si>
  <si>
    <t xml:space="preserve">Color, illumination, image enhancement, inverse problems, polarized light, scattering, three-dimensional reconstruction, undersea vision, underwater imaging</t>
  </si>
  <si>
    <t xml:space="preserve">International Journal of Applied Earth Observations and Geoinformation, 15 (2011) 92-104. 10.1016/j.jag.2011.05.017</t>
  </si>
  <si>
    <t xml:space="preserve">Segmentation and thematic classification of color orthophotos over non-compressed and JPEG 2000 compressed images</t>
  </si>
  <si>
    <t xml:space="preserve">Zabala, A.; Cea, C.; Pons, X.</t>
  </si>
  <si>
    <t xml:space="preserve">Wavelets, Lossy compression effects, Classification accuracy, Quality assessment, Emergency management</t>
  </si>
  <si>
    <t xml:space="preserve">IEEE Access;2019;7; ;10.1109/ACCESS.2019.2932130</t>
  </si>
  <si>
    <t xml:space="preserve">An Experimental-Based Review of Image Enhancement and Image Restoration Methods for Underwater Imaging</t>
  </si>
  <si>
    <t xml:space="preserve">July, Received; accepted July; date of publication July; date of current version October</t>
  </si>
  <si>
    <t xml:space="preserve">China,Italy,UK</t>
  </si>
  <si>
    <t xml:space="preserve">Underwater Image Restoration Based on Convolutional Neural Network</t>
  </si>
  <si>
    <t xml:space="preserve">Hu</t>
  </si>
  <si>
    <t xml:space="preserve">underwater image restoration, convolutional neural network, transmission, color correction, contrast enhancement</t>
  </si>
  <si>
    <t xml:space="preserve">Signal Processing: Image Communication, 87 (2020) 115921. doi:10.1016/j.image.2020.115921</t>
  </si>
  <si>
    <t xml:space="preserve">A novel deep neural network for noise removal from underwater image</t>
  </si>
  <si>
    <t xml:space="preserve">Qin Jiang , Yang Chen, Guoyu Wang, Tingting Ji</t>
  </si>
  <si>
    <t xml:space="preserve">Underwater image processing technologies have always been challenging tasks due to the complex underwater Underwater image environment. Images captured under water are not only affected by the water itself, but also by the diverse Noise removal suspended particles that increase the effect of absorption and scattering. Moreover, these particles themselves Generative adversarial network are usually imaged on the picture, causing the spot noise signal to interfere with the target objects. To address Self-attention Spectral normalization this issue, we propose a novel deep neural network for removing the spot noise from underwater images. Its</t>
  </si>
  <si>
    <t xml:space="preserve">In recent years, there has been an enormous interest thus guiding preservation campaigns. Image processing can  in using deep learning to classify underwater images to identify complement other techniques, such as physiochemical analysis  various objects, such as fishes, plankton, coral reefs, seagrass, of water and sonar-based detection.  submarines, and gestures of sea divers. This classification is  essential for measuring the water bodies’ health and quality  and protecting the endangered species. Furthermore, it has A. Challenges in the Automated Classification  applications in oceanography, marine economy and defense, envi- of Underwater Images  ronment protection, underwater exploration, and human-robot Although essential, the automated classification of under-  collaborative tasks. This article presents a survey of deep learn-  ing techniques for performing underwater image classification. water images is fraught with many challenges. Energy loss</t>
  </si>
  <si>
    <t xml:space="preserve">A Survey of Deep Learning Techniques for Underwater Image Classification</t>
  </si>
  <si>
    <t xml:space="preserve">Sparsh Mittal , Srishti Srivastava , and J. Phani Jayanth</t>
  </si>
  <si>
    <t xml:space="preserve">Underwater Optical Imaging: Status and Prospects</t>
  </si>
  <si>
    <t xml:space="preserve">Jules S. Jaffe, Kad D. Moore, John McLean, Michael R Strand</t>
  </si>
  <si>
    <t xml:space="preserve">IEEE Access;2021;9; ;10.1109/ACCESS.2021.3086820</t>
  </si>
  <si>
    <t xml:space="preserve">Underwater Optical Imaging: Key Technologies and Applications Review</t>
  </si>
  <si>
    <t xml:space="preserve">Object, Digital; 10.1109/ACCESS.2021.3086820, Identifier</t>
  </si>
  <si>
    <t xml:space="preserve">While the retinex theory aimed at explaining human color perception, its derivations have led to efficient algorithms enhancing local image contrast, thus permitting among other features, to ``see in the shadows''. Among these derived algorithms, Multiscale Retinex is probably the most successful center-surround image filter. In this paper, we offer an analysis and implementation of Multiscale Retinex. We point out and resolve some ambiguities of the method. In particular, we show that the important color correction final step of the method can be seriously improved. This analysis permits to formulate an automatic implementation of Multiscale Retinex which is as faithful as possible to the one described in the original paper. Overall, this implementation delivers excellent results and confirms the validity of Multiscale Retinex for image color restoration and contrast enhancement. Nevertheless, while the method parameters can be fixed, we show that a crucial choice must be left to the user, depending on the lightning condition of the image: the method must either be applied to each color independently if a color balance is required, or to the luminance only if the goal is to achieve local contrast enhancement. Thus, we propose two slightly different algorithms to deal with both cases.</t>
  </si>
  <si>
    <t xml:space="preserve">Multiscale Retinex</t>
  </si>
  <si>
    <t xml:space="preserve">Petro, Ana Belén; Sbert, Catalina; Morel, Jean-Michel</t>
  </si>
  <si>
    <t xml:space="preserve">Spain,France</t>
  </si>
  <si>
    <t xml:space="preserve">Retinex theory; color restoration; contrast enhancement</t>
  </si>
  <si>
    <t xml:space="preserve">JOURNAL OF VISUAL COMMUNICATION AND IMAGE REPRESENTATION, 26 (2015) 132-145. doi:10.1016/j.jvcir.2014.11.006</t>
  </si>
  <si>
    <t xml:space="preserve">Automatic Red-Channel underwater image restoration</t>
  </si>
  <si>
    <t xml:space="preserve">Galdran, Adrian; Pardo, David; Pic{\'{o}}n, Artzai; Alvarez-Gila, Aitor</t>
  </si>
  <si>
    <t xml:space="preserve">Spain </t>
  </si>
  <si>
    <t xml:space="preserve">Underwater image restoration, Color correction, Image dehazing, Contrast enhancement, Visibility recovery, Dark Channel, Artificial lighting, Attenuation, Underwater image degradation</t>
  </si>
  <si>
    <t xml:space="preserve">Multidimensional Systems and Signal Processing, doi:10.1007/s11045-016-0407-2</t>
  </si>
  <si>
    <t xml:space="preserve">Underwater video dehazing based on spatial\textendashtemporal information fusion</t>
  </si>
  <si>
    <t xml:space="preserve">Qing, Chunmei; Yu, Feng; Xu, Xiangmin; Huang, Wenyou; Jin, Jianxiu</t>
  </si>
  <si>
    <t xml:space="preserve">Underwater video dehazing; Dark channel prior; Spatial–temporal fusion; Guided filter</t>
  </si>
  <si>
    <t xml:space="preserve">Optics Communications, 404 (2017) 94-102. doi:10.1016/j.optcom.2017.06.054</t>
  </si>
  <si>
    <t xml:space="preserve">Underwater video enhancement using multi-camera super-resolution</t>
  </si>
  <si>
    <t xml:space="preserve">Quevedo</t>
  </si>
  <si>
    <t xml:space="preserve">Image spatial resolution is critical in several fields such as medicine, communications or satellite, and underwater Underwater applications applications. While a large variety of techniques for image restoration and enhancement has been proposed Image enhancement in the literature, this paper focuses on a novel Super-Resolution fusion algorithm based on a Multi-Camera Multi-camera environment that permits to enhance the quality of underwater video sequences without significantly increasing Super-resolution computation. In order to compare the quality enhancement, two objective quality metrics have been used: PSNR</t>
  </si>
  <si>
    <t xml:space="preserve">IEEE Signal Processing Letters;2015;22;12;10.1109/LSP.2015.2487369</t>
  </si>
  <si>
    <t xml:space="preserve">A Patch-Structure Representation Method for Quality Assessment of Contrast Changed Images</t>
  </si>
  <si>
    <t xml:space="preserve">Wang, Shiqi; Ma, Kede; Yeganeh, Hojatollah; Wang, Zhou; Lin, Weisi</t>
  </si>
  <si>
    <t xml:space="preserve">Canada,Singapure</t>
  </si>
  <si>
    <t xml:space="preserve">Contrast change, image quality assessment, patch representation, structural information</t>
  </si>
  <si>
    <t xml:space="preserve">Signal Processing: Image Communication, 96 (2021) 116250. doi:10.1016/j.image.2021.116250</t>
  </si>
  <si>
    <t xml:space="preserve">UIEC^2-Net: CNN-based underwater image enhancement using two color space</t>
  </si>
  <si>
    <t xml:space="preserve">Wang, Yudong</t>
  </si>
  <si>
    <t xml:space="preserve">IEEE Transactions on Image Processing;2004;13;4;10.1109/TIP.2003.819861</t>
  </si>
  <si>
    <t xml:space="preserve">Image quality assessment: from error visibility to structural similarity</t>
  </si>
  <si>
    <t xml:space="preserve">Wang, Zhou; Bovik, A. C.; Sheikh, H. R.; Simoncelli, E. P.</t>
  </si>
  <si>
    <t xml:space="preserve">IEEE Journal of Oceanic Engineering;2016;41;3;10.1109/JOE.2015.2469915</t>
  </si>
  <si>
    <t xml:space="preserve">Human-Visual-System-Inspired Underwater Image Quality Measures</t>
  </si>
  <si>
    <t xml:space="preserve">Panetta, Karen; Gao, Chen; Agaian, Sos</t>
  </si>
  <si>
    <t xml:space="preserve">AirAsia 8501 wreckage search, colorfulness measure, contrast measure, port security, sharpness measure, underwater image quality evaluation</t>
  </si>
  <si>
    <t xml:space="preserve">IEEE Transactions on Image Processing;2016;25;12;10.1109/TIP.2016.2612882</t>
  </si>
  <si>
    <t xml:space="preserve">Underwater Image Enhancement by Dehazing With Minimum Information Loss and Histogram Distribution Prior</t>
  </si>
  <si>
    <t xml:space="preserve">Li, Chong-Yi; Guo, Ji-Chang; Cong, Run-Min; Pang, Yan-Wei; Wang, Bo</t>
  </si>
  <si>
    <t xml:space="preserve">Underwater image enhancement, underwater image dehazing, contrast enhancement, scattering removal</t>
  </si>
  <si>
    <t xml:space="preserve">Matlab2014</t>
  </si>
  <si>
    <t xml:space="preserve">IEEE Journal of Oceanic Engineering;2003;28;4;10.1109/JOE.2003.819154</t>
  </si>
  <si>
    <t xml:space="preserve">Toward large-area mosaicing for underwater scientific applications</t>
  </si>
  <si>
    <t xml:space="preserve">Pizarro, O.; Singh, H.</t>
  </si>
  <si>
    <t xml:space="preserve">Image Blending Techniques and their Application in Underwater Mosaicing</t>
  </si>
  <si>
    <t xml:space="preserve">Ricard Prados Rafael Garcia, László Neumann</t>
  </si>
  <si>
    <t xml:space="preserve">Optimal Management of Marine Inspection with Autonomous Underwater Vehicles</t>
  </si>
  <si>
    <t xml:space="preserve">Segovia, I., Pliego, A., Papaelias, M., &amp; García Márquez, F. P.</t>
  </si>
  <si>
    <t xml:space="preserve">Influence of Range, Angle of View, ImageResolution and Image Compression onUnderwater Stereo-Video Measurements:High-Definition and Broadcast-ResolutionVideo Cameras Compared</t>
  </si>
  <si>
    <t xml:space="preserve">Harvey</t>
  </si>
  <si>
    <t xml:space="preserve">Stereo-video, Accuracy and precision, Camera resolution, Video compression, Fish length to sample fish assemblages, and in Introduction Underwater video is commonly used as a non-extractive tool to collect information on the abundance, size and biomass of marine organisms (see reviews in Harvey and Mladenov, 2001; Shortis et al., 2009). Diver op- erated and baited remote underwater stereo-video systems have been used</t>
  </si>
  <si>
    <t xml:space="preserve">IEEE International Conference on Computer Vision Workshops</t>
  </si>
  <si>
    <t xml:space="preserve">Analyzing and Mitigating JPEG Compression Defects in Deep Learning</t>
  </si>
  <si>
    <t xml:space="preserve">Ehrlich, Max; Davis, Larry; Lim, Ser-Nam; Shrivastava, Abhinav</t>
  </si>
  <si>
    <t xml:space="preserve">{SAGE} Publications</t>
  </si>
  <si>
    <t xml:space="preserve">Panoramic stitching technology provides an effective solution for expanding visual detection range of the autonomous  underwater vehicle. However, absorption and scattering of light in the water seriously deteriorate the underwater  imaging in terms of distance and quality, especially the scattering sharply decreases the underwater image contrast and  results in serious blur. This reduces the number of matching feature points between the underwater images to be stitched,  while fewer matched points generated make image registration and stitching difficult. To solve the problem, a joint  framework is established, which firstly involves a convolutional neural network-like algorithm composed of a symmetric  convolution and deconvolution framework for underwater image enhancement. Then, it proposes an improved con-  volutional neural network-random sample consensus method based on VGGNet-16 framework to generate more cor-  rect matching feature points for image registration. The fusion method based on Laplacian pyramid is applied to eliminate  artificial stitching traces and correct the position of stitching seam. Experimental results indicate that the proposed  framework can restore the color and detail information of underwater images and generate more effective and sufficient  matching feature points for underwater sequence images stitching.</t>
  </si>
  <si>
    <t xml:space="preserve">A joint framework for underwater sequence images stitching based on deep neural network convolutional neural network</t>
  </si>
  <si>
    <t xml:space="preserve">Sheng, Mingwei; Tang, Songqi; Cui, Zhuang; Wu, Wanqi; Wan, Lei</t>
  </si>
  <si>
    <t xml:space="preserve">Image stitching, AUV, underwater image, convolutional neural network, image enhancement, image registration</t>
  </si>
  <si>
    <t xml:space="preserve">Coral Reef Fish Detection and Recognition in Underwater Videos by Supervised Machine Learning: Comparison Between Deep Learning and HOG+SVM Methods</t>
  </si>
  <si>
    <t xml:space="preserve">Villon, S., Chaumont, M., Subsol, G., Villéger, S., Claverie, T., &amp; Mouillot, D.</t>
  </si>
  <si>
    <t xml:space="preserve">2018 IEEE Conference on Computer Vision and Pattern Recognition Workshops</t>
  </si>
  <si>
    <t xml:space="preserve">A Comparison of Deep Learning Methods for Semantic Segmentation of Coral Reef Survey Images</t>
  </si>
  <si>
    <t xml:space="preserve">King, Andrew; Bhandarkar, Suchendra M.; Hopkinson, Brian M.</t>
  </si>
  <si>
    <t xml:space="preserve">Student Posters</t>
  </si>
  <si>
    <t xml:space="preserve">Vision based Real-Time Fish Detection using Convolutional Neural Network</t>
  </si>
  <si>
    <t xml:space="preserve">Mr. Minsung Sung Dr. Yogesh Girdhar, Prof. Son-Cheol Yu; Sung, Mr. Minsung; Girdhar, Dr. Yogesh; Yu, Prof. Son-Cheol</t>
  </si>
  <si>
    <t xml:space="preserve">USA,Korea</t>
  </si>
  <si>
    <t xml:space="preserve">fish detection, convolutional neural network, object detection</t>
  </si>
  <si>
    <t xml:space="preserve">GeForce Pascal Titan</t>
  </si>
  <si>
    <t xml:space="preserve">MTS</t>
  </si>
  <si>
    <t xml:space="preserve">OCEANS 2015 - MTS/IEEE Washington;2015; ; ;10.23919/OCEANS.2015.7404463</t>
  </si>
  <si>
    <t xml:space="preserve">When underwater imagery analysis meets deep learning: A solution at the age of big visual data</t>
  </si>
  <si>
    <t xml:space="preserve">Qin, Hongwei; Li, Xiu; Yang, Zhixiong; Shang, Min</t>
  </si>
  <si>
    <t xml:space="preserve">{MDPI} {AG}</t>
  </si>
  <si>
    <t xml:space="preserve">Recent breakthroughs in the computer vision community have led to the emergence  of efficient deep learning techniques for end-to-end segmentation of natural scenes. Underwater  imaging stands to gain from these advances, however, deep learning methods require large annotated  datasets for model training and these are typically unavailable for underwater imaging applications.  This paper proposes the use of photorealistic synthetic imagery for training deep models that can  be applied to interpret real-world underwater imagery. To demonstrate this concept, we look at the  specific problem of biofouling detection on marine structures. A contemporary deep encoder–decoder  network, termed SegNet, is trained using 2500 annotated synthetic images of size 960 × 540 pixels.  The images were rendered in a virtual underwater environment under a wide variety of conditions  and feature biofouling of various size, shape, and colour. Each rendered image has a corresponding  ground truth per-pixel label map. Once trained on the synthetic imagery, SegNet is applied to segment  new real-world images. The initial segmentation is refined using an iterative support vector machine  (SVM) based post-processing algorithm. The proposed approach achieves a mean Intersection over  Union (IoU) of 87% and a mean accuracy of 94% when tested on 32 frames extracted from two distinct  real-world subsea inspection videos. Inference takes several seconds for a typical image.</t>
  </si>
  <si>
    <t xml:space="preserve">Semantic Segmentation of Underwater Imagery Using Deep Networks Trained on Synthetic Imagery</t>
  </si>
  <si>
    <t xml:space="preserve">O'Byrne, Michael; Pakrashi, Vikram; Schoefs, Franck; Ghosh, Bidisha</t>
  </si>
  <si>
    <t xml:space="preserve">France,Ireland</t>
  </si>
  <si>
    <t xml:space="preserve">semantic segmentation; biofouling; image processing; underwater imaging</t>
  </si>
  <si>
    <t xml:space="preserve">56th IEEE Conference on Decision and Control, December 12-15, 2017, Melbourne, Australia</t>
  </si>
  <si>
    <t xml:space="preserve">Deep Learning Feature Extraction for Target Recognition and Classification in Underwater Sonar Images</t>
  </si>
  <si>
    <t xml:space="preserve">Pingping Zhu Jason Isaacs, Bo Fu Silvia Ferrari; Zhu, Pingping; Isaacs, Jason; Fu, Bo; Ferrari, Silvia</t>
  </si>
  <si>
    <t xml:space="preserve">Pattern recognition and classification, Machine learning, Autonomous vehicles</t>
  </si>
  <si>
    <t xml:space="preserve">IEEE Journal of Oceanic Engineering;2006;31;2;10.1109/JOE.2004.836395</t>
  </si>
  <si>
    <t xml:space="preserve">Self-Tuning Underwater Image Restoration</t>
  </si>
  <si>
    <t xml:space="preserve">Trucco, E.; Olmos-Antillon, A. T.</t>
  </si>
  <si>
    <t xml:space="preserve">UK,Canada</t>
  </si>
  <si>
    <t xml:space="preserve">Computer vision;image restoration;self-tuning systems</t>
  </si>
  <si>
    <t xml:space="preserve">Underwater images are extremely sensitive to distortion occurring in an aquatic underwater environment, with absorption, scattering, polarization, diffraction and low natural light penetration representing common problems caused by sea water. Because of these degradation of quality, effectiveness of the acquired images for underwater applications may be limited. An effective method of restoring underwater images has been demonstrated, by considering the wavelengths of red, blue, and green lights, attenuation and backscattering coefficients. The results from the underwater restoration method have been applied to various underwater applications; particularly, edge detection, Speeded Up Robust Feature detection, and image classification that uses machine learning. It has been shown that more edges and more SURF points can be detected as a result of using the method. Applying the method to restore underwater images in image classification tasks on underwater image datasets gives accuracy of up to 89% using a simple machine-learning algorithm. These results are significant as it demonstrates that the restoration method can be implemented on underwater system for various purposes.</t>
  </si>
  <si>
    <t xml:space="preserve">Role of Restored Underwater Images in Underwater Imaging Applications</t>
  </si>
  <si>
    <t xml:space="preserve">Jarina Raihan A, Pg Emeroylariffion Abas; Silva, Liyanage C. De</t>
  </si>
  <si>
    <t xml:space="preserve">Brunei</t>
  </si>
  <si>
    <t xml:space="preserve">underwater images; underwater image restoration; edge detection; speeded up robust Citation: Raihan A, J.; Abas, P.E.; De feature detection; image classification; machine learning Silva, L.C. Role of Restored</t>
  </si>
  <si>
    <t xml:space="preserve">IEEE Transactions on Intelligent Transportation Systems; ;PP;99;10.1109/TITS.2022.3168806</t>
  </si>
  <si>
    <t xml:space="preserve">Reliable Object Recognition Using Deep Transfer Learning for Marine Transportation Systems With Underwater Surveillance</t>
  </si>
  <si>
    <t xml:space="preserve">Underwater imaging, marine transportation system, convolutional neural network, ResNet, object recognition.</t>
  </si>
  <si>
    <t xml:space="preserve">Classical</t>
  </si>
  <si>
    <t xml:space="preserve">VI</t>
  </si>
  <si>
    <t xml:space="preserve">ANN &amp; NSC</t>
  </si>
  <si>
    <t xml:space="preserve">ML Regression y SVM</t>
  </si>
  <si>
    <t xml:space="preserve">SVM</t>
  </si>
  <si>
    <t xml:space="preserve">NA</t>
  </si>
  <si>
    <t xml:space="preserve">Sumatoria año</t>
  </si>
  <si>
    <t xml:space="preserve">Inicio al 2005</t>
  </si>
  <si>
    <t xml:space="preserve">Etiquetas</t>
  </si>
  <si>
    <t xml:space="preserve">Conteo</t>
  </si>
  <si>
    <t xml:space="preserve">Condicion</t>
  </si>
  <si>
    <t xml:space="preserve">0-9</t>
  </si>
  <si>
    <t xml:space="preserve">&lt; 10</t>
  </si>
  <si>
    <t xml:space="preserve">10-99</t>
  </si>
  <si>
    <t xml:space="preserve">&lt; 100</t>
  </si>
  <si>
    <t xml:space="preserve">100-499</t>
  </si>
  <si>
    <t xml:space="preserve">&lt; 500</t>
  </si>
  <si>
    <t xml:space="preserve">500-999</t>
  </si>
  <si>
    <t xml:space="preserve">&lt; 1000</t>
  </si>
  <si>
    <t xml:space="preserve">1000-4999</t>
  </si>
  <si>
    <t xml:space="preserve">&lt; 10000</t>
  </si>
  <si>
    <t xml:space="preserve">Undef.</t>
  </si>
  <si>
    <t xml:space="preserve">FILTROS</t>
  </si>
  <si>
    <t xml:space="preserve">Correlación por estado de la enfermedad</t>
  </si>
  <si>
    <t xml:space="preserve">Co Destinatarios</t>
  </si>
  <si>
    <t xml:space="preserve">Corr. Destinatarios</t>
  </si>
  <si>
    <t xml:space="preserve">Indoor</t>
  </si>
  <si>
    <t xml:space="preserve">Outdoor</t>
  </si>
  <si>
    <t xml:space="preserve">Wearable</t>
  </si>
  <si>
    <t xml:space="preserve">EXPERIMENTACIÓN</t>
  </si>
  <si>
    <t xml:space="preserve">Estudio</t>
  </si>
  <si>
    <t xml:space="preserve">Aplicacion</t>
  </si>
  <si>
    <t xml:space="preserve">Año Filtrado</t>
  </si>
  <si>
    <t xml:space="preserve">Paciente</t>
  </si>
  <si>
    <t xml:space="preserve">Profesional</t>
  </si>
  <si>
    <t xml:space="preserve">Usab C</t>
  </si>
  <si>
    <t xml:space="preserve">Usab F</t>
  </si>
  <si>
    <t xml:space="preserve">Acc C</t>
  </si>
  <si>
    <t xml:space="preserve">Acc F</t>
  </si>
  <si>
    <t xml:space="preserve">Notas para desarrollar:</t>
  </si>
  <si>
    <t xml:space="preserve">¿Cuáles son los campos sobre los que se ha trabajado?</t>
  </si>
  <si>
    <t xml:space="preserve">Sacar evolución por año y por campo de trabajo</t>
  </si>
  <si>
    <t xml:space="preserve">¿Sistema operativo mas usado?</t>
  </si>
  <si>
    <t xml:space="preserve">¿Se tiene en cuenta el tema de la usabilidad en este tipo de aplicaciones? ¿Test, o metodologías utilizadas?</t>
  </si>
  <si>
    <t xml:space="preserve">¿Existe evidencia científica acerca de los beneficios del uso de este tipo de aplicaciones?</t>
  </si>
  <si>
    <t xml:space="preserve">¿Cuál ha sido el público objetivo?</t>
  </si>
  <si>
    <t xml:space="preserve">Existencia de revisiones sistemáticas: ¿se pueden utilizar sus resultados como si fueran artículos de la propia review?</t>
  </si>
  <si>
    <t xml:space="preserve">¿Inexistencia de apps curativas? ¿sólo paliativas o de mejora del nivel de vida?</t>
  </si>
  <si>
    <t xml:space="preserve">dudas</t>
  </si>
  <si>
    <t xml:space="preserve">solución</t>
  </si>
  <si>
    <t xml:space="preserve">Cuando se considera una revisión, ¿se ponen a 1 los campos de tipo de aplicación, diseño….?</t>
  </si>
  <si>
    <t xml:space="preserve">OK marcar todas las que trata</t>
  </si>
  <si>
    <t xml:space="preserve">¿Es la evidencia científica el tener pruebas de que la app demuestra resultados positivos?</t>
  </si>
  <si>
    <t xml:space="preserve">OK evidencia de la aplicación</t>
  </si>
  <si>
    <t xml:space="preserve">He echado en falta la brújula, la luz y los sensores de proximidad del movil. (artículo 54 y  55)</t>
  </si>
  <si>
    <t xml:space="preserve">OK acelerómetros y entrada mm HE INCLUIDO DOS COLUMNAS</t>
  </si>
  <si>
    <t xml:space="preserve">Tambien he echado de menos como enfermedad el Mild cognitive impairment (MCI) ARTICULO 56 59</t>
  </si>
  <si>
    <t xml:space="preserve">OK asociar con déficit de memoria</t>
  </si>
  <si>
    <t xml:space="preserve">Lo de algoritmo no me queda mu claro</t>
  </si>
  <si>
    <t xml:space="preserve">OK cuando se describe un algoritmo de lo que sea</t>
  </si>
  <si>
    <t xml:space="preserve">el contexto solamente para aplicaciones de localización</t>
  </si>
  <si>
    <t xml:space="preserve">OK sólo las que tratan aplicaciones de localización</t>
  </si>
  <si>
    <t xml:space="preserve">Estado de la enfermedad: o bien inicial y avanzado</t>
  </si>
  <si>
    <t xml:space="preserve">OK</t>
  </si>
  <si>
    <t xml:space="preserve">- Inicial: sin síntomas o con síntomas leves</t>
  </si>
  <si>
    <t xml:space="preserve">- Avanzado: lo contrario</t>
  </si>
  <si>
    <t xml:space="preserve">Sacar la correlación entre outdoor y etapa inicial de la enfermedad</t>
  </si>
  <si>
    <t xml:space="preserve">OK. 9 Casos del total muestran coincidencia</t>
  </si>
  <si>
    <t xml:space="preserve">Sacar correlación entre sensores y wearables</t>
  </si>
  <si>
    <t xml:space="preserve">OK. Correlaciona mayormente con Not, MM y acel.</t>
  </si>
  <si>
    <t xml:space="preserve">Ver la evolución del uso de los sensores respecto al tiempo y ver qué sensor está de moda.</t>
  </si>
  <si>
    <t xml:space="preserve">OK. Mirar gráfica</t>
  </si>
  <si>
    <t xml:space="preserve">Sacar tendencia de uso temporal de los sistemas operativos</t>
  </si>
  <si>
    <t xml:space="preserve">Lourdes: actualizar la columna Plataforma-&gt;Otros</t>
  </si>
  <si>
    <t xml:space="preserve">Eliminar la columna de experiencia de usuario.</t>
  </si>
  <si>
    <t xml:space="preserve">Ocultar las columnas de enrg test y rel test para sólo comentarlas en el texto.</t>
  </si>
  <si>
    <t xml:space="preserve">OK. Sólo dos artículos hacen test de fiabilidad, y tres lo hacen de energía. Las he ocultado y llamado @1 y @2 respectivamente.</t>
  </si>
  <si>
    <t xml:space="preserve">Hacer correlación entre usabilidad, accesibilidad y la persona a la que va dirigido.</t>
  </si>
  <si>
    <t xml:space="preserve">OK. La usabilidad se contempla mayormente para usuarios. Sólo hay tres artículos que hagan estudio de accesibilidad serio. No se han tenido en cuenta las revisiones.</t>
  </si>
  <si>
    <t xml:space="preserve">- SÓLO PARA NO REVIEWS</t>
  </si>
  <si>
    <t xml:space="preserve">Revisar la COLUMNA interoperabilidad de los artículos.</t>
  </si>
  <si>
    <t xml:space="preserve">Revisar los artículos del otro y sacar los conflictos para su resolución.</t>
  </si>
  <si>
    <t xml:space="preserve">Sacar evolución temporal de la parte de diseño</t>
  </si>
  <si>
    <t xml:space="preserve">La columna de destinatarios/estudio habría que quitarla, pero antes intentar salvar los estudios para cuidadores y pacientes.</t>
  </si>
  <si>
    <t xml:space="preserve">Definir y repasar riesgo y emergencia.</t>
  </si>
  <si>
    <t xml:space="preserve">ok</t>
  </si>
  <si>
    <t xml:space="preserve">Repasar el soporte al cuidador</t>
  </si>
  <si>
    <t xml:space="preserve">Las aplicaciones que curan tienen evidencia???</t>
  </si>
  <si>
    <t xml:space="preserve">OK. Sólo una curativa da evidencia Y ES PARA EL SUNDOWNING</t>
  </si>
  <si>
    <t xml:space="preserve">Ver si el artículo de problema se puede incluir en otra categoría.</t>
  </si>
  <si>
    <t xml:space="preserve">OK. lo he trasladado a "sociabilidad"</t>
  </si>
  <si>
    <t xml:space="preserve">ELIMINAR la columna de problemas</t>
  </si>
  <si>
    <t xml:space="preserve">OK.</t>
  </si>
  <si>
    <t xml:space="preserve">Definición de evidencia: aportar estudio aleatorizado de la utilidad de su aplicación o técnica. REVISAR ESA COLUMNA.</t>
  </si>
  <si>
    <t xml:space="preserve">REUNIÓN 9/10/2019</t>
  </si>
  <si>
    <t xml:space="preserve">No va a ser una rev. Sistemática, sino una scooping</t>
  </si>
  <si>
    <t xml:space="preserve">Los resultados No pueden ser narrativos</t>
  </si>
  <si>
    <t xml:space="preserve">Las gráficas no han de ser históricas: usar barras en vez de evoluciones históricas</t>
  </si>
  <si>
    <t xml:space="preserve">No se hace análisis temporal.</t>
  </si>
  <si>
    <t xml:space="preserve">METER TAXONOMIA DE LAS PRUEBAS</t>
  </si>
  <si>
    <t xml:space="preserve">Sobre las pruebas realizadas (si se han hecho).</t>
  </si>
  <si>
    <t xml:space="preserve">    Prueba observacional</t>
  </si>
  <si>
    <t xml:space="preserve">No me acuerdo de qué era esto… era solamente observar la evolución de una población sin someterla a un tratamiento?</t>
  </si>
  <si>
    <t xml:space="preserve">    Intervención</t>
  </si>
  <si>
    <t xml:space="preserve">Supongo que aquí se hace un contraste de hipótesis con un tratamiento por delante….</t>
  </si>
  <si>
    <t xml:space="preserve">        No experimental:</t>
  </si>
  <si>
    <t xml:space="preserve">Sin grupo de control, supongo…. Y sin validez científica….</t>
  </si>
  <si>
    <t xml:space="preserve">        Experimental: con grupos de control y aleatorización</t>
  </si>
  <si>
    <t xml:space="preserve">Y con validez, pero ya con grupos de control</t>
  </si>
  <si>
    <t xml:space="preserve">REUNIÓN DICIEMBRE 2019</t>
  </si>
  <si>
    <t xml:space="preserve">Número de pacientes o sujetos de estudio</t>
  </si>
  <si>
    <t xml:space="preserve">Pais en el que se ha hecho el estudio.</t>
  </si>
  <si>
    <t xml:space="preserve">METER TAXONOMÍA DE SUSEL</t>
  </si>
  <si>
    <t xml:space="preserve">OK. Sólo el primer nivel de la taxonomía</t>
  </si>
  <si>
    <t xml:space="preserve">PONER SÓLO APELLIDO EN EL CAMPO AUTOR</t>
  </si>
  <si>
    <t xml:space="preserve">METER ARTÍCULOS DE 2019 Y ELIMINAR LAS REVISIONES  </t>
  </si>
  <si>
    <t xml:space="preserve">Pasan de 77 a 63</t>
  </si>
  <si>
    <t xml:space="preserve">ELIMINAR LOS ARTÍCULOS QUE NO SEAN APPS</t>
  </si>
  <si>
    <t xml:space="preserve">Pasan de 63 a 49</t>
  </si>
</sst>
</file>

<file path=xl/styles.xml><?xml version="1.0" encoding="utf-8"?>
<styleSheet xmlns="http://schemas.openxmlformats.org/spreadsheetml/2006/main">
  <numFmts count="4">
    <numFmt numFmtId="164" formatCode="General"/>
    <numFmt numFmtId="165" formatCode="@"/>
    <numFmt numFmtId="166" formatCode="General"/>
    <numFmt numFmtId="167" formatCode="0\ %"/>
  </numFmts>
  <fonts count="30">
    <font>
      <sz val="11"/>
      <color rgb="FF000000"/>
      <name val="Calibri"/>
      <family val="2"/>
      <charset val="1"/>
    </font>
    <font>
      <sz val="10"/>
      <name val="Arial"/>
      <family val="0"/>
    </font>
    <font>
      <sz val="10"/>
      <name val="Arial"/>
      <family val="0"/>
    </font>
    <font>
      <sz val="10"/>
      <name val="Arial"/>
      <family val="0"/>
    </font>
    <font>
      <sz val="11"/>
      <color rgb="FF4472C4"/>
      <name val="Calibri"/>
      <family val="2"/>
      <charset val="1"/>
    </font>
    <font>
      <b val="true"/>
      <sz val="11"/>
      <color rgb="FFFF0000"/>
      <name val="Calibri"/>
      <family val="2"/>
      <charset val="1"/>
    </font>
    <font>
      <sz val="11"/>
      <color rgb="FF9C0006"/>
      <name val="Calibri"/>
      <family val="2"/>
      <charset val="1"/>
    </font>
    <font>
      <sz val="11"/>
      <color rgb="FF006100"/>
      <name val="Calibri"/>
      <family val="2"/>
      <charset val="1"/>
    </font>
    <font>
      <b val="true"/>
      <sz val="11"/>
      <color rgb="FF000000"/>
      <name val="Calibri"/>
      <family val="2"/>
      <charset val="1"/>
    </font>
    <font>
      <b val="true"/>
      <sz val="16"/>
      <color rgb="FFE46C0A"/>
      <name val="Calibri"/>
      <family val="2"/>
      <charset val="1"/>
    </font>
    <font>
      <b val="true"/>
      <sz val="16"/>
      <color rgb="FF000000"/>
      <name val="Calibri"/>
      <family val="2"/>
      <charset val="1"/>
    </font>
    <font>
      <b val="true"/>
      <sz val="16"/>
      <color rgb="FF1F497D"/>
      <name val="Calibri"/>
      <family val="2"/>
      <charset val="1"/>
    </font>
    <font>
      <b val="true"/>
      <sz val="16"/>
      <color rgb="FF00B050"/>
      <name val="Calibri"/>
      <family val="2"/>
      <charset val="1"/>
    </font>
    <font>
      <b val="true"/>
      <sz val="16"/>
      <color rgb="FFC00000"/>
      <name val="Calibri"/>
      <family val="2"/>
      <charset val="1"/>
    </font>
    <font>
      <sz val="11"/>
      <name val="Calibri"/>
      <family val="2"/>
      <charset val="1"/>
    </font>
    <font>
      <sz val="14"/>
      <color rgb="FF222222"/>
      <name val="Calibri"/>
      <family val="2"/>
      <charset val="1"/>
    </font>
    <font>
      <sz val="11"/>
      <color rgb="FFFF0000"/>
      <name val="Calibri"/>
      <family val="2"/>
      <charset val="1"/>
    </font>
    <font>
      <b val="true"/>
      <sz val="11"/>
      <color rgb="FFFF0000"/>
      <name val="Calibri"/>
      <family val="0"/>
      <charset val="1"/>
    </font>
    <font>
      <sz val="11"/>
      <color rgb="FF444444"/>
      <name val="Calibri"/>
      <family val="2"/>
      <charset val="1"/>
    </font>
    <font>
      <sz val="11"/>
      <name val="Calibri"/>
      <family val="0"/>
      <charset val="1"/>
    </font>
    <font>
      <sz val="14"/>
      <color rgb="FF595959"/>
      <name val="Calibri"/>
      <family val="2"/>
    </font>
    <font>
      <sz val="9"/>
      <color rgb="FF595959"/>
      <name val="Calibri"/>
      <family val="2"/>
    </font>
    <font>
      <sz val="20"/>
      <color rgb="FF595959"/>
      <name val="Cambria"/>
      <family val="2"/>
    </font>
    <font>
      <sz val="12"/>
      <color rgb="FF404040"/>
      <name val="Calibri"/>
      <family val="2"/>
    </font>
    <font>
      <sz val="12"/>
      <color rgb="FF595959"/>
      <name val="Calibri"/>
      <family val="2"/>
    </font>
    <font>
      <b val="true"/>
      <sz val="20"/>
      <color rgb="FF404040"/>
      <name val="Calibri"/>
      <family val="2"/>
    </font>
    <font>
      <b val="true"/>
      <sz val="16"/>
      <color rgb="FFFFFFFF"/>
      <name val="Calibri"/>
      <family val="2"/>
    </font>
    <font>
      <sz val="14"/>
      <color rgb="FF404040"/>
      <name val="Calibri"/>
      <family val="2"/>
    </font>
    <font>
      <sz val="11"/>
      <color rgb="FF9C6500"/>
      <name val="Calibri"/>
      <family val="2"/>
      <charset val="1"/>
    </font>
    <font>
      <sz val="11"/>
      <color rgb="FFFFFFFF"/>
      <name val="Calibri"/>
      <family val="2"/>
      <charset val="1"/>
    </font>
  </fonts>
  <fills count="21">
    <fill>
      <patternFill patternType="none"/>
    </fill>
    <fill>
      <patternFill patternType="gray125"/>
    </fill>
    <fill>
      <patternFill patternType="solid">
        <fgColor rgb="FFFFC7CE"/>
        <bgColor rgb="FFF2DCDB"/>
      </patternFill>
    </fill>
    <fill>
      <patternFill patternType="solid">
        <fgColor rgb="FFC6EFCE"/>
        <bgColor rgb="FFE2EFDA"/>
      </patternFill>
    </fill>
    <fill>
      <patternFill patternType="solid">
        <fgColor rgb="FFFFEB9C"/>
        <bgColor rgb="FFFFF2CC"/>
      </patternFill>
    </fill>
    <fill>
      <patternFill patternType="solid">
        <fgColor rgb="FFFFFFCC"/>
        <bgColor rgb="FFFFF2CC"/>
      </patternFill>
    </fill>
    <fill>
      <patternFill patternType="solid">
        <fgColor rgb="FF4BACC6"/>
        <bgColor rgb="FF4F81BD"/>
      </patternFill>
    </fill>
    <fill>
      <patternFill patternType="solid">
        <fgColor rgb="FFFFF2CC"/>
        <bgColor rgb="FFFFFFCC"/>
      </patternFill>
    </fill>
    <fill>
      <patternFill patternType="solid">
        <fgColor rgb="FFDDEBF7"/>
        <bgColor rgb="FFDCE6F2"/>
      </patternFill>
    </fill>
    <fill>
      <patternFill patternType="solid">
        <fgColor rgb="FFE2EFDA"/>
        <bgColor rgb="FFEBF1DE"/>
      </patternFill>
    </fill>
    <fill>
      <patternFill patternType="solid">
        <fgColor rgb="FFF2DCDB"/>
        <bgColor rgb="FFFCE4D6"/>
      </patternFill>
    </fill>
    <fill>
      <patternFill patternType="solid">
        <fgColor rgb="FFC6D9F1"/>
        <bgColor rgb="FFB9CDE5"/>
      </patternFill>
    </fill>
    <fill>
      <patternFill patternType="solid">
        <fgColor rgb="FFF2F2F2"/>
        <bgColor rgb="FFEBF1DE"/>
      </patternFill>
    </fill>
    <fill>
      <patternFill patternType="solid">
        <fgColor rgb="FFFCE4D6"/>
        <bgColor rgb="FFF2DCDB"/>
      </patternFill>
    </fill>
    <fill>
      <patternFill patternType="solid">
        <fgColor rgb="FFDCE6F2"/>
        <bgColor rgb="FFDDEBF7"/>
      </patternFill>
    </fill>
    <fill>
      <patternFill patternType="solid">
        <fgColor rgb="FFEBF1DE"/>
        <bgColor rgb="FFE2EFDA"/>
      </patternFill>
    </fill>
    <fill>
      <patternFill patternType="solid">
        <fgColor rgb="FFE6B9B8"/>
        <bgColor rgb="FFFFC7CE"/>
      </patternFill>
    </fill>
    <fill>
      <patternFill patternType="solid">
        <fgColor rgb="FFFFFFFF"/>
        <bgColor rgb="FFF2F2F2"/>
      </patternFill>
    </fill>
    <fill>
      <patternFill patternType="solid">
        <fgColor rgb="FFFFFF00"/>
        <bgColor rgb="FFFFEB9C"/>
      </patternFill>
    </fill>
    <fill>
      <patternFill patternType="solid">
        <fgColor rgb="FFF79646"/>
        <bgColor rgb="FFE46C0A"/>
      </patternFill>
    </fill>
    <fill>
      <patternFill patternType="solid">
        <fgColor rgb="FFB9CDE5"/>
        <bgColor rgb="FFC6D9F1"/>
      </patternFill>
    </fill>
  </fills>
  <borders count="40">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style="thin"/>
      <top style="thin"/>
      <bottom style="double"/>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double"/>
      <diagonal/>
    </border>
    <border diagonalUp="false" diagonalDown="false">
      <left style="thin"/>
      <right/>
      <top style="thin"/>
      <bottom style="double"/>
      <diagonal/>
    </border>
    <border diagonalUp="false" diagonalDown="false">
      <left style="medium"/>
      <right style="medium"/>
      <top/>
      <bottom style="medium"/>
      <diagonal/>
    </border>
    <border diagonalUp="false" diagonalDown="false">
      <left style="medium"/>
      <right style="thin"/>
      <top style="thin"/>
      <bottom style="medium"/>
      <diagonal/>
    </border>
    <border diagonalUp="false" diagonalDown="false">
      <left/>
      <right style="thin"/>
      <top/>
      <bottom style="double"/>
      <diagonal/>
    </border>
    <border diagonalUp="false" diagonalDown="false">
      <left style="thin"/>
      <right style="thin"/>
      <top/>
      <bottom style="double"/>
      <diagonal/>
    </border>
    <border diagonalUp="false" diagonalDown="false">
      <left style="thin"/>
      <right style="medium"/>
      <top style="thin"/>
      <bottom style="double"/>
      <diagonal/>
    </border>
    <border diagonalUp="false" diagonalDown="false">
      <left style="medium"/>
      <right style="medium"/>
      <top style="thin"/>
      <bottom style="thin"/>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medium"/>
      <right style="thin"/>
      <top/>
      <bottom style="medium"/>
      <diagonal/>
    </border>
    <border diagonalUp="false" diagonalDown="false">
      <left style="thin"/>
      <right style="medium"/>
      <top/>
      <bottom style="thin"/>
      <diagonal/>
    </border>
    <border diagonalUp="false" diagonalDown="false">
      <left/>
      <right/>
      <top/>
      <bottom style="double"/>
      <diagonal/>
    </border>
    <border diagonalUp="false" diagonalDown="false">
      <left style="thin"/>
      <right/>
      <top/>
      <bottom style="double"/>
      <diagonal/>
    </border>
    <border diagonalUp="false" diagonalDown="false">
      <left/>
      <right/>
      <top/>
      <bottom style="medium"/>
      <diagonal/>
    </border>
    <border diagonalUp="false" diagonalDown="false">
      <left style="medium"/>
      <right/>
      <top/>
      <bottom style="medium"/>
      <diagonal/>
    </border>
    <border diagonalUp="false" diagonalDown="false">
      <left style="thin"/>
      <right/>
      <top style="thin"/>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top/>
      <bottom/>
      <diagonal/>
    </border>
    <border diagonalUp="false" diagonalDown="false">
      <left style="medium"/>
      <right/>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medium"/>
      <right/>
      <top style="medium"/>
      <bottom style="thin"/>
      <diagonal/>
    </border>
    <border diagonalUp="false" diagonalDown="false">
      <left/>
      <right/>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28" fillId="4" borderId="0" applyFont="true" applyBorder="false" applyAlignment="true" applyProtection="false">
      <alignment horizontal="general" vertical="bottom" textRotation="0" wrapText="false" indent="0" shrinkToFit="false"/>
    </xf>
    <xf numFmtId="164" fontId="0" fillId="5" borderId="1" applyFont="true" applyBorder="true" applyAlignment="true" applyProtection="false">
      <alignment horizontal="general" vertical="bottom" textRotation="0" wrapText="false" indent="0" shrinkToFit="false"/>
    </xf>
    <xf numFmtId="164" fontId="29" fillId="6" borderId="0" applyFont="true" applyBorder="false" applyAlignment="true" applyProtection="false">
      <alignment horizontal="general" vertical="bottom" textRotation="0" wrapText="false" indent="0" shrinkToFit="false"/>
    </xf>
  </cellStyleXfs>
  <cellXfs count="2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7" borderId="2" xfId="0" applyFont="false" applyBorder="true" applyAlignment="true" applyProtection="false">
      <alignment horizontal="left" vertical="top" textRotation="0" wrapText="false" indent="0" shrinkToFit="false"/>
      <protection locked="true" hidden="false"/>
    </xf>
    <xf numFmtId="164" fontId="4" fillId="7" borderId="2" xfId="0" applyFont="true" applyBorder="true" applyAlignment="true" applyProtection="false">
      <alignment horizontal="left" vertical="top" textRotation="0" wrapText="false" indent="0" shrinkToFit="false"/>
      <protection locked="true" hidden="false"/>
    </xf>
    <xf numFmtId="165" fontId="0" fillId="7" borderId="2" xfId="0" applyFont="false" applyBorder="true" applyAlignment="true" applyProtection="false">
      <alignment horizontal="left" vertical="top" textRotation="0" wrapText="true" indent="0" shrinkToFit="false"/>
      <protection locked="true" hidden="false"/>
    </xf>
    <xf numFmtId="165" fontId="0" fillId="7" borderId="3" xfId="0" applyFont="false" applyBorder="true" applyAlignment="true" applyProtection="false">
      <alignment horizontal="left" vertical="top" textRotation="0" wrapText="true" indent="0" shrinkToFit="false"/>
      <protection locked="true" hidden="false"/>
    </xf>
    <xf numFmtId="164" fontId="0" fillId="8" borderId="2" xfId="0" applyFont="false" applyBorder="true" applyAlignment="false" applyProtection="false">
      <alignment horizontal="general" vertical="bottom" textRotation="0" wrapText="fals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0" fillId="10" borderId="3" xfId="0" applyFont="false" applyBorder="true" applyAlignment="false" applyProtection="false">
      <alignment horizontal="general" vertical="bottom" textRotation="0" wrapText="false" indent="0" shrinkToFit="false"/>
      <protection locked="true" hidden="false"/>
    </xf>
    <xf numFmtId="164" fontId="0" fillId="10" borderId="2" xfId="0" applyFont="false" applyBorder="true" applyAlignment="false" applyProtection="false">
      <alignment horizontal="general" vertical="bottom" textRotation="0" wrapText="false" indent="0" shrinkToFit="false"/>
      <protection locked="true" hidden="false"/>
    </xf>
    <xf numFmtId="164" fontId="0" fillId="11" borderId="2" xfId="0" applyFont="false" applyBorder="tru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12" borderId="2" xfId="0" applyFont="false" applyBorder="true" applyAlignment="false" applyProtection="false">
      <alignment horizontal="general" vertical="bottom" textRotation="0" wrapText="false" indent="0" shrinkToFit="false"/>
      <protection locked="true" hidden="false"/>
    </xf>
    <xf numFmtId="164" fontId="0" fillId="8" borderId="3" xfId="0" applyFont="false" applyBorder="true" applyAlignment="false" applyProtection="false">
      <alignment horizontal="general" vertical="bottom" textRotation="0" wrapText="false" indent="0" shrinkToFit="false"/>
      <protection locked="true" hidden="false"/>
    </xf>
    <xf numFmtId="164" fontId="0" fillId="8" borderId="4" xfId="0" applyFont="false" applyBorder="true" applyAlignment="false" applyProtection="false">
      <alignment horizontal="general" vertical="bottom" textRotation="0" wrapText="false" indent="0" shrinkToFit="false"/>
      <protection locked="true" hidden="false"/>
    </xf>
    <xf numFmtId="164" fontId="0" fillId="8" borderId="5" xfId="0" applyFont="false" applyBorder="true" applyAlignment="false" applyProtection="false">
      <alignment horizontal="general" vertical="bottom"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xf numFmtId="164" fontId="0" fillId="13" borderId="2"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5" fillId="14" borderId="4" xfId="0" applyFont="true" applyBorder="true" applyAlignment="false" applyProtection="false">
      <alignment horizontal="general" vertical="bottom" textRotation="0" wrapText="false" indent="0" shrinkToFit="false"/>
      <protection locked="true" hidden="false"/>
    </xf>
    <xf numFmtId="164" fontId="0" fillId="14" borderId="2"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0" fillId="14" borderId="3" xfId="0" applyFont="false" applyBorder="true" applyAlignment="false" applyProtection="false">
      <alignment horizontal="general" vertical="bottom" textRotation="0" wrapText="false" indent="0" shrinkToFit="false"/>
      <protection locked="true" hidden="false"/>
    </xf>
    <xf numFmtId="164" fontId="0" fillId="15" borderId="4" xfId="0" applyFont="false" applyBorder="true" applyAlignment="false" applyProtection="false">
      <alignment horizontal="general" vertical="bottom" textRotation="0" wrapText="false" indent="0" shrinkToFit="false"/>
      <protection locked="true" hidden="false"/>
    </xf>
    <xf numFmtId="164" fontId="0" fillId="15" borderId="2" xfId="0" applyFont="false" applyBorder="true" applyAlignment="false" applyProtection="false">
      <alignment horizontal="general" vertical="bottom" textRotation="0" wrapText="false" indent="0" shrinkToFit="false"/>
      <protection locked="true" hidden="false"/>
    </xf>
    <xf numFmtId="164" fontId="0" fillId="15" borderId="3" xfId="0" applyFont="false" applyBorder="true" applyAlignment="false" applyProtection="false">
      <alignment horizontal="general" vertical="bottom" textRotation="0" wrapText="false" indent="0" shrinkToFit="false"/>
      <protection locked="true" hidden="false"/>
    </xf>
    <xf numFmtId="164" fontId="0" fillId="15" borderId="6"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fals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6" fillId="2" borderId="0" xfId="20" applyFont="false" applyBorder="true" applyAlignment="true" applyProtection="true">
      <alignment horizontal="general" vertical="bottom" textRotation="0" wrapText="false" indent="0" shrinkToFit="false"/>
      <protection locked="true" hidden="false"/>
    </xf>
    <xf numFmtId="164" fontId="7" fillId="3" borderId="7" xfId="21"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7" borderId="10" xfId="0" applyFont="true" applyBorder="true" applyAlignment="true" applyProtection="true">
      <alignment horizontal="center" vertical="center" textRotation="0" wrapText="false" indent="0" shrinkToFit="false"/>
      <protection locked="false" hidden="false"/>
    </xf>
    <xf numFmtId="164" fontId="0" fillId="7" borderId="10" xfId="0" applyFont="true" applyBorder="true" applyAlignment="true" applyProtection="true">
      <alignment horizontal="center" vertical="center" textRotation="0" wrapText="true" indent="0" shrinkToFit="false"/>
      <protection locked="false" hidden="false"/>
    </xf>
    <xf numFmtId="164" fontId="0" fillId="7" borderId="11" xfId="0" applyFont="false" applyBorder="true" applyAlignment="true" applyProtection="true">
      <alignment horizontal="center" vertical="center" textRotation="0" wrapText="false" indent="0" shrinkToFit="false"/>
      <protection locked="false" hidden="false"/>
    </xf>
    <xf numFmtId="165" fontId="0" fillId="7" borderId="10" xfId="0" applyFont="true" applyBorder="true" applyAlignment="true" applyProtection="true">
      <alignment horizontal="center" vertical="center" textRotation="0" wrapText="true" indent="0" shrinkToFit="false"/>
      <protection locked="false" hidden="false"/>
    </xf>
    <xf numFmtId="165" fontId="8" fillId="7" borderId="11" xfId="0" applyFont="true" applyBorder="true" applyAlignment="true" applyProtection="true">
      <alignment horizontal="center" vertical="center" textRotation="0" wrapText="true" indent="0" shrinkToFit="false"/>
      <protection locked="false" hidden="false"/>
    </xf>
    <xf numFmtId="165" fontId="0" fillId="8" borderId="10" xfId="0" applyFont="true" applyBorder="true" applyAlignment="true" applyProtection="true">
      <alignment horizontal="center" vertical="center" textRotation="0" wrapText="false" indent="0" shrinkToFit="false"/>
      <protection locked="false" hidden="false"/>
    </xf>
    <xf numFmtId="164" fontId="0" fillId="8" borderId="10" xfId="0" applyFont="true" applyBorder="true" applyAlignment="true" applyProtection="true">
      <alignment horizontal="center" vertical="center" textRotation="0" wrapText="false" indent="0" shrinkToFit="false"/>
      <protection locked="false" hidden="false"/>
    </xf>
    <xf numFmtId="164" fontId="0" fillId="9" borderId="10" xfId="0" applyFont="true" applyBorder="true" applyAlignment="true" applyProtection="true">
      <alignment horizontal="center" vertical="center" textRotation="0" wrapText="false" indent="0" shrinkToFit="false"/>
      <protection locked="false" hidden="false"/>
    </xf>
    <xf numFmtId="164" fontId="8" fillId="9" borderId="10" xfId="0" applyFont="true" applyBorder="true" applyAlignment="true" applyProtection="true">
      <alignment horizontal="center" vertical="center" textRotation="0" wrapText="false" indent="0" shrinkToFit="false"/>
      <protection locked="false" hidden="false"/>
    </xf>
    <xf numFmtId="164" fontId="0" fillId="9" borderId="2" xfId="0" applyFont="true" applyBorder="true" applyAlignment="true" applyProtection="false">
      <alignment horizontal="center" vertical="center" textRotation="0" wrapText="false" indent="0" shrinkToFit="false"/>
      <protection locked="true" hidden="false"/>
    </xf>
    <xf numFmtId="164" fontId="8" fillId="9" borderId="2" xfId="0" applyFont="true" applyBorder="true" applyAlignment="true" applyProtection="false">
      <alignment horizontal="center" vertical="center" textRotation="0" wrapText="false" indent="0" shrinkToFit="false"/>
      <protection locked="true" hidden="false"/>
    </xf>
    <xf numFmtId="164" fontId="0" fillId="10" borderId="2" xfId="0" applyFont="true" applyBorder="true" applyAlignment="true" applyProtection="false">
      <alignment horizontal="center" vertical="center" textRotation="0" wrapText="false" indent="0" shrinkToFit="false"/>
      <protection locked="true" hidden="false"/>
    </xf>
    <xf numFmtId="164" fontId="8" fillId="10" borderId="2" xfId="0" applyFont="true" applyBorder="true" applyAlignment="true" applyProtection="false">
      <alignment horizontal="center" vertical="center" textRotation="0" wrapText="false" indent="0" shrinkToFit="false"/>
      <protection locked="true" hidden="false"/>
    </xf>
    <xf numFmtId="165" fontId="0" fillId="11" borderId="12" xfId="0" applyFont="true" applyBorder="true" applyAlignment="true" applyProtection="true">
      <alignment horizontal="center" vertical="center" textRotation="0" wrapText="false" indent="0" shrinkToFit="false"/>
      <protection locked="false" hidden="false"/>
    </xf>
    <xf numFmtId="165" fontId="0" fillId="11" borderId="13" xfId="0" applyFont="true" applyBorder="true" applyAlignment="true" applyProtection="true">
      <alignment horizontal="center" vertical="center" textRotation="0" wrapText="false" indent="0" shrinkToFit="false"/>
      <protection locked="false" hidden="false"/>
    </xf>
    <xf numFmtId="165" fontId="0" fillId="12" borderId="13" xfId="0" applyFont="true" applyBorder="true" applyAlignment="true" applyProtection="true">
      <alignment horizontal="center" vertical="center" textRotation="0" wrapText="false" indent="0" shrinkToFit="false"/>
      <protection locked="false" hidden="false"/>
    </xf>
    <xf numFmtId="164" fontId="0" fillId="16" borderId="14" xfId="0" applyFont="false" applyBorder="true" applyAlignment="true" applyProtection="true">
      <alignment horizontal="center" vertical="center" textRotation="0" wrapText="false" indent="0" shrinkToFit="false"/>
      <protection locked="false" hidden="false"/>
    </xf>
    <xf numFmtId="164" fontId="0" fillId="8" borderId="10" xfId="0" applyFont="true" applyBorder="true" applyAlignment="true" applyProtection="true">
      <alignment horizontal="center" vertical="center" textRotation="0" wrapText="true" indent="0" shrinkToFit="false"/>
      <protection locked="false" hidden="false"/>
    </xf>
    <xf numFmtId="164" fontId="0" fillId="8" borderId="2" xfId="0" applyFont="true" applyBorder="true" applyAlignment="true" applyProtection="true">
      <alignment horizontal="center" vertical="bottom" textRotation="0" wrapText="false" indent="0" shrinkToFit="false"/>
      <protection locked="false" hidden="false"/>
    </xf>
    <xf numFmtId="164" fontId="0" fillId="13" borderId="14" xfId="0" applyFont="true" applyBorder="true" applyAlignment="true" applyProtection="true">
      <alignment horizontal="center" vertical="center" textRotation="0" wrapText="false" indent="0" shrinkToFit="false"/>
      <protection locked="false" hidden="false"/>
    </xf>
    <xf numFmtId="164" fontId="0" fillId="13" borderId="10" xfId="0" applyFont="true" applyBorder="true" applyAlignment="true" applyProtection="true">
      <alignment horizontal="center" vertical="center" textRotation="0" wrapText="false" indent="0" shrinkToFit="false"/>
      <protection locked="false" hidden="false"/>
    </xf>
    <xf numFmtId="164" fontId="0" fillId="13" borderId="15" xfId="0" applyFont="true" applyBorder="true" applyAlignment="true" applyProtection="true">
      <alignment horizontal="center" vertical="center" textRotation="0" wrapText="false" indent="0" shrinkToFit="false"/>
      <protection locked="false" hidden="false"/>
    </xf>
    <xf numFmtId="164" fontId="5" fillId="14" borderId="16" xfId="0" applyFont="true" applyBorder="true" applyAlignment="true" applyProtection="true">
      <alignment horizontal="center" vertical="bottom" textRotation="0" wrapText="false" indent="0" shrinkToFit="false"/>
      <protection locked="false" hidden="false"/>
    </xf>
    <xf numFmtId="164" fontId="0" fillId="14" borderId="16" xfId="0" applyFont="true" applyBorder="true" applyAlignment="true" applyProtection="true">
      <alignment horizontal="center" vertical="bottom" textRotation="0" wrapText="false" indent="0" shrinkToFit="false"/>
      <protection locked="false" hidden="false"/>
    </xf>
    <xf numFmtId="164" fontId="0" fillId="15" borderId="16" xfId="0" applyFont="false" applyBorder="true" applyAlignment="true" applyProtection="false">
      <alignment horizontal="center" vertical="bottom" textRotation="0" wrapText="false" indent="0" shrinkToFit="false"/>
      <protection locked="true" hidden="false"/>
    </xf>
    <xf numFmtId="164" fontId="0" fillId="15"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5" fontId="0" fillId="17" borderId="10" xfId="0" applyFont="true" applyBorder="true" applyAlignment="true" applyProtection="true">
      <alignment horizontal="center" vertical="center" textRotation="0" wrapText="false" indent="0" shrinkToFit="false"/>
      <protection locked="false" hidden="false"/>
    </xf>
    <xf numFmtId="165" fontId="0" fillId="17" borderId="15" xfId="0" applyFont="true" applyBorder="true" applyAlignment="true" applyProtection="true">
      <alignment horizontal="center" vertical="center" textRotation="0" wrapText="false" indent="0" shrinkToFit="false"/>
      <protection locked="false" hidden="false"/>
    </xf>
    <xf numFmtId="165" fontId="0" fillId="0" borderId="17" xfId="0" applyFont="true" applyBorder="true" applyAlignment="true" applyProtection="true">
      <alignment horizontal="center" vertical="center" textRotation="0" wrapText="false" indent="0" shrinkToFit="false"/>
      <protection locked="false" hidden="false"/>
    </xf>
    <xf numFmtId="165" fontId="0" fillId="0" borderId="12" xfId="0" applyFont="true" applyBorder="true" applyAlignment="true" applyProtection="true">
      <alignment horizontal="center" vertical="center" textRotation="0" wrapText="false" indent="0" shrinkToFit="false"/>
      <protection locked="false" hidden="false"/>
    </xf>
    <xf numFmtId="165" fontId="0" fillId="0" borderId="13" xfId="0" applyFont="tru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false">
      <alignment horizontal="center" vertical="bottom" textRotation="0" wrapText="true" indent="0" shrinkToFit="false"/>
      <protection locked="true" hidden="false"/>
    </xf>
    <xf numFmtId="164" fontId="0" fillId="0" borderId="19" xfId="0" applyFont="false" applyBorder="true" applyAlignment="true" applyProtection="false">
      <alignment horizontal="center" vertical="bottom" textRotation="0" wrapText="true" indent="0" shrinkToFit="false"/>
      <protection locked="true" hidden="false"/>
    </xf>
    <xf numFmtId="164" fontId="0" fillId="0" borderId="19" xfId="0" applyFont="fals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true">
      <alignment horizontal="center" vertical="bottom" textRotation="0" wrapText="false" indent="0" shrinkToFit="false"/>
      <protection locked="false" hidden="false"/>
    </xf>
    <xf numFmtId="164" fontId="7" fillId="3" borderId="7" xfId="21" applyFont="true" applyBorder="true" applyAlignment="true" applyProtection="true">
      <alignment horizontal="general" vertical="bottom" textRotation="0" wrapText="false" indent="0" shrinkToFit="false"/>
      <protection locked="false" hidden="false"/>
    </xf>
    <xf numFmtId="164" fontId="0" fillId="0" borderId="7" xfId="0" applyFont="true" applyBorder="true" applyAlignment="false" applyProtection="true">
      <alignment horizontal="general" vertical="bottom" textRotation="0" wrapText="false" indent="0" shrinkToFit="false"/>
      <protection locked="false" hidden="false"/>
    </xf>
    <xf numFmtId="164" fontId="0" fillId="7" borderId="9" xfId="0" applyFont="true" applyBorder="true" applyAlignment="true" applyProtection="true">
      <alignment horizontal="center" vertical="center" textRotation="0" wrapText="false" indent="0" shrinkToFit="false"/>
      <protection locked="false" hidden="false"/>
    </xf>
    <xf numFmtId="164" fontId="0" fillId="8" borderId="20" xfId="0" applyFont="true" applyBorder="true" applyAlignment="true" applyProtection="true">
      <alignment horizontal="center" vertical="center" textRotation="0" wrapText="false" indent="0" shrinkToFit="false"/>
      <protection locked="false" hidden="false"/>
    </xf>
    <xf numFmtId="164" fontId="0" fillId="8" borderId="21" xfId="0" applyFont="true" applyBorder="true" applyAlignment="true" applyProtection="true">
      <alignment horizontal="center" vertical="bottom" textRotation="0" wrapText="false" indent="0" shrinkToFit="false"/>
      <protection locked="false" hidden="false"/>
    </xf>
    <xf numFmtId="164" fontId="5" fillId="14" borderId="22" xfId="0" applyFont="true" applyBorder="true" applyAlignment="true" applyProtection="true">
      <alignment horizontal="center" vertical="bottom" textRotation="0" wrapText="false" indent="0" shrinkToFit="false"/>
      <protection locked="false" hidden="false"/>
    </xf>
    <xf numFmtId="164" fontId="0" fillId="14" borderId="22" xfId="0" applyFont="true" applyBorder="true" applyAlignment="false" applyProtection="true">
      <alignment horizontal="general" vertical="bottom" textRotation="0" wrapText="false" indent="0" shrinkToFit="false"/>
      <protection locked="false" hidden="false"/>
    </xf>
    <xf numFmtId="164" fontId="0" fillId="14" borderId="0" xfId="0" applyFont="true" applyBorder="false" applyAlignment="false" applyProtection="true">
      <alignment horizontal="general" vertical="bottom" textRotation="0" wrapText="false" indent="0" shrinkToFit="false"/>
      <protection locked="false" hidden="false"/>
    </xf>
    <xf numFmtId="164" fontId="0" fillId="14" borderId="23" xfId="0" applyFont="true" applyBorder="true" applyAlignment="false" applyProtection="true">
      <alignment horizontal="general" vertical="bottom" textRotation="0" wrapText="false" indent="0" shrinkToFit="false"/>
      <protection locked="false" hidden="false"/>
    </xf>
    <xf numFmtId="164" fontId="0" fillId="15" borderId="24" xfId="0" applyFont="true" applyBorder="true" applyAlignment="true" applyProtection="true">
      <alignment horizontal="center" vertical="center" textRotation="0" wrapText="false" indent="0" shrinkToFit="false"/>
      <protection locked="false" hidden="false"/>
    </xf>
    <xf numFmtId="164" fontId="0" fillId="15" borderId="25" xfId="0" applyFont="true" applyBorder="true" applyAlignment="true" applyProtection="true">
      <alignment horizontal="center" vertical="bottom" textRotation="0" wrapText="false" indent="0" shrinkToFit="false"/>
      <protection locked="false" hidden="false"/>
    </xf>
    <xf numFmtId="164" fontId="0" fillId="15" borderId="22" xfId="0" applyFont="true" applyBorder="true" applyAlignment="true" applyProtection="true">
      <alignment horizontal="center" vertical="center" textRotation="0" wrapText="false" indent="0" shrinkToFit="false"/>
      <protection locked="false" hidden="false"/>
    </xf>
    <xf numFmtId="164" fontId="0" fillId="15" borderId="0" xfId="0" applyFont="true" applyBorder="false" applyAlignment="true" applyProtection="true">
      <alignment horizontal="center" vertical="center" textRotation="0" wrapText="false" indent="0" shrinkToFit="false"/>
      <protection locked="false" hidden="false"/>
    </xf>
    <xf numFmtId="164" fontId="6" fillId="2" borderId="0" xfId="20" applyFont="false" applyBorder="true" applyAlignment="true" applyProtection="true">
      <alignment horizontal="general" vertical="bottom" textRotation="0" wrapText="false" indent="0" shrinkToFit="false"/>
      <protection locked="false" hidden="false"/>
    </xf>
    <xf numFmtId="164" fontId="0" fillId="0" borderId="26" xfId="0" applyFont="true" applyBorder="true" applyAlignment="false" applyProtection="true">
      <alignment horizontal="general" vertical="bottom" textRotation="0" wrapText="false" indent="0" shrinkToFit="false"/>
      <protection locked="false" hidden="false"/>
    </xf>
    <xf numFmtId="164" fontId="0" fillId="0" borderId="27" xfId="0" applyFont="true" applyBorder="true" applyAlignment="false" applyProtection="true">
      <alignment horizontal="general" vertical="bottom" textRotation="0" wrapText="false" indent="0" shrinkToFit="false"/>
      <protection locked="false" hidden="false"/>
    </xf>
    <xf numFmtId="164" fontId="0" fillId="7" borderId="19" xfId="0" applyFont="false" applyBorder="true" applyAlignment="true" applyProtection="true">
      <alignment horizontal="center" vertical="center" textRotation="0" wrapText="false" indent="0" shrinkToFit="false"/>
      <protection locked="false" hidden="false"/>
    </xf>
    <xf numFmtId="164" fontId="0" fillId="8" borderId="14" xfId="0" applyFont="true" applyBorder="true" applyAlignment="false" applyProtection="true">
      <alignment horizontal="general" vertical="bottom" textRotation="0" wrapText="false" indent="0" shrinkToFit="false"/>
      <protection locked="false" hidden="false"/>
    </xf>
    <xf numFmtId="164" fontId="0" fillId="8" borderId="10" xfId="0" applyFont="true" applyBorder="true" applyAlignment="false" applyProtection="true">
      <alignment horizontal="general" vertical="bottom" textRotation="0" wrapText="false" indent="0" shrinkToFit="false"/>
      <protection locked="false" hidden="false"/>
    </xf>
    <xf numFmtId="164" fontId="0" fillId="8" borderId="15" xfId="0" applyFont="true" applyBorder="true" applyAlignment="false" applyProtection="true">
      <alignment horizontal="general" vertical="bottom" textRotation="0" wrapText="false" indent="0" shrinkToFit="false"/>
      <protection locked="false" hidden="false"/>
    </xf>
    <xf numFmtId="164" fontId="0" fillId="8" borderId="20" xfId="0" applyFont="true" applyBorder="true" applyAlignment="false" applyProtection="true">
      <alignment horizontal="general" vertical="bottom" textRotation="0" wrapText="false" indent="0" shrinkToFit="false"/>
      <protection locked="false" hidden="false"/>
    </xf>
    <xf numFmtId="164" fontId="0" fillId="14" borderId="16" xfId="0" applyFont="false" applyBorder="true" applyAlignment="false" applyProtection="true">
      <alignment horizontal="general" vertical="bottom" textRotation="0" wrapText="false" indent="0" shrinkToFit="false"/>
      <protection locked="false" hidden="false"/>
    </xf>
    <xf numFmtId="164" fontId="0" fillId="14" borderId="28" xfId="0" applyFont="false" applyBorder="true" applyAlignment="false" applyProtection="true">
      <alignment horizontal="general" vertical="bottom" textRotation="0" wrapText="false" indent="0" shrinkToFit="false"/>
      <protection locked="false" hidden="false"/>
    </xf>
    <xf numFmtId="164" fontId="0" fillId="14" borderId="29" xfId="0" applyFont="false" applyBorder="true" applyAlignment="false" applyProtection="true">
      <alignment horizontal="general" vertical="bottom" textRotation="0" wrapText="false" indent="0" shrinkToFit="false"/>
      <protection locked="false" hidden="false"/>
    </xf>
    <xf numFmtId="164" fontId="0" fillId="15" borderId="12" xfId="0" applyFont="true" applyBorder="true" applyAlignment="false" applyProtection="true">
      <alignment horizontal="general" vertical="bottom" textRotation="0" wrapText="false" indent="0" shrinkToFit="false"/>
      <protection locked="false" hidden="false"/>
    </xf>
    <xf numFmtId="164" fontId="0" fillId="15" borderId="30" xfId="0" applyFont="true" applyBorder="true" applyAlignment="false" applyProtection="true">
      <alignment horizontal="general" vertical="bottom" textRotation="0" wrapText="false" indent="0" shrinkToFit="false"/>
      <protection locked="false" hidden="false"/>
    </xf>
    <xf numFmtId="164" fontId="0" fillId="15" borderId="0" xfId="0" applyFont="false" applyBorder="false" applyAlignment="true" applyProtection="true">
      <alignment horizontal="general" vertical="center" textRotation="0" wrapText="false" indent="0" shrinkToFit="false"/>
      <protection locked="false" hidden="false"/>
    </xf>
    <xf numFmtId="164" fontId="6" fillId="2" borderId="26" xfId="20" applyFont="true" applyBorder="true" applyAlignment="true" applyProtection="true">
      <alignment horizontal="general" vertical="bottom" textRotation="0" wrapText="false" indent="0" shrinkToFit="false"/>
      <protection locked="false" hidden="false"/>
    </xf>
    <xf numFmtId="164" fontId="7" fillId="3" borderId="27" xfId="21" applyFont="true" applyBorder="true" applyAlignment="true" applyProtection="true">
      <alignment horizontal="general" vertical="bottom" textRotation="0" wrapText="false" indent="0" shrinkToFit="false"/>
      <protection locked="false" hidden="false"/>
    </xf>
    <xf numFmtId="164" fontId="0" fillId="7" borderId="2" xfId="0" applyFont="true" applyBorder="true" applyAlignment="true" applyProtection="false">
      <alignment horizontal="left" vertical="top" textRotation="0" wrapText="false" indent="0" shrinkToFit="false"/>
      <protection locked="true" hidden="false"/>
    </xf>
    <xf numFmtId="165" fontId="0" fillId="7" borderId="9" xfId="0" applyFont="true" applyBorder="true" applyAlignment="true" applyProtection="true">
      <alignment horizontal="center" vertical="center" textRotation="0" wrapText="true" indent="0" shrinkToFit="false"/>
      <protection locked="false" hidden="false"/>
    </xf>
    <xf numFmtId="165" fontId="8" fillId="7" borderId="19" xfId="0" applyFont="true" applyBorder="true" applyAlignment="true" applyProtection="true">
      <alignment horizontal="center" vertical="center" textRotation="0" wrapText="true" indent="0" shrinkToFit="false"/>
      <protection locked="false" hidden="false"/>
    </xf>
    <xf numFmtId="165" fontId="0" fillId="7" borderId="7" xfId="0" applyFont="true" applyBorder="true" applyAlignment="true" applyProtection="true">
      <alignment horizontal="center" vertical="center" textRotation="0" wrapText="true" indent="0" shrinkToFit="false"/>
      <protection locked="false" hidden="false"/>
    </xf>
    <xf numFmtId="165" fontId="0" fillId="8" borderId="9" xfId="0" applyFont="true" applyBorder="true" applyAlignment="true" applyProtection="true">
      <alignment horizontal="center" vertical="center" textRotation="0" wrapText="false" indent="0" shrinkToFit="false"/>
      <protection locked="false" hidden="false"/>
    </xf>
    <xf numFmtId="164" fontId="0" fillId="8" borderId="9" xfId="0" applyFont="true" applyBorder="true" applyAlignment="true" applyProtection="true">
      <alignment horizontal="center" vertical="center" textRotation="0" wrapText="false" indent="0" shrinkToFit="false"/>
      <protection locked="fals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7" xfId="0" applyFont="true" applyBorder="true" applyAlignment="true" applyProtection="true">
      <alignment horizontal="center" vertical="center" textRotation="0" wrapText="false" indent="0" shrinkToFit="false"/>
      <protection locked="fals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5" fontId="0" fillId="10" borderId="9" xfId="0" applyFont="true" applyBorder="true" applyAlignment="true" applyProtection="true">
      <alignment horizontal="center" vertical="center" textRotation="0" wrapText="false" indent="0" shrinkToFit="false"/>
      <protection locked="false" hidden="false"/>
    </xf>
    <xf numFmtId="165" fontId="0" fillId="10" borderId="7" xfId="0" applyFont="true" applyBorder="true" applyAlignment="true" applyProtection="true">
      <alignment horizontal="center" vertical="center" textRotation="0" wrapText="false" indent="0" shrinkToFit="false"/>
      <protection locked="false" hidden="false"/>
    </xf>
    <xf numFmtId="165" fontId="0" fillId="11" borderId="9" xfId="0" applyFont="true" applyBorder="true" applyAlignment="true" applyProtection="true">
      <alignment horizontal="center" vertical="center" textRotation="0" wrapText="false" indent="0" shrinkToFit="false"/>
      <protection locked="false" hidden="false"/>
    </xf>
    <xf numFmtId="165" fontId="0" fillId="11" borderId="7" xfId="0" applyFont="true" applyBorder="true" applyAlignment="true" applyProtection="true">
      <alignment horizontal="center" vertical="center" textRotation="0" wrapText="false" indent="0" shrinkToFit="false"/>
      <protection locked="false" hidden="false"/>
    </xf>
    <xf numFmtId="165" fontId="0" fillId="11" borderId="8" xfId="0" applyFont="true" applyBorder="true" applyAlignment="true" applyProtection="true">
      <alignment horizontal="center" vertical="center" textRotation="0" wrapText="false" indent="0" shrinkToFit="false"/>
      <protection locked="false" hidden="false"/>
    </xf>
    <xf numFmtId="164" fontId="0" fillId="12" borderId="2" xfId="0" applyFont="true" applyBorder="true" applyAlignment="false" applyProtection="false">
      <alignment horizontal="general" vertical="bottom" textRotation="0" wrapText="false" indent="0" shrinkToFit="false"/>
      <protection locked="true" hidden="false"/>
    </xf>
    <xf numFmtId="164" fontId="0" fillId="8" borderId="9" xfId="0" applyFont="true" applyBorder="true" applyAlignment="true" applyProtection="true">
      <alignment horizontal="center" vertical="center" textRotation="0" wrapText="true" indent="0" shrinkToFit="false"/>
      <protection locked="false" hidden="false"/>
    </xf>
    <xf numFmtId="164" fontId="0" fillId="8" borderId="7" xfId="0" applyFont="true" applyBorder="true" applyAlignment="true" applyProtection="true">
      <alignment horizontal="center" vertical="center" textRotation="0" wrapText="false" indent="0" shrinkToFit="false"/>
      <protection locked="false" hidden="false"/>
    </xf>
    <xf numFmtId="164" fontId="0" fillId="8" borderId="31" xfId="0" applyFont="true" applyBorder="true" applyAlignment="false" applyProtection="true">
      <alignment horizontal="general" vertical="bottom" textRotation="0" wrapText="false" indent="0" shrinkToFit="false"/>
      <protection locked="false" hidden="false"/>
    </xf>
    <xf numFmtId="164" fontId="0" fillId="8" borderId="9" xfId="0" applyFont="true" applyBorder="true" applyAlignment="false" applyProtection="true">
      <alignment horizontal="general" vertical="bottom" textRotation="0" wrapText="false" indent="0" shrinkToFit="false"/>
      <protection locked="false" hidden="false"/>
    </xf>
    <xf numFmtId="164" fontId="0" fillId="8" borderId="7" xfId="0" applyFont="true" applyBorder="true" applyAlignment="false" applyProtection="true">
      <alignment horizontal="general" vertical="bottom" textRotation="0" wrapText="false" indent="0" shrinkToFit="false"/>
      <protection locked="false" hidden="false"/>
    </xf>
    <xf numFmtId="164" fontId="0" fillId="8" borderId="32" xfId="0" applyFont="true" applyBorder="true" applyAlignment="false" applyProtection="true">
      <alignment horizontal="general" vertical="bottom" textRotation="0" wrapText="false" indent="0" shrinkToFit="false"/>
      <protection locked="false" hidden="false"/>
    </xf>
    <xf numFmtId="164" fontId="0" fillId="13" borderId="31" xfId="0" applyFont="true" applyBorder="true" applyAlignment="true" applyProtection="true">
      <alignment horizontal="center" vertical="center" textRotation="0" wrapText="false" indent="0" shrinkToFit="false"/>
      <protection locked="false" hidden="false"/>
    </xf>
    <xf numFmtId="164" fontId="0" fillId="13" borderId="9" xfId="0" applyFont="true" applyBorder="true" applyAlignment="true" applyProtection="true">
      <alignment horizontal="center" vertical="center" textRotation="0" wrapText="false" indent="0" shrinkToFit="false"/>
      <protection locked="false" hidden="false"/>
    </xf>
    <xf numFmtId="164" fontId="0" fillId="13" borderId="7" xfId="0" applyFont="true" applyBorder="true" applyAlignment="true" applyProtection="true">
      <alignment horizontal="center" vertical="center" textRotation="0" wrapText="false" indent="0" shrinkToFit="false"/>
      <protection locked="false" hidden="false"/>
    </xf>
    <xf numFmtId="164" fontId="5" fillId="14" borderId="33" xfId="0" applyFont="true" applyBorder="true" applyAlignment="true" applyProtection="true">
      <alignment horizontal="center" vertical="bottom" textRotation="0" wrapText="false" indent="0" shrinkToFit="false"/>
      <protection locked="false" hidden="false"/>
    </xf>
    <xf numFmtId="164" fontId="0" fillId="14" borderId="33" xfId="0" applyFont="true" applyBorder="true" applyAlignment="false" applyProtection="true">
      <alignment horizontal="general" vertical="bottom" textRotation="0" wrapText="false" indent="0" shrinkToFit="false"/>
      <protection locked="false" hidden="false"/>
    </xf>
    <xf numFmtId="164" fontId="0" fillId="15" borderId="31" xfId="0" applyFont="true" applyBorder="true" applyAlignment="true" applyProtection="true">
      <alignment horizontal="center" vertical="center" textRotation="0" wrapText="false" indent="0" shrinkToFit="false"/>
      <protection locked="false" hidden="false"/>
    </xf>
    <xf numFmtId="164" fontId="0" fillId="15" borderId="9" xfId="0" applyFont="true" applyBorder="true" applyAlignment="false" applyProtection="true">
      <alignment horizontal="general" vertical="bottom" textRotation="0" wrapText="false" indent="0" shrinkToFit="false"/>
      <protection locked="false" hidden="false"/>
    </xf>
    <xf numFmtId="164" fontId="0" fillId="15" borderId="7" xfId="0" applyFont="true" applyBorder="true" applyAlignment="false" applyProtection="true">
      <alignment horizontal="general" vertical="bottom" textRotation="0" wrapText="false" indent="0" shrinkToFit="false"/>
      <protection locked="false" hidden="false"/>
    </xf>
    <xf numFmtId="164" fontId="0" fillId="15" borderId="33" xfId="0" applyFont="true" applyBorder="true" applyAlignment="true" applyProtection="true">
      <alignment horizontal="center" vertical="center" textRotation="0" wrapText="false" indent="0" shrinkToFit="false"/>
      <protection locked="false" hidden="false"/>
    </xf>
    <xf numFmtId="164" fontId="0" fillId="15" borderId="0" xfId="0" applyFont="true" applyBorder="false" applyAlignment="true" applyProtection="true">
      <alignment horizontal="general" vertical="center" textRotation="0" wrapText="false" indent="0" shrinkToFit="false"/>
      <protection locked="false" hidden="false"/>
    </xf>
    <xf numFmtId="165" fontId="0" fillId="17" borderId="7" xfId="0" applyFont="true" applyBorder="true" applyAlignment="true" applyProtection="true">
      <alignment horizontal="center" vertical="center" textRotation="0" wrapText="false" indent="0" shrinkToFit="false"/>
      <protection locked="false" hidden="false"/>
    </xf>
    <xf numFmtId="165" fontId="0" fillId="17" borderId="0" xfId="0" applyFont="true" applyBorder="false" applyAlignment="true" applyProtection="true">
      <alignment horizontal="center" vertical="center" textRotation="0" wrapText="false" indent="0" shrinkToFit="false"/>
      <protection locked="false" hidden="false"/>
    </xf>
    <xf numFmtId="165" fontId="0" fillId="0" borderId="0" xfId="0" applyFont="false" applyBorder="false" applyAlignment="true" applyProtection="true">
      <alignment horizontal="center" vertical="center" textRotation="0" wrapText="false" indent="0" shrinkToFit="false"/>
      <protection locked="false" hidden="false"/>
    </xf>
    <xf numFmtId="165" fontId="0" fillId="0" borderId="0" xfId="0" applyFont="true" applyBorder="false" applyAlignment="true" applyProtection="true">
      <alignment horizontal="center" vertical="center" textRotation="0" wrapText="false" indent="0" shrinkToFit="false"/>
      <protection locked="false" hidden="false"/>
    </xf>
    <xf numFmtId="164" fontId="0" fillId="0" borderId="8" xfId="0" applyFont="false" applyBorder="true" applyAlignment="true" applyProtection="false">
      <alignment horizontal="center" vertical="bottom" textRotation="0" wrapText="true" indent="0" shrinkToFit="false"/>
      <protection locked="true" hidden="false"/>
    </xf>
    <xf numFmtId="164" fontId="0" fillId="0" borderId="9"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false" hidden="false"/>
    </xf>
    <xf numFmtId="165" fontId="14" fillId="7" borderId="2" xfId="0" applyFont="true" applyBorder="true" applyAlignment="true" applyProtection="false">
      <alignment horizontal="left" vertical="top" textRotation="0" wrapText="true" indent="0" shrinkToFit="false"/>
      <protection locked="true" hidden="false"/>
    </xf>
    <xf numFmtId="165" fontId="14" fillId="7" borderId="3" xfId="0" applyFont="true" applyBorder="true" applyAlignment="true" applyProtection="false">
      <alignment horizontal="left" vertical="top" textRotation="0" wrapText="true" indent="0" shrinkToFit="false"/>
      <protection locked="true" hidden="false"/>
    </xf>
    <xf numFmtId="164" fontId="0" fillId="8" borderId="2" xfId="0" applyFont="false" applyBorder="true" applyAlignment="true" applyProtection="false">
      <alignment horizontal="center" vertical="center" textRotation="0" wrapText="false" indent="0" shrinkToFit="false"/>
      <protection locked="true" hidden="false"/>
    </xf>
    <xf numFmtId="164" fontId="0" fillId="9" borderId="3" xfId="0" applyFont="false" applyBorder="true" applyAlignment="true" applyProtection="false">
      <alignment horizontal="general" vertical="bottom" textRotation="0" wrapText="true" indent="0" shrinkToFit="false"/>
      <protection locked="true" hidden="false"/>
    </xf>
    <xf numFmtId="164" fontId="0" fillId="10" borderId="3" xfId="0" applyFont="false" applyBorder="true" applyAlignment="true" applyProtection="false">
      <alignment horizontal="general" vertical="bottom" textRotation="0" wrapText="true" indent="0" shrinkToFit="false"/>
      <protection locked="true" hidden="false"/>
    </xf>
    <xf numFmtId="164" fontId="0" fillId="11" borderId="2" xfId="0" applyFont="false" applyBorder="true" applyAlignment="true" applyProtection="false">
      <alignment horizontal="general" vertical="bottom" textRotation="0" wrapText="true" indent="0" shrinkToFit="false"/>
      <protection locked="true" hidden="false"/>
    </xf>
    <xf numFmtId="164" fontId="0" fillId="12" borderId="2" xfId="0" applyFont="false" applyBorder="true" applyAlignment="true" applyProtection="false">
      <alignment horizontal="right" vertical="bottom" textRotation="0" wrapText="false" indent="0" shrinkToFit="false"/>
      <protection locked="true" hidden="false"/>
    </xf>
    <xf numFmtId="164" fontId="14" fillId="16" borderId="0" xfId="20" applyFont="true" applyBorder="true" applyAlignment="true" applyProtection="true">
      <alignment horizontal="general" vertical="bottom" textRotation="0" wrapText="true" indent="0" shrinkToFit="false"/>
      <protection locked="false" hidden="false"/>
    </xf>
    <xf numFmtId="166" fontId="5" fillId="14" borderId="2" xfId="0" applyFont="true" applyBorder="true" applyAlignment="false" applyProtection="false">
      <alignment horizontal="general" vertical="bottom" textRotation="0" wrapText="false" indent="0" shrinkToFit="false"/>
      <protection locked="true" hidden="false"/>
    </xf>
    <xf numFmtId="166" fontId="5" fillId="14" borderId="5" xfId="0" applyFont="true" applyBorder="true" applyAlignment="false" applyProtection="false">
      <alignment horizontal="general" vertical="bottom" textRotation="0" wrapText="false" indent="0" shrinkToFit="false"/>
      <protection locked="true" hidden="false"/>
    </xf>
    <xf numFmtId="164" fontId="0" fillId="15" borderId="4" xfId="0" applyFont="false" applyBorder="true" applyAlignment="true" applyProtection="false">
      <alignment horizontal="center" vertical="center" textRotation="0" wrapText="false" indent="0" shrinkToFit="false"/>
      <protection locked="true" hidden="false"/>
    </xf>
    <xf numFmtId="164" fontId="0" fillId="15" borderId="2" xfId="0" applyFont="false" applyBorder="true" applyAlignment="true" applyProtection="false">
      <alignment horizontal="center" vertical="center" textRotation="0" wrapText="false" indent="0" shrinkToFit="false"/>
      <protection locked="true" hidden="false"/>
    </xf>
    <xf numFmtId="164" fontId="0" fillId="15" borderId="3" xfId="0" applyFont="false" applyBorder="true" applyAlignment="true" applyProtection="false">
      <alignment horizontal="center" vertical="center" textRotation="0" wrapText="false" indent="0" shrinkToFit="false"/>
      <protection locked="true" hidden="false"/>
    </xf>
    <xf numFmtId="164" fontId="0" fillId="15" borderId="34" xfId="0" applyFont="true" applyBorder="true" applyAlignment="false" applyProtection="false">
      <alignment horizontal="general" vertical="bottom" textRotation="0" wrapText="false" indent="0" shrinkToFit="false"/>
      <protection locked="true" hidden="false"/>
    </xf>
    <xf numFmtId="164" fontId="0" fillId="18" borderId="3" xfId="0" applyFont="false" applyBorder="true" applyAlignment="false" applyProtection="false">
      <alignment horizontal="general" vertical="bottom" textRotation="0" wrapText="false" indent="0" shrinkToFit="false"/>
      <protection locked="true" hidden="false"/>
    </xf>
    <xf numFmtId="164" fontId="6" fillId="16" borderId="0" xfId="20" applyFont="false" applyBorder="true" applyAlignment="true" applyProtection="true">
      <alignment horizontal="general" vertical="bottom" textRotation="0" wrapText="false" indent="0" shrinkToFit="false"/>
      <protection locked="fals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18" borderId="2" xfId="0" applyFont="false" applyBorder="true" applyAlignment="false" applyProtection="false">
      <alignment horizontal="general" vertical="bottom" textRotation="0" wrapText="false" indent="0" shrinkToFit="false"/>
      <protection locked="true" hidden="false"/>
    </xf>
    <xf numFmtId="164" fontId="0" fillId="18" borderId="4" xfId="0" applyFont="false" applyBorder="true" applyAlignment="false" applyProtection="false">
      <alignment horizontal="general" vertical="bottom" textRotation="0" wrapText="false" indent="0" shrinkToFit="false"/>
      <protection locked="true" hidden="false"/>
    </xf>
    <xf numFmtId="164" fontId="0" fillId="8" borderId="2" xfId="0" applyFont="false" applyBorder="true" applyAlignment="true" applyProtection="true">
      <alignment horizontal="center" vertical="center" textRotation="0" wrapText="false" indent="0" shrinkToFit="false"/>
      <protection locked="false" hidden="false"/>
    </xf>
    <xf numFmtId="165" fontId="0" fillId="8" borderId="2" xfId="0" applyFont="false" applyBorder="true" applyAlignment="true" applyProtection="true">
      <alignment horizontal="center" vertical="center" textRotation="0" wrapText="false" indent="0" shrinkToFit="false"/>
      <protection locked="false" hidden="false"/>
    </xf>
    <xf numFmtId="164" fontId="0" fillId="9" borderId="3" xfId="0" applyFont="false" applyBorder="true" applyAlignment="true" applyProtection="true">
      <alignment horizontal="center" vertical="center" textRotation="0" wrapText="false" indent="0" shrinkToFit="false"/>
      <protection locked="false" hidden="false"/>
    </xf>
    <xf numFmtId="165" fontId="0" fillId="10" borderId="2" xfId="0" applyFont="false" applyBorder="true" applyAlignment="true" applyProtection="true">
      <alignment horizontal="center" vertical="center" textRotation="0" wrapText="false" indent="0" shrinkToFit="false"/>
      <protection locked="false" hidden="false"/>
    </xf>
    <xf numFmtId="165" fontId="0" fillId="10" borderId="3" xfId="0" applyFont="false" applyBorder="true" applyAlignment="true" applyProtection="true">
      <alignment horizontal="center" vertical="center" textRotation="0" wrapText="false" indent="0" shrinkToFit="false"/>
      <protection locked="false" hidden="false"/>
    </xf>
    <xf numFmtId="165" fontId="0" fillId="11" borderId="2" xfId="0" applyFont="true" applyBorder="true" applyAlignment="true" applyProtection="true">
      <alignment horizontal="center" vertical="center" textRotation="0" wrapText="false" indent="0" shrinkToFit="false"/>
      <protection locked="false" hidden="false"/>
    </xf>
    <xf numFmtId="165" fontId="0" fillId="11" borderId="2" xfId="0" applyFont="false" applyBorder="true" applyAlignment="true" applyProtection="true">
      <alignment horizontal="center" vertical="center" textRotation="0" wrapText="false" indent="0" shrinkToFit="false"/>
      <protection locked="false" hidden="false"/>
    </xf>
    <xf numFmtId="165" fontId="0" fillId="11" borderId="3" xfId="0" applyFont="false" applyBorder="true" applyAlignment="true" applyProtection="true">
      <alignment horizontal="center" vertical="center" textRotation="0" wrapText="false" indent="0" shrinkToFit="false"/>
      <protection locked="false" hidden="false"/>
    </xf>
    <xf numFmtId="164" fontId="0" fillId="8" borderId="2" xfId="0" applyFont="false" applyBorder="true" applyAlignment="true" applyProtection="true">
      <alignment horizontal="center" vertical="center" textRotation="0" wrapText="true" indent="0" shrinkToFit="false"/>
      <protection locked="false" hidden="false"/>
    </xf>
    <xf numFmtId="164" fontId="0" fillId="8" borderId="3" xfId="0" applyFont="false" applyBorder="true" applyAlignment="true" applyProtection="true">
      <alignment horizontal="center" vertical="center" textRotation="0" wrapText="false" indent="0" shrinkToFit="false"/>
      <protection locked="false" hidden="false"/>
    </xf>
    <xf numFmtId="164" fontId="0" fillId="8" borderId="4" xfId="0" applyFont="false" applyBorder="true" applyAlignment="false" applyProtection="true">
      <alignment horizontal="general" vertical="bottom" textRotation="0" wrapText="false" indent="0" shrinkToFit="false"/>
      <protection locked="false" hidden="false"/>
    </xf>
    <xf numFmtId="164" fontId="0" fillId="8" borderId="2" xfId="0" applyFont="false" applyBorder="true" applyAlignment="false" applyProtection="true">
      <alignment horizontal="general" vertical="bottom" textRotation="0" wrapText="false" indent="0" shrinkToFit="false"/>
      <protection locked="false" hidden="false"/>
    </xf>
    <xf numFmtId="164" fontId="0" fillId="8" borderId="3" xfId="0" applyFont="false" applyBorder="true" applyAlignment="false" applyProtection="true">
      <alignment horizontal="general" vertical="bottom" textRotation="0" wrapText="false" indent="0" shrinkToFit="false"/>
      <protection locked="false" hidden="false"/>
    </xf>
    <xf numFmtId="164" fontId="0" fillId="8" borderId="5" xfId="0" applyFont="false" applyBorder="true" applyAlignment="false" applyProtection="true">
      <alignment horizontal="general" vertical="bottom" textRotation="0" wrapText="false" indent="0" shrinkToFit="false"/>
      <protection locked="false" hidden="false"/>
    </xf>
    <xf numFmtId="164" fontId="16" fillId="15" borderId="3" xfId="0" applyFont="true" applyBorder="true" applyAlignment="true" applyProtection="false">
      <alignment horizontal="center" vertical="center" textRotation="0" wrapText="false" indent="0" shrinkToFit="false"/>
      <protection locked="true" hidden="false"/>
    </xf>
    <xf numFmtId="164" fontId="16" fillId="15" borderId="34" xfId="0" applyFont="true" applyBorder="true" applyAlignment="false" applyProtection="false">
      <alignment horizontal="general" vertical="bottom" textRotation="0" wrapText="false" indent="0" shrinkToFit="false"/>
      <protection locked="true" hidden="false"/>
    </xf>
    <xf numFmtId="164" fontId="0" fillId="9" borderId="3" xfId="0" applyFont="false" applyBorder="true" applyAlignment="false" applyProtection="true">
      <alignment horizontal="general" vertical="bottom" textRotation="0" wrapText="false" indent="0" shrinkToFit="false"/>
      <protection locked="false" hidden="false"/>
    </xf>
    <xf numFmtId="164" fontId="0" fillId="10" borderId="2" xfId="0" applyFont="false" applyBorder="true" applyAlignment="false" applyProtection="true">
      <alignment horizontal="general" vertical="bottom" textRotation="0" wrapText="false" indent="0" shrinkToFit="false"/>
      <protection locked="false" hidden="false"/>
    </xf>
    <xf numFmtId="164" fontId="0" fillId="10" borderId="3" xfId="0" applyFont="false" applyBorder="true" applyAlignment="false" applyProtection="true">
      <alignment horizontal="general" vertical="bottom" textRotation="0" wrapText="false" indent="0" shrinkToFit="false"/>
      <protection locked="false" hidden="false"/>
    </xf>
    <xf numFmtId="165" fontId="0" fillId="17" borderId="2" xfId="0" applyFont="true" applyBorder="true" applyAlignment="true" applyProtection="false">
      <alignment horizontal="left" vertical="top" textRotation="0" wrapText="true" indent="0" shrinkToFit="false"/>
      <protection locked="true" hidden="false"/>
    </xf>
    <xf numFmtId="165" fontId="0" fillId="7" borderId="35" xfId="0" applyFont="false" applyBorder="true" applyAlignment="true" applyProtection="false">
      <alignment horizontal="left" vertical="top" textRotation="0" wrapText="true" indent="0" shrinkToFit="false"/>
      <protection locked="true" hidden="false"/>
    </xf>
    <xf numFmtId="165" fontId="0" fillId="7" borderId="36" xfId="0" applyFont="false" applyBorder="true" applyAlignment="true" applyProtection="false">
      <alignment horizontal="left" vertical="top" textRotation="0" wrapText="true" indent="0" shrinkToFit="false"/>
      <protection locked="true" hidden="false"/>
    </xf>
    <xf numFmtId="164" fontId="0" fillId="13" borderId="37" xfId="0" applyFont="false" applyBorder="true" applyAlignment="false" applyProtection="false">
      <alignment horizontal="general" vertical="bottom" textRotation="0" wrapText="false" indent="0" shrinkToFit="false"/>
      <protection locked="true" hidden="false"/>
    </xf>
    <xf numFmtId="164" fontId="0" fillId="13" borderId="35" xfId="0" applyFont="false" applyBorder="true" applyAlignment="false" applyProtection="false">
      <alignment horizontal="general" vertical="bottom" textRotation="0" wrapText="false" indent="0" shrinkToFit="false"/>
      <protection locked="true" hidden="false"/>
    </xf>
    <xf numFmtId="164" fontId="0" fillId="13" borderId="36" xfId="0" applyFont="false" applyBorder="true" applyAlignment="false" applyProtection="false">
      <alignment horizontal="general" vertical="bottom" textRotation="0" wrapText="false" indent="0" shrinkToFit="false"/>
      <protection locked="true" hidden="false"/>
    </xf>
    <xf numFmtId="166" fontId="5" fillId="14" borderId="37" xfId="0" applyFont="true" applyBorder="true" applyAlignment="false" applyProtection="false">
      <alignment horizontal="general" vertical="bottom" textRotation="0" wrapText="false" indent="0" shrinkToFit="false"/>
      <protection locked="true" hidden="false"/>
    </xf>
    <xf numFmtId="166" fontId="5" fillId="14" borderId="35" xfId="0" applyFont="true" applyBorder="true" applyAlignment="false" applyProtection="false">
      <alignment horizontal="general" vertical="bottom" textRotation="0" wrapText="false" indent="0" shrinkToFit="false"/>
      <protection locked="true" hidden="false"/>
    </xf>
    <xf numFmtId="166" fontId="5" fillId="14" borderId="25" xfId="0" applyFont="true" applyBorder="true" applyAlignment="false" applyProtection="false">
      <alignment horizontal="general" vertical="bottom" textRotation="0" wrapText="false" indent="0" shrinkToFit="false"/>
      <protection locked="true" hidden="false"/>
    </xf>
    <xf numFmtId="166" fontId="0" fillId="14" borderId="37" xfId="0" applyFont="false" applyBorder="true" applyAlignment="false" applyProtection="false">
      <alignment horizontal="general" vertical="bottom" textRotation="0" wrapText="false" indent="0" shrinkToFit="false"/>
      <protection locked="true" hidden="false"/>
    </xf>
    <xf numFmtId="166" fontId="0" fillId="14" borderId="35" xfId="0" applyFont="false" applyBorder="true" applyAlignment="false" applyProtection="false">
      <alignment horizontal="general" vertical="bottom" textRotation="0" wrapText="false" indent="0" shrinkToFit="false"/>
      <protection locked="true" hidden="false"/>
    </xf>
    <xf numFmtId="166" fontId="0" fillId="14" borderId="36" xfId="0" applyFont="false" applyBorder="true" applyAlignment="false" applyProtection="false">
      <alignment horizontal="general" vertical="bottom" textRotation="0" wrapText="false" indent="0" shrinkToFit="false"/>
      <protection locked="true" hidden="false"/>
    </xf>
    <xf numFmtId="164" fontId="0" fillId="15" borderId="37" xfId="0" applyFont="false" applyBorder="true" applyAlignment="true" applyProtection="false">
      <alignment horizontal="center" vertical="center" textRotation="0" wrapText="false" indent="0" shrinkToFit="false"/>
      <protection locked="true" hidden="false"/>
    </xf>
    <xf numFmtId="164" fontId="0" fillId="15" borderId="35" xfId="0" applyFont="false" applyBorder="true" applyAlignment="true" applyProtection="false">
      <alignment horizontal="center" vertical="center" textRotation="0" wrapText="false" indent="0" shrinkToFit="false"/>
      <protection locked="true" hidden="false"/>
    </xf>
    <xf numFmtId="164" fontId="0" fillId="15" borderId="36" xfId="0" applyFont="false" applyBorder="true" applyAlignment="true" applyProtection="false">
      <alignment horizontal="center" vertical="center" textRotation="0" wrapText="false" indent="0" shrinkToFit="false"/>
      <protection locked="true" hidden="false"/>
    </xf>
    <xf numFmtId="164" fontId="0" fillId="15" borderId="38" xfId="0" applyFont="false" applyBorder="true" applyAlignment="false" applyProtection="false">
      <alignment horizontal="general" vertical="bottom" textRotation="0" wrapText="false" indent="0" shrinkToFit="false"/>
      <protection locked="true" hidden="false"/>
    </xf>
    <xf numFmtId="165" fontId="0" fillId="7" borderId="2" xfId="0" applyFont="false" applyBorder="true" applyAlignment="true" applyProtection="true">
      <alignment horizontal="left" vertical="top" textRotation="0" wrapText="true" indent="0" shrinkToFit="false"/>
      <protection locked="false" hidden="false"/>
    </xf>
    <xf numFmtId="165" fontId="0" fillId="7" borderId="36" xfId="0" applyFont="false" applyBorder="true" applyAlignment="true" applyProtection="true">
      <alignment horizontal="left" vertical="top" textRotation="0" wrapText="true" indent="0" shrinkToFit="false"/>
      <protection locked="false" hidden="false"/>
    </xf>
    <xf numFmtId="164" fontId="0" fillId="13" borderId="4" xfId="0" applyFont="false" applyBorder="true" applyAlignment="true" applyProtection="true">
      <alignment horizontal="center" vertical="center" textRotation="0" wrapText="false" indent="0" shrinkToFit="false"/>
      <protection locked="false" hidden="false"/>
    </xf>
    <xf numFmtId="164" fontId="0" fillId="13" borderId="2" xfId="0" applyFont="false" applyBorder="true" applyAlignment="true" applyProtection="true">
      <alignment horizontal="center" vertical="center" textRotation="0" wrapText="false" indent="0" shrinkToFit="false"/>
      <protection locked="false" hidden="false"/>
    </xf>
    <xf numFmtId="164" fontId="0" fillId="18" borderId="2" xfId="0" applyFont="false" applyBorder="true" applyAlignment="true" applyProtection="true">
      <alignment horizontal="center" vertical="center" textRotation="0" wrapText="false" indent="0" shrinkToFit="false"/>
      <protection locked="false" hidden="false"/>
    </xf>
    <xf numFmtId="164" fontId="0" fillId="13" borderId="3" xfId="0" applyFont="false" applyBorder="true" applyAlignment="true" applyProtection="true">
      <alignment horizontal="center" vertical="center" textRotation="0" wrapText="false" indent="0" shrinkToFit="false"/>
      <protection locked="false" hidden="false"/>
    </xf>
    <xf numFmtId="166" fontId="17" fillId="14" borderId="4" xfId="0" applyFont="true" applyBorder="true" applyAlignment="true" applyProtection="true">
      <alignment horizontal="center" vertical="bottom" textRotation="0" wrapText="false" indent="0" shrinkToFit="false"/>
      <protection locked="false" hidden="false"/>
    </xf>
    <xf numFmtId="166" fontId="17" fillId="14" borderId="2" xfId="0" applyFont="true" applyBorder="true" applyAlignment="false" applyProtection="true">
      <alignment horizontal="general" vertical="bottom" textRotation="0" wrapText="false" indent="0" shrinkToFit="false"/>
      <protection locked="false" hidden="false"/>
    </xf>
    <xf numFmtId="166" fontId="17" fillId="14" borderId="5" xfId="0" applyFont="true" applyBorder="true" applyAlignment="false" applyProtection="true">
      <alignment horizontal="general" vertical="bottom" textRotation="0" wrapText="false" indent="0" shrinkToFit="false"/>
      <protection locked="false" hidden="false"/>
    </xf>
    <xf numFmtId="166" fontId="0" fillId="14" borderId="4" xfId="0" applyFont="false" applyBorder="true" applyAlignment="false" applyProtection="true">
      <alignment horizontal="general" vertical="bottom" textRotation="0" wrapText="false" indent="0" shrinkToFit="false"/>
      <protection locked="false" hidden="false"/>
    </xf>
    <xf numFmtId="166" fontId="0" fillId="14" borderId="2" xfId="0" applyFont="false" applyBorder="true" applyAlignment="false" applyProtection="true">
      <alignment horizontal="general" vertical="bottom" textRotation="0" wrapText="false" indent="0" shrinkToFit="false"/>
      <protection locked="false" hidden="false"/>
    </xf>
    <xf numFmtId="166" fontId="0" fillId="14" borderId="3" xfId="0" applyFont="false" applyBorder="true" applyAlignment="false" applyProtection="true">
      <alignment horizontal="general" vertical="bottom" textRotation="0" wrapText="false" indent="0" shrinkToFit="false"/>
      <protection locked="false" hidden="false"/>
    </xf>
    <xf numFmtId="164" fontId="0" fillId="15" borderId="4" xfId="0" applyFont="false" applyBorder="true" applyAlignment="true" applyProtection="true">
      <alignment horizontal="center" vertical="center" textRotation="0" wrapText="false" indent="0" shrinkToFit="false"/>
      <protection locked="false" hidden="false"/>
    </xf>
    <xf numFmtId="164" fontId="0" fillId="15" borderId="2" xfId="0" applyFont="false" applyBorder="true" applyAlignment="true" applyProtection="true">
      <alignment horizontal="center" vertical="center" textRotation="0" wrapText="false" indent="0" shrinkToFit="false"/>
      <protection locked="false" hidden="false"/>
    </xf>
    <xf numFmtId="164" fontId="0" fillId="15" borderId="3" xfId="0" applyFont="false" applyBorder="true" applyAlignment="true" applyProtection="true">
      <alignment horizontal="center" vertical="center" textRotation="0" wrapText="false" indent="0" shrinkToFit="false"/>
      <protection locked="false" hidden="false"/>
    </xf>
    <xf numFmtId="164" fontId="0" fillId="15" borderId="34" xfId="0" applyFont="false" applyBorder="true" applyAlignment="true" applyProtection="true">
      <alignment horizontal="center" vertical="center" textRotation="0" wrapText="false" indent="0" shrinkToFit="false"/>
      <protection locked="false" hidden="false"/>
    </xf>
    <xf numFmtId="165" fontId="0" fillId="7" borderId="3" xfId="0" applyFont="false" applyBorder="true" applyAlignment="true" applyProtection="true">
      <alignment horizontal="left" vertical="top" textRotation="0" wrapText="true" indent="0" shrinkToFit="false"/>
      <protection locked="fals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64" fontId="16" fillId="0" borderId="7" xfId="0" applyFont="true" applyBorder="true" applyAlignment="false" applyProtection="false">
      <alignment horizontal="general" vertical="bottom" textRotation="0" wrapText="false" indent="0" shrinkToFit="false"/>
      <protection locked="true" hidden="false"/>
    </xf>
    <xf numFmtId="165" fontId="0" fillId="17" borderId="2" xfId="0" applyFont="true" applyBorder="true" applyAlignment="true" applyProtection="true">
      <alignment horizontal="left" vertical="top" textRotation="0" wrapText="true" indent="0" shrinkToFit="false"/>
      <protection locked="false" hidden="false"/>
    </xf>
    <xf numFmtId="164" fontId="0" fillId="11" borderId="2" xfId="0" applyFont="false" applyBorder="true" applyAlignment="false" applyProtection="true">
      <alignment horizontal="general" vertical="bottom" textRotation="0" wrapText="false" indent="0" shrinkToFit="false"/>
      <protection locked="false" hidden="false"/>
    </xf>
    <xf numFmtId="164" fontId="0" fillId="11" borderId="3" xfId="0" applyFont="false" applyBorder="true" applyAlignment="false" applyProtection="true">
      <alignment horizontal="general" vertical="bottom" textRotation="0" wrapText="false" indent="0" shrinkToFit="false"/>
      <protection locked="false" hidden="false"/>
    </xf>
    <xf numFmtId="164" fontId="0" fillId="13" borderId="4" xfId="0" applyFont="false" applyBorder="true" applyAlignment="false" applyProtection="true">
      <alignment horizontal="general" vertical="bottom" textRotation="0" wrapText="false" indent="0" shrinkToFit="false"/>
      <protection locked="false" hidden="false"/>
    </xf>
    <xf numFmtId="164" fontId="0" fillId="13" borderId="2" xfId="0" applyFont="false" applyBorder="true" applyAlignment="false" applyProtection="true">
      <alignment horizontal="general" vertical="bottom" textRotation="0" wrapText="false" indent="0" shrinkToFit="false"/>
      <protection locked="false" hidden="false"/>
    </xf>
    <xf numFmtId="164" fontId="0" fillId="18" borderId="2" xfId="0" applyFont="false" applyBorder="true" applyAlignment="false" applyProtection="true">
      <alignment horizontal="general" vertical="bottom" textRotation="0" wrapText="false" indent="0" shrinkToFit="false"/>
      <protection locked="false" hidden="false"/>
    </xf>
    <xf numFmtId="164" fontId="0" fillId="15" borderId="34" xfId="0" applyFont="false" applyBorder="true" applyAlignment="false" applyProtection="true">
      <alignment horizontal="general" vertical="bottom" textRotation="0" wrapText="false" indent="0" shrinkToFit="false"/>
      <protection locked="false" hidden="false"/>
    </xf>
    <xf numFmtId="164" fontId="0" fillId="18" borderId="34" xfId="0" applyFont="false" applyBorder="true" applyAlignment="false" applyProtection="false">
      <alignment horizontal="general" vertical="bottom" textRotation="0" wrapText="false" indent="0" shrinkToFit="false"/>
      <protection locked="true" hidden="false"/>
    </xf>
    <xf numFmtId="164" fontId="0" fillId="9" borderId="2" xfId="0" applyFont="false" applyBorder="true" applyAlignment="false" applyProtection="false">
      <alignment horizontal="general" vertical="bottom" textRotation="0" wrapText="false" indent="0" shrinkToFit="false"/>
      <protection locked="true" hidden="false"/>
    </xf>
    <xf numFmtId="164" fontId="0" fillId="10" borderId="3" xfId="0" applyFont="false" applyBorder="true" applyAlignment="true" applyProtection="false">
      <alignment horizontal="center" vertical="bottom" textRotation="0" wrapText="false" indent="0" shrinkToFit="false"/>
      <protection locked="true" hidden="false"/>
    </xf>
    <xf numFmtId="164" fontId="6" fillId="8" borderId="0" xfId="20" applyFont="false" applyBorder="true" applyAlignment="true" applyProtection="true">
      <alignment horizontal="general" vertical="bottom" textRotation="0" wrapText="false" indent="0" shrinkToFit="false"/>
      <protection locked="false" hidden="false"/>
    </xf>
    <xf numFmtId="166" fontId="17" fillId="14" borderId="4" xfId="0" applyFont="true" applyBorder="true" applyAlignment="false" applyProtection="false">
      <alignment horizontal="general" vertical="bottom" textRotation="0" wrapText="false" indent="0" shrinkToFit="false"/>
      <protection locked="true" hidden="false"/>
    </xf>
    <xf numFmtId="166" fontId="17" fillId="14" borderId="2" xfId="0" applyFont="true" applyBorder="true" applyAlignment="false" applyProtection="false">
      <alignment horizontal="general" vertical="bottom" textRotation="0" wrapText="false" indent="0" shrinkToFit="false"/>
      <protection locked="true" hidden="false"/>
    </xf>
    <xf numFmtId="166" fontId="17" fillId="14" borderId="5"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7" xfId="0" applyFont="false" applyBorder="true" applyAlignment="false" applyProtection="false">
      <alignment horizontal="general" vertical="bottom" textRotation="0" wrapText="false" indent="0" shrinkToFit="false"/>
      <protection locked="true" hidden="false"/>
    </xf>
    <xf numFmtId="164" fontId="0" fillId="9" borderId="3" xfId="0" applyFont="false" applyBorder="true" applyAlignment="true" applyProtection="false">
      <alignment horizontal="right" vertical="bottom" textRotation="0" wrapText="false" indent="0" shrinkToFit="false"/>
      <protection locked="true" hidden="false"/>
    </xf>
    <xf numFmtId="164" fontId="0" fillId="9" borderId="3" xfId="0" applyFont="false" applyBorder="true" applyAlignment="true" applyProtection="true">
      <alignment horizontal="right" vertical="center" textRotation="0" wrapText="false" indent="0" shrinkToFit="false"/>
      <protection locked="false" hidden="false"/>
    </xf>
    <xf numFmtId="164" fontId="0" fillId="19" borderId="2" xfId="0" applyFont="true" applyBorder="true" applyAlignment="true" applyProtection="false">
      <alignment horizontal="left" vertical="top" textRotation="0" wrapText="false" indent="0" shrinkToFit="false"/>
      <protection locked="true" hidden="false"/>
    </xf>
    <xf numFmtId="164" fontId="0" fillId="7" borderId="2" xfId="0" applyFont="true" applyBorder="true" applyAlignment="true" applyProtection="false">
      <alignment horizontal="left" vertical="top" textRotation="0" wrapText="true" indent="0" shrinkToFit="false"/>
      <protection locked="true" hidden="false"/>
    </xf>
    <xf numFmtId="165" fontId="19" fillId="7" borderId="2" xfId="0" applyFont="true" applyBorder="true" applyAlignment="true" applyProtection="false">
      <alignment horizontal="left" vertical="top" textRotation="0" wrapText="true" indent="0" shrinkToFit="false"/>
      <protection locked="true" hidden="false"/>
    </xf>
    <xf numFmtId="164" fontId="0" fillId="18" borderId="2" xfId="0" applyFont="false" applyBorder="true" applyAlignment="true" applyProtection="false">
      <alignment horizontal="left" vertical="top" textRotation="0" wrapText="false" indent="0" shrinkToFit="false"/>
      <protection locked="true" hidden="false"/>
    </xf>
    <xf numFmtId="166" fontId="0" fillId="18" borderId="2" xfId="0" applyFont="false" applyBorder="true" applyAlignment="true" applyProtection="false">
      <alignment horizontal="center" vertical="bottom" textRotation="0" wrapText="false" indent="0" shrinkToFit="false"/>
      <protection locked="true" hidden="false"/>
    </xf>
    <xf numFmtId="166" fontId="0" fillId="18" borderId="2" xfId="19" applyFont="true" applyBorder="true" applyAlignment="true" applyProtection="true">
      <alignment horizontal="center" vertical="bottom" textRotation="0" wrapText="false" indent="0" shrinkToFit="false"/>
      <protection locked="true" hidden="false"/>
    </xf>
    <xf numFmtId="165" fontId="0" fillId="10" borderId="2" xfId="0" applyFont="false" applyBorder="true" applyAlignment="false" applyProtection="false">
      <alignment horizontal="general" vertical="bottom" textRotation="0" wrapText="false" indent="0" shrinkToFit="false"/>
      <protection locked="true" hidden="false"/>
    </xf>
    <xf numFmtId="165" fontId="0" fillId="11" borderId="2" xfId="0" applyFont="false" applyBorder="true" applyAlignment="false" applyProtection="false">
      <alignment horizontal="general" vertical="bottom" textRotation="0" wrapText="false" indent="0" shrinkToFit="false"/>
      <protection locked="true" hidden="false"/>
    </xf>
    <xf numFmtId="165" fontId="0" fillId="8" borderId="2" xfId="0" applyFont="false" applyBorder="true" applyAlignment="false" applyProtection="false">
      <alignment horizontal="general" vertical="bottom" textRotation="0" wrapText="false" indent="0" shrinkToFit="false"/>
      <protection locked="true" hidden="false"/>
    </xf>
    <xf numFmtId="164" fontId="0" fillId="8" borderId="6" xfId="0" applyFont="fals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0" fillId="15" borderId="21" xfId="0" applyFont="false" applyBorder="true" applyAlignment="false" applyProtection="false">
      <alignment horizontal="general" vertical="bottom" textRotation="0" wrapText="false" indent="0" shrinkToFit="false"/>
      <protection locked="true" hidden="false"/>
    </xf>
    <xf numFmtId="164" fontId="0" fillId="14" borderId="39" xfId="0" applyFont="false" applyBorder="true" applyAlignment="true" applyProtection="false">
      <alignment horizontal="general" vertical="center" textRotation="0" wrapText="false" indent="0" shrinkToFit="false"/>
      <protection locked="true" hidden="false"/>
    </xf>
    <xf numFmtId="165" fontId="0" fillId="8" borderId="6" xfId="0" applyFont="false" applyBorder="true" applyAlignment="false" applyProtection="false">
      <alignment horizontal="general" vertical="bottom" textRotation="0" wrapText="false" indent="0" shrinkToFit="false"/>
      <protection locked="true" hidden="false"/>
    </xf>
    <xf numFmtId="164" fontId="28" fillId="4" borderId="0" xfId="22" applyFont="true" applyBorder="true" applyAlignment="true" applyProtection="true">
      <alignment horizontal="general" vertical="bottom" textRotation="0" wrapText="false" indent="0" shrinkToFit="false"/>
      <protection locked="true" hidden="false"/>
    </xf>
    <xf numFmtId="164" fontId="28" fillId="4" borderId="33" xfId="22" applyFont="false" applyBorder="true" applyAlignment="true" applyProtection="true">
      <alignment horizontal="general" vertical="bottom" textRotation="0" wrapText="false" indent="0" shrinkToFit="false"/>
      <protection locked="true" hidden="false"/>
    </xf>
    <xf numFmtId="164" fontId="0" fillId="5" borderId="2" xfId="23" applyFont="true" applyBorder="true" applyAlignment="true" applyProtection="true">
      <alignment horizontal="general" vertical="bottom" textRotation="0" wrapText="false" indent="0" shrinkToFit="false"/>
      <protection locked="true" hidden="false"/>
    </xf>
    <xf numFmtId="164" fontId="0" fillId="5" borderId="3" xfId="23"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5" fontId="0"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7" xfId="0" applyFont="fals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0" fillId="0" borderId="8"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true" applyAlignment="true" applyProtection="false">
      <alignment horizontal="center" vertical="bottom" textRotation="0" wrapText="true" indent="0" shrinkToFit="false"/>
      <protection locked="true" hidden="false"/>
    </xf>
    <xf numFmtId="164" fontId="29" fillId="6" borderId="0" xfId="24" applyFont="true" applyBorder="true" applyAlignment="true" applyProtection="true">
      <alignment horizontal="center"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Good" xfId="21"/>
    <cellStyle name="Excel Built-in Neutral" xfId="22"/>
    <cellStyle name="Excel Built-in Note" xfId="23"/>
    <cellStyle name="Excel Built-in Accent5" xfId="24"/>
  </cellStyles>
  <colors>
    <indexedColors>
      <rgbColor rgb="FF000000"/>
      <rgbColor rgb="FFFFFFFF"/>
      <rgbColor rgb="FFFF0000"/>
      <rgbColor rgb="FF00FF00"/>
      <rgbColor rgb="FF0000FF"/>
      <rgbColor rgb="FFFFFF00"/>
      <rgbColor rgb="FFFF00FF"/>
      <rgbColor rgb="FFEBF1DE"/>
      <rgbColor rgb="FF9C0006"/>
      <rgbColor rgb="FF006100"/>
      <rgbColor rgb="FF000080"/>
      <rgbColor rgb="FF5F7530"/>
      <rgbColor rgb="FF800080"/>
      <rgbColor rgb="FF276A7C"/>
      <rgbColor rgb="FFBFBFBF"/>
      <rgbColor rgb="FF4F81BD"/>
      <rgbColor rgb="FFDCE6F2"/>
      <rgbColor rgb="FFC0504D"/>
      <rgbColor rgb="FFFFFFCC"/>
      <rgbColor rgb="FFDDEBF7"/>
      <rgbColor rgb="FF660066"/>
      <rgbColor rgb="FF9C6500"/>
      <rgbColor rgb="FF0066CC"/>
      <rgbColor rgb="FFC6D9F1"/>
      <rgbColor rgb="FF000080"/>
      <rgbColor rgb="FFFF00FF"/>
      <rgbColor rgb="FFFFF2CC"/>
      <rgbColor rgb="FFF2F2F2"/>
      <rgbColor rgb="FF800080"/>
      <rgbColor rgb="FFC00000"/>
      <rgbColor rgb="FF595959"/>
      <rgbColor rgb="FF0000FF"/>
      <rgbColor rgb="FFF2DCDB"/>
      <rgbColor rgb="FFE2EFDA"/>
      <rgbColor rgb="FFC6EFCE"/>
      <rgbColor rgb="FFFFEB9C"/>
      <rgbColor rgb="FFB9CDE5"/>
      <rgbColor rgb="FFE6B9B8"/>
      <rgbColor rgb="FFD9D9D9"/>
      <rgbColor rgb="FFFFC7CE"/>
      <rgbColor rgb="FF4472C4"/>
      <rgbColor rgb="FF4BACC6"/>
      <rgbColor rgb="FF9BBB59"/>
      <rgbColor rgb="FFFCE4D6"/>
      <rgbColor rgb="FFF79646"/>
      <rgbColor rgb="FFE46C0A"/>
      <rgbColor rgb="FF8064A2"/>
      <rgbColor rgb="FFB2B2B2"/>
      <rgbColor rgb="FF2C4D75"/>
      <rgbColor rgb="FF00B050"/>
      <rgbColor rgb="FF444444"/>
      <rgbColor rgb="FF222222"/>
      <rgbColor rgb="FF772C2A"/>
      <rgbColor rgb="FF4D3B62"/>
      <rgbColor rgb="FF1F497D"/>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Evolución acumulativa de sensores</a:t>
            </a:r>
          </a:p>
        </c:rich>
      </c:tx>
      <c:overlay val="0"/>
      <c:spPr>
        <a:noFill/>
        <a:ln>
          <a:noFill/>
        </a:ln>
      </c:spPr>
    </c:title>
    <c:autoTitleDeleted val="0"/>
    <c:plotArea>
      <c:lineChart>
        <c:grouping val="standard"/>
        <c:varyColors val="0"/>
        <c:ser>
          <c:idx val="0"/>
          <c:order val="0"/>
          <c:tx>
            <c:strRef>
              <c:f>Articulos!$DD$55</c:f>
              <c:strCache>
                <c:ptCount val="1"/>
                <c:pt idx="0">
                  <c:v>GPS</c:v>
                </c:pt>
              </c:strCache>
            </c:strRef>
          </c:tx>
          <c:spPr>
            <a:solidFill>
              <a:srgbClr val="4f81bd"/>
            </a:solidFill>
            <a:ln w="28440">
              <a:solidFill>
                <a:srgbClr val="4f81bd"/>
              </a:solidFill>
              <a:round/>
            </a:ln>
          </c:spPr>
          <c:marker>
            <c:symbol val="circle"/>
            <c:size val="5"/>
            <c:spPr>
              <a:solidFill>
                <a:srgbClr val="4f81b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Articulos!$DD$56:$DD$65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1"/>
          <c:order val="1"/>
          <c:tx>
            <c:strRef>
              <c:f>Articulos!$DE$55</c:f>
              <c:strCache>
                <c:ptCount val="1"/>
                <c:pt idx="0">
                  <c:v>Acel</c:v>
                </c:pt>
              </c:strCache>
            </c:strRef>
          </c:tx>
          <c:spPr>
            <a:solidFill>
              <a:srgbClr val="c0504d"/>
            </a:solidFill>
            <a:ln w="28440">
              <a:solidFill>
                <a:srgbClr val="c0504d"/>
              </a:solidFill>
              <a:round/>
            </a:ln>
          </c:spPr>
          <c:marker>
            <c:symbol val="circle"/>
            <c:size val="5"/>
            <c:spPr>
              <a:solidFill>
                <a:srgbClr val="c0504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Articulos!$DE$56:$DE$65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2"/>
          <c:order val="2"/>
          <c:tx>
            <c:strRef>
              <c:f>Articulos!$DF$55</c:f>
              <c:strCache>
                <c:ptCount val="1"/>
                <c:pt idx="0">
                  <c:v>Brujula</c:v>
                </c:pt>
              </c:strCache>
            </c:strRef>
          </c:tx>
          <c:spPr>
            <a:solidFill>
              <a:srgbClr val="9bbb59"/>
            </a:solidFill>
            <a:ln w="28440">
              <a:solidFill>
                <a:srgbClr val="9bbb59"/>
              </a:solidFill>
              <a:round/>
            </a:ln>
          </c:spPr>
          <c:marker>
            <c:symbol val="circle"/>
            <c:size val="5"/>
            <c:spPr>
              <a:solidFill>
                <a:srgbClr val="9bbb59"/>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Articulos!$DF$56:$DF$65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3"/>
          <c:order val="3"/>
          <c:tx>
            <c:strRef>
              <c:f>Articulos!$DG$55</c:f>
              <c:strCache>
                <c:ptCount val="1"/>
                <c:pt idx="0">
                  <c:v>Luz</c:v>
                </c:pt>
              </c:strCache>
            </c:strRef>
          </c:tx>
          <c:spPr>
            <a:solidFill>
              <a:srgbClr val="8064a2"/>
            </a:solidFill>
            <a:ln w="28440">
              <a:solidFill>
                <a:srgbClr val="8064a2"/>
              </a:solidFill>
              <a:round/>
            </a:ln>
          </c:spPr>
          <c:marker>
            <c:symbol val="circle"/>
            <c:size val="5"/>
            <c:spPr>
              <a:solidFill>
                <a:srgbClr val="8064a2"/>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Articulos!$DG$56:$DG$65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4"/>
          <c:order val="4"/>
          <c:tx>
            <c:strRef>
              <c:f>Articulos!$DH$55</c:f>
              <c:strCache>
                <c:ptCount val="1"/>
                <c:pt idx="0">
                  <c:v>Not</c:v>
                </c:pt>
              </c:strCache>
            </c:strRef>
          </c:tx>
          <c:spPr>
            <a:solidFill>
              <a:srgbClr val="4bacc6"/>
            </a:solidFill>
            <a:ln w="28440">
              <a:solidFill>
                <a:srgbClr val="4bacc6"/>
              </a:solidFill>
              <a:round/>
            </a:ln>
          </c:spPr>
          <c:marker>
            <c:symbol val="circle"/>
            <c:size val="5"/>
            <c:spPr>
              <a:solidFill>
                <a:srgbClr val="4bacc6"/>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Articulos!$DH$56:$DH$65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5"/>
          <c:order val="5"/>
          <c:tx>
            <c:strRef>
              <c:f>Articulos!$DI$55</c:f>
              <c:strCache>
                <c:ptCount val="1"/>
                <c:pt idx="0">
                  <c:v>MM in</c:v>
                </c:pt>
              </c:strCache>
            </c:strRef>
          </c:tx>
          <c:spPr>
            <a:solidFill>
              <a:srgbClr val="f79646"/>
            </a:solidFill>
            <a:ln w="28440">
              <a:solidFill>
                <a:srgbClr val="f79646"/>
              </a:solidFill>
              <a:round/>
            </a:ln>
          </c:spPr>
          <c:marker>
            <c:symbol val="circle"/>
            <c:size val="5"/>
            <c:spPr>
              <a:solidFill>
                <a:srgbClr val="f79646"/>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Articulos!$DI$56:$DI$65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6"/>
          <c:order val="6"/>
          <c:tx>
            <c:strRef>
              <c:f>Articulos!$DJ$55</c:f>
              <c:strCache>
                <c:ptCount val="1"/>
                <c:pt idx="0">
                  <c:v>MM Out</c:v>
                </c:pt>
              </c:strCache>
            </c:strRef>
          </c:tx>
          <c:spPr>
            <a:solidFill>
              <a:srgbClr val="2c4d75"/>
            </a:solidFill>
            <a:ln w="28440">
              <a:solidFill>
                <a:srgbClr val="2c4d75"/>
              </a:solidFill>
              <a:round/>
            </a:ln>
          </c:spPr>
          <c:marker>
            <c:symbol val="circle"/>
            <c:size val="5"/>
            <c:spPr>
              <a:solidFill>
                <a:srgbClr val="2c4d75"/>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Articulos!$DJ$56:$DJ$65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7"/>
          <c:order val="7"/>
          <c:tx>
            <c:strRef>
              <c:f>Articulos!$DK$55</c:f>
              <c:strCache>
                <c:ptCount val="1"/>
                <c:pt idx="0">
                  <c:v>PA WIFI</c:v>
                </c:pt>
              </c:strCache>
            </c:strRef>
          </c:tx>
          <c:spPr>
            <a:solidFill>
              <a:srgbClr val="772c2a"/>
            </a:solidFill>
            <a:ln w="28440">
              <a:solidFill>
                <a:srgbClr val="772c2a"/>
              </a:solidFill>
              <a:round/>
            </a:ln>
          </c:spPr>
          <c:marker>
            <c:symbol val="circle"/>
            <c:size val="5"/>
            <c:spPr>
              <a:solidFill>
                <a:srgbClr val="772c2a"/>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Articulos!$DK$56:$DK$65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8"/>
          <c:order val="8"/>
          <c:tx>
            <c:strRef>
              <c:f>Articulos!$DL$55</c:f>
              <c:strCache>
                <c:ptCount val="1"/>
                <c:pt idx="0">
                  <c:v>Arduino</c:v>
                </c:pt>
              </c:strCache>
            </c:strRef>
          </c:tx>
          <c:spPr>
            <a:solidFill>
              <a:srgbClr val="5f7530"/>
            </a:solidFill>
            <a:ln w="28440">
              <a:solidFill>
                <a:srgbClr val="5f7530"/>
              </a:solidFill>
              <a:round/>
            </a:ln>
          </c:spPr>
          <c:marker>
            <c:symbol val="circle"/>
            <c:size val="5"/>
            <c:spPr>
              <a:solidFill>
                <a:srgbClr val="5f7530"/>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Articulos!$DL$56:$DL$65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9"/>
          <c:order val="9"/>
          <c:tx>
            <c:strRef>
              <c:f>Articulos!$DM$55</c:f>
              <c:strCache>
                <c:ptCount val="1"/>
                <c:pt idx="0">
                  <c:v>wearable?</c:v>
                </c:pt>
              </c:strCache>
            </c:strRef>
          </c:tx>
          <c:spPr>
            <a:solidFill>
              <a:srgbClr val="4d3b62"/>
            </a:solidFill>
            <a:ln w="28440">
              <a:solidFill>
                <a:srgbClr val="4d3b62"/>
              </a:solidFill>
              <a:round/>
            </a:ln>
          </c:spPr>
          <c:marker>
            <c:symbol val="circle"/>
            <c:size val="5"/>
            <c:spPr>
              <a:solidFill>
                <a:srgbClr val="4d3b62"/>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Articulos!$DM$56:$DM$65</c:f>
              <c:numCache>
                <c:formatCode>General</c:formatCode>
                <c:ptCount val="10"/>
                <c:pt idx="0">
                  <c:v>0</c:v>
                </c:pt>
                <c:pt idx="2">
                  <c:v>0</c:v>
                </c:pt>
                <c:pt idx="3">
                  <c:v>0</c:v>
                </c:pt>
                <c:pt idx="4">
                  <c:v>0</c:v>
                </c:pt>
                <c:pt idx="5">
                  <c:v>0</c:v>
                </c:pt>
                <c:pt idx="6">
                  <c:v>0</c:v>
                </c:pt>
                <c:pt idx="7">
                  <c:v>0</c:v>
                </c:pt>
                <c:pt idx="8">
                  <c:v>0</c:v>
                </c:pt>
                <c:pt idx="9">
                  <c:v>0</c:v>
                </c:pt>
              </c:numCache>
            </c:numRef>
          </c:val>
          <c:smooth val="0"/>
        </c:ser>
        <c:hiLowLines>
          <c:spPr>
            <a:ln>
              <a:noFill/>
            </a:ln>
          </c:spPr>
        </c:hiLowLines>
        <c:marker val="1"/>
        <c:axId val="20300048"/>
        <c:axId val="37610883"/>
      </c:lineChart>
      <c:catAx>
        <c:axId val="2030004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7610883"/>
        <c:crosses val="autoZero"/>
        <c:auto val="1"/>
        <c:lblAlgn val="ctr"/>
        <c:lblOffset val="100"/>
        <c:noMultiLvlLbl val="0"/>
      </c:catAx>
      <c:valAx>
        <c:axId val="3761088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2030004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Experimentación</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Articulos!$CU$127:$CW$127</c:f>
              <c:strCache>
                <c:ptCount val="3"/>
                <c:pt idx="0">
                  <c:v>Observ.</c:v>
                </c:pt>
                <c:pt idx="1">
                  <c:v>No exp</c:v>
                </c:pt>
                <c:pt idx="2">
                  <c:v>Experim.</c:v>
                </c:pt>
              </c:strCache>
            </c:strRef>
          </c:cat>
          <c:val>
            <c:numRef>
              <c:f>Articulos!$CU$128:$CW$128</c:f>
              <c:numCache>
                <c:formatCode>General</c:formatCode>
                <c:ptCount val="3"/>
                <c:pt idx="0">
                  <c:v>2</c:v>
                </c:pt>
                <c:pt idx="1">
                  <c:v>16</c:v>
                </c:pt>
                <c:pt idx="2">
                  <c:v>14</c:v>
                </c:pt>
              </c:numCache>
            </c:numRef>
          </c:val>
        </c:ser>
        <c:gapWidth val="219"/>
        <c:overlap val="-27"/>
        <c:axId val="68612182"/>
        <c:axId val="89310885"/>
      </c:barChart>
      <c:catAx>
        <c:axId val="6861218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9310885"/>
        <c:crosses val="autoZero"/>
        <c:auto val="1"/>
        <c:lblAlgn val="ctr"/>
        <c:lblOffset val="100"/>
        <c:noMultiLvlLbl val="0"/>
      </c:catAx>
      <c:valAx>
        <c:axId val="89310885"/>
        <c:scaling>
          <c:orientation val="minMax"/>
        </c:scaling>
        <c:delete val="0"/>
        <c:axPos val="l"/>
        <c:majorGridlines>
          <c:spPr>
            <a:ln w="9360">
              <a:solidFill>
                <a:srgbClr val="d9d9d9"/>
              </a:solidFill>
              <a:round/>
            </a:ln>
          </c:spPr>
        </c:majorGridlines>
        <c:numFmt formatCode="@"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8612182"/>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Poblaciones</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Articulos!$CT$133:$CT$138</c:f>
              <c:strCache>
                <c:ptCount val="6"/>
                <c:pt idx="0">
                  <c:v>0-9</c:v>
                </c:pt>
                <c:pt idx="1">
                  <c:v>10-99</c:v>
                </c:pt>
                <c:pt idx="2">
                  <c:v>100-499</c:v>
                </c:pt>
                <c:pt idx="3">
                  <c:v>500-999</c:v>
                </c:pt>
                <c:pt idx="4">
                  <c:v>1000-4999</c:v>
                </c:pt>
                <c:pt idx="5">
                  <c:v>Undef.</c:v>
                </c:pt>
              </c:strCache>
            </c:strRef>
          </c:cat>
          <c:val>
            <c:numRef>
              <c:f>Articulos!$CU$133:$CU$138</c:f>
              <c:numCache>
                <c:formatCode>General</c:formatCode>
                <c:ptCount val="6"/>
                <c:pt idx="0">
                  <c:v>16</c:v>
                </c:pt>
                <c:pt idx="1">
                  <c:v>15</c:v>
                </c:pt>
                <c:pt idx="2">
                  <c:v>2</c:v>
                </c:pt>
                <c:pt idx="3">
                  <c:v>1</c:v>
                </c:pt>
                <c:pt idx="4">
                  <c:v>1</c:v>
                </c:pt>
                <c:pt idx="5">
                  <c:v>2</c:v>
                </c:pt>
              </c:numCache>
            </c:numRef>
          </c:val>
        </c:ser>
        <c:gapWidth val="219"/>
        <c:overlap val="-27"/>
        <c:axId val="49532050"/>
        <c:axId val="82728323"/>
      </c:barChart>
      <c:catAx>
        <c:axId val="4953205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2728323"/>
        <c:crosses val="autoZero"/>
        <c:auto val="1"/>
        <c:lblAlgn val="ctr"/>
        <c:lblOffset val="100"/>
        <c:noMultiLvlLbl val="0"/>
      </c:catAx>
      <c:valAx>
        <c:axId val="8272832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49532050"/>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ES" sz="2000" spc="-1" strike="noStrike">
                <a:solidFill>
                  <a:srgbClr val="404040"/>
                </a:solidFill>
                <a:latin typeface="Calibri"/>
              </a:defRPr>
            </a:pPr>
            <a:r>
              <a:rPr b="1" lang="es-ES" sz="2000" spc="-1" strike="noStrike">
                <a:solidFill>
                  <a:srgbClr val="404040"/>
                </a:solidFill>
                <a:latin typeface="Calibri"/>
              </a:rPr>
              <a:t>Computing framework</a:t>
            </a:r>
          </a:p>
        </c:rich>
      </c:tx>
      <c:overlay val="0"/>
      <c:spPr>
        <a:noFill/>
        <a:ln>
          <a:noFill/>
        </a:ln>
      </c:spPr>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txPr>
                <a:bodyPr/>
                <a:lstStyle/>
                <a:p>
                  <a:pPr>
                    <a:defRPr b="1" sz="1600" spc="-1" strike="noStrike">
                      <a:solidFill>
                        <a:srgbClr val="ffffff"/>
                      </a:solidFill>
                      <a:latin typeface="Calibri"/>
                    </a:defRPr>
                  </a:pPr>
                </a:p>
              </c:txPr>
              <c:dLblPos val="ctr"/>
              <c:showLegendKey val="0"/>
              <c:showVal val="0"/>
              <c:showCatName val="0"/>
              <c:showSerName val="0"/>
              <c:showPercent val="1"/>
              <c:separator>
</c:separator>
            </c:dLbl>
            <c:dLbl>
              <c:idx val="1"/>
              <c:txPr>
                <a:bodyPr/>
                <a:lstStyle/>
                <a:p>
                  <a:pPr>
                    <a:defRPr b="1" sz="1600" spc="-1" strike="noStrike">
                      <a:solidFill>
                        <a:srgbClr val="ffffff"/>
                      </a:solidFill>
                      <a:latin typeface="Calibri"/>
                    </a:defRPr>
                  </a:pPr>
                </a:p>
              </c:txPr>
              <c:dLblPos val="ctr"/>
              <c:showLegendKey val="0"/>
              <c:showVal val="0"/>
              <c:showCatName val="0"/>
              <c:showSerName val="0"/>
              <c:showPercent val="1"/>
              <c:separator>
</c:separator>
            </c:dLbl>
            <c:txPr>
              <a:bodyPr/>
              <a:lstStyle/>
              <a:p>
                <a:pPr>
                  <a:defRPr b="1" sz="1600" spc="-1" strike="noStrike">
                    <a:solidFill>
                      <a:srgbClr val="ffffff"/>
                    </a:solidFill>
                    <a:latin typeface="Calibri"/>
                  </a:defRPr>
                </a:pPr>
              </a:p>
            </c:txPr>
            <c:dLblPos val="ctr"/>
            <c:showLegendKey val="0"/>
            <c:showVal val="0"/>
            <c:showCatName val="0"/>
            <c:showSerName val="0"/>
            <c:showPercent val="1"/>
            <c:separator>
</c:separator>
            <c:showLeaderLines val="0"/>
          </c:dLbls>
          <c:val>
            <c:numRef>
              <c:f>Articulos!$AD$125:$AE$125</c:f>
              <c:numCache>
                <c:formatCode>General</c:formatCode>
                <c:ptCount val="2"/>
                <c:pt idx="0">
                  <c:v>9</c:v>
                </c:pt>
                <c:pt idx="1">
                  <c:v>25</c:v>
                </c:pt>
              </c:numCache>
            </c:numRef>
          </c:val>
        </c:ser>
        <c:firstSliceAng val="0"/>
      </c:pieChart>
      <c:spPr>
        <a:noFill/>
        <a:ln>
          <a:noFill/>
        </a:ln>
      </c:spPr>
    </c:plotArea>
    <c:legend>
      <c:legendPos val="r"/>
      <c:overlay val="0"/>
      <c:spPr>
        <a:solidFill>
          <a:srgbClr val="f2f2f2">
            <a:alpha val="39000"/>
          </a:srgbClr>
        </a:solidFill>
        <a:ln>
          <a:noFill/>
        </a:ln>
      </c:spPr>
      <c:txPr>
        <a:bodyPr/>
        <a:lstStyle/>
        <a:p>
          <a:pPr>
            <a:defRPr b="0" sz="1400" spc="-1" strike="noStrike">
              <a:solidFill>
                <a:srgbClr val="404040"/>
              </a:solidFill>
              <a:latin typeface="Calibri"/>
            </a:defRPr>
          </a:pPr>
        </a:p>
      </c:txPr>
    </c:legend>
    <c:plotVisOnly val="1"/>
    <c:dispBlanksAs val="gap"/>
  </c:chart>
  <c:spPr>
    <a:solidFill>
      <a:srgbClr val="f2f2f2"/>
    </a:solidFill>
    <a:ln w="9360">
      <a:solidFill>
        <a:srgbClr val="bfbfbf"/>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Título del gráfico</a:t>
            </a:r>
          </a:p>
        </c:rich>
      </c:tx>
      <c:overlay val="0"/>
      <c:spPr>
        <a:noFill/>
        <a:ln>
          <a:noFill/>
        </a:ln>
      </c:spPr>
    </c:title>
    <c:autoTitleDeleted val="0"/>
    <c:plotArea>
      <c:scatterChart>
        <c:scatterStyle val="lineMarker"/>
        <c:varyColors val="0"/>
        <c:ser>
          <c:idx val="0"/>
          <c:order val="0"/>
          <c:spPr>
            <a:solidFill>
              <a:srgbClr val="4f81bd"/>
            </a:solidFill>
            <a:ln w="28440">
              <a:noFill/>
            </a:ln>
          </c:spPr>
          <c:marker>
            <c:symbol val="circle"/>
            <c:size val="5"/>
            <c:spPr>
              <a:solidFill>
                <a:srgbClr val="4f81b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yVal>
            <c:numRef>
              <c:f>Articulos!$H$5:$H$84</c:f>
              <c:numCache>
                <c:formatCode>General</c:formatCode>
                <c:ptCount val="80"/>
                <c:pt idx="0">
                  <c:v>2014</c:v>
                </c:pt>
                <c:pt idx="1">
                  <c:v>2022</c:v>
                </c:pt>
                <c:pt idx="2">
                  <c:v>2021</c:v>
                </c:pt>
                <c:pt idx="3">
                  <c:v>2020</c:v>
                </c:pt>
                <c:pt idx="4">
                  <c:v>2020</c:v>
                </c:pt>
                <c:pt idx="5">
                  <c:v>2017</c:v>
                </c:pt>
                <c:pt idx="6">
                  <c:v>2018</c:v>
                </c:pt>
                <c:pt idx="7">
                  <c:v>2020</c:v>
                </c:pt>
                <c:pt idx="8">
                  <c:v>2021</c:v>
                </c:pt>
                <c:pt idx="9">
                  <c:v>2012</c:v>
                </c:pt>
                <c:pt idx="10">
                  <c:v>2006</c:v>
                </c:pt>
                <c:pt idx="11">
                  <c:v>2017</c:v>
                </c:pt>
                <c:pt idx="12">
                  <c:v>2016</c:v>
                </c:pt>
                <c:pt idx="13">
                  <c:v>2020</c:v>
                </c:pt>
                <c:pt idx="14">
                  <c:v>2022</c:v>
                </c:pt>
                <c:pt idx="15">
                  <c:v>2021</c:v>
                </c:pt>
                <c:pt idx="16">
                  <c:v>2018</c:v>
                </c:pt>
                <c:pt idx="17">
                  <c:v>2018</c:v>
                </c:pt>
                <c:pt idx="18">
                  <c:v>2015</c:v>
                </c:pt>
                <c:pt idx="19">
                  <c:v>2018</c:v>
                </c:pt>
                <c:pt idx="20">
                  <c:v>2019</c:v>
                </c:pt>
                <c:pt idx="21">
                  <c:v>2019</c:v>
                </c:pt>
                <c:pt idx="22">
                  <c:v>2020</c:v>
                </c:pt>
                <c:pt idx="23">
                  <c:v>2020</c:v>
                </c:pt>
                <c:pt idx="24">
                  <c:v>2021</c:v>
                </c:pt>
                <c:pt idx="25">
                  <c:v>2019</c:v>
                </c:pt>
                <c:pt idx="26">
                  <c:v>2017</c:v>
                </c:pt>
                <c:pt idx="27">
                  <c:v>2020</c:v>
                </c:pt>
                <c:pt idx="28">
                  <c:v>2017</c:v>
                </c:pt>
                <c:pt idx="29">
                  <c:v>2022</c:v>
                </c:pt>
                <c:pt idx="30">
                  <c:v>2013</c:v>
                </c:pt>
                <c:pt idx="31">
                  <c:v>2011</c:v>
                </c:pt>
                <c:pt idx="32">
                  <c:v>2018</c:v>
                </c:pt>
                <c:pt idx="33">
                  <c:v>2021</c:v>
                </c:pt>
                <c:pt idx="34">
                  <c:v>2022</c:v>
                </c:pt>
                <c:pt idx="35">
                  <c:v>2021</c:v>
                </c:pt>
                <c:pt idx="36">
                  <c:v>2021</c:v>
                </c:pt>
                <c:pt idx="37">
                  <c:v>2019</c:v>
                </c:pt>
                <c:pt idx="38">
                  <c:v>2015</c:v>
                </c:pt>
                <c:pt idx="39">
                  <c:v>2017</c:v>
                </c:pt>
                <c:pt idx="40">
                  <c:v>2018</c:v>
                </c:pt>
                <c:pt idx="41">
                  <c:v>2017</c:v>
                </c:pt>
                <c:pt idx="42">
                  <c:v>2019</c:v>
                </c:pt>
                <c:pt idx="43">
                  <c:v>1990</c:v>
                </c:pt>
                <c:pt idx="44">
                  <c:v>2018</c:v>
                </c:pt>
                <c:pt idx="45">
                  <c:v>2010</c:v>
                </c:pt>
                <c:pt idx="46">
                  <c:v>2019</c:v>
                </c:pt>
                <c:pt idx="47">
                  <c:v>2022</c:v>
                </c:pt>
                <c:pt idx="48">
                  <c:v>2019</c:v>
                </c:pt>
                <c:pt idx="49">
                  <c:v>2009</c:v>
                </c:pt>
                <c:pt idx="50">
                  <c:v>2022</c:v>
                </c:pt>
                <c:pt idx="51">
                  <c:v>2022</c:v>
                </c:pt>
                <c:pt idx="52">
                  <c:v>2016</c:v>
                </c:pt>
                <c:pt idx="53">
                  <c:v>2016</c:v>
                </c:pt>
                <c:pt idx="54">
                  <c:v>2016</c:v>
                </c:pt>
                <c:pt idx="55">
                  <c:v>2021</c:v>
                </c:pt>
                <c:pt idx="56">
                  <c:v>2003</c:v>
                </c:pt>
                <c:pt idx="57">
                  <c:v>2018</c:v>
                </c:pt>
                <c:pt idx="58">
                  <c:v>2017</c:v>
                </c:pt>
                <c:pt idx="59">
                  <c:v>2006</c:v>
                </c:pt>
                <c:pt idx="60">
                  <c:v>2020</c:v>
                </c:pt>
                <c:pt idx="61">
                  <c:v>2021</c:v>
                </c:pt>
                <c:pt idx="62">
                  <c:v>2016</c:v>
                </c:pt>
                <c:pt idx="63">
                  <c:v>2015</c:v>
                </c:pt>
                <c:pt idx="64">
                  <c:v>2022</c:v>
                </c:pt>
                <c:pt idx="65">
                  <c:v>2017</c:v>
                </c:pt>
                <c:pt idx="66">
                  <c:v>2018</c:v>
                </c:pt>
                <c:pt idx="67">
                  <c:v>2003</c:v>
                </c:pt>
                <c:pt idx="68">
                  <c:v>2005</c:v>
                </c:pt>
                <c:pt idx="69">
                  <c:v>2001</c:v>
                </c:pt>
                <c:pt idx="70">
                  <c:v>1995</c:v>
                </c:pt>
                <c:pt idx="71">
                  <c:v>2008</c:v>
                </c:pt>
                <c:pt idx="72">
                  <c:v>2021</c:v>
                </c:pt>
                <c:pt idx="73">
                  <c:v>2018</c:v>
                </c:pt>
                <c:pt idx="74">
                  <c:v>2019</c:v>
                </c:pt>
                <c:pt idx="75">
                  <c:v>2017</c:v>
                </c:pt>
                <c:pt idx="76">
                  <c:v>2019</c:v>
                </c:pt>
                <c:pt idx="77">
                  <c:v>2013</c:v>
                </c:pt>
                <c:pt idx="78">
                  <c:v>2021</c:v>
                </c:pt>
                <c:pt idx="79">
                  <c:v>2022</c:v>
                </c:pt>
              </c:numCache>
            </c:numRef>
          </c:yVal>
          <c:smooth val="0"/>
        </c:ser>
        <c:axId val="25167494"/>
        <c:axId val="75317114"/>
      </c:scatterChart>
      <c:valAx>
        <c:axId val="25167494"/>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5317114"/>
        <c:crosses val="autoZero"/>
        <c:crossBetween val="midCat"/>
      </c:valAx>
      <c:valAx>
        <c:axId val="7531711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5167494"/>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Evolución acumulativa por estado de la enfermedad</a:t>
            </a:r>
          </a:p>
        </c:rich>
      </c:tx>
      <c:overlay val="0"/>
      <c:spPr>
        <a:noFill/>
        <a:ln>
          <a:noFill/>
        </a:ln>
      </c:spPr>
    </c:title>
    <c:autoTitleDeleted val="0"/>
    <c:plotArea>
      <c:lineChart>
        <c:grouping val="standard"/>
        <c:varyColors val="0"/>
        <c:ser>
          <c:idx val="0"/>
          <c:order val="0"/>
          <c:tx>
            <c:strRef>
              <c:f>'Graficas-años'!$J$55</c:f>
              <c:strCache>
                <c:ptCount val="1"/>
                <c:pt idx="0">
                  <c:v>Energía y autonomía0</c:v>
                </c:pt>
              </c:strCache>
            </c:strRef>
          </c:tx>
          <c:spPr>
            <a:solidFill>
              <a:srgbClr val="4f81bd"/>
            </a:solidFill>
            <a:ln w="28440">
              <a:solidFill>
                <a:srgbClr val="4f81bd"/>
              </a:solidFill>
              <a:round/>
            </a:ln>
          </c:spPr>
          <c:marker>
            <c:symbol val="circle"/>
            <c:size val="5"/>
            <c:spPr>
              <a:solidFill>
                <a:srgbClr val="4f81b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'Graficas-años'!$I$56:$I$65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'Graficas-años'!$J$56:$J$65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1"/>
          <c:order val="1"/>
          <c:tx>
            <c:strRef>
              <c:f>'Graficas-años'!$K$55</c:f>
              <c:strCache>
                <c:ptCount val="1"/>
                <c:pt idx="0">
                  <c:v>On-board processing</c:v>
                </c:pt>
              </c:strCache>
            </c:strRef>
          </c:tx>
          <c:spPr>
            <a:solidFill>
              <a:srgbClr val="c0504d"/>
            </a:solidFill>
            <a:ln w="28440">
              <a:solidFill>
                <a:srgbClr val="c0504d"/>
              </a:solidFill>
              <a:round/>
            </a:ln>
          </c:spPr>
          <c:marker>
            <c:symbol val="circle"/>
            <c:size val="5"/>
            <c:spPr>
              <a:solidFill>
                <a:srgbClr val="c0504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'Graficas-años'!$I$56:$I$65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'Graficas-años'!$K$56:$K$65</c:f>
              <c:numCache>
                <c:formatCode>General</c:formatCode>
                <c:ptCount val="10"/>
                <c:pt idx="0">
                  <c:v>0</c:v>
                </c:pt>
                <c:pt idx="1">
                  <c:v>1</c:v>
                </c:pt>
                <c:pt idx="2">
                  <c:v>1</c:v>
                </c:pt>
                <c:pt idx="3">
                  <c:v>1</c:v>
                </c:pt>
                <c:pt idx="4">
                  <c:v>1</c:v>
                </c:pt>
                <c:pt idx="5">
                  <c:v>1</c:v>
                </c:pt>
                <c:pt idx="6">
                  <c:v>1</c:v>
                </c:pt>
                <c:pt idx="7">
                  <c:v>2</c:v>
                </c:pt>
                <c:pt idx="8">
                  <c:v>3</c:v>
                </c:pt>
                <c:pt idx="9">
                  <c:v>4</c:v>
                </c:pt>
              </c:numCache>
            </c:numRef>
          </c:val>
          <c:smooth val="0"/>
        </c:ser>
        <c:ser>
          <c:idx val="2"/>
          <c:order val="2"/>
          <c:tx>
            <c:strRef>
              <c:f>'Graficas-años'!$L$55</c:f>
              <c:strCache>
                <c:ptCount val="1"/>
                <c:pt idx="0">
                  <c:v>Offline processing</c:v>
                </c:pt>
              </c:strCache>
            </c:strRef>
          </c:tx>
          <c:spPr>
            <a:solidFill>
              <a:srgbClr val="9bbb59"/>
            </a:solidFill>
            <a:ln w="28440">
              <a:solidFill>
                <a:srgbClr val="9bbb59"/>
              </a:solidFill>
              <a:round/>
            </a:ln>
          </c:spPr>
          <c:marker>
            <c:symbol val="circle"/>
            <c:size val="5"/>
            <c:spPr>
              <a:solidFill>
                <a:srgbClr val="9bbb59"/>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'Graficas-años'!$I$56:$I$65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'Graficas-años'!$L$56:$L$65</c:f>
              <c:numCache>
                <c:formatCode>General</c:formatCode>
                <c:ptCount val="10"/>
                <c:pt idx="0">
                  <c:v>0</c:v>
                </c:pt>
                <c:pt idx="1">
                  <c:v>0</c:v>
                </c:pt>
                <c:pt idx="2">
                  <c:v>0</c:v>
                </c:pt>
                <c:pt idx="3">
                  <c:v>0</c:v>
                </c:pt>
                <c:pt idx="4">
                  <c:v>1</c:v>
                </c:pt>
                <c:pt idx="5">
                  <c:v>1</c:v>
                </c:pt>
                <c:pt idx="6">
                  <c:v>1</c:v>
                </c:pt>
                <c:pt idx="7">
                  <c:v>2</c:v>
                </c:pt>
                <c:pt idx="8">
                  <c:v>4</c:v>
                </c:pt>
                <c:pt idx="9">
                  <c:v>5</c:v>
                </c:pt>
              </c:numCache>
            </c:numRef>
          </c:val>
          <c:smooth val="0"/>
        </c:ser>
        <c:hiLowLines>
          <c:spPr>
            <a:ln>
              <a:noFill/>
            </a:ln>
          </c:spPr>
        </c:hiLowLines>
        <c:marker val="1"/>
        <c:axId val="97017175"/>
        <c:axId val="54523753"/>
      </c:lineChart>
      <c:catAx>
        <c:axId val="9701717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4523753"/>
        <c:crosses val="autoZero"/>
        <c:auto val="1"/>
        <c:lblAlgn val="ctr"/>
        <c:lblOffset val="100"/>
        <c:noMultiLvlLbl val="0"/>
      </c:catAx>
      <c:valAx>
        <c:axId val="5452375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97017175"/>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Evolución acumulativa destinatario del estudio</a:t>
            </a:r>
          </a:p>
        </c:rich>
      </c:tx>
      <c:overlay val="0"/>
      <c:spPr>
        <a:noFill/>
        <a:ln>
          <a:noFill/>
        </a:ln>
      </c:spPr>
    </c:title>
    <c:autoTitleDeleted val="0"/>
    <c:plotArea>
      <c:lineChart>
        <c:grouping val="standard"/>
        <c:varyColors val="0"/>
        <c:ser>
          <c:idx val="0"/>
          <c:order val="0"/>
          <c:tx>
            <c:strRef>
              <c:f>'Graficas-años'!$N$55</c:f>
              <c:strCache>
                <c:ptCount val="1"/>
                <c:pt idx="0">
                  <c:v>Paciente</c:v>
                </c:pt>
              </c:strCache>
            </c:strRef>
          </c:tx>
          <c:spPr>
            <a:solidFill>
              <a:srgbClr val="4f81bd"/>
            </a:solidFill>
            <a:ln w="28440">
              <a:solidFill>
                <a:srgbClr val="4f81bd"/>
              </a:solidFill>
              <a:round/>
            </a:ln>
          </c:spPr>
          <c:marker>
            <c:symbol val="circle"/>
            <c:size val="5"/>
            <c:spPr>
              <a:solidFill>
                <a:srgbClr val="4f81b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'Graficas-años'!$M$56:$M$65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'Graficas-años'!$N$56:$N$65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1"/>
          <c:order val="1"/>
          <c:tx>
            <c:strRef>
              <c:f>'Graficas-años'!$O$55</c:f>
              <c:strCache>
                <c:ptCount val="1"/>
                <c:pt idx="0">
                  <c:v>Cuidador</c:v>
                </c:pt>
              </c:strCache>
            </c:strRef>
          </c:tx>
          <c:spPr>
            <a:solidFill>
              <a:srgbClr val="c0504d"/>
            </a:solidFill>
            <a:ln w="28440">
              <a:solidFill>
                <a:srgbClr val="c0504d"/>
              </a:solidFill>
              <a:round/>
            </a:ln>
          </c:spPr>
          <c:marker>
            <c:symbol val="circle"/>
            <c:size val="5"/>
            <c:spPr>
              <a:solidFill>
                <a:srgbClr val="c0504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'Graficas-años'!$M$56:$M$65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'Graficas-años'!$O$56:$O$65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2"/>
          <c:order val="2"/>
          <c:tx>
            <c:strRef>
              <c:f>'Graficas-años'!$P$55</c:f>
              <c:strCache>
                <c:ptCount val="1"/>
                <c:pt idx="0">
                  <c:v>Profesional</c:v>
                </c:pt>
              </c:strCache>
            </c:strRef>
          </c:tx>
          <c:spPr>
            <a:solidFill>
              <a:srgbClr val="9bbb59"/>
            </a:solidFill>
            <a:ln w="28440">
              <a:solidFill>
                <a:srgbClr val="9bbb59"/>
              </a:solidFill>
              <a:round/>
            </a:ln>
          </c:spPr>
          <c:marker>
            <c:symbol val="circle"/>
            <c:size val="5"/>
            <c:spPr>
              <a:solidFill>
                <a:srgbClr val="9bbb59"/>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'Graficas-años'!$M$56:$M$65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'Graficas-años'!$P$56:$P$65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hiLowLines>
          <c:spPr>
            <a:ln>
              <a:noFill/>
            </a:ln>
          </c:spPr>
        </c:hiLowLines>
        <c:marker val="1"/>
        <c:axId val="9829356"/>
        <c:axId val="61603446"/>
      </c:lineChart>
      <c:catAx>
        <c:axId val="982935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1603446"/>
        <c:crosses val="autoZero"/>
        <c:auto val="1"/>
        <c:lblAlgn val="ctr"/>
        <c:lblOffset val="100"/>
        <c:noMultiLvlLbl val="0"/>
      </c:catAx>
      <c:valAx>
        <c:axId val="6160344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9829356"/>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Evolución acumulativa destinatario de la aplicación</a:t>
            </a:r>
          </a:p>
        </c:rich>
      </c:tx>
      <c:overlay val="0"/>
      <c:spPr>
        <a:noFill/>
        <a:ln>
          <a:noFill/>
        </a:ln>
      </c:spPr>
    </c:title>
    <c:autoTitleDeleted val="0"/>
    <c:plotArea>
      <c:lineChart>
        <c:grouping val="standard"/>
        <c:varyColors val="0"/>
        <c:ser>
          <c:idx val="0"/>
          <c:order val="0"/>
          <c:tx>
            <c:strRef>
              <c:f>'Graficas-años'!$R$55</c:f>
              <c:strCache>
                <c:ptCount val="1"/>
                <c:pt idx="0">
                  <c:v>Paciente</c:v>
                </c:pt>
              </c:strCache>
            </c:strRef>
          </c:tx>
          <c:spPr>
            <a:solidFill>
              <a:srgbClr val="4f81bd"/>
            </a:solidFill>
            <a:ln w="28440">
              <a:solidFill>
                <a:srgbClr val="4f81bd"/>
              </a:solidFill>
              <a:round/>
            </a:ln>
          </c:spPr>
          <c:marker>
            <c:symbol val="circle"/>
            <c:size val="5"/>
            <c:spPr>
              <a:solidFill>
                <a:srgbClr val="4f81b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'Graficas-años'!$Q$56:$Q$65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'Graficas-años'!$R$56:$R$65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1"/>
          <c:order val="1"/>
          <c:tx>
            <c:strRef>
              <c:f>'Graficas-años'!$S$55</c:f>
              <c:strCache>
                <c:ptCount val="1"/>
                <c:pt idx="0">
                  <c:v>Cuidador</c:v>
                </c:pt>
              </c:strCache>
            </c:strRef>
          </c:tx>
          <c:spPr>
            <a:solidFill>
              <a:srgbClr val="c0504d"/>
            </a:solidFill>
            <a:ln w="28440">
              <a:solidFill>
                <a:srgbClr val="c0504d"/>
              </a:solidFill>
              <a:round/>
            </a:ln>
          </c:spPr>
          <c:marker>
            <c:symbol val="circle"/>
            <c:size val="5"/>
            <c:spPr>
              <a:solidFill>
                <a:srgbClr val="c0504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'Graficas-años'!$Q$56:$Q$65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'Graficas-años'!$S$56:$S$65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2"/>
          <c:order val="2"/>
          <c:tx>
            <c:strRef>
              <c:f>'Graficas-años'!$T$55</c:f>
              <c:strCache>
                <c:ptCount val="1"/>
                <c:pt idx="0">
                  <c:v>Profesional</c:v>
                </c:pt>
              </c:strCache>
            </c:strRef>
          </c:tx>
          <c:spPr>
            <a:solidFill>
              <a:srgbClr val="9bbb59"/>
            </a:solidFill>
            <a:ln w="28440">
              <a:solidFill>
                <a:srgbClr val="9bbb59"/>
              </a:solidFill>
              <a:round/>
            </a:ln>
          </c:spPr>
          <c:marker>
            <c:symbol val="circle"/>
            <c:size val="5"/>
            <c:spPr>
              <a:solidFill>
                <a:srgbClr val="9bbb59"/>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'Graficas-años'!$Q$56:$Q$65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'Graficas-años'!$T$56:$T$65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hiLowLines>
          <c:spPr>
            <a:ln>
              <a:noFill/>
            </a:ln>
          </c:spPr>
        </c:hiLowLines>
        <c:marker val="1"/>
        <c:axId val="12837186"/>
        <c:axId val="71420344"/>
      </c:lineChart>
      <c:catAx>
        <c:axId val="1283718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1420344"/>
        <c:crosses val="autoZero"/>
        <c:auto val="1"/>
        <c:lblAlgn val="ctr"/>
        <c:lblOffset val="100"/>
        <c:noMultiLvlLbl val="0"/>
      </c:catAx>
      <c:valAx>
        <c:axId val="7142034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12837186"/>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eV. aC. SisOps</a:t>
            </a:r>
          </a:p>
        </c:rich>
      </c:tx>
      <c:overlay val="0"/>
      <c:spPr>
        <a:noFill/>
        <a:ln>
          <a:noFill/>
        </a:ln>
      </c:spPr>
    </c:title>
    <c:autoTitleDeleted val="0"/>
    <c:plotArea>
      <c:lineChart>
        <c:grouping val="standard"/>
        <c:varyColors val="0"/>
        <c:ser>
          <c:idx val="0"/>
          <c:order val="0"/>
          <c:tx>
            <c:strRef>
              <c:f>'Graficas-años'!$AN$55</c:f>
              <c:strCache>
                <c:ptCount val="1"/>
                <c:pt idx="0">
                  <c:v>Resolución geográfica (cm/pixel)</c:v>
                </c:pt>
              </c:strCache>
            </c:strRef>
          </c:tx>
          <c:spPr>
            <a:solidFill>
              <a:srgbClr val="4f81bd"/>
            </a:solidFill>
            <a:ln w="28440">
              <a:solidFill>
                <a:srgbClr val="4f81bd"/>
              </a:solidFill>
              <a:round/>
            </a:ln>
          </c:spPr>
          <c:marker>
            <c:symbol val="circle"/>
            <c:size val="5"/>
            <c:spPr>
              <a:solidFill>
                <a:srgbClr val="4f81b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'Graficas-años'!$AM$56:$AM$65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'Graficas-años'!$AN$56:$AN$65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1"/>
          <c:order val="1"/>
          <c:tx>
            <c:strRef>
              <c:f>'Graficas-años'!$AO$55</c:f>
              <c:strCache>
                <c:ptCount val="1"/>
                <c:pt idx="0">
                  <c:v>Mono</c:v>
                </c:pt>
              </c:strCache>
            </c:strRef>
          </c:tx>
          <c:spPr>
            <a:solidFill>
              <a:srgbClr val="c0504d"/>
            </a:solidFill>
            <a:ln w="28440">
              <a:solidFill>
                <a:srgbClr val="c0504d"/>
              </a:solidFill>
              <a:round/>
            </a:ln>
          </c:spPr>
          <c:marker>
            <c:symbol val="circle"/>
            <c:size val="5"/>
            <c:spPr>
              <a:solidFill>
                <a:srgbClr val="c0504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'Graficas-años'!$AM$56:$AM$65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'Graficas-años'!$AO$56:$AO$65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2"/>
          <c:order val="2"/>
          <c:tx>
            <c:strRef>
              <c:f>'Graficas-años'!$AP$55</c:f>
              <c:strCache>
                <c:ptCount val="1"/>
                <c:pt idx="0">
                  <c:v>Estéreo</c:v>
                </c:pt>
              </c:strCache>
            </c:strRef>
          </c:tx>
          <c:spPr>
            <a:solidFill>
              <a:srgbClr val="9bbb59"/>
            </a:solidFill>
            <a:ln w="28440">
              <a:solidFill>
                <a:srgbClr val="9bbb59"/>
              </a:solidFill>
              <a:round/>
            </a:ln>
          </c:spPr>
          <c:marker>
            <c:symbol val="circle"/>
            <c:size val="5"/>
            <c:spPr>
              <a:solidFill>
                <a:srgbClr val="9bbb59"/>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'Graficas-años'!$AM$56:$AM$65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'Graficas-años'!$AP$56:$AP$65</c:f>
              <c:numCache>
                <c:formatCode>General</c:formatCode>
                <c:ptCount val="10"/>
                <c:pt idx="0">
                  <c:v>0</c:v>
                </c:pt>
                <c:pt idx="1">
                  <c:v>0</c:v>
                </c:pt>
                <c:pt idx="2">
                  <c:v>0</c:v>
                </c:pt>
                <c:pt idx="3">
                  <c:v>0</c:v>
                </c:pt>
                <c:pt idx="4">
                  <c:v>0</c:v>
                </c:pt>
                <c:pt idx="5">
                  <c:v>0</c:v>
                </c:pt>
                <c:pt idx="6">
                  <c:v>0</c:v>
                </c:pt>
                <c:pt idx="7">
                  <c:v>0</c:v>
                </c:pt>
                <c:pt idx="8">
                  <c:v>1</c:v>
                </c:pt>
                <c:pt idx="9">
                  <c:v>1</c:v>
                </c:pt>
              </c:numCache>
            </c:numRef>
          </c:val>
          <c:smooth val="0"/>
        </c:ser>
        <c:ser>
          <c:idx val="3"/>
          <c:order val="3"/>
          <c:tx>
            <c:strRef>
              <c:f>'Graficas-años'!$AQ$55</c:f>
              <c:strCache>
                <c:ptCount val="1"/>
                <c:pt idx="0">
                  <c:v>Longitud focal (mm)</c:v>
                </c:pt>
              </c:strCache>
            </c:strRef>
          </c:tx>
          <c:spPr>
            <a:solidFill>
              <a:srgbClr val="8064a2"/>
            </a:solidFill>
            <a:ln w="28440">
              <a:solidFill>
                <a:srgbClr val="8064a2"/>
              </a:solidFill>
              <a:round/>
            </a:ln>
          </c:spPr>
          <c:marker>
            <c:symbol val="circle"/>
            <c:size val="5"/>
            <c:spPr>
              <a:solidFill>
                <a:srgbClr val="8064a2"/>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'Graficas-años'!$AM$56:$AM$65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'Graficas-años'!$AQ$56:$AQ$65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hiLowLines>
          <c:spPr>
            <a:ln>
              <a:noFill/>
            </a:ln>
          </c:spPr>
        </c:hiLowLines>
        <c:marker val="1"/>
        <c:axId val="77371920"/>
        <c:axId val="19810162"/>
      </c:lineChart>
      <c:catAx>
        <c:axId val="7737192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9810162"/>
        <c:crosses val="autoZero"/>
        <c:auto val="1"/>
        <c:lblAlgn val="ctr"/>
        <c:lblOffset val="100"/>
        <c:noMultiLvlLbl val="0"/>
      </c:catAx>
      <c:valAx>
        <c:axId val="1981016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77371920"/>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eV. aC. Hw/Sw</a:t>
            </a:r>
          </a:p>
        </c:rich>
      </c:tx>
      <c:overlay val="0"/>
      <c:spPr>
        <a:noFill/>
        <a:ln>
          <a:noFill/>
        </a:ln>
      </c:spPr>
    </c:title>
    <c:autoTitleDeleted val="0"/>
    <c:plotArea>
      <c:lineChart>
        <c:grouping val="standard"/>
        <c:varyColors val="0"/>
        <c:ser>
          <c:idx val="0"/>
          <c:order val="0"/>
          <c:tx>
            <c:strRef>
              <c:f>'Graficas-años'!$AS$55</c:f>
              <c:strCache>
                <c:ptCount val="1"/>
                <c:pt idx="0">
                  <c:v>GPU</c:v>
                </c:pt>
              </c:strCache>
            </c:strRef>
          </c:tx>
          <c:spPr>
            <a:solidFill>
              <a:srgbClr val="4f81bd"/>
            </a:solidFill>
            <a:ln w="28440">
              <a:solidFill>
                <a:srgbClr val="4f81bd"/>
              </a:solidFill>
              <a:round/>
            </a:ln>
          </c:spPr>
          <c:marker>
            <c:symbol val="circle"/>
            <c:size val="5"/>
            <c:spPr>
              <a:solidFill>
                <a:srgbClr val="4f81b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'Graficas-años'!$AR$56:$AR$65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'Graficas-años'!$AS$56:$AS$65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1"/>
          <c:order val="1"/>
          <c:tx>
            <c:strRef>
              <c:f>'Graficas-años'!$AT$55</c:f>
              <c:strCache>
                <c:ptCount val="1"/>
                <c:pt idx="0">
                  <c:v>Hardware Platform (Onboard)</c:v>
                </c:pt>
              </c:strCache>
            </c:strRef>
          </c:tx>
          <c:spPr>
            <a:solidFill>
              <a:srgbClr val="c0504d"/>
            </a:solidFill>
            <a:ln w="28440">
              <a:solidFill>
                <a:srgbClr val="c0504d"/>
              </a:solidFill>
              <a:round/>
            </a:ln>
          </c:spPr>
          <c:marker>
            <c:symbol val="circle"/>
            <c:size val="5"/>
            <c:spPr>
              <a:solidFill>
                <a:srgbClr val="c0504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'Graficas-años'!$AR$56:$AR$65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'Graficas-años'!$AT$56:$AT$65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2"/>
          <c:order val="2"/>
          <c:tx>
            <c:strRef>
              <c:f>'Graficas-años'!$AU$55</c:f>
              <c:strCache>
                <c:ptCount val="1"/>
                <c:pt idx="0">
                  <c:v>Otros</c:v>
                </c:pt>
              </c:strCache>
            </c:strRef>
          </c:tx>
          <c:spPr>
            <a:solidFill>
              <a:srgbClr val="9bbb59"/>
            </a:solidFill>
            <a:ln w="28440">
              <a:solidFill>
                <a:srgbClr val="9bbb59"/>
              </a:solidFill>
              <a:round/>
            </a:ln>
          </c:spPr>
          <c:marker>
            <c:symbol val="circle"/>
            <c:size val="5"/>
            <c:spPr>
              <a:solidFill>
                <a:srgbClr val="9bbb59"/>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'Graficas-años'!$AR$56:$AR$65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'Graficas-años'!$AU$56:$AU$65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3"/>
          <c:order val="3"/>
          <c:tx>
            <c:strRef>
              <c:f>'Graficas-años'!$AV$55</c:f>
              <c:strCache>
                <c:ptCount val="1"/>
                <c:pt idx="0">
                  <c:v>Marca y modelo</c:v>
                </c:pt>
              </c:strCache>
            </c:strRef>
          </c:tx>
          <c:spPr>
            <a:solidFill>
              <a:srgbClr val="8064a2"/>
            </a:solidFill>
            <a:ln w="28440">
              <a:solidFill>
                <a:srgbClr val="8064a2"/>
              </a:solidFill>
              <a:round/>
            </a:ln>
          </c:spPr>
          <c:marker>
            <c:symbol val="circle"/>
            <c:size val="5"/>
            <c:spPr>
              <a:solidFill>
                <a:srgbClr val="8064a2"/>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'Graficas-años'!$AR$56:$AR$65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'Graficas-años'!$AV$56:$AV$65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4"/>
          <c:order val="4"/>
          <c:tx>
            <c:strRef>
              <c:f>'Graficas-años'!$AW$55</c:f>
              <c:strCache>
                <c:ptCount val="1"/>
                <c:pt idx="0">
                  <c:v>Resolución</c:v>
                </c:pt>
              </c:strCache>
            </c:strRef>
          </c:tx>
          <c:spPr>
            <a:solidFill>
              <a:srgbClr val="4bacc6"/>
            </a:solidFill>
            <a:ln w="28440">
              <a:solidFill>
                <a:srgbClr val="4bacc6"/>
              </a:solidFill>
              <a:round/>
            </a:ln>
          </c:spPr>
          <c:marker>
            <c:symbol val="circle"/>
            <c:size val="5"/>
            <c:spPr>
              <a:solidFill>
                <a:srgbClr val="4bacc6"/>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'Graficas-años'!$AR$56:$AR$65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'Graficas-años'!$AW$56:$AW$65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5"/>
          <c:order val="5"/>
          <c:tx>
            <c:strRef>
              <c:f>'Graficas-años'!$AX$55</c:f>
              <c:strCache>
                <c:ptCount val="1"/>
                <c:pt idx="0">
                  <c:v>Tipo formato imagen</c:v>
                </c:pt>
              </c:strCache>
            </c:strRef>
          </c:tx>
          <c:spPr>
            <a:solidFill>
              <a:srgbClr val="f79646"/>
            </a:solidFill>
            <a:ln w="28440">
              <a:solidFill>
                <a:srgbClr val="f79646"/>
              </a:solidFill>
              <a:round/>
            </a:ln>
          </c:spPr>
          <c:marker>
            <c:symbol val="circle"/>
            <c:size val="5"/>
            <c:spPr>
              <a:solidFill>
                <a:srgbClr val="f79646"/>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'Graficas-años'!$AR$56:$AR$65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'Graficas-años'!$AX$56:$AX$65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6"/>
          <c:order val="6"/>
          <c:tx>
            <c:strRef>
              <c:f>'Graficas-años'!$AY$55</c:f>
              <c:strCache>
                <c:ptCount val="1"/>
                <c:pt idx="0">
                  <c:v>Tipo sensor cámara</c:v>
                </c:pt>
              </c:strCache>
            </c:strRef>
          </c:tx>
          <c:spPr>
            <a:solidFill>
              <a:srgbClr val="2c4d75"/>
            </a:solidFill>
            <a:ln w="28440">
              <a:solidFill>
                <a:srgbClr val="2c4d75"/>
              </a:solidFill>
              <a:round/>
            </a:ln>
          </c:spPr>
          <c:marker>
            <c:symbol val="circle"/>
            <c:size val="5"/>
            <c:spPr>
              <a:solidFill>
                <a:srgbClr val="2c4d75"/>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'Graficas-años'!$AR$56:$AR$65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'Graficas-años'!$AY$56:$AY$65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7"/>
          <c:order val="7"/>
          <c:tx>
            <c:strRef>
              <c:f>'Graficas-años'!$AZ$55</c:f>
              <c:strCache>
                <c:ptCount val="1"/>
                <c:pt idx="0">
                  <c:v>Tamaño lente (mm)</c:v>
                </c:pt>
              </c:strCache>
            </c:strRef>
          </c:tx>
          <c:spPr>
            <a:solidFill>
              <a:srgbClr val="772c2a"/>
            </a:solidFill>
            <a:ln w="28440">
              <a:solidFill>
                <a:srgbClr val="772c2a"/>
              </a:solidFill>
              <a:round/>
            </a:ln>
          </c:spPr>
          <c:marker>
            <c:symbol val="circle"/>
            <c:size val="5"/>
            <c:spPr>
              <a:solidFill>
                <a:srgbClr val="772c2a"/>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'Graficas-años'!$AR$56:$AR$65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'Graficas-años'!$AZ$56:$AZ$65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8"/>
          <c:order val="8"/>
          <c:tx>
            <c:strRef>
              <c:f>'Graficas-años'!$BA$55</c:f>
              <c:strCache>
                <c:ptCount val="1"/>
                <c:pt idx="0">
                  <c:v>Temperatura de color (K)</c:v>
                </c:pt>
              </c:strCache>
            </c:strRef>
          </c:tx>
          <c:spPr>
            <a:solidFill>
              <a:srgbClr val="5f7530"/>
            </a:solidFill>
            <a:ln w="28440">
              <a:solidFill>
                <a:srgbClr val="5f7530"/>
              </a:solidFill>
              <a:round/>
            </a:ln>
          </c:spPr>
          <c:marker>
            <c:symbol val="circle"/>
            <c:size val="5"/>
            <c:spPr>
              <a:solidFill>
                <a:srgbClr val="5f7530"/>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'Graficas-años'!$AR$56:$AR$65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'Graficas-años'!$BA$56:$BA$65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9"/>
          <c:order val="9"/>
          <c:tx>
            <c:strRef>
              <c:f>'Graficas-años'!$BB$55</c:f>
              <c:strCache>
                <c:ptCount val="1"/>
                <c:pt idx="0">
                  <c:v>Potencia Flash (W)</c:v>
                </c:pt>
              </c:strCache>
            </c:strRef>
          </c:tx>
          <c:spPr>
            <a:solidFill>
              <a:srgbClr val="4d3b62"/>
            </a:solidFill>
            <a:ln w="28440">
              <a:solidFill>
                <a:srgbClr val="4d3b62"/>
              </a:solidFill>
              <a:round/>
            </a:ln>
          </c:spPr>
          <c:marker>
            <c:symbol val="circle"/>
            <c:size val="5"/>
            <c:spPr>
              <a:solidFill>
                <a:srgbClr val="4d3b62"/>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'Graficas-años'!$AR$56:$AR$65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'Graficas-años'!$BB$56:$BB$65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10"/>
          <c:order val="10"/>
          <c:tx>
            <c:strRef>
              <c:f>'Graficas-años'!$BC$55</c:f>
              <c:strCache>
                <c:ptCount val="1"/>
                <c:pt idx="0">
                  <c:v>Frecuencia de muestreo (FPS)</c:v>
                </c:pt>
              </c:strCache>
            </c:strRef>
          </c:tx>
          <c:spPr>
            <a:solidFill>
              <a:srgbClr val="276a7c"/>
            </a:solidFill>
            <a:ln w="28440">
              <a:solidFill>
                <a:srgbClr val="276a7c"/>
              </a:solidFill>
              <a:round/>
            </a:ln>
          </c:spPr>
          <c:marker>
            <c:symbol val="circle"/>
            <c:size val="5"/>
            <c:spPr>
              <a:solidFill>
                <a:srgbClr val="276a7c"/>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'Graficas-años'!$AR$56:$AR$65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'Graficas-años'!$BC$56:$BC$65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hiLowLines>
          <c:spPr>
            <a:ln>
              <a:noFill/>
            </a:ln>
          </c:spPr>
        </c:hiLowLines>
        <c:marker val="1"/>
        <c:axId val="7223256"/>
        <c:axId val="5814836"/>
      </c:lineChart>
      <c:catAx>
        <c:axId val="722325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814836"/>
        <c:crosses val="autoZero"/>
        <c:auto val="1"/>
        <c:lblAlgn val="ctr"/>
        <c:lblOffset val="100"/>
        <c:noMultiLvlLbl val="0"/>
      </c:catAx>
      <c:valAx>
        <c:axId val="581483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7223256"/>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Ev. Ac. Diseño (I)</a:t>
            </a:r>
          </a:p>
        </c:rich>
      </c:tx>
      <c:overlay val="0"/>
      <c:spPr>
        <a:noFill/>
        <a:ln>
          <a:noFill/>
        </a:ln>
      </c:spPr>
    </c:title>
    <c:autoTitleDeleted val="0"/>
    <c:plotArea>
      <c:lineChart>
        <c:grouping val="standard"/>
        <c:varyColors val="0"/>
        <c:ser>
          <c:idx val="0"/>
          <c:order val="0"/>
          <c:tx>
            <c:strRef>
              <c:f>'Graficas-años'!$BE$55</c:f>
              <c:strCache>
                <c:ptCount val="1"/>
                <c:pt idx="0">
                  <c:v>IMU</c:v>
                </c:pt>
              </c:strCache>
            </c:strRef>
          </c:tx>
          <c:spPr>
            <a:solidFill>
              <a:srgbClr val="4f81bd"/>
            </a:solidFill>
            <a:ln w="28440">
              <a:solidFill>
                <a:srgbClr val="4f81bd"/>
              </a:solidFill>
              <a:round/>
            </a:ln>
          </c:spPr>
          <c:marker>
            <c:symbol val="circle"/>
            <c:size val="5"/>
            <c:spPr>
              <a:solidFill>
                <a:srgbClr val="4f81b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'Graficas-años'!$BD$56:$BD$65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'Graficas-años'!$BE$56:$BE$65</c:f>
              <c:numCache>
                <c:formatCode>General</c:formatCode>
                <c:ptCount val="10"/>
                <c:pt idx="0">
                  <c:v>0</c:v>
                </c:pt>
                <c:pt idx="1">
                  <c:v>0</c:v>
                </c:pt>
                <c:pt idx="2">
                  <c:v>0</c:v>
                </c:pt>
                <c:pt idx="3">
                  <c:v>0</c:v>
                </c:pt>
                <c:pt idx="4">
                  <c:v>0</c:v>
                </c:pt>
                <c:pt idx="5">
                  <c:v>0</c:v>
                </c:pt>
                <c:pt idx="6">
                  <c:v>0</c:v>
                </c:pt>
                <c:pt idx="7">
                  <c:v>0</c:v>
                </c:pt>
                <c:pt idx="8">
                  <c:v>1</c:v>
                </c:pt>
                <c:pt idx="9">
                  <c:v>1</c:v>
                </c:pt>
              </c:numCache>
            </c:numRef>
          </c:val>
          <c:smooth val="0"/>
        </c:ser>
        <c:ser>
          <c:idx val="1"/>
          <c:order val="1"/>
          <c:tx>
            <c:strRef>
              <c:f>'Graficas-años'!$BF$55</c:f>
              <c:strCache>
                <c:ptCount val="1"/>
                <c:pt idx="0">
                  <c:v>SONAR</c:v>
                </c:pt>
              </c:strCache>
            </c:strRef>
          </c:tx>
          <c:spPr>
            <a:solidFill>
              <a:srgbClr val="c0504d"/>
            </a:solidFill>
            <a:ln w="28440">
              <a:solidFill>
                <a:srgbClr val="c0504d"/>
              </a:solidFill>
              <a:round/>
            </a:ln>
          </c:spPr>
          <c:marker>
            <c:symbol val="circle"/>
            <c:size val="5"/>
            <c:spPr>
              <a:solidFill>
                <a:srgbClr val="c0504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'Graficas-años'!$BD$56:$BD$65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'Graficas-años'!$BF$56:$BF$65</c:f>
              <c:numCache>
                <c:formatCode>General</c:formatCode>
                <c:ptCount val="10"/>
                <c:pt idx="0">
                  <c:v>0</c:v>
                </c:pt>
                <c:pt idx="1">
                  <c:v>0</c:v>
                </c:pt>
                <c:pt idx="2">
                  <c:v>0</c:v>
                </c:pt>
                <c:pt idx="3">
                  <c:v>0</c:v>
                </c:pt>
                <c:pt idx="4">
                  <c:v>0</c:v>
                </c:pt>
                <c:pt idx="5">
                  <c:v>0</c:v>
                </c:pt>
                <c:pt idx="6">
                  <c:v>0</c:v>
                </c:pt>
                <c:pt idx="7">
                  <c:v>1</c:v>
                </c:pt>
                <c:pt idx="8">
                  <c:v>2</c:v>
                </c:pt>
                <c:pt idx="9">
                  <c:v>3</c:v>
                </c:pt>
              </c:numCache>
            </c:numRef>
          </c:val>
          <c:smooth val="0"/>
        </c:ser>
        <c:ser>
          <c:idx val="2"/>
          <c:order val="2"/>
          <c:tx>
            <c:strRef>
              <c:f>'Graficas-años'!$BG$55</c:f>
              <c:strCache>
                <c:ptCount val="1"/>
                <c:pt idx="0">
                  <c:v>Temperatura</c:v>
                </c:pt>
              </c:strCache>
            </c:strRef>
          </c:tx>
          <c:spPr>
            <a:solidFill>
              <a:srgbClr val="9bbb59"/>
            </a:solidFill>
            <a:ln w="28440">
              <a:solidFill>
                <a:srgbClr val="9bbb59"/>
              </a:solidFill>
              <a:round/>
            </a:ln>
          </c:spPr>
          <c:marker>
            <c:symbol val="circle"/>
            <c:size val="5"/>
            <c:spPr>
              <a:solidFill>
                <a:srgbClr val="9bbb59"/>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'Graficas-años'!$BD$56:$BD$65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'Graficas-años'!$BG$56:$BG$65</c:f>
              <c:numCache>
                <c:formatCode>General</c:formatCode>
                <c:ptCount val="10"/>
                <c:pt idx="0">
                  <c:v>0</c:v>
                </c:pt>
                <c:pt idx="1">
                  <c:v>0</c:v>
                </c:pt>
                <c:pt idx="2">
                  <c:v>0</c:v>
                </c:pt>
                <c:pt idx="3">
                  <c:v>0</c:v>
                </c:pt>
                <c:pt idx="4">
                  <c:v>0</c:v>
                </c:pt>
                <c:pt idx="5">
                  <c:v>0</c:v>
                </c:pt>
                <c:pt idx="6">
                  <c:v>0</c:v>
                </c:pt>
                <c:pt idx="7">
                  <c:v>0</c:v>
                </c:pt>
                <c:pt idx="8">
                  <c:v>1</c:v>
                </c:pt>
                <c:pt idx="9">
                  <c:v>1</c:v>
                </c:pt>
              </c:numCache>
            </c:numRef>
          </c:val>
          <c:smooth val="0"/>
        </c:ser>
        <c:ser>
          <c:idx val="3"/>
          <c:order val="3"/>
          <c:tx>
            <c:strRef>
              <c:f>'Graficas-años'!$BH$55</c:f>
              <c:strCache>
                <c:ptCount val="1"/>
                <c:pt idx="0">
                  <c:v>Presión barométrica (altura)</c:v>
                </c:pt>
              </c:strCache>
            </c:strRef>
          </c:tx>
          <c:spPr>
            <a:solidFill>
              <a:srgbClr val="8064a2"/>
            </a:solidFill>
            <a:ln w="28440">
              <a:solidFill>
                <a:srgbClr val="8064a2"/>
              </a:solidFill>
              <a:round/>
            </a:ln>
          </c:spPr>
          <c:marker>
            <c:symbol val="circle"/>
            <c:size val="5"/>
            <c:spPr>
              <a:solidFill>
                <a:srgbClr val="8064a2"/>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'Graficas-años'!$BD$56:$BD$65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'Graficas-años'!$BH$56:$BH$65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4"/>
          <c:order val="4"/>
          <c:tx>
            <c:strRef>
              <c:f>'Graficas-años'!$BI$55</c:f>
              <c:strCache>
                <c:ptCount val="1"/>
                <c:pt idx="0">
                  <c:v>Apps</c:v>
                </c:pt>
              </c:strCache>
            </c:strRef>
          </c:tx>
          <c:spPr>
            <a:solidFill>
              <a:srgbClr val="4bacc6"/>
            </a:solidFill>
            <a:ln w="28440">
              <a:solidFill>
                <a:srgbClr val="4bacc6"/>
              </a:solidFill>
              <a:round/>
            </a:ln>
          </c:spPr>
          <c:marker>
            <c:symbol val="circle"/>
            <c:size val="5"/>
            <c:spPr>
              <a:solidFill>
                <a:srgbClr val="4bacc6"/>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'Graficas-años'!$BD$56:$BD$65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'Graficas-años'!$BI$56:$BI$65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5"/>
          <c:order val="5"/>
          <c:tx>
            <c:strRef>
              <c:f>'Graficas-años'!$BJ$55</c:f>
              <c:strCache>
                <c:ptCount val="1"/>
                <c:pt idx="0">
                  <c:v>SO</c:v>
                </c:pt>
              </c:strCache>
            </c:strRef>
          </c:tx>
          <c:spPr>
            <a:solidFill>
              <a:srgbClr val="f79646"/>
            </a:solidFill>
            <a:ln w="28440">
              <a:solidFill>
                <a:srgbClr val="f79646"/>
              </a:solidFill>
              <a:round/>
            </a:ln>
          </c:spPr>
          <c:marker>
            <c:symbol val="circle"/>
            <c:size val="5"/>
            <c:spPr>
              <a:solidFill>
                <a:srgbClr val="f79646"/>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'Graficas-años'!$BD$56:$BD$65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'Graficas-años'!$BJ$56:$BJ$65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6"/>
          <c:order val="6"/>
          <c:tx>
            <c:strRef>
              <c:f>'Graficas-años'!$BK$55</c:f>
              <c:strCache>
                <c:ptCount val="1"/>
                <c:pt idx="0">
                  <c:v>Lenguaje Programación</c:v>
                </c:pt>
              </c:strCache>
            </c:strRef>
          </c:tx>
          <c:spPr>
            <a:solidFill>
              <a:srgbClr val="2c4d75"/>
            </a:solidFill>
            <a:ln w="28440">
              <a:solidFill>
                <a:srgbClr val="2c4d75"/>
              </a:solidFill>
              <a:round/>
            </a:ln>
          </c:spPr>
          <c:marker>
            <c:symbol val="circle"/>
            <c:size val="5"/>
            <c:spPr>
              <a:solidFill>
                <a:srgbClr val="2c4d75"/>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'Graficas-años'!$BD$56:$BD$65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'Graficas-años'!$BK$56:$BK$65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7"/>
          <c:order val="7"/>
          <c:tx>
            <c:strRef>
              <c:f>'Graficas-años'!$BL$55</c:f>
              <c:strCache>
                <c:ptCount val="1"/>
                <c:pt idx="0">
                  <c:v>Algoritmo de navegación</c:v>
                </c:pt>
              </c:strCache>
            </c:strRef>
          </c:tx>
          <c:spPr>
            <a:solidFill>
              <a:srgbClr val="772c2a"/>
            </a:solidFill>
            <a:ln w="28440">
              <a:solidFill>
                <a:srgbClr val="772c2a"/>
              </a:solidFill>
              <a:round/>
            </a:ln>
          </c:spPr>
          <c:marker>
            <c:symbol val="circle"/>
            <c:size val="5"/>
            <c:spPr>
              <a:solidFill>
                <a:srgbClr val="772c2a"/>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'Graficas-años'!$BD$56:$BD$65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'Graficas-años'!$BL$56:$BL$65</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hiLowLines>
          <c:spPr>
            <a:ln>
              <a:noFill/>
            </a:ln>
          </c:spPr>
        </c:hiLowLines>
        <c:marker val="1"/>
        <c:axId val="52007747"/>
        <c:axId val="93661031"/>
      </c:lineChart>
      <c:catAx>
        <c:axId val="5200774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3661031"/>
        <c:crosses val="autoZero"/>
        <c:auto val="1"/>
        <c:lblAlgn val="ctr"/>
        <c:lblOffset val="100"/>
        <c:noMultiLvlLbl val="0"/>
      </c:catAx>
      <c:valAx>
        <c:axId val="9366103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2007747"/>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EVOLUCIÓN ACUMULATIVA DE SISOPs</a:t>
            </a:r>
          </a:p>
        </c:rich>
      </c:tx>
      <c:overlay val="0"/>
      <c:spPr>
        <a:noFill/>
        <a:ln>
          <a:noFill/>
        </a:ln>
      </c:spPr>
    </c:title>
    <c:autoTitleDeleted val="0"/>
    <c:plotArea>
      <c:lineChart>
        <c:grouping val="standard"/>
        <c:varyColors val="0"/>
        <c:ser>
          <c:idx val="0"/>
          <c:order val="0"/>
          <c:tx>
            <c:strRef>
              <c:f>Articulos!$CZ$55</c:f>
              <c:strCache>
                <c:ptCount val="1"/>
                <c:pt idx="0">
                  <c:v>Android</c:v>
                </c:pt>
              </c:strCache>
            </c:strRef>
          </c:tx>
          <c:spPr>
            <a:solidFill>
              <a:srgbClr val="4f81bd"/>
            </a:solidFill>
            <a:ln w="28440">
              <a:solidFill>
                <a:srgbClr val="4f81bd"/>
              </a:solidFill>
              <a:round/>
            </a:ln>
          </c:spPr>
          <c:marker>
            <c:symbol val="circle"/>
            <c:size val="5"/>
            <c:spPr>
              <a:solidFill>
                <a:srgbClr val="4f81b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Articulos!$CZ$56:$CZ$65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1"/>
          <c:order val="1"/>
          <c:tx>
            <c:strRef>
              <c:f>Articulos!$DA$55</c:f>
              <c:strCache>
                <c:ptCount val="1"/>
                <c:pt idx="0">
                  <c:v>IOS</c:v>
                </c:pt>
              </c:strCache>
            </c:strRef>
          </c:tx>
          <c:spPr>
            <a:solidFill>
              <a:srgbClr val="c0504d"/>
            </a:solidFill>
            <a:ln w="28440">
              <a:solidFill>
                <a:srgbClr val="c0504d"/>
              </a:solidFill>
              <a:round/>
            </a:ln>
          </c:spPr>
          <c:marker>
            <c:symbol val="circle"/>
            <c:size val="5"/>
            <c:spPr>
              <a:solidFill>
                <a:srgbClr val="c0504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Articulos!$DA$56:$DA$65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2"/>
          <c:order val="2"/>
          <c:tx>
            <c:strRef>
              <c:f>Articulos!$DB$55</c:f>
              <c:strCache>
                <c:ptCount val="1"/>
                <c:pt idx="0">
                  <c:v>MultiP</c:v>
                </c:pt>
              </c:strCache>
            </c:strRef>
          </c:tx>
          <c:spPr>
            <a:solidFill>
              <a:srgbClr val="9bbb59"/>
            </a:solidFill>
            <a:ln w="28440">
              <a:solidFill>
                <a:srgbClr val="9bbb59"/>
              </a:solidFill>
              <a:round/>
            </a:ln>
          </c:spPr>
          <c:marker>
            <c:symbol val="circle"/>
            <c:size val="5"/>
            <c:spPr>
              <a:solidFill>
                <a:srgbClr val="9bbb59"/>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Articulos!$DB$56:$DB$65</c:f>
              <c:numCache>
                <c:formatCode>General</c:formatCode>
                <c:ptCount val="10"/>
                <c:pt idx="0">
                  <c:v>0</c:v>
                </c:pt>
                <c:pt idx="2">
                  <c:v>0</c:v>
                </c:pt>
                <c:pt idx="3">
                  <c:v>0</c:v>
                </c:pt>
                <c:pt idx="4">
                  <c:v>0</c:v>
                </c:pt>
                <c:pt idx="5">
                  <c:v>0</c:v>
                </c:pt>
                <c:pt idx="6">
                  <c:v>0</c:v>
                </c:pt>
                <c:pt idx="7">
                  <c:v>0</c:v>
                </c:pt>
                <c:pt idx="8">
                  <c:v>1</c:v>
                </c:pt>
                <c:pt idx="9">
                  <c:v>1</c:v>
                </c:pt>
              </c:numCache>
            </c:numRef>
          </c:val>
          <c:smooth val="0"/>
        </c:ser>
        <c:ser>
          <c:idx val="3"/>
          <c:order val="3"/>
          <c:tx>
            <c:strRef>
              <c:f>Articulos!$DC$55</c:f>
              <c:strCache>
                <c:ptCount val="1"/>
                <c:pt idx="0">
                  <c:v>Otros</c:v>
                </c:pt>
              </c:strCache>
            </c:strRef>
          </c:tx>
          <c:spPr>
            <a:solidFill>
              <a:srgbClr val="8064a2"/>
            </a:solidFill>
            <a:ln w="28440">
              <a:solidFill>
                <a:srgbClr val="8064a2"/>
              </a:solidFill>
              <a:round/>
            </a:ln>
          </c:spPr>
          <c:marker>
            <c:symbol val="circle"/>
            <c:size val="5"/>
            <c:spPr>
              <a:solidFill>
                <a:srgbClr val="8064a2"/>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Articulos!$DC$56:$DC$65</c:f>
              <c:numCache>
                <c:formatCode>General</c:formatCode>
                <c:ptCount val="10"/>
                <c:pt idx="0">
                  <c:v>0</c:v>
                </c:pt>
                <c:pt idx="2">
                  <c:v>0</c:v>
                </c:pt>
                <c:pt idx="3">
                  <c:v>0</c:v>
                </c:pt>
                <c:pt idx="4">
                  <c:v>0</c:v>
                </c:pt>
                <c:pt idx="5">
                  <c:v>0</c:v>
                </c:pt>
                <c:pt idx="6">
                  <c:v>0</c:v>
                </c:pt>
                <c:pt idx="7">
                  <c:v>0</c:v>
                </c:pt>
                <c:pt idx="8">
                  <c:v>0</c:v>
                </c:pt>
                <c:pt idx="9">
                  <c:v>0</c:v>
                </c:pt>
              </c:numCache>
            </c:numRef>
          </c:val>
          <c:smooth val="0"/>
        </c:ser>
        <c:hiLowLines>
          <c:spPr>
            <a:ln>
              <a:noFill/>
            </a:ln>
          </c:spPr>
        </c:hiLowLines>
        <c:marker val="1"/>
        <c:axId val="68764551"/>
        <c:axId val="53447140"/>
      </c:lineChart>
      <c:catAx>
        <c:axId val="6876455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3447140"/>
        <c:crosses val="autoZero"/>
        <c:auto val="1"/>
        <c:lblAlgn val="ctr"/>
        <c:lblOffset val="100"/>
        <c:noMultiLvlLbl val="0"/>
      </c:catAx>
      <c:valAx>
        <c:axId val="5344714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6876455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Diseño (II)
Ev. Ac. Usabilidad y Accesibilidad</a:t>
            </a:r>
          </a:p>
        </c:rich>
      </c:tx>
      <c:overlay val="0"/>
      <c:spPr>
        <a:noFill/>
        <a:ln>
          <a:noFill/>
        </a:ln>
      </c:spPr>
    </c:title>
    <c:autoTitleDeleted val="0"/>
    <c:plotArea>
      <c:layout>
        <c:manualLayout>
          <c:layoutTarget val="inner"/>
          <c:xMode val="edge"/>
          <c:yMode val="edge"/>
          <c:x val="0.0733260751224823"/>
          <c:y val="0.253281746580075"/>
          <c:w val="0.849918345127926"/>
          <c:h val="0.528810280502971"/>
        </c:manualLayout>
      </c:layout>
      <c:lineChart>
        <c:grouping val="standard"/>
        <c:varyColors val="0"/>
        <c:ser>
          <c:idx val="0"/>
          <c:order val="0"/>
          <c:tx>
            <c:strRef>
              <c:f>'Graficas-años'!$BN$55</c:f>
              <c:strCache>
                <c:ptCount val="1"/>
                <c:pt idx="0">
                  <c:v>Usab C</c:v>
                </c:pt>
              </c:strCache>
            </c:strRef>
          </c:tx>
          <c:spPr>
            <a:solidFill>
              <a:srgbClr val="4f81bd"/>
            </a:solidFill>
            <a:ln w="28440">
              <a:solidFill>
                <a:srgbClr val="4f81bd"/>
              </a:solidFill>
              <a:round/>
            </a:ln>
          </c:spPr>
          <c:marker>
            <c:symbol val="circle"/>
            <c:size val="5"/>
            <c:spPr>
              <a:solidFill>
                <a:srgbClr val="4f81b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'Graficas-años'!$BM$56:$BM$65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'Graficas-años'!$BN$56:$BN$65</c:f>
              <c:numCache>
                <c:formatCode>General</c:formatCode>
                <c:ptCount val="10"/>
                <c:pt idx="0">
                  <c:v>0</c:v>
                </c:pt>
                <c:pt idx="1">
                  <c:v>0</c:v>
                </c:pt>
                <c:pt idx="2">
                  <c:v>0</c:v>
                </c:pt>
                <c:pt idx="3">
                  <c:v>0</c:v>
                </c:pt>
                <c:pt idx="4">
                  <c:v>0</c:v>
                </c:pt>
                <c:pt idx="5">
                  <c:v>0</c:v>
                </c:pt>
                <c:pt idx="6">
                  <c:v>0</c:v>
                </c:pt>
                <c:pt idx="7">
                  <c:v>1</c:v>
                </c:pt>
                <c:pt idx="8">
                  <c:v>1</c:v>
                </c:pt>
                <c:pt idx="9">
                  <c:v>2</c:v>
                </c:pt>
              </c:numCache>
            </c:numRef>
          </c:val>
          <c:smooth val="0"/>
        </c:ser>
        <c:ser>
          <c:idx val="1"/>
          <c:order val="1"/>
          <c:tx>
            <c:strRef>
              <c:f>'Graficas-años'!$BO$55</c:f>
              <c:strCache>
                <c:ptCount val="1"/>
                <c:pt idx="0">
                  <c:v>Usab F</c:v>
                </c:pt>
              </c:strCache>
            </c:strRef>
          </c:tx>
          <c:spPr>
            <a:solidFill>
              <a:srgbClr val="c0504d"/>
            </a:solidFill>
            <a:ln w="28440">
              <a:solidFill>
                <a:srgbClr val="c0504d"/>
              </a:solidFill>
              <a:round/>
            </a:ln>
          </c:spPr>
          <c:marker>
            <c:symbol val="circle"/>
            <c:size val="5"/>
            <c:spPr>
              <a:solidFill>
                <a:srgbClr val="c0504d"/>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'Graficas-años'!$BM$56:$BM$65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'Graficas-años'!$BO$56:$BO$65</c:f>
              <c:numCache>
                <c:formatCode>General</c:formatCode>
                <c:ptCount val="10"/>
                <c:pt idx="0">
                  <c:v>0</c:v>
                </c:pt>
                <c:pt idx="1">
                  <c:v>0</c:v>
                </c:pt>
                <c:pt idx="2">
                  <c:v>0</c:v>
                </c:pt>
                <c:pt idx="3">
                  <c:v>0</c:v>
                </c:pt>
                <c:pt idx="4">
                  <c:v>0</c:v>
                </c:pt>
                <c:pt idx="5">
                  <c:v>0</c:v>
                </c:pt>
                <c:pt idx="6">
                  <c:v>0</c:v>
                </c:pt>
                <c:pt idx="7">
                  <c:v>1</c:v>
                </c:pt>
                <c:pt idx="8">
                  <c:v>1</c:v>
                </c:pt>
                <c:pt idx="9">
                  <c:v>1</c:v>
                </c:pt>
              </c:numCache>
            </c:numRef>
          </c:val>
          <c:smooth val="0"/>
        </c:ser>
        <c:ser>
          <c:idx val="2"/>
          <c:order val="2"/>
          <c:tx>
            <c:strRef>
              <c:f>'Graficas-años'!$BP$55</c:f>
              <c:strCache>
                <c:ptCount val="1"/>
                <c:pt idx="0">
                  <c:v>Acc C</c:v>
                </c:pt>
              </c:strCache>
            </c:strRef>
          </c:tx>
          <c:spPr>
            <a:solidFill>
              <a:srgbClr val="9bbb59"/>
            </a:solidFill>
            <a:ln w="28440">
              <a:solidFill>
                <a:srgbClr val="9bbb59"/>
              </a:solidFill>
              <a:round/>
            </a:ln>
          </c:spPr>
          <c:marker>
            <c:symbol val="circle"/>
            <c:size val="5"/>
            <c:spPr>
              <a:solidFill>
                <a:srgbClr val="9bbb59"/>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'Graficas-años'!$BM$56:$BM$65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'Graficas-años'!$BP$56:$BP$65</c:f>
              <c:numCache>
                <c:formatCode>General</c:formatCode>
                <c:ptCount val="10"/>
                <c:pt idx="0">
                  <c:v>0</c:v>
                </c:pt>
                <c:pt idx="1">
                  <c:v>0</c:v>
                </c:pt>
                <c:pt idx="2">
                  <c:v>1</c:v>
                </c:pt>
                <c:pt idx="3">
                  <c:v>2</c:v>
                </c:pt>
                <c:pt idx="4">
                  <c:v>2</c:v>
                </c:pt>
                <c:pt idx="5">
                  <c:v>2</c:v>
                </c:pt>
                <c:pt idx="6">
                  <c:v>2</c:v>
                </c:pt>
                <c:pt idx="7">
                  <c:v>3</c:v>
                </c:pt>
                <c:pt idx="8">
                  <c:v>5</c:v>
                </c:pt>
                <c:pt idx="9">
                  <c:v>6</c:v>
                </c:pt>
              </c:numCache>
            </c:numRef>
          </c:val>
          <c:smooth val="0"/>
        </c:ser>
        <c:ser>
          <c:idx val="3"/>
          <c:order val="3"/>
          <c:tx>
            <c:strRef>
              <c:f>'Graficas-años'!$BQ$55</c:f>
              <c:strCache>
                <c:ptCount val="1"/>
                <c:pt idx="0">
                  <c:v>Acc F</c:v>
                </c:pt>
              </c:strCache>
            </c:strRef>
          </c:tx>
          <c:spPr>
            <a:solidFill>
              <a:srgbClr val="8064a2"/>
            </a:solidFill>
            <a:ln w="28440">
              <a:solidFill>
                <a:srgbClr val="8064a2"/>
              </a:solidFill>
              <a:round/>
            </a:ln>
          </c:spPr>
          <c:marker>
            <c:symbol val="circle"/>
            <c:size val="5"/>
            <c:spPr>
              <a:solidFill>
                <a:srgbClr val="8064a2"/>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'Graficas-años'!$BM$56:$BM$65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'Graficas-años'!$BQ$56:$BQ$65</c:f>
              <c:numCache>
                <c:formatCode>General</c:formatCode>
                <c:ptCount val="10"/>
                <c:pt idx="0">
                  <c:v>0</c:v>
                </c:pt>
                <c:pt idx="1">
                  <c:v>0</c:v>
                </c:pt>
                <c:pt idx="2">
                  <c:v>1</c:v>
                </c:pt>
                <c:pt idx="3">
                  <c:v>2</c:v>
                </c:pt>
                <c:pt idx="4">
                  <c:v>3</c:v>
                </c:pt>
                <c:pt idx="5">
                  <c:v>4</c:v>
                </c:pt>
                <c:pt idx="6">
                  <c:v>4</c:v>
                </c:pt>
                <c:pt idx="7">
                  <c:v>4</c:v>
                </c:pt>
                <c:pt idx="8">
                  <c:v>5</c:v>
                </c:pt>
                <c:pt idx="9">
                  <c:v>6</c:v>
                </c:pt>
              </c:numCache>
            </c:numRef>
          </c:val>
          <c:smooth val="0"/>
        </c:ser>
        <c:hiLowLines>
          <c:spPr>
            <a:ln>
              <a:noFill/>
            </a:ln>
          </c:spPr>
        </c:hiLowLines>
        <c:marker val="1"/>
        <c:axId val="70890106"/>
        <c:axId val="48320644"/>
      </c:lineChart>
      <c:catAx>
        <c:axId val="708901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8320644"/>
        <c:crosses val="autoZero"/>
        <c:auto val="1"/>
        <c:lblAlgn val="ctr"/>
        <c:lblOffset val="100"/>
        <c:noMultiLvlLbl val="0"/>
      </c:catAx>
      <c:valAx>
        <c:axId val="4832064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70890106"/>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Sistemas operativos</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'Graficas-años'!$AN$55:$AQ$55</c:f>
              <c:strCache>
                <c:ptCount val="4"/>
                <c:pt idx="0">
                  <c:v>Resolución geográfica (cm/pixel)</c:v>
                </c:pt>
                <c:pt idx="1">
                  <c:v>Mono</c:v>
                </c:pt>
                <c:pt idx="2">
                  <c:v>Estéreo</c:v>
                </c:pt>
                <c:pt idx="3">
                  <c:v>Longitud focal (mm)</c:v>
                </c:pt>
              </c:strCache>
            </c:strRef>
          </c:cat>
          <c:val>
            <c:numRef>
              <c:f>'Graficas-años'!$AN$66:$AQ$66</c:f>
              <c:numCache>
                <c:formatCode>General</c:formatCode>
                <c:ptCount val="4"/>
                <c:pt idx="0">
                  <c:v>0</c:v>
                </c:pt>
                <c:pt idx="1">
                  <c:v>0</c:v>
                </c:pt>
                <c:pt idx="2">
                  <c:v>1</c:v>
                </c:pt>
                <c:pt idx="3">
                  <c:v>0</c:v>
                </c:pt>
              </c:numCache>
            </c:numRef>
          </c:val>
        </c:ser>
        <c:gapWidth val="219"/>
        <c:overlap val="-27"/>
        <c:axId val="85412786"/>
        <c:axId val="87647560"/>
      </c:barChart>
      <c:catAx>
        <c:axId val="8541278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7647560"/>
        <c:crosses val="autoZero"/>
        <c:auto val="1"/>
        <c:lblAlgn val="ctr"/>
        <c:lblOffset val="100"/>
        <c:noMultiLvlLbl val="0"/>
      </c:catAx>
      <c:valAx>
        <c:axId val="87647560"/>
        <c:scaling>
          <c:orientation val="minMax"/>
        </c:scaling>
        <c:delete val="0"/>
        <c:axPos val="l"/>
        <c:majorGridlines>
          <c:spPr>
            <a:ln w="9360">
              <a:solidFill>
                <a:srgbClr val="d9d9d9"/>
              </a:solidFill>
              <a:round/>
            </a:ln>
          </c:spPr>
        </c:majorGridlines>
        <c:numFmt formatCode="@"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85412786"/>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Hardware/sensores/soft</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'Graficas-años'!$AS$55:$BC$55</c:f>
              <c:strCache>
                <c:ptCount val="11"/>
                <c:pt idx="0">
                  <c:v>GPU</c:v>
                </c:pt>
                <c:pt idx="1">
                  <c:v>Hardware Platform (Onboard)</c:v>
                </c:pt>
                <c:pt idx="2">
                  <c:v>Otros</c:v>
                </c:pt>
                <c:pt idx="3">
                  <c:v>Marca y modelo</c:v>
                </c:pt>
                <c:pt idx="4">
                  <c:v>Resolución</c:v>
                </c:pt>
                <c:pt idx="5">
                  <c:v>Tipo formato imagen</c:v>
                </c:pt>
                <c:pt idx="6">
                  <c:v>Tipo sensor cámara</c:v>
                </c:pt>
                <c:pt idx="7">
                  <c:v>Tamaño lente (mm)</c:v>
                </c:pt>
                <c:pt idx="8">
                  <c:v>Temperatura de color (K)</c:v>
                </c:pt>
                <c:pt idx="9">
                  <c:v>Potencia Flash (W)</c:v>
                </c:pt>
                <c:pt idx="10">
                  <c:v>Frecuencia de muestreo (FPS)</c:v>
                </c:pt>
              </c:strCache>
            </c:strRef>
          </c:cat>
          <c:val>
            <c:numRef>
              <c:f>'Graficas-años'!$AS$66:$BC$66</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gapWidth val="219"/>
        <c:overlap val="-27"/>
        <c:axId val="77634673"/>
        <c:axId val="55311194"/>
      </c:barChart>
      <c:catAx>
        <c:axId val="7763467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5311194"/>
        <c:crosses val="autoZero"/>
        <c:auto val="1"/>
        <c:lblAlgn val="ctr"/>
        <c:lblOffset val="100"/>
        <c:noMultiLvlLbl val="0"/>
      </c:catAx>
      <c:valAx>
        <c:axId val="55311194"/>
        <c:scaling>
          <c:orientation val="minMax"/>
        </c:scaling>
        <c:delete val="0"/>
        <c:axPos val="l"/>
        <c:majorGridlines>
          <c:spPr>
            <a:ln w="9360">
              <a:solidFill>
                <a:srgbClr val="d9d9d9"/>
              </a:solidFill>
              <a:round/>
            </a:ln>
          </c:spPr>
        </c:majorGridlines>
        <c:numFmt formatCode="@"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77634673"/>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Diseño (I)</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'Graficas-años'!$BE$55:$BL$55</c:f>
              <c:strCache>
                <c:ptCount val="8"/>
                <c:pt idx="0">
                  <c:v>IMU</c:v>
                </c:pt>
                <c:pt idx="1">
                  <c:v>SONAR</c:v>
                </c:pt>
                <c:pt idx="2">
                  <c:v>Temperatura</c:v>
                </c:pt>
                <c:pt idx="3">
                  <c:v>Presión barométrica (altura)</c:v>
                </c:pt>
                <c:pt idx="4">
                  <c:v>Apps</c:v>
                </c:pt>
                <c:pt idx="5">
                  <c:v>SO</c:v>
                </c:pt>
                <c:pt idx="6">
                  <c:v>Lenguaje Programación</c:v>
                </c:pt>
                <c:pt idx="7">
                  <c:v>Algoritmo de navegación</c:v>
                </c:pt>
              </c:strCache>
            </c:strRef>
          </c:cat>
          <c:val>
            <c:numRef>
              <c:f>'Graficas-años'!$BE$66:$BL$66</c:f>
              <c:numCache>
                <c:formatCode>General</c:formatCode>
                <c:ptCount val="8"/>
                <c:pt idx="0">
                  <c:v>1</c:v>
                </c:pt>
                <c:pt idx="1">
                  <c:v>3</c:v>
                </c:pt>
                <c:pt idx="2">
                  <c:v>1</c:v>
                </c:pt>
                <c:pt idx="3">
                  <c:v>0</c:v>
                </c:pt>
                <c:pt idx="4">
                  <c:v>0</c:v>
                </c:pt>
                <c:pt idx="5">
                  <c:v>0</c:v>
                </c:pt>
                <c:pt idx="6">
                  <c:v>0</c:v>
                </c:pt>
                <c:pt idx="7">
                  <c:v>0</c:v>
                </c:pt>
              </c:numCache>
            </c:numRef>
          </c:val>
        </c:ser>
        <c:gapWidth val="219"/>
        <c:overlap val="-27"/>
        <c:axId val="36087728"/>
        <c:axId val="88368590"/>
      </c:barChart>
      <c:catAx>
        <c:axId val="3608772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8368590"/>
        <c:crosses val="autoZero"/>
        <c:auto val="1"/>
        <c:lblAlgn val="ctr"/>
        <c:lblOffset val="100"/>
        <c:noMultiLvlLbl val="0"/>
      </c:catAx>
      <c:valAx>
        <c:axId val="88368590"/>
        <c:scaling>
          <c:orientation val="minMax"/>
        </c:scaling>
        <c:delete val="0"/>
        <c:axPos val="l"/>
        <c:majorGridlines>
          <c:spPr>
            <a:ln w="9360">
              <a:solidFill>
                <a:srgbClr val="d9d9d9"/>
              </a:solidFill>
              <a:round/>
            </a:ln>
          </c:spPr>
        </c:majorGridlines>
        <c:numFmt formatCode="@"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36087728"/>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Usabilidad/accesibilidad</a:t>
            </a:r>
          </a:p>
        </c:rich>
      </c:tx>
      <c:overlay val="0"/>
      <c:spPr>
        <a:noFill/>
        <a:ln>
          <a:noFill/>
        </a:ln>
      </c:spPr>
    </c:title>
    <c:autoTitleDeleted val="0"/>
    <c:plotArea>
      <c:barChart>
        <c:barDir val="col"/>
        <c:grouping val="clustered"/>
        <c:varyColors val="0"/>
        <c:ser>
          <c:idx val="0"/>
          <c:order val="0"/>
          <c:spPr>
            <a:solidFill>
              <a:srgbClr val="c0504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'Graficas-años'!$BN$55:$BQ$55</c:f>
              <c:strCache>
                <c:ptCount val="4"/>
                <c:pt idx="0">
                  <c:v>Usab C</c:v>
                </c:pt>
                <c:pt idx="1">
                  <c:v>Usab F</c:v>
                </c:pt>
                <c:pt idx="2">
                  <c:v>Acc C</c:v>
                </c:pt>
                <c:pt idx="3">
                  <c:v>Acc F</c:v>
                </c:pt>
              </c:strCache>
            </c:strRef>
          </c:cat>
          <c:val>
            <c:numRef>
              <c:f>'Graficas-años'!$BN$66:$BQ$66</c:f>
              <c:numCache>
                <c:formatCode>General</c:formatCode>
                <c:ptCount val="4"/>
                <c:pt idx="0">
                  <c:v>3</c:v>
                </c:pt>
                <c:pt idx="1">
                  <c:v>3</c:v>
                </c:pt>
                <c:pt idx="2">
                  <c:v>7</c:v>
                </c:pt>
                <c:pt idx="3">
                  <c:v>8</c:v>
                </c:pt>
              </c:numCache>
            </c:numRef>
          </c:val>
        </c:ser>
        <c:gapWidth val="219"/>
        <c:overlap val="-27"/>
        <c:axId val="548994"/>
        <c:axId val="41744867"/>
      </c:barChart>
      <c:catAx>
        <c:axId val="54899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1744867"/>
        <c:crosses val="autoZero"/>
        <c:auto val="1"/>
        <c:lblAlgn val="ctr"/>
        <c:lblOffset val="100"/>
        <c:noMultiLvlLbl val="0"/>
      </c:catAx>
      <c:valAx>
        <c:axId val="41744867"/>
        <c:scaling>
          <c:orientation val="minMax"/>
        </c:scaling>
        <c:delete val="0"/>
        <c:axPos val="l"/>
        <c:majorGridlines>
          <c:spPr>
            <a:ln w="9360">
              <a:solidFill>
                <a:srgbClr val="d9d9d9"/>
              </a:solidFill>
              <a:round/>
            </a:ln>
          </c:spPr>
        </c:majorGridlines>
        <c:numFmt formatCode="@"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48994"/>
        <c:crosses val="autoZero"/>
        <c:crossBetween val="between"/>
      </c:valAx>
      <c:spPr>
        <a:solidFill>
          <a:srgbClr val="ffffff"/>
        </a:solidFill>
        <a:ln>
          <a:noFill/>
        </a:ln>
      </c:spPr>
    </c:plotArea>
    <c:plotVisOnly val="1"/>
    <c:dispBlanksAs val="gap"/>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Estadio</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'Graficas-años'!$J$55:$L$55</c:f>
              <c:strCache>
                <c:ptCount val="3"/>
                <c:pt idx="0">
                  <c:v>Energía y autonomía0</c:v>
                </c:pt>
                <c:pt idx="1">
                  <c:v>On-board processing</c:v>
                </c:pt>
                <c:pt idx="2">
                  <c:v>Offline processing</c:v>
                </c:pt>
              </c:strCache>
            </c:strRef>
          </c:cat>
          <c:val>
            <c:numRef>
              <c:f>'Graficas-años'!$J$66:$L$66</c:f>
              <c:numCache>
                <c:formatCode>General</c:formatCode>
                <c:ptCount val="3"/>
                <c:pt idx="0">
                  <c:v>0</c:v>
                </c:pt>
                <c:pt idx="1">
                  <c:v>5</c:v>
                </c:pt>
                <c:pt idx="2">
                  <c:v>7</c:v>
                </c:pt>
              </c:numCache>
            </c:numRef>
          </c:val>
        </c:ser>
        <c:gapWidth val="219"/>
        <c:overlap val="-27"/>
        <c:axId val="42492478"/>
        <c:axId val="48608398"/>
      </c:barChart>
      <c:catAx>
        <c:axId val="4249247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8608398"/>
        <c:crosses val="autoZero"/>
        <c:auto val="1"/>
        <c:lblAlgn val="ctr"/>
        <c:lblOffset val="100"/>
        <c:noMultiLvlLbl val="0"/>
      </c:catAx>
      <c:valAx>
        <c:axId val="4860839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42492478"/>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Destinatario</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'Graficas-años'!$R$55:$T$55</c:f>
              <c:strCache>
                <c:ptCount val="3"/>
                <c:pt idx="0">
                  <c:v>Paciente</c:v>
                </c:pt>
                <c:pt idx="1">
                  <c:v>Cuidador</c:v>
                </c:pt>
                <c:pt idx="2">
                  <c:v>Profesional</c:v>
                </c:pt>
              </c:strCache>
            </c:strRef>
          </c:cat>
          <c:val>
            <c:numRef>
              <c:f>'Graficas-años'!$R$66:$T$66</c:f>
              <c:numCache>
                <c:formatCode>General</c:formatCode>
                <c:ptCount val="3"/>
                <c:pt idx="0">
                  <c:v>0</c:v>
                </c:pt>
                <c:pt idx="1">
                  <c:v>0</c:v>
                </c:pt>
                <c:pt idx="2">
                  <c:v>0</c:v>
                </c:pt>
              </c:numCache>
            </c:numRef>
          </c:val>
        </c:ser>
        <c:gapWidth val="219"/>
        <c:overlap val="-27"/>
        <c:axId val="11859886"/>
        <c:axId val="15299238"/>
      </c:barChart>
      <c:catAx>
        <c:axId val="1185988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5299238"/>
        <c:crosses val="autoZero"/>
        <c:auto val="1"/>
        <c:lblAlgn val="ctr"/>
        <c:lblOffset val="100"/>
        <c:noMultiLvlLbl val="0"/>
      </c:catAx>
      <c:valAx>
        <c:axId val="1529923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11859886"/>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Destinatario estudio</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'Graficas-años'!$N$55:$P$55</c:f>
              <c:strCache>
                <c:ptCount val="3"/>
                <c:pt idx="0">
                  <c:v>Paciente</c:v>
                </c:pt>
                <c:pt idx="1">
                  <c:v>Cuidador</c:v>
                </c:pt>
                <c:pt idx="2">
                  <c:v>Profesional</c:v>
                </c:pt>
              </c:strCache>
            </c:strRef>
          </c:cat>
          <c:val>
            <c:numRef>
              <c:f>'Graficas-años'!$N$66:$P$66</c:f>
              <c:numCache>
                <c:formatCode>General</c:formatCode>
                <c:ptCount val="3"/>
                <c:pt idx="0">
                  <c:v>0</c:v>
                </c:pt>
                <c:pt idx="1">
                  <c:v>0</c:v>
                </c:pt>
                <c:pt idx="2">
                  <c:v>0</c:v>
                </c:pt>
              </c:numCache>
            </c:numRef>
          </c:val>
        </c:ser>
        <c:gapWidth val="219"/>
        <c:overlap val="-27"/>
        <c:axId val="50199277"/>
        <c:axId val="15436219"/>
      </c:barChart>
      <c:catAx>
        <c:axId val="5019927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5436219"/>
        <c:crosses val="autoZero"/>
        <c:auto val="1"/>
        <c:lblAlgn val="ctr"/>
        <c:lblOffset val="100"/>
        <c:noMultiLvlLbl val="0"/>
      </c:catAx>
      <c:valAx>
        <c:axId val="1543621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0199277"/>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Evolución del tipo de estudio</a:t>
            </a:r>
          </a:p>
        </c:rich>
      </c:tx>
      <c:overlay val="0"/>
      <c:spPr>
        <a:noFill/>
        <a:ln>
          <a:noFill/>
        </a:ln>
      </c:spPr>
    </c:title>
    <c:autoTitleDeleted val="0"/>
    <c:plotArea>
      <c:lineChart>
        <c:grouping val="standard"/>
        <c:varyColors val="0"/>
        <c:ser>
          <c:idx val="0"/>
          <c:order val="0"/>
          <c:tx>
            <c:strRef>
              <c:f>'Graficas-años'!$BS$55</c:f>
              <c:strCache>
                <c:ptCount val="1"/>
                <c:pt idx="0">
                  <c:v>Observ.</c:v>
                </c:pt>
              </c:strCache>
            </c:strRef>
          </c:tx>
          <c:spPr>
            <a:solidFill>
              <a:srgbClr val="4f81bd"/>
            </a:solidFill>
            <a:ln w="28440">
              <a:solidFill>
                <a:srgbClr val="4f81bd"/>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'Graficas-años'!$BR$56:$BR$65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'Graficas-años'!$BS$56:$BS$65</c:f>
              <c:numCache>
                <c:formatCode>General</c:formatCode>
                <c:ptCount val="10"/>
                <c:pt idx="0">
                  <c:v>0</c:v>
                </c:pt>
                <c:pt idx="1">
                  <c:v>0</c:v>
                </c:pt>
                <c:pt idx="2">
                  <c:v>0</c:v>
                </c:pt>
                <c:pt idx="3">
                  <c:v>0</c:v>
                </c:pt>
                <c:pt idx="4">
                  <c:v>0</c:v>
                </c:pt>
                <c:pt idx="5">
                  <c:v>0</c:v>
                </c:pt>
                <c:pt idx="6">
                  <c:v>0</c:v>
                </c:pt>
                <c:pt idx="7">
                  <c:v>1</c:v>
                </c:pt>
                <c:pt idx="8">
                  <c:v>2</c:v>
                </c:pt>
                <c:pt idx="9">
                  <c:v>2</c:v>
                </c:pt>
              </c:numCache>
            </c:numRef>
          </c:val>
          <c:smooth val="0"/>
        </c:ser>
        <c:ser>
          <c:idx val="1"/>
          <c:order val="1"/>
          <c:tx>
            <c:strRef>
              <c:f>'Graficas-años'!$BT$55</c:f>
              <c:strCache>
                <c:ptCount val="1"/>
                <c:pt idx="0">
                  <c:v>No exp</c:v>
                </c:pt>
              </c:strCache>
            </c:strRef>
          </c:tx>
          <c:spPr>
            <a:solidFill>
              <a:srgbClr val="c0504d"/>
            </a:solidFill>
            <a:ln w="28440">
              <a:solidFill>
                <a:srgbClr val="c0504d"/>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'Graficas-años'!$BR$56:$BR$65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'Graficas-años'!$BT$56:$BT$65</c:f>
              <c:numCache>
                <c:formatCode>General</c:formatCode>
                <c:ptCount val="10"/>
                <c:pt idx="0">
                  <c:v>0</c:v>
                </c:pt>
                <c:pt idx="1">
                  <c:v>0</c:v>
                </c:pt>
                <c:pt idx="2">
                  <c:v>0</c:v>
                </c:pt>
                <c:pt idx="3">
                  <c:v>0</c:v>
                </c:pt>
                <c:pt idx="4">
                  <c:v>1</c:v>
                </c:pt>
                <c:pt idx="5">
                  <c:v>2</c:v>
                </c:pt>
                <c:pt idx="6">
                  <c:v>2</c:v>
                </c:pt>
                <c:pt idx="7">
                  <c:v>3</c:v>
                </c:pt>
                <c:pt idx="8">
                  <c:v>6</c:v>
                </c:pt>
                <c:pt idx="9">
                  <c:v>8</c:v>
                </c:pt>
              </c:numCache>
            </c:numRef>
          </c:val>
          <c:smooth val="0"/>
        </c:ser>
        <c:ser>
          <c:idx val="2"/>
          <c:order val="2"/>
          <c:tx>
            <c:strRef>
              <c:f>'Graficas-años'!$BU$55</c:f>
              <c:strCache>
                <c:ptCount val="1"/>
                <c:pt idx="0">
                  <c:v>Experim.</c:v>
                </c:pt>
              </c:strCache>
            </c:strRef>
          </c:tx>
          <c:spPr>
            <a:solidFill>
              <a:srgbClr val="9bbb59"/>
            </a:solidFill>
            <a:ln w="28440">
              <a:solidFill>
                <a:srgbClr val="9bbb59"/>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'Graficas-años'!$BR$56:$BR$65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'Graficas-años'!$BU$56:$BU$65</c:f>
              <c:numCache>
                <c:formatCode>General</c:formatCode>
                <c:ptCount val="10"/>
                <c:pt idx="0">
                  <c:v>1</c:v>
                </c:pt>
                <c:pt idx="1">
                  <c:v>2</c:v>
                </c:pt>
                <c:pt idx="2">
                  <c:v>3</c:v>
                </c:pt>
                <c:pt idx="3">
                  <c:v>3</c:v>
                </c:pt>
                <c:pt idx="4">
                  <c:v>3</c:v>
                </c:pt>
                <c:pt idx="5">
                  <c:v>3</c:v>
                </c:pt>
                <c:pt idx="6">
                  <c:v>4</c:v>
                </c:pt>
                <c:pt idx="7">
                  <c:v>7</c:v>
                </c:pt>
                <c:pt idx="8">
                  <c:v>9</c:v>
                </c:pt>
                <c:pt idx="9">
                  <c:v>11</c:v>
                </c:pt>
              </c:numCache>
            </c:numRef>
          </c:val>
          <c:smooth val="0"/>
        </c:ser>
        <c:hiLowLines>
          <c:spPr>
            <a:ln>
              <a:noFill/>
            </a:ln>
          </c:spPr>
        </c:hiLowLines>
        <c:marker val="0"/>
        <c:axId val="83251079"/>
        <c:axId val="7912117"/>
      </c:lineChart>
      <c:catAx>
        <c:axId val="8325107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912117"/>
        <c:crosses val="autoZero"/>
        <c:auto val="1"/>
        <c:lblAlgn val="ctr"/>
        <c:lblOffset val="100"/>
        <c:noMultiLvlLbl val="0"/>
      </c:catAx>
      <c:valAx>
        <c:axId val="791211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83251079"/>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Evolución acumulativa del diseño</a:t>
            </a:r>
          </a:p>
        </c:rich>
      </c:tx>
      <c:overlay val="0"/>
      <c:spPr>
        <a:noFill/>
        <a:ln>
          <a:noFill/>
        </a:ln>
      </c:spPr>
    </c:title>
    <c:autoTitleDeleted val="0"/>
    <c:plotArea>
      <c:lineChart>
        <c:grouping val="standard"/>
        <c:varyColors val="0"/>
        <c:ser>
          <c:idx val="0"/>
          <c:order val="0"/>
          <c:tx>
            <c:strRef>
              <c:f>Articulos!$DN$55</c:f>
              <c:strCache>
                <c:ptCount val="1"/>
                <c:pt idx="0">
                  <c:v>Seg datos</c:v>
                </c:pt>
              </c:strCache>
            </c:strRef>
          </c:tx>
          <c:spPr>
            <a:solidFill>
              <a:srgbClr val="4f81bd"/>
            </a:solidFill>
            <a:ln w="28440">
              <a:solidFill>
                <a:srgbClr val="4f81bd"/>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Articulos!$DN$56:$DN$65</c:f>
              <c:numCache>
                <c:formatCode>General</c:formatCode>
                <c:ptCount val="10"/>
                <c:pt idx="0">
                  <c:v>0</c:v>
                </c:pt>
                <c:pt idx="2">
                  <c:v>0</c:v>
                </c:pt>
                <c:pt idx="3">
                  <c:v>0</c:v>
                </c:pt>
                <c:pt idx="4">
                  <c:v>0</c:v>
                </c:pt>
                <c:pt idx="5">
                  <c:v>0</c:v>
                </c:pt>
                <c:pt idx="6">
                  <c:v>0</c:v>
                </c:pt>
                <c:pt idx="7">
                  <c:v>0</c:v>
                </c:pt>
                <c:pt idx="8">
                  <c:v>1</c:v>
                </c:pt>
                <c:pt idx="9">
                  <c:v>1</c:v>
                </c:pt>
              </c:numCache>
            </c:numRef>
          </c:val>
          <c:smooth val="0"/>
        </c:ser>
        <c:ser>
          <c:idx val="1"/>
          <c:order val="1"/>
          <c:tx>
            <c:strRef>
              <c:f>Articulos!$DO$55</c:f>
              <c:strCache>
                <c:ptCount val="1"/>
                <c:pt idx="0">
                  <c:v>Offline</c:v>
                </c:pt>
              </c:strCache>
            </c:strRef>
          </c:tx>
          <c:spPr>
            <a:solidFill>
              <a:srgbClr val="c0504d"/>
            </a:solidFill>
            <a:ln w="28440">
              <a:solidFill>
                <a:srgbClr val="c0504d"/>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Articulos!$DO$56:$DO$65</c:f>
              <c:numCache>
                <c:formatCode>General</c:formatCode>
                <c:ptCount val="10"/>
                <c:pt idx="0">
                  <c:v>0</c:v>
                </c:pt>
                <c:pt idx="2">
                  <c:v>0</c:v>
                </c:pt>
                <c:pt idx="3">
                  <c:v>0</c:v>
                </c:pt>
                <c:pt idx="4">
                  <c:v>0</c:v>
                </c:pt>
                <c:pt idx="5">
                  <c:v>0</c:v>
                </c:pt>
                <c:pt idx="6">
                  <c:v>0</c:v>
                </c:pt>
                <c:pt idx="7">
                  <c:v>1</c:v>
                </c:pt>
                <c:pt idx="8">
                  <c:v>2</c:v>
                </c:pt>
                <c:pt idx="9">
                  <c:v>3</c:v>
                </c:pt>
              </c:numCache>
            </c:numRef>
          </c:val>
          <c:smooth val="0"/>
        </c:ser>
        <c:ser>
          <c:idx val="2"/>
          <c:order val="2"/>
          <c:tx>
            <c:strRef>
              <c:f>Articulos!$DP$55</c:f>
              <c:strCache>
                <c:ptCount val="1"/>
                <c:pt idx="0">
                  <c:v>Interop</c:v>
                </c:pt>
              </c:strCache>
            </c:strRef>
          </c:tx>
          <c:spPr>
            <a:solidFill>
              <a:srgbClr val="9bbb59"/>
            </a:solidFill>
            <a:ln w="28440">
              <a:solidFill>
                <a:srgbClr val="9bbb59"/>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Articulos!$DP$56:$DP$65</c:f>
              <c:numCache>
                <c:formatCode>General</c:formatCode>
                <c:ptCount val="10"/>
                <c:pt idx="0">
                  <c:v>0</c:v>
                </c:pt>
                <c:pt idx="2">
                  <c:v>0</c:v>
                </c:pt>
                <c:pt idx="3">
                  <c:v>0</c:v>
                </c:pt>
                <c:pt idx="4">
                  <c:v>0</c:v>
                </c:pt>
                <c:pt idx="5">
                  <c:v>0</c:v>
                </c:pt>
                <c:pt idx="6">
                  <c:v>0</c:v>
                </c:pt>
                <c:pt idx="7">
                  <c:v>0</c:v>
                </c:pt>
                <c:pt idx="8">
                  <c:v>1</c:v>
                </c:pt>
                <c:pt idx="9">
                  <c:v>1</c:v>
                </c:pt>
              </c:numCache>
            </c:numRef>
          </c:val>
          <c:smooth val="0"/>
        </c:ser>
        <c:ser>
          <c:idx val="3"/>
          <c:order val="3"/>
          <c:tx>
            <c:strRef>
              <c:f>Articulos!$DQ$55</c:f>
              <c:strCache>
                <c:ptCount val="1"/>
                <c:pt idx="0">
                  <c:v>AugReal</c:v>
                </c:pt>
              </c:strCache>
            </c:strRef>
          </c:tx>
          <c:spPr>
            <a:solidFill>
              <a:srgbClr val="8064a2"/>
            </a:solidFill>
            <a:ln w="28440">
              <a:solidFill>
                <a:srgbClr val="8064a2"/>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Articulos!$DQ$56:$DQ$65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4"/>
          <c:order val="4"/>
          <c:tx>
            <c:strRef>
              <c:f>Articulos!$DR$55</c:f>
              <c:strCache>
                <c:ptCount val="1"/>
                <c:pt idx="0">
                  <c:v>Art Intl</c:v>
                </c:pt>
              </c:strCache>
            </c:strRef>
          </c:tx>
          <c:spPr>
            <a:solidFill>
              <a:srgbClr val="4bacc6"/>
            </a:solidFill>
            <a:ln w="28440">
              <a:solidFill>
                <a:srgbClr val="4bacc6"/>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Articulos!$DR$56:$DR$65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5"/>
          <c:order val="5"/>
          <c:tx>
            <c:strRef>
              <c:f>Articulos!$DS$55</c:f>
              <c:strCache>
                <c:ptCount val="1"/>
                <c:pt idx="0">
                  <c:v>BigData</c:v>
                </c:pt>
              </c:strCache>
            </c:strRef>
          </c:tx>
          <c:spPr>
            <a:solidFill>
              <a:srgbClr val="f79646"/>
            </a:solidFill>
            <a:ln w="28440">
              <a:solidFill>
                <a:srgbClr val="f79646"/>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Articulos!$DS$56:$DS$65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6"/>
          <c:order val="6"/>
          <c:tx>
            <c:strRef>
              <c:f>Articulos!$DT$55</c:f>
              <c:strCache>
                <c:ptCount val="1"/>
                <c:pt idx="0">
                  <c:v>Serious G</c:v>
                </c:pt>
              </c:strCache>
            </c:strRef>
          </c:tx>
          <c:spPr>
            <a:solidFill>
              <a:srgbClr val="2c4d75"/>
            </a:solidFill>
            <a:ln w="28440">
              <a:solidFill>
                <a:srgbClr val="2c4d75"/>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Articulos!$DT$56:$DT$65</c:f>
              <c:numCache>
                <c:formatCode>General</c:formatCode>
                <c:ptCount val="10"/>
                <c:pt idx="0">
                  <c:v>0</c:v>
                </c:pt>
                <c:pt idx="2">
                  <c:v>0</c:v>
                </c:pt>
                <c:pt idx="3">
                  <c:v>0</c:v>
                </c:pt>
                <c:pt idx="4">
                  <c:v>0</c:v>
                </c:pt>
                <c:pt idx="5">
                  <c:v>0</c:v>
                </c:pt>
                <c:pt idx="6">
                  <c:v>0</c:v>
                </c:pt>
                <c:pt idx="7">
                  <c:v>0</c:v>
                </c:pt>
                <c:pt idx="8">
                  <c:v>0</c:v>
                </c:pt>
                <c:pt idx="9">
                  <c:v>0</c:v>
                </c:pt>
              </c:numCache>
            </c:numRef>
          </c:val>
          <c:smooth val="0"/>
        </c:ser>
        <c:ser>
          <c:idx val="7"/>
          <c:order val="7"/>
          <c:tx>
            <c:strRef>
              <c:f>Articulos!$DU$55</c:f>
              <c:strCache>
                <c:ptCount val="1"/>
                <c:pt idx="0">
                  <c:v>SocialNets</c:v>
                </c:pt>
              </c:strCache>
            </c:strRef>
          </c:tx>
          <c:spPr>
            <a:solidFill>
              <a:srgbClr val="772c2a"/>
            </a:solidFill>
            <a:ln w="28440">
              <a:solidFill>
                <a:srgbClr val="772c2a"/>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val>
            <c:numRef>
              <c:f>Articulos!$DU$56:$DU$65</c:f>
              <c:numCache>
                <c:formatCode>General</c:formatCode>
                <c:ptCount val="10"/>
                <c:pt idx="0">
                  <c:v>0</c:v>
                </c:pt>
                <c:pt idx="2">
                  <c:v>0</c:v>
                </c:pt>
                <c:pt idx="3">
                  <c:v>0</c:v>
                </c:pt>
                <c:pt idx="4">
                  <c:v>0</c:v>
                </c:pt>
                <c:pt idx="5">
                  <c:v>0</c:v>
                </c:pt>
                <c:pt idx="6">
                  <c:v>0</c:v>
                </c:pt>
                <c:pt idx="7">
                  <c:v>0</c:v>
                </c:pt>
                <c:pt idx="8">
                  <c:v>0</c:v>
                </c:pt>
                <c:pt idx="9">
                  <c:v>0</c:v>
                </c:pt>
              </c:numCache>
            </c:numRef>
          </c:val>
          <c:smooth val="0"/>
        </c:ser>
        <c:hiLowLines>
          <c:spPr>
            <a:ln>
              <a:noFill/>
            </a:ln>
          </c:spPr>
        </c:hiLowLines>
        <c:marker val="0"/>
        <c:axId val="33937005"/>
        <c:axId val="59719494"/>
      </c:lineChart>
      <c:catAx>
        <c:axId val="3393700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9719494"/>
        <c:crosses val="autoZero"/>
        <c:auto val="1"/>
        <c:lblAlgn val="ctr"/>
        <c:lblOffset val="100"/>
        <c:noMultiLvlLbl val="0"/>
      </c:catAx>
      <c:valAx>
        <c:axId val="5971949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3393700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Correlación de Wearables con sensores</a:t>
            </a:r>
          </a:p>
        </c:rich>
      </c:tx>
      <c:overlay val="0"/>
      <c:spPr>
        <a:noFill/>
        <a:ln>
          <a:noFill/>
        </a:ln>
      </c:spPr>
    </c:title>
    <c:autoTitleDeleted val="0"/>
    <c:plotArea>
      <c:barChart>
        <c:barDir val="col"/>
        <c:grouping val="clustered"/>
        <c:varyColors val="0"/>
        <c:ser>
          <c:idx val="0"/>
          <c:order val="0"/>
          <c:tx>
            <c:strRef>
              <c:f>Articulos!$DV$55</c:f>
              <c:strCache>
                <c:ptCount val="1"/>
                <c:pt idx="0">
                  <c:v>GPS</c:v>
                </c:pt>
              </c:strCache>
            </c:strRef>
          </c:tx>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val>
            <c:numRef>
              <c:f>Articulos!$DV$56</c:f>
              <c:numCache>
                <c:formatCode>General</c:formatCode>
                <c:ptCount val="1"/>
              </c:numCache>
            </c:numRef>
          </c:val>
        </c:ser>
        <c:ser>
          <c:idx val="1"/>
          <c:order val="1"/>
          <c:tx>
            <c:strRef>
              <c:f>Articulos!$DW$55</c:f>
              <c:strCache>
                <c:ptCount val="1"/>
                <c:pt idx="0">
                  <c:v>Acel</c:v>
                </c:pt>
              </c:strCache>
            </c:strRef>
          </c:tx>
          <c:spPr>
            <a:solidFill>
              <a:srgbClr val="c0504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val>
            <c:numRef>
              <c:f>Articulos!$DW$56</c:f>
              <c:numCache>
                <c:formatCode>General</c:formatCode>
                <c:ptCount val="1"/>
              </c:numCache>
            </c:numRef>
          </c:val>
        </c:ser>
        <c:ser>
          <c:idx val="2"/>
          <c:order val="2"/>
          <c:tx>
            <c:strRef>
              <c:f>Articulos!$DX$55</c:f>
              <c:strCache>
                <c:ptCount val="1"/>
                <c:pt idx="0">
                  <c:v>Brujula</c:v>
                </c:pt>
              </c:strCache>
            </c:strRef>
          </c:tx>
          <c:spPr>
            <a:solidFill>
              <a:srgbClr val="9bbb59"/>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val>
            <c:numRef>
              <c:f>Articulos!$DX$56</c:f>
              <c:numCache>
                <c:formatCode>General</c:formatCode>
                <c:ptCount val="1"/>
                <c:pt idx="0">
                  <c:v>0</c:v>
                </c:pt>
              </c:numCache>
            </c:numRef>
          </c:val>
        </c:ser>
        <c:ser>
          <c:idx val="3"/>
          <c:order val="3"/>
          <c:tx>
            <c:strRef>
              <c:f>Articulos!$DY$55</c:f>
              <c:strCache>
                <c:ptCount val="1"/>
                <c:pt idx="0">
                  <c:v>Luz</c:v>
                </c:pt>
              </c:strCache>
            </c:strRef>
          </c:tx>
          <c:spPr>
            <a:solidFill>
              <a:srgbClr val="8064a2"/>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val>
            <c:numRef>
              <c:f>Articulos!$DY$56</c:f>
              <c:numCache>
                <c:formatCode>General</c:formatCode>
                <c:ptCount val="1"/>
                <c:pt idx="0">
                  <c:v>0</c:v>
                </c:pt>
              </c:numCache>
            </c:numRef>
          </c:val>
        </c:ser>
        <c:ser>
          <c:idx val="4"/>
          <c:order val="4"/>
          <c:tx>
            <c:strRef>
              <c:f>Articulos!$DZ$55</c:f>
              <c:strCache>
                <c:ptCount val="1"/>
                <c:pt idx="0">
                  <c:v>Not</c:v>
                </c:pt>
              </c:strCache>
            </c:strRef>
          </c:tx>
          <c:spPr>
            <a:solidFill>
              <a:srgbClr val="4bacc6"/>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val>
            <c:numRef>
              <c:f>Articulos!$DZ$56</c:f>
              <c:numCache>
                <c:formatCode>General</c:formatCode>
                <c:ptCount val="1"/>
              </c:numCache>
            </c:numRef>
          </c:val>
        </c:ser>
        <c:ser>
          <c:idx val="5"/>
          <c:order val="5"/>
          <c:tx>
            <c:strRef>
              <c:f>Articulos!$EA$55</c:f>
              <c:strCache>
                <c:ptCount val="1"/>
                <c:pt idx="0">
                  <c:v>MM in</c:v>
                </c:pt>
              </c:strCache>
            </c:strRef>
          </c:tx>
          <c:spPr>
            <a:solidFill>
              <a:srgbClr val="f79646"/>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val>
            <c:numRef>
              <c:f>Articulos!$EA$56</c:f>
              <c:numCache>
                <c:formatCode>General</c:formatCode>
                <c:ptCount val="1"/>
              </c:numCache>
            </c:numRef>
          </c:val>
        </c:ser>
        <c:ser>
          <c:idx val="6"/>
          <c:order val="6"/>
          <c:tx>
            <c:strRef>
              <c:f>Articulos!$EB$55</c:f>
              <c:strCache>
                <c:ptCount val="1"/>
                <c:pt idx="0">
                  <c:v>MM Out</c:v>
                </c:pt>
              </c:strCache>
            </c:strRef>
          </c:tx>
          <c:spPr>
            <a:solidFill>
              <a:srgbClr val="2c4d7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val>
            <c:numRef>
              <c:f>Articulos!$EB$56</c:f>
              <c:numCache>
                <c:formatCode>General</c:formatCode>
                <c:ptCount val="1"/>
                <c:pt idx="0">
                  <c:v>0</c:v>
                </c:pt>
              </c:numCache>
            </c:numRef>
          </c:val>
        </c:ser>
        <c:ser>
          <c:idx val="7"/>
          <c:order val="7"/>
          <c:tx>
            <c:strRef>
              <c:f>Articulos!$EC$55</c:f>
              <c:strCache>
                <c:ptCount val="1"/>
                <c:pt idx="0">
                  <c:v>PA WIFI</c:v>
                </c:pt>
              </c:strCache>
            </c:strRef>
          </c:tx>
          <c:spPr>
            <a:solidFill>
              <a:srgbClr val="772c2a"/>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val>
            <c:numRef>
              <c:f>Articulos!$EC$56</c:f>
              <c:numCache>
                <c:formatCode>General</c:formatCode>
                <c:ptCount val="1"/>
                <c:pt idx="0">
                  <c:v>0</c:v>
                </c:pt>
              </c:numCache>
            </c:numRef>
          </c:val>
        </c:ser>
        <c:ser>
          <c:idx val="8"/>
          <c:order val="8"/>
          <c:tx>
            <c:strRef>
              <c:f>Articulos!$ED$55</c:f>
              <c:strCache>
                <c:ptCount val="1"/>
                <c:pt idx="0">
                  <c:v>Arduino</c:v>
                </c:pt>
              </c:strCache>
            </c:strRef>
          </c:tx>
          <c:spPr>
            <a:solidFill>
              <a:srgbClr val="5f753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val>
            <c:numRef>
              <c:f>Articulos!$ED$56</c:f>
              <c:numCache>
                <c:formatCode>General</c:formatCode>
                <c:ptCount val="1"/>
                <c:pt idx="0">
                  <c:v>0</c:v>
                </c:pt>
              </c:numCache>
            </c:numRef>
          </c:val>
        </c:ser>
        <c:gapWidth val="219"/>
        <c:overlap val="-27"/>
        <c:axId val="81266097"/>
        <c:axId val="8081459"/>
      </c:barChart>
      <c:catAx>
        <c:axId val="8126609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081459"/>
        <c:crosses val="autoZero"/>
        <c:auto val="1"/>
        <c:lblAlgn val="ctr"/>
        <c:lblOffset val="100"/>
        <c:noMultiLvlLbl val="0"/>
      </c:catAx>
      <c:valAx>
        <c:axId val="8081459"/>
        <c:scaling>
          <c:orientation val="minMax"/>
        </c:scaling>
        <c:delete val="0"/>
        <c:axPos val="l"/>
        <c:majorGridlines>
          <c:spPr>
            <a:ln w="9360">
              <a:solidFill>
                <a:srgbClr val="d9d9d9"/>
              </a:solidFill>
              <a:round/>
            </a:ln>
          </c:spPr>
        </c:majorGridlines>
        <c:numFmt formatCode="@"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8126609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Plataformas</a:t>
            </a:r>
          </a:p>
        </c:rich>
      </c:tx>
      <c:overlay val="0"/>
      <c:spPr>
        <a:noFill/>
        <a:ln>
          <a:noFill/>
        </a:ln>
      </c:spPr>
    </c:title>
    <c:autoTitleDeleted val="0"/>
    <c:plotArea>
      <c:layout>
        <c:manualLayout>
          <c:layoutTarget val="inner"/>
          <c:xMode val="edge"/>
          <c:yMode val="edge"/>
          <c:x val="0.0196935071918269"/>
          <c:y val="0.157847357020283"/>
          <c:w val="0.979835999462293"/>
          <c:h val="0.720820322390075"/>
        </c:manualLayout>
      </c:layout>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Articulos!$CZ$55:$DC$55</c:f>
              <c:strCache>
                <c:ptCount val="4"/>
                <c:pt idx="0">
                  <c:v>Android</c:v>
                </c:pt>
                <c:pt idx="1">
                  <c:v>IOS</c:v>
                </c:pt>
                <c:pt idx="2">
                  <c:v>MultiP</c:v>
                </c:pt>
                <c:pt idx="3">
                  <c:v>Otros</c:v>
                </c:pt>
              </c:strCache>
            </c:strRef>
          </c:cat>
          <c:val>
            <c:numRef>
              <c:f>Articulos!$CZ$66:$DC$66</c:f>
              <c:numCache>
                <c:formatCode>General</c:formatCode>
                <c:ptCount val="4"/>
                <c:pt idx="0">
                  <c:v>0</c:v>
                </c:pt>
                <c:pt idx="1">
                  <c:v>0</c:v>
                </c:pt>
                <c:pt idx="2">
                  <c:v>1</c:v>
                </c:pt>
                <c:pt idx="3">
                  <c:v>0</c:v>
                </c:pt>
              </c:numCache>
            </c:numRef>
          </c:val>
        </c:ser>
        <c:gapWidth val="219"/>
        <c:overlap val="-27"/>
        <c:axId val="24031639"/>
        <c:axId val="93640864"/>
      </c:barChart>
      <c:catAx>
        <c:axId val="2403163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3640864"/>
        <c:crosses val="autoZero"/>
        <c:auto val="1"/>
        <c:lblAlgn val="ctr"/>
        <c:lblOffset val="100"/>
        <c:noMultiLvlLbl val="0"/>
      </c:catAx>
      <c:valAx>
        <c:axId val="9364086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24031639"/>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Sensores y métodos de interacción</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Articulos!$DD$55:$DM$55</c:f>
              <c:strCache>
                <c:ptCount val="10"/>
                <c:pt idx="0">
                  <c:v>GPS</c:v>
                </c:pt>
                <c:pt idx="1">
                  <c:v>Acel</c:v>
                </c:pt>
                <c:pt idx="2">
                  <c:v>Brujula</c:v>
                </c:pt>
                <c:pt idx="3">
                  <c:v>Luz</c:v>
                </c:pt>
                <c:pt idx="4">
                  <c:v>Not</c:v>
                </c:pt>
                <c:pt idx="5">
                  <c:v>MM in</c:v>
                </c:pt>
                <c:pt idx="6">
                  <c:v>MM Out</c:v>
                </c:pt>
                <c:pt idx="7">
                  <c:v>PA WIFI</c:v>
                </c:pt>
                <c:pt idx="8">
                  <c:v>Arduino</c:v>
                </c:pt>
                <c:pt idx="9">
                  <c:v>wearable?</c:v>
                </c:pt>
              </c:strCache>
            </c:strRef>
          </c:cat>
          <c:val>
            <c:numRef>
              <c:f>Articulos!$DD$66:$DM$66</c:f>
              <c:numCache>
                <c:formatCode>General</c:formatCode>
                <c:ptCount val="10"/>
                <c:pt idx="0">
                  <c:v>0</c:v>
                </c:pt>
                <c:pt idx="1">
                  <c:v>0</c:v>
                </c:pt>
                <c:pt idx="2">
                  <c:v>0</c:v>
                </c:pt>
                <c:pt idx="3">
                  <c:v>0</c:v>
                </c:pt>
                <c:pt idx="4">
                  <c:v>0</c:v>
                </c:pt>
                <c:pt idx="5">
                  <c:v>0</c:v>
                </c:pt>
                <c:pt idx="6">
                  <c:v>0</c:v>
                </c:pt>
                <c:pt idx="7">
                  <c:v>0</c:v>
                </c:pt>
                <c:pt idx="8">
                  <c:v>0</c:v>
                </c:pt>
                <c:pt idx="9">
                  <c:v>0</c:v>
                </c:pt>
              </c:numCache>
            </c:numRef>
          </c:val>
        </c:ser>
        <c:gapWidth val="219"/>
        <c:overlap val="-27"/>
        <c:axId val="12932696"/>
        <c:axId val="1303615"/>
      </c:barChart>
      <c:catAx>
        <c:axId val="1293269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303615"/>
        <c:crosses val="autoZero"/>
        <c:auto val="1"/>
        <c:lblAlgn val="ctr"/>
        <c:lblOffset val="100"/>
        <c:noMultiLvlLbl val="0"/>
      </c:catAx>
      <c:valAx>
        <c:axId val="130361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12932696"/>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Aspectos de diseño</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Articulos!$DN$55:$DU$55</c:f>
              <c:strCache>
                <c:ptCount val="8"/>
                <c:pt idx="0">
                  <c:v>Seg datos</c:v>
                </c:pt>
                <c:pt idx="1">
                  <c:v>Offline</c:v>
                </c:pt>
                <c:pt idx="2">
                  <c:v>Interop</c:v>
                </c:pt>
                <c:pt idx="3">
                  <c:v>AugReal</c:v>
                </c:pt>
                <c:pt idx="4">
                  <c:v>Art Intl</c:v>
                </c:pt>
                <c:pt idx="5">
                  <c:v>BigData</c:v>
                </c:pt>
                <c:pt idx="6">
                  <c:v>Serious G</c:v>
                </c:pt>
                <c:pt idx="7">
                  <c:v>SocialNets</c:v>
                </c:pt>
              </c:strCache>
            </c:strRef>
          </c:cat>
          <c:val>
            <c:numRef>
              <c:f>Articulos!$DN$66:$DU$66</c:f>
              <c:numCache>
                <c:formatCode>General</c:formatCode>
                <c:ptCount val="8"/>
                <c:pt idx="0">
                  <c:v>1</c:v>
                </c:pt>
                <c:pt idx="1">
                  <c:v>3</c:v>
                </c:pt>
                <c:pt idx="2">
                  <c:v>1</c:v>
                </c:pt>
                <c:pt idx="3">
                  <c:v>0</c:v>
                </c:pt>
                <c:pt idx="4">
                  <c:v>0</c:v>
                </c:pt>
                <c:pt idx="5">
                  <c:v>0</c:v>
                </c:pt>
                <c:pt idx="6">
                  <c:v>0</c:v>
                </c:pt>
                <c:pt idx="7">
                  <c:v>0</c:v>
                </c:pt>
              </c:numCache>
            </c:numRef>
          </c:val>
        </c:ser>
        <c:gapWidth val="219"/>
        <c:overlap val="-27"/>
        <c:axId val="33673719"/>
        <c:axId val="48999529"/>
      </c:barChart>
      <c:catAx>
        <c:axId val="3367371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8999529"/>
        <c:crosses val="autoZero"/>
        <c:auto val="1"/>
        <c:lblAlgn val="ctr"/>
        <c:lblOffset val="100"/>
        <c:noMultiLvlLbl val="0"/>
      </c:catAx>
      <c:valAx>
        <c:axId val="4899952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33673719"/>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2000" spc="-1" strike="noStrike">
                <a:solidFill>
                  <a:srgbClr val="595959"/>
                </a:solidFill>
                <a:latin typeface="Cambria"/>
              </a:defRPr>
            </a:pPr>
            <a:r>
              <a:rPr b="0" lang="es-ES" sz="2000" spc="-1" strike="noStrike">
                <a:solidFill>
                  <a:srgbClr val="595959"/>
                </a:solidFill>
                <a:latin typeface="Cambria"/>
              </a:rPr>
              <a:t>Underwater image processing algorithms</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Pt>
            <c:idx val="0"/>
            <c:invertIfNegative val="0"/>
            <c:spPr>
              <a:solidFill>
                <a:srgbClr val="4f81bd"/>
              </a:solidFill>
              <a:ln>
                <a:noFill/>
              </a:ln>
            </c:spPr>
          </c:dPt>
          <c:dPt>
            <c:idx val="1"/>
            <c:invertIfNegative val="0"/>
            <c:spPr>
              <a:solidFill>
                <a:srgbClr val="4f81bd"/>
              </a:solidFill>
              <a:ln>
                <a:noFill/>
              </a:ln>
            </c:spPr>
          </c:dPt>
          <c:dPt>
            <c:idx val="2"/>
            <c:invertIfNegative val="0"/>
            <c:spPr>
              <a:solidFill>
                <a:srgbClr val="4f81bd"/>
              </a:solidFill>
              <a:ln>
                <a:noFill/>
              </a:ln>
            </c:spPr>
          </c:dPt>
          <c:dPt>
            <c:idx val="3"/>
            <c:invertIfNegative val="0"/>
            <c:spPr>
              <a:solidFill>
                <a:srgbClr val="4f81bd"/>
              </a:solidFill>
              <a:ln>
                <a:noFill/>
              </a:ln>
            </c:spPr>
          </c:dPt>
          <c:dLbls>
            <c:numFmt formatCode="General" sourceLinked="0"/>
            <c:dLbl>
              <c:idx val="0"/>
              <c:numFmt formatCode="General" sourceLinked="1"/>
              <c:txPr>
                <a:bodyPr/>
                <a:lstStyle/>
                <a:p>
                  <a:pPr>
                    <a:defRPr b="1" sz="1200" spc="-1" strike="noStrike">
                      <a:solidFill>
                        <a:srgbClr val="ffffff"/>
                      </a:solidFill>
                      <a:latin typeface="Calibri"/>
                    </a:defRPr>
                  </a:pPr>
                </a:p>
              </c:txPr>
              <c:dLblPos val="outEnd"/>
              <c:showLegendKey val="0"/>
              <c:showVal val="1"/>
              <c:showCatName val="0"/>
              <c:showSerName val="0"/>
              <c:showPercent val="0"/>
              <c:separator>; </c:separator>
            </c:dLbl>
            <c:dLbl>
              <c:idx val="1"/>
              <c:numFmt formatCode="General" sourceLinked="1"/>
              <c:txPr>
                <a:bodyPr/>
                <a:lstStyle/>
                <a:p>
                  <a:pPr>
                    <a:defRPr b="1" sz="1200" spc="-1" strike="noStrike">
                      <a:solidFill>
                        <a:srgbClr val="ffffff"/>
                      </a:solidFill>
                      <a:latin typeface="Calibri"/>
                    </a:defRPr>
                  </a:pPr>
                </a:p>
              </c:txPr>
              <c:dLblPos val="outEnd"/>
              <c:showLegendKey val="0"/>
              <c:showVal val="1"/>
              <c:showCatName val="0"/>
              <c:showSerName val="0"/>
              <c:showPercent val="0"/>
              <c:separator>; </c:separator>
            </c:dLbl>
            <c:dLbl>
              <c:idx val="2"/>
              <c:numFmt formatCode="General" sourceLinked="1"/>
              <c:txPr>
                <a:bodyPr/>
                <a:lstStyle/>
                <a:p>
                  <a:pPr>
                    <a:defRPr b="1" sz="1200" spc="-1" strike="noStrike">
                      <a:solidFill>
                        <a:srgbClr val="ffffff"/>
                      </a:solidFill>
                      <a:latin typeface="Calibri"/>
                    </a:defRPr>
                  </a:pPr>
                </a:p>
              </c:txPr>
              <c:dLblPos val="outEnd"/>
              <c:showLegendKey val="0"/>
              <c:showVal val="1"/>
              <c:showCatName val="0"/>
              <c:showSerName val="0"/>
              <c:showPercent val="0"/>
              <c:separator>; </c:separator>
            </c:dLbl>
            <c:dLbl>
              <c:idx val="3"/>
              <c:numFmt formatCode="General" sourceLinked="1"/>
              <c:txPr>
                <a:bodyPr/>
                <a:lstStyle/>
                <a:p>
                  <a:pPr>
                    <a:defRPr b="1" sz="1200" spc="-1" strike="noStrike">
                      <a:solidFill>
                        <a:srgbClr val="ffffff"/>
                      </a:solidFill>
                      <a:latin typeface="Calibri"/>
                    </a:defRPr>
                  </a:pPr>
                </a:p>
              </c:txPr>
              <c:dLblPos val="outEnd"/>
              <c:showLegendKey val="0"/>
              <c:showVal val="1"/>
              <c:showCatName val="0"/>
              <c:showSerName val="0"/>
              <c:showPercent val="0"/>
              <c:separator>; </c:separator>
            </c:dLbl>
            <c:txPr>
              <a:bodyPr/>
              <a:lstStyle/>
              <a:p>
                <a:pPr>
                  <a:defRPr b="0" sz="1200" spc="-1" strike="noStrike">
                    <a:solidFill>
                      <a:srgbClr val="404040"/>
                    </a:solidFill>
                    <a:latin typeface="Calibri"/>
                  </a:defRPr>
                </a:pPr>
              </a:p>
            </c:txPr>
            <c:dLblPos val="outEnd"/>
            <c:showLegendKey val="0"/>
            <c:showVal val="1"/>
            <c:showCatName val="0"/>
            <c:showSerName val="0"/>
            <c:showPercent val="0"/>
            <c:separator>; </c:separator>
            <c:showLeaderLines val="0"/>
          </c:dLbls>
          <c:cat>
            <c:strRef>
              <c:f>categories</c:f>
              <c:strCache>
                <c:ptCount val="4"/>
                <c:pt idx="0">
                  <c:v>1</c:v>
                </c:pt>
                <c:pt idx="1">
                  <c:v>2</c:v>
                </c:pt>
                <c:pt idx="2">
                  <c:v>3</c:v>
                </c:pt>
                <c:pt idx="3">
                  <c:v>4</c:v>
                </c:pt>
              </c:strCache>
            </c:strRef>
          </c:cat>
          <c:val>
            <c:numRef>
              <c:f>0</c:f>
              <c:numCache>
                <c:formatCode>General</c:formatCode>
                <c:ptCount val="4"/>
                <c:pt idx="0">
                  <c:v>34</c:v>
                </c:pt>
                <c:pt idx="1">
                  <c:v>31</c:v>
                </c:pt>
                <c:pt idx="2">
                  <c:v>9</c:v>
                </c:pt>
                <c:pt idx="3">
                  <c:v>21</c:v>
                </c:pt>
              </c:numCache>
            </c:numRef>
          </c:val>
        </c:ser>
        <c:gapWidth val="199"/>
        <c:overlap val="0"/>
        <c:axId val="18781019"/>
        <c:axId val="5290545"/>
      </c:barChart>
      <c:catAx>
        <c:axId val="18781019"/>
        <c:scaling>
          <c:orientation val="minMax"/>
        </c:scaling>
        <c:delete val="0"/>
        <c:axPos val="b"/>
        <c:numFmt formatCode="[$-C0A]dd/mm/yyyy" sourceLinked="1"/>
        <c:majorTickMark val="none"/>
        <c:minorTickMark val="none"/>
        <c:tickLblPos val="nextTo"/>
        <c:spPr>
          <a:ln w="9360">
            <a:solidFill>
              <a:srgbClr val="d9d9d9"/>
            </a:solidFill>
            <a:round/>
          </a:ln>
        </c:spPr>
        <c:txPr>
          <a:bodyPr/>
          <a:lstStyle/>
          <a:p>
            <a:pPr>
              <a:defRPr b="0" sz="1200" spc="-1" strike="noStrike">
                <a:solidFill>
                  <a:srgbClr val="595959"/>
                </a:solidFill>
                <a:latin typeface="Calibri"/>
              </a:defRPr>
            </a:pPr>
          </a:p>
        </c:txPr>
        <c:crossAx val="5290545"/>
        <c:crosses val="autoZero"/>
        <c:auto val="1"/>
        <c:lblAlgn val="ctr"/>
        <c:lblOffset val="100"/>
        <c:noMultiLvlLbl val="0"/>
      </c:catAx>
      <c:valAx>
        <c:axId val="5290545"/>
        <c:scaling>
          <c:orientation val="minMax"/>
        </c:scaling>
        <c:delete val="0"/>
        <c:axPos val="l"/>
        <c:majorGridlines>
          <c:spPr>
            <a:ln w="9360">
              <a:solidFill>
                <a:srgbClr val="d9d9d9"/>
              </a:solidFill>
              <a:round/>
            </a:ln>
          </c:spPr>
        </c:majorGridlines>
        <c:minorGridlines>
          <c:spPr>
            <a:ln w="9360">
              <a:solidFill>
                <a:srgbClr val="f2f2f2"/>
              </a:solidFill>
              <a:round/>
            </a:ln>
          </c:spPr>
        </c:minorGridlines>
        <c:numFmt formatCode="General"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18781019"/>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ES" sz="1400" spc="-1" strike="noStrike">
                <a:solidFill>
                  <a:srgbClr val="595959"/>
                </a:solidFill>
                <a:latin typeface="Calibri"/>
              </a:defRPr>
            </a:pPr>
            <a:r>
              <a:rPr b="0" lang="es-ES" sz="1400" spc="-1" strike="noStrike">
                <a:solidFill>
                  <a:srgbClr val="595959"/>
                </a:solidFill>
                <a:latin typeface="Calibri"/>
              </a:rPr>
              <a:t>Functional categories</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Articulos!$EO$64:$EU$64</c:f>
              <c:strCache>
                <c:ptCount val="7"/>
                <c:pt idx="0">
                  <c:v>CogT &amp; DL</c:v>
                </c:pt>
                <c:pt idx="1">
                  <c:v>Screening</c:v>
                </c:pt>
                <c:pt idx="2">
                  <c:v>Heslyh &amp; Safe</c:v>
                </c:pt>
                <c:pt idx="3">
                  <c:v>Lei &amp; Soc</c:v>
                </c:pt>
                <c:pt idx="4">
                  <c:v>Nav</c:v>
                </c:pt>
                <c:pt idx="5">
                  <c:v>Rehab</c:v>
                </c:pt>
                <c:pt idx="6">
                  <c:v>Carer Sup</c:v>
                </c:pt>
              </c:strCache>
            </c:strRef>
          </c:cat>
          <c:val>
            <c:numRef>
              <c:f>Articulos!$EO$65:$EU$65</c:f>
              <c:numCache>
                <c:formatCode>General</c:formatCode>
                <c:ptCount val="7"/>
                <c:pt idx="0">
                  <c:v>44</c:v>
                </c:pt>
                <c:pt idx="1">
                  <c:v>3</c:v>
                </c:pt>
                <c:pt idx="2">
                  <c:v>12</c:v>
                </c:pt>
                <c:pt idx="3">
                  <c:v>14</c:v>
                </c:pt>
                <c:pt idx="4">
                  <c:v>16</c:v>
                </c:pt>
                <c:pt idx="5">
                  <c:v>17</c:v>
                </c:pt>
                <c:pt idx="6">
                  <c:v>13</c:v>
                </c:pt>
              </c:numCache>
            </c:numRef>
          </c:val>
        </c:ser>
        <c:gapWidth val="219"/>
        <c:overlap val="-27"/>
        <c:axId val="25051856"/>
        <c:axId val="35473371"/>
      </c:barChart>
      <c:catAx>
        <c:axId val="2505185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5473371"/>
        <c:crosses val="autoZero"/>
        <c:auto val="1"/>
        <c:lblAlgn val="ctr"/>
        <c:lblOffset val="100"/>
        <c:noMultiLvlLbl val="0"/>
      </c:catAx>
      <c:valAx>
        <c:axId val="35473371"/>
        <c:scaling>
          <c:orientation val="minMax"/>
        </c:scaling>
        <c:delete val="0"/>
        <c:axPos val="l"/>
        <c:majorGridlines>
          <c:spPr>
            <a:ln w="9360">
              <a:solidFill>
                <a:srgbClr val="d9d9d9"/>
              </a:solidFill>
              <a:round/>
            </a:ln>
          </c:spPr>
        </c:majorGridlines>
        <c:numFmt formatCode="@"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25051856"/>
        <c:crosses val="autoZero"/>
        <c:crossBetween val="between"/>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
</Relationships>
</file>

<file path=xl/drawings/_rels/drawing2.xml.rels><?xml version="1.0" encoding="UTF-8"?>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chart" Target="../charts/chart17.xml"/><Relationship Id="rId5" Type="http://schemas.openxmlformats.org/officeDocument/2006/relationships/chart" Target="../charts/chart18.xml"/><Relationship Id="rId6" Type="http://schemas.openxmlformats.org/officeDocument/2006/relationships/chart" Target="../charts/chart19.xml"/><Relationship Id="rId7" Type="http://schemas.openxmlformats.org/officeDocument/2006/relationships/chart" Target="../charts/chart20.xml"/><Relationship Id="rId8" Type="http://schemas.openxmlformats.org/officeDocument/2006/relationships/chart" Target="../charts/chart21.xml"/><Relationship Id="rId9" Type="http://schemas.openxmlformats.org/officeDocument/2006/relationships/chart" Target="../charts/chart22.xml"/><Relationship Id="rId10" Type="http://schemas.openxmlformats.org/officeDocument/2006/relationships/chart" Target="../charts/chart23.xml"/><Relationship Id="rId11" Type="http://schemas.openxmlformats.org/officeDocument/2006/relationships/chart" Target="../charts/chart24.xml"/><Relationship Id="rId12" Type="http://schemas.openxmlformats.org/officeDocument/2006/relationships/chart" Target="../charts/chart25.xml"/><Relationship Id="rId13" Type="http://schemas.openxmlformats.org/officeDocument/2006/relationships/chart" Target="../charts/chart26.xml"/><Relationship Id="rId14" Type="http://schemas.openxmlformats.org/officeDocument/2006/relationships/chart" Target="../charts/chart27.xml"/><Relationship Id="rId15" Type="http://schemas.openxmlformats.org/officeDocument/2006/relationships/chart" Target="../charts/chart2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107</xdr:col>
      <xdr:colOff>200520</xdr:colOff>
      <xdr:row>67</xdr:row>
      <xdr:rowOff>27360</xdr:rowOff>
    </xdr:from>
    <xdr:to>
      <xdr:col>116</xdr:col>
      <xdr:colOff>283680</xdr:colOff>
      <xdr:row>85</xdr:row>
      <xdr:rowOff>1426680</xdr:rowOff>
    </xdr:to>
    <xdr:graphicFrame>
      <xdr:nvGraphicFramePr>
        <xdr:cNvPr id="0" name="Chart 2"/>
        <xdr:cNvGraphicFramePr/>
      </xdr:nvGraphicFramePr>
      <xdr:xfrm>
        <a:off x="194977080" y="77168160"/>
        <a:ext cx="7418520" cy="40286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100</xdr:col>
      <xdr:colOff>315000</xdr:colOff>
      <xdr:row>67</xdr:row>
      <xdr:rowOff>10440</xdr:rowOff>
    </xdr:from>
    <xdr:to>
      <xdr:col>106</xdr:col>
      <xdr:colOff>460080</xdr:colOff>
      <xdr:row>81</xdr:row>
      <xdr:rowOff>1609920</xdr:rowOff>
    </xdr:to>
    <xdr:graphicFrame>
      <xdr:nvGraphicFramePr>
        <xdr:cNvPr id="1" name="Chart 2"/>
        <xdr:cNvGraphicFramePr/>
      </xdr:nvGraphicFramePr>
      <xdr:xfrm>
        <a:off x="188705880" y="77151240"/>
        <a:ext cx="5715360" cy="32560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117</xdr:col>
      <xdr:colOff>350640</xdr:colOff>
      <xdr:row>66</xdr:row>
      <xdr:rowOff>47520</xdr:rowOff>
    </xdr:from>
    <xdr:to>
      <xdr:col>125</xdr:col>
      <xdr:colOff>45720</xdr:colOff>
      <xdr:row>80</xdr:row>
      <xdr:rowOff>1647360</xdr:rowOff>
    </xdr:to>
    <xdr:graphicFrame>
      <xdr:nvGraphicFramePr>
        <xdr:cNvPr id="2" name="Chart 3"/>
        <xdr:cNvGraphicFramePr/>
      </xdr:nvGraphicFramePr>
      <xdr:xfrm>
        <a:off x="203277960" y="74083320"/>
        <a:ext cx="6215400" cy="32739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126</xdr:col>
      <xdr:colOff>104760</xdr:colOff>
      <xdr:row>64</xdr:row>
      <xdr:rowOff>85680</xdr:rowOff>
    </xdr:from>
    <xdr:to>
      <xdr:col>133</xdr:col>
      <xdr:colOff>407160</xdr:colOff>
      <xdr:row>78</xdr:row>
      <xdr:rowOff>1685520</xdr:rowOff>
    </xdr:to>
    <xdr:graphicFrame>
      <xdr:nvGraphicFramePr>
        <xdr:cNvPr id="3" name="Chart 4"/>
        <xdr:cNvGraphicFramePr/>
      </xdr:nvGraphicFramePr>
      <xdr:xfrm>
        <a:off x="210367800" y="70098840"/>
        <a:ext cx="6009840" cy="307303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101</xdr:col>
      <xdr:colOff>0</xdr:colOff>
      <xdr:row>81</xdr:row>
      <xdr:rowOff>76320</xdr:rowOff>
    </xdr:from>
    <xdr:to>
      <xdr:col>107</xdr:col>
      <xdr:colOff>126000</xdr:colOff>
      <xdr:row>95</xdr:row>
      <xdr:rowOff>150120</xdr:rowOff>
    </xdr:to>
    <xdr:graphicFrame>
      <xdr:nvGraphicFramePr>
        <xdr:cNvPr id="4" name="Gráfico 5"/>
        <xdr:cNvGraphicFramePr/>
      </xdr:nvGraphicFramePr>
      <xdr:xfrm>
        <a:off x="189546840" y="108178560"/>
        <a:ext cx="5355720" cy="127965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107</xdr:col>
      <xdr:colOff>559800</xdr:colOff>
      <xdr:row>95</xdr:row>
      <xdr:rowOff>27000</xdr:rowOff>
    </xdr:from>
    <xdr:to>
      <xdr:col>119</xdr:col>
      <xdr:colOff>450000</xdr:colOff>
      <xdr:row>117</xdr:row>
      <xdr:rowOff>31680</xdr:rowOff>
    </xdr:to>
    <xdr:graphicFrame>
      <xdr:nvGraphicFramePr>
        <xdr:cNvPr id="5" name="Gráfico 6"/>
        <xdr:cNvGraphicFramePr/>
      </xdr:nvGraphicFramePr>
      <xdr:xfrm>
        <a:off x="195336360" y="120852000"/>
        <a:ext cx="9669240" cy="40597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117</xdr:col>
      <xdr:colOff>172080</xdr:colOff>
      <xdr:row>80</xdr:row>
      <xdr:rowOff>57960</xdr:rowOff>
    </xdr:from>
    <xdr:to>
      <xdr:col>124</xdr:col>
      <xdr:colOff>474480</xdr:colOff>
      <xdr:row>94</xdr:row>
      <xdr:rowOff>131760</xdr:rowOff>
    </xdr:to>
    <xdr:graphicFrame>
      <xdr:nvGraphicFramePr>
        <xdr:cNvPr id="6" name="Gráfico 7"/>
        <xdr:cNvGraphicFramePr/>
      </xdr:nvGraphicFramePr>
      <xdr:xfrm>
        <a:off x="203099400" y="105233400"/>
        <a:ext cx="6007320" cy="155397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10440</xdr:colOff>
      <xdr:row>128</xdr:row>
      <xdr:rowOff>3600</xdr:rowOff>
    </xdr:from>
    <xdr:to>
      <xdr:col>22</xdr:col>
      <xdr:colOff>446040</xdr:colOff>
      <xdr:row>151</xdr:row>
      <xdr:rowOff>131760</xdr:rowOff>
    </xdr:to>
    <xdr:graphicFrame>
      <xdr:nvGraphicFramePr>
        <xdr:cNvPr id="7" name="Gráfico 8"/>
        <xdr:cNvGraphicFramePr/>
      </xdr:nvGraphicFramePr>
      <xdr:xfrm>
        <a:off x="57882240" y="126894960"/>
        <a:ext cx="7331760" cy="43488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143</xdr:col>
      <xdr:colOff>477000</xdr:colOff>
      <xdr:row>66</xdr:row>
      <xdr:rowOff>15480</xdr:rowOff>
    </xdr:from>
    <xdr:to>
      <xdr:col>151</xdr:col>
      <xdr:colOff>81720</xdr:colOff>
      <xdr:row>80</xdr:row>
      <xdr:rowOff>1615320</xdr:rowOff>
    </xdr:to>
    <xdr:graphicFrame>
      <xdr:nvGraphicFramePr>
        <xdr:cNvPr id="8" name="Gráfico 9"/>
        <xdr:cNvGraphicFramePr/>
      </xdr:nvGraphicFramePr>
      <xdr:xfrm>
        <a:off x="224940600" y="74051280"/>
        <a:ext cx="6256800" cy="327394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92</xdr:col>
      <xdr:colOff>35640</xdr:colOff>
      <xdr:row>127</xdr:row>
      <xdr:rowOff>3600</xdr:rowOff>
    </xdr:from>
    <xdr:to>
      <xdr:col>96</xdr:col>
      <xdr:colOff>628560</xdr:colOff>
      <xdr:row>141</xdr:row>
      <xdr:rowOff>77400</xdr:rowOff>
    </xdr:to>
    <xdr:graphicFrame>
      <xdr:nvGraphicFramePr>
        <xdr:cNvPr id="9" name="Gráfico 13"/>
        <xdr:cNvGraphicFramePr/>
      </xdr:nvGraphicFramePr>
      <xdr:xfrm>
        <a:off x="178507440" y="126711360"/>
        <a:ext cx="5889240" cy="264312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92</xdr:col>
      <xdr:colOff>928800</xdr:colOff>
      <xdr:row>143</xdr:row>
      <xdr:rowOff>4320</xdr:rowOff>
    </xdr:from>
    <xdr:to>
      <xdr:col>99</xdr:col>
      <xdr:colOff>723960</xdr:colOff>
      <xdr:row>163</xdr:row>
      <xdr:rowOff>176760</xdr:rowOff>
    </xdr:to>
    <xdr:graphicFrame>
      <xdr:nvGraphicFramePr>
        <xdr:cNvPr id="10" name="Gráfico 14"/>
        <xdr:cNvGraphicFramePr/>
      </xdr:nvGraphicFramePr>
      <xdr:xfrm>
        <a:off x="179400600" y="129648240"/>
        <a:ext cx="8558640" cy="384264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25</xdr:col>
      <xdr:colOff>901800</xdr:colOff>
      <xdr:row>130</xdr:row>
      <xdr:rowOff>106920</xdr:rowOff>
    </xdr:from>
    <xdr:to>
      <xdr:col>32</xdr:col>
      <xdr:colOff>391320</xdr:colOff>
      <xdr:row>158</xdr:row>
      <xdr:rowOff>150480</xdr:rowOff>
    </xdr:to>
    <xdr:graphicFrame>
      <xdr:nvGraphicFramePr>
        <xdr:cNvPr id="11" name="Gráfico 10"/>
        <xdr:cNvGraphicFramePr/>
      </xdr:nvGraphicFramePr>
      <xdr:xfrm>
        <a:off x="70089480" y="127365120"/>
        <a:ext cx="11734560" cy="51822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2124000</xdr:colOff>
      <xdr:row>143</xdr:row>
      <xdr:rowOff>105480</xdr:rowOff>
    </xdr:from>
    <xdr:to>
      <xdr:col>10</xdr:col>
      <xdr:colOff>1016640</xdr:colOff>
      <xdr:row>172</xdr:row>
      <xdr:rowOff>36360</xdr:rowOff>
    </xdr:to>
    <xdr:graphicFrame>
      <xdr:nvGraphicFramePr>
        <xdr:cNvPr id="12" name="Gráfico 11"/>
        <xdr:cNvGraphicFramePr/>
      </xdr:nvGraphicFramePr>
      <xdr:xfrm>
        <a:off x="16909920" y="129749400"/>
        <a:ext cx="16332840" cy="525276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85680</xdr:colOff>
      <xdr:row>66</xdr:row>
      <xdr:rowOff>28440</xdr:rowOff>
    </xdr:from>
    <xdr:to>
      <xdr:col>11</xdr:col>
      <xdr:colOff>587880</xdr:colOff>
      <xdr:row>80</xdr:row>
      <xdr:rowOff>130680</xdr:rowOff>
    </xdr:to>
    <xdr:graphicFrame>
      <xdr:nvGraphicFramePr>
        <xdr:cNvPr id="13" name="Chart 2"/>
        <xdr:cNvGraphicFramePr/>
      </xdr:nvGraphicFramePr>
      <xdr:xfrm>
        <a:off x="7239960" y="12140280"/>
        <a:ext cx="2773800" cy="2671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76320</xdr:colOff>
      <xdr:row>67</xdr:row>
      <xdr:rowOff>47520</xdr:rowOff>
    </xdr:from>
    <xdr:to>
      <xdr:col>15</xdr:col>
      <xdr:colOff>531000</xdr:colOff>
      <xdr:row>80</xdr:row>
      <xdr:rowOff>140400</xdr:rowOff>
    </xdr:to>
    <xdr:graphicFrame>
      <xdr:nvGraphicFramePr>
        <xdr:cNvPr id="14" name="Chart 3"/>
        <xdr:cNvGraphicFramePr/>
      </xdr:nvGraphicFramePr>
      <xdr:xfrm>
        <a:off x="10352880" y="12342960"/>
        <a:ext cx="2898360" cy="2478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190440</xdr:colOff>
      <xdr:row>66</xdr:row>
      <xdr:rowOff>181080</xdr:rowOff>
    </xdr:from>
    <xdr:to>
      <xdr:col>19</xdr:col>
      <xdr:colOff>711720</xdr:colOff>
      <xdr:row>81</xdr:row>
      <xdr:rowOff>64440</xdr:rowOff>
    </xdr:to>
    <xdr:graphicFrame>
      <xdr:nvGraphicFramePr>
        <xdr:cNvPr id="15" name="Chart 4"/>
        <xdr:cNvGraphicFramePr/>
      </xdr:nvGraphicFramePr>
      <xdr:xfrm>
        <a:off x="13726080" y="12292920"/>
        <a:ext cx="2964600" cy="26359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38</xdr:col>
      <xdr:colOff>57240</xdr:colOff>
      <xdr:row>70</xdr:row>
      <xdr:rowOff>38160</xdr:rowOff>
    </xdr:from>
    <xdr:to>
      <xdr:col>43</xdr:col>
      <xdr:colOff>159480</xdr:colOff>
      <xdr:row>80</xdr:row>
      <xdr:rowOff>7200</xdr:rowOff>
    </xdr:to>
    <xdr:graphicFrame>
      <xdr:nvGraphicFramePr>
        <xdr:cNvPr id="16" name="Gráfico 5"/>
        <xdr:cNvGraphicFramePr/>
      </xdr:nvGraphicFramePr>
      <xdr:xfrm>
        <a:off x="31698000" y="12884040"/>
        <a:ext cx="4176360" cy="18043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43</xdr:col>
      <xdr:colOff>457200</xdr:colOff>
      <xdr:row>67</xdr:row>
      <xdr:rowOff>123840</xdr:rowOff>
    </xdr:from>
    <xdr:to>
      <xdr:col>54</xdr:col>
      <xdr:colOff>273600</xdr:colOff>
      <xdr:row>79</xdr:row>
      <xdr:rowOff>83160</xdr:rowOff>
    </xdr:to>
    <xdr:graphicFrame>
      <xdr:nvGraphicFramePr>
        <xdr:cNvPr id="17" name="Gráfico 6"/>
        <xdr:cNvGraphicFramePr/>
      </xdr:nvGraphicFramePr>
      <xdr:xfrm>
        <a:off x="36172080" y="12419280"/>
        <a:ext cx="8782560" cy="21614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55</xdr:col>
      <xdr:colOff>514440</xdr:colOff>
      <xdr:row>82</xdr:row>
      <xdr:rowOff>162000</xdr:rowOff>
    </xdr:from>
    <xdr:to>
      <xdr:col>63</xdr:col>
      <xdr:colOff>369000</xdr:colOff>
      <xdr:row>110</xdr:row>
      <xdr:rowOff>35640</xdr:rowOff>
    </xdr:to>
    <xdr:graphicFrame>
      <xdr:nvGraphicFramePr>
        <xdr:cNvPr id="18" name="Gráfico 7"/>
        <xdr:cNvGraphicFramePr/>
      </xdr:nvGraphicFramePr>
      <xdr:xfrm>
        <a:off x="46010880" y="15210000"/>
        <a:ext cx="6374520" cy="5012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60</xdr:col>
      <xdr:colOff>504720</xdr:colOff>
      <xdr:row>66</xdr:row>
      <xdr:rowOff>95400</xdr:rowOff>
    </xdr:from>
    <xdr:to>
      <xdr:col>68</xdr:col>
      <xdr:colOff>597600</xdr:colOff>
      <xdr:row>80</xdr:row>
      <xdr:rowOff>131040</xdr:rowOff>
    </xdr:to>
    <xdr:graphicFrame>
      <xdr:nvGraphicFramePr>
        <xdr:cNvPr id="19" name="Gráfico 8"/>
        <xdr:cNvGraphicFramePr/>
      </xdr:nvGraphicFramePr>
      <xdr:xfrm>
        <a:off x="50075280" y="12207240"/>
        <a:ext cx="6612840" cy="26049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38</xdr:col>
      <xdr:colOff>47520</xdr:colOff>
      <xdr:row>81</xdr:row>
      <xdr:rowOff>38160</xdr:rowOff>
    </xdr:from>
    <xdr:to>
      <xdr:col>42</xdr:col>
      <xdr:colOff>540360</xdr:colOff>
      <xdr:row>95</xdr:row>
      <xdr:rowOff>111960</xdr:rowOff>
    </xdr:to>
    <xdr:graphicFrame>
      <xdr:nvGraphicFramePr>
        <xdr:cNvPr id="20" name="Gráfico 17"/>
        <xdr:cNvGraphicFramePr/>
      </xdr:nvGraphicFramePr>
      <xdr:xfrm>
        <a:off x="31688280" y="14902560"/>
        <a:ext cx="3751560" cy="264312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43</xdr:col>
      <xdr:colOff>438120</xdr:colOff>
      <xdr:row>80</xdr:row>
      <xdr:rowOff>38160</xdr:rowOff>
    </xdr:from>
    <xdr:to>
      <xdr:col>54</xdr:col>
      <xdr:colOff>540360</xdr:colOff>
      <xdr:row>94</xdr:row>
      <xdr:rowOff>111960</xdr:rowOff>
    </xdr:to>
    <xdr:graphicFrame>
      <xdr:nvGraphicFramePr>
        <xdr:cNvPr id="21" name="Gráfico 19"/>
        <xdr:cNvGraphicFramePr/>
      </xdr:nvGraphicFramePr>
      <xdr:xfrm>
        <a:off x="36153000" y="14719320"/>
        <a:ext cx="9068400" cy="264276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55</xdr:col>
      <xdr:colOff>533520</xdr:colOff>
      <xdr:row>77</xdr:row>
      <xdr:rowOff>95400</xdr:rowOff>
    </xdr:from>
    <xdr:to>
      <xdr:col>63</xdr:col>
      <xdr:colOff>226080</xdr:colOff>
      <xdr:row>91</xdr:row>
      <xdr:rowOff>169200</xdr:rowOff>
    </xdr:to>
    <xdr:graphicFrame>
      <xdr:nvGraphicFramePr>
        <xdr:cNvPr id="22" name="Gráfico 20"/>
        <xdr:cNvGraphicFramePr/>
      </xdr:nvGraphicFramePr>
      <xdr:xfrm>
        <a:off x="46029960" y="14225760"/>
        <a:ext cx="6212520" cy="264312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62</xdr:col>
      <xdr:colOff>285840</xdr:colOff>
      <xdr:row>82</xdr:row>
      <xdr:rowOff>0</xdr:rowOff>
    </xdr:from>
    <xdr:to>
      <xdr:col>68</xdr:col>
      <xdr:colOff>292680</xdr:colOff>
      <xdr:row>96</xdr:row>
      <xdr:rowOff>73800</xdr:rowOff>
    </xdr:to>
    <xdr:graphicFrame>
      <xdr:nvGraphicFramePr>
        <xdr:cNvPr id="23" name="Gráfico 21"/>
        <xdr:cNvGraphicFramePr/>
      </xdr:nvGraphicFramePr>
      <xdr:xfrm>
        <a:off x="51486840" y="15048000"/>
        <a:ext cx="4896360" cy="264312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8</xdr:col>
      <xdr:colOff>19080</xdr:colOff>
      <xdr:row>79</xdr:row>
      <xdr:rowOff>104760</xdr:rowOff>
    </xdr:from>
    <xdr:to>
      <xdr:col>11</xdr:col>
      <xdr:colOff>588240</xdr:colOff>
      <xdr:row>90</xdr:row>
      <xdr:rowOff>64080</xdr:rowOff>
    </xdr:to>
    <xdr:graphicFrame>
      <xdr:nvGraphicFramePr>
        <xdr:cNvPr id="24" name="Gráfico 24"/>
        <xdr:cNvGraphicFramePr/>
      </xdr:nvGraphicFramePr>
      <xdr:xfrm>
        <a:off x="7173360" y="14602320"/>
        <a:ext cx="2840760" cy="197784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16</xdr:col>
      <xdr:colOff>152280</xdr:colOff>
      <xdr:row>81</xdr:row>
      <xdr:rowOff>104760</xdr:rowOff>
    </xdr:from>
    <xdr:to>
      <xdr:col>19</xdr:col>
      <xdr:colOff>673560</xdr:colOff>
      <xdr:row>95</xdr:row>
      <xdr:rowOff>178560</xdr:rowOff>
    </xdr:to>
    <xdr:graphicFrame>
      <xdr:nvGraphicFramePr>
        <xdr:cNvPr id="25" name="Gráfico 26"/>
        <xdr:cNvGraphicFramePr/>
      </xdr:nvGraphicFramePr>
      <xdr:xfrm>
        <a:off x="13687920" y="14969160"/>
        <a:ext cx="2964600" cy="264312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12</xdr:col>
      <xdr:colOff>66600</xdr:colOff>
      <xdr:row>82</xdr:row>
      <xdr:rowOff>38160</xdr:rowOff>
    </xdr:from>
    <xdr:to>
      <xdr:col>15</xdr:col>
      <xdr:colOff>578520</xdr:colOff>
      <xdr:row>96</xdr:row>
      <xdr:rowOff>83160</xdr:rowOff>
    </xdr:to>
    <xdr:graphicFrame>
      <xdr:nvGraphicFramePr>
        <xdr:cNvPr id="26" name="Gráfico 27"/>
        <xdr:cNvGraphicFramePr/>
      </xdr:nvGraphicFramePr>
      <xdr:xfrm>
        <a:off x="10343160" y="15086160"/>
        <a:ext cx="2955600" cy="261432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69</xdr:col>
      <xdr:colOff>142920</xdr:colOff>
      <xdr:row>67</xdr:row>
      <xdr:rowOff>95400</xdr:rowOff>
    </xdr:from>
    <xdr:to>
      <xdr:col>73</xdr:col>
      <xdr:colOff>254880</xdr:colOff>
      <xdr:row>81</xdr:row>
      <xdr:rowOff>169200</xdr:rowOff>
    </xdr:to>
    <xdr:graphicFrame>
      <xdr:nvGraphicFramePr>
        <xdr:cNvPr id="27" name="Gráfico 3"/>
        <xdr:cNvGraphicFramePr/>
      </xdr:nvGraphicFramePr>
      <xdr:xfrm>
        <a:off x="57046320" y="12390840"/>
        <a:ext cx="3649680" cy="264276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ables/table1.xml><?xml version="1.0" encoding="utf-8"?>
<table xmlns="http://schemas.openxmlformats.org/spreadsheetml/2006/main" id="1" name="Tabla1" displayName="Tabla1" ref="B4:CY124" headerRowCount="1" totalsRowCount="0" totalsRowShown="0">
  <autoFilter ref="B4:CY124"/>
  <tableColumns count="102">
    <tableColumn id="1" name="Columna1"/>
    <tableColumn id="2" name="Columna110"/>
    <tableColumn id="3" name="Columna111"/>
    <tableColumn id="4" name="Columna2"/>
    <tableColumn id="5" name="Columna3"/>
    <tableColumn id="6" name="Columna4"/>
    <tableColumn id="7" name="Columna5"/>
    <tableColumn id="8" name="Columna6"/>
    <tableColumn id="9" name="Columna7"/>
    <tableColumn id="10" name="Columna8"/>
    <tableColumn id="11" name="Columna9"/>
    <tableColumn id="12" name="Columna94"/>
    <tableColumn id="13" name="Columna10"/>
    <tableColumn id="14" name="Columna103"/>
    <tableColumn id="15" name="Columna102"/>
    <tableColumn id="16" name="Columna11"/>
    <tableColumn id="17" name="Columna12"/>
    <tableColumn id="18" name="Columna13"/>
    <tableColumn id="19" name="Columna14"/>
    <tableColumn id="20" name="Columna15"/>
    <tableColumn id="21" name="Columna16"/>
    <tableColumn id="22" name="Columna17"/>
    <tableColumn id="23" name="Columna18"/>
    <tableColumn id="24" name="Columna19"/>
    <tableColumn id="25" name="Columna20"/>
    <tableColumn id="26" name="Columna21"/>
    <tableColumn id="27" name="Columna22"/>
    <tableColumn id="28" name="Columna23"/>
    <tableColumn id="29" name="Columna24"/>
    <tableColumn id="30" name="Columna25"/>
    <tableColumn id="31" name="Columna26"/>
    <tableColumn id="32" name="Columna27"/>
    <tableColumn id="33" name="Columna28"/>
    <tableColumn id="34" name="Columna29"/>
    <tableColumn id="35" name="Columna30"/>
    <tableColumn id="36" name="Columna31"/>
    <tableColumn id="37" name="Columna32"/>
    <tableColumn id="38" name="Columna33"/>
    <tableColumn id="39" name="Columna34"/>
    <tableColumn id="40" name="Columna35"/>
    <tableColumn id="41" name="Columna36"/>
    <tableColumn id="42" name="Columna37"/>
    <tableColumn id="43" name="Columna38"/>
    <tableColumn id="44" name="Columna39"/>
    <tableColumn id="45" name="Columna40"/>
    <tableColumn id="46" name="Columna41"/>
    <tableColumn id="47" name="Columna42"/>
    <tableColumn id="48" name="Columna43"/>
    <tableColumn id="49" name="Columna44"/>
    <tableColumn id="50" name="Columna45"/>
    <tableColumn id="51" name="Columna46"/>
    <tableColumn id="52" name="Columna47"/>
    <tableColumn id="53" name="Columna48"/>
    <tableColumn id="54" name="Columna49"/>
    <tableColumn id="55" name="Columna50"/>
    <tableColumn id="56" name="Columna51"/>
    <tableColumn id="57" name="Columna52"/>
    <tableColumn id="58" name="Columna53"/>
    <tableColumn id="59" name="Columna54"/>
    <tableColumn id="60" name="Columna55"/>
    <tableColumn id="61" name="Columna56"/>
    <tableColumn id="62" name="Columna57"/>
    <tableColumn id="63" name="Columna58"/>
    <tableColumn id="64" name="Columna59"/>
    <tableColumn id="65" name="Columna60"/>
    <tableColumn id="66" name="Columna61"/>
    <tableColumn id="67" name="Columna612"/>
    <tableColumn id="68" name="Columna62"/>
    <tableColumn id="69" name="Columna63"/>
    <tableColumn id="70" name="Columna64"/>
    <tableColumn id="71" name="Columna65"/>
    <tableColumn id="72" name="Columna653"/>
    <tableColumn id="73" name="Columna652"/>
    <tableColumn id="74" name="Columna66"/>
    <tableColumn id="75" name="Columna67"/>
    <tableColumn id="76" name="Columna68"/>
    <tableColumn id="77" name="Columna69"/>
    <tableColumn id="78" name="Columna70"/>
    <tableColumn id="79" name="Columna71"/>
    <tableColumn id="80" name="Columna72"/>
    <tableColumn id="81" name="Columna73"/>
    <tableColumn id="82" name="Columna74"/>
    <tableColumn id="83" name="Columna75"/>
    <tableColumn id="84" name="Columna76"/>
    <tableColumn id="85" name="Columna762"/>
    <tableColumn id="86" name="Columna77"/>
    <tableColumn id="87" name="Columna78"/>
    <tableColumn id="88" name="Columna79"/>
    <tableColumn id="89" name="Columna80"/>
    <tableColumn id="90" name="Columna81"/>
    <tableColumn id="91" name="Columna82"/>
    <tableColumn id="92" name="Columna83"/>
    <tableColumn id="93" name="Columna84"/>
    <tableColumn id="94" name="Columna85"/>
    <tableColumn id="95" name="Columna86"/>
    <tableColumn id="96" name="Columna87"/>
    <tableColumn id="97" name="Columna88"/>
    <tableColumn id="98" name="Columna89"/>
    <tableColumn id="99" name="Columna90"/>
    <tableColumn id="100" name="Columna91"/>
    <tableColumn id="101" name="Columna92"/>
    <tableColumn id="102" name="Columna93"/>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A214"/>
  <sheetViews>
    <sheetView showFormulas="false" showGridLines="true" showRowColHeaders="true" showZeros="true" rightToLeft="false" tabSelected="true" showOutlineSymbols="true" defaultGridColor="true" view="normal" topLeftCell="F1" colorId="64" zoomScale="80" zoomScaleNormal="80" zoomScalePageLayoutView="100" workbookViewId="0">
      <pane xSplit="0" ySplit="3" topLeftCell="AA112" activePane="bottomLeft" state="frozen"/>
      <selection pane="topLeft" activeCell="F1" activeCellId="0" sqref="F1"/>
      <selection pane="bottomLeft" activeCell="F124" activeCellId="0" sqref="F124"/>
    </sheetView>
  </sheetViews>
  <sheetFormatPr defaultColWidth="9.171875" defaultRowHeight="14.45" zeroHeight="false" outlineLevelRow="0" outlineLevelCol="0"/>
  <cols>
    <col collapsed="false" customWidth="true" hidden="false" outlineLevel="0" max="1" min="1" style="0" width="28.3"/>
    <col collapsed="false" customWidth="true" hidden="false" outlineLevel="0" max="2" min="2" style="1" width="19.71"/>
    <col collapsed="false" customWidth="true" hidden="false" outlineLevel="0" max="4" min="3" style="1" width="24.85"/>
    <col collapsed="false" customWidth="true" hidden="false" outlineLevel="0" max="5" min="5" style="1" width="68.57"/>
    <col collapsed="false" customWidth="true" hidden="false" outlineLevel="0" max="6" min="6" style="1" width="66.14"/>
    <col collapsed="false" customWidth="true" hidden="false" outlineLevel="0" max="7" min="7" style="2" width="18.71"/>
    <col collapsed="false" customWidth="true" hidden="false" outlineLevel="0" max="8" min="8" style="1" width="12"/>
    <col collapsed="false" customWidth="true" hidden="false" outlineLevel="0" max="9" min="9" style="1" width="20.57"/>
    <col collapsed="false" customWidth="true" hidden="false" outlineLevel="0" max="10" min="10" style="3" width="78.71"/>
    <col collapsed="false" customWidth="true" hidden="false" outlineLevel="0" max="11" min="11" style="3" width="15.43"/>
    <col collapsed="false" customWidth="true" hidden="false" outlineLevel="0" max="12" min="12" style="3" width="20.14"/>
    <col collapsed="false" customWidth="true" hidden="false" outlineLevel="0" max="13" min="13" style="3" width="46.71"/>
    <col collapsed="false" customWidth="true" hidden="false" outlineLevel="0" max="14" min="14" style="3" width="48.28"/>
    <col collapsed="false" customWidth="true" hidden="false" outlineLevel="0" max="16" min="15" style="4" width="46.85"/>
    <col collapsed="false" customWidth="true" hidden="false" outlineLevel="0" max="17" min="17" style="4" width="46.43"/>
    <col collapsed="false" customWidth="true" hidden="false" outlineLevel="0" max="18" min="18" style="5" width="17.71"/>
    <col collapsed="false" customWidth="true" hidden="false" outlineLevel="0" max="19" min="19" style="5" width="21.85"/>
    <col collapsed="false" customWidth="true" hidden="false" outlineLevel="0" max="20" min="20" style="5" width="20.85"/>
    <col collapsed="false" customWidth="true" hidden="false" outlineLevel="0" max="21" min="21" style="5" width="21.85"/>
    <col collapsed="false" customWidth="true" hidden="false" outlineLevel="0" max="22" min="22" style="5" width="13"/>
    <col collapsed="false" customWidth="true" hidden="false" outlineLevel="0" max="23" min="23" style="5" width="16.85"/>
    <col collapsed="false" customWidth="true" hidden="false" outlineLevel="0" max="24" min="24" style="5" width="19.85"/>
    <col collapsed="false" customWidth="true" hidden="false" outlineLevel="0" max="25" min="25" style="5" width="13"/>
    <col collapsed="false" customWidth="true" hidden="false" outlineLevel="0" max="26" min="26" style="6" width="23.15"/>
    <col collapsed="false" customWidth="true" hidden="false" outlineLevel="0" max="27" min="27" style="6" width="17.57"/>
    <col collapsed="false" customWidth="true" hidden="false" outlineLevel="0" max="28" min="28" style="6" width="20.43"/>
    <col collapsed="false" customWidth="true" hidden="false" outlineLevel="0" max="29" min="29" style="6" width="22.28"/>
    <col collapsed="false" customWidth="true" hidden="false" outlineLevel="0" max="30" min="30" style="6" width="22.71"/>
    <col collapsed="false" customWidth="true" hidden="false" outlineLevel="0" max="31" min="31" style="6" width="18.57"/>
    <col collapsed="false" customWidth="true" hidden="false" outlineLevel="0" max="32" min="32" style="6" width="13"/>
    <col collapsed="false" customWidth="true" hidden="false" outlineLevel="0" max="33" min="33" style="6" width="21.71"/>
    <col collapsed="false" customWidth="true" hidden="false" outlineLevel="0" max="34" min="34" style="6" width="26.72"/>
    <col collapsed="false" customWidth="true" hidden="false" outlineLevel="0" max="35" min="35" style="6" width="29.72"/>
    <col collapsed="false" customWidth="true" hidden="false" outlineLevel="0" max="36" min="36" style="6" width="13"/>
    <col collapsed="false" customWidth="true" hidden="false" outlineLevel="0" max="37" min="37" style="7" width="19.71"/>
    <col collapsed="false" customWidth="true" hidden="false" outlineLevel="0" max="38" min="38" style="7" width="15.85"/>
    <col collapsed="false" customWidth="true" hidden="false" outlineLevel="0" max="39" min="39" style="7" width="21.28"/>
    <col collapsed="false" customWidth="true" hidden="false" outlineLevel="0" max="40" min="40" style="7" width="19.14"/>
    <col collapsed="false" customWidth="true" hidden="false" outlineLevel="0" max="41" min="41" style="7" width="18.14"/>
    <col collapsed="false" customWidth="true" hidden="false" outlineLevel="0" max="42" min="42" style="7" width="20.85"/>
    <col collapsed="false" customWidth="true" hidden="false" outlineLevel="0" max="43" min="43" style="7" width="17.71"/>
    <col collapsed="false" customWidth="true" hidden="false" outlineLevel="0" max="44" min="44" style="7" width="28.42"/>
    <col collapsed="false" customWidth="true" hidden="false" outlineLevel="0" max="45" min="45" style="8" width="31.86"/>
    <col collapsed="false" customWidth="true" hidden="false" outlineLevel="0" max="47" min="46" style="8" width="13"/>
    <col collapsed="false" customWidth="true" hidden="false" outlineLevel="0" max="48" min="48" style="7" width="20"/>
    <col collapsed="false" customWidth="true" hidden="false" outlineLevel="0" max="56" min="49" style="7" width="13"/>
    <col collapsed="false" customWidth="true" hidden="false" outlineLevel="0" max="57" min="57" style="7" width="16.71"/>
    <col collapsed="false" customWidth="true" hidden="false" outlineLevel="0" max="58" min="58" style="7" width="24.43"/>
    <col collapsed="false" customWidth="true" hidden="false" outlineLevel="0" max="59" min="59" style="9" width="22.57"/>
    <col collapsed="false" customWidth="true" hidden="false" outlineLevel="0" max="60" min="60" style="9" width="29"/>
    <col collapsed="false" customWidth="true" hidden="false" outlineLevel="0" max="61" min="61" style="9" width="24.85"/>
    <col collapsed="false" customWidth="true" hidden="false" outlineLevel="0" max="62" min="62" style="10" width="25.85"/>
    <col collapsed="false" customWidth="true" hidden="false" outlineLevel="0" max="63" min="63" style="9" width="19.14"/>
    <col collapsed="false" customWidth="true" hidden="false" outlineLevel="0" max="64" min="64" style="9" width="24.57"/>
    <col collapsed="false" customWidth="true" hidden="false" outlineLevel="0" max="65" min="65" style="9" width="32.86"/>
    <col collapsed="false" customWidth="true" hidden="false" outlineLevel="0" max="66" min="66" style="9" width="19.57"/>
    <col collapsed="false" customWidth="true" hidden="false" outlineLevel="0" max="67" min="67" style="11" width="19"/>
    <col collapsed="false" customWidth="true" hidden="false" outlineLevel="0" max="68" min="68" style="11" width="34"/>
    <col collapsed="false" customWidth="true" hidden="false" outlineLevel="0" max="69" min="69" style="11" width="34.71"/>
    <col collapsed="false" customWidth="true" hidden="false" outlineLevel="0" max="70" min="70" style="11" width="22.43"/>
    <col collapsed="false" customWidth="true" hidden="false" outlineLevel="0" max="71" min="71" style="11" width="19.71"/>
    <col collapsed="false" customWidth="true" hidden="false" outlineLevel="0" max="72" min="72" style="11" width="13"/>
    <col collapsed="false" customWidth="true" hidden="false" outlineLevel="0" max="73" min="73" style="5" width="20"/>
    <col collapsed="false" customWidth="true" hidden="false" outlineLevel="0" max="78" min="74" style="5" width="13"/>
    <col collapsed="false" customWidth="true" hidden="false" outlineLevel="0" max="79" min="79" style="5" width="18.57"/>
    <col collapsed="false" customWidth="true" hidden="false" outlineLevel="0" max="80" min="80" style="5" width="13"/>
    <col collapsed="false" customWidth="true" hidden="false" outlineLevel="0" max="81" min="81" style="5" width="15.28"/>
    <col collapsed="false" customWidth="true" hidden="false" outlineLevel="0" max="82" min="82" style="12" width="13"/>
    <col collapsed="false" customWidth="true" hidden="false" outlineLevel="0" max="83" min="83" style="13" width="13"/>
    <col collapsed="false" customWidth="true" hidden="false" outlineLevel="0" max="85" min="84" style="5" width="13"/>
    <col collapsed="false" customWidth="true" hidden="false" outlineLevel="0" max="86" min="86" style="12" width="13"/>
    <col collapsed="false" customWidth="true" hidden="false" outlineLevel="0" max="87" min="87" style="14" width="13"/>
    <col collapsed="false" customWidth="true" hidden="false" outlineLevel="0" max="88" min="88" style="12" width="13"/>
    <col collapsed="false" customWidth="true" hidden="false" outlineLevel="0" max="89" min="89" style="15" width="13"/>
    <col collapsed="false" customWidth="true" hidden="false" outlineLevel="0" max="91" min="90" style="16" width="13"/>
    <col collapsed="false" customWidth="true" hidden="false" outlineLevel="0" max="92" min="92" style="17" width="13"/>
    <col collapsed="false" customWidth="true" hidden="false" outlineLevel="0" max="93" min="93" style="18" width="20.57"/>
    <col collapsed="false" customWidth="true" hidden="false" outlineLevel="0" max="94" min="94" style="19" width="13"/>
    <col collapsed="false" customWidth="true" hidden="false" outlineLevel="0" max="95" min="95" style="20" width="13"/>
    <col collapsed="false" customWidth="true" hidden="false" outlineLevel="0" max="96" min="96" style="21" width="13"/>
    <col collapsed="false" customWidth="true" hidden="false" outlineLevel="0" max="97" min="97" style="19" width="13"/>
    <col collapsed="false" customWidth="true" hidden="false" outlineLevel="0" max="98" min="98" style="22" width="13"/>
    <col collapsed="false" customWidth="true" hidden="false" outlineLevel="0" max="99" min="99" style="23" width="13"/>
    <col collapsed="false" customWidth="true" hidden="false" outlineLevel="0" max="100" min="100" style="24" width="13"/>
    <col collapsed="false" customWidth="true" hidden="false" outlineLevel="0" max="101" min="101" style="25" width="13"/>
    <col collapsed="false" customWidth="true" hidden="false" outlineLevel="0" max="102" min="102" style="26" width="13"/>
    <col collapsed="false" customWidth="false" hidden="false" outlineLevel="0" max="103" min="103" style="27" width="9.14"/>
    <col collapsed="false" customWidth="false" hidden="false" outlineLevel="0" max="108" min="108" style="28" width="9.14"/>
    <col collapsed="false" customWidth="false" hidden="false" outlineLevel="0" max="118" min="118" style="28" width="9.14"/>
    <col collapsed="false" customWidth="false" hidden="false" outlineLevel="0" max="134" min="134" style="29" width="9.14"/>
    <col collapsed="false" customWidth="true" hidden="false" outlineLevel="0" max="135" min="135" style="29" width="9.57"/>
    <col collapsed="false" customWidth="true" hidden="false" outlineLevel="0" max="136" min="136" style="29" width="12"/>
    <col collapsed="false" customWidth="false" hidden="false" outlineLevel="0" max="137" min="137" style="30" width="9.14"/>
    <col collapsed="false" customWidth="false" hidden="false" outlineLevel="0" max="139" min="139" style="31" width="9.14"/>
    <col collapsed="false" customWidth="true" hidden="false" outlineLevel="0" max="140" min="140" style="31" width="9.85"/>
    <col collapsed="false" customWidth="false" hidden="false" outlineLevel="0" max="144" min="144" style="28" width="9.14"/>
    <col collapsed="false" customWidth="true" hidden="false" outlineLevel="0" max="145" min="145" style="0" width="10.71"/>
    <col collapsed="false" customWidth="false" hidden="false" outlineLevel="0" max="146" min="146" style="28" width="9.14"/>
    <col collapsed="false" customWidth="false" hidden="false" outlineLevel="0" max="151" min="151" style="28" width="9.14"/>
    <col collapsed="false" customWidth="false" hidden="false" outlineLevel="0" max="153" min="153" style="32" width="9.14"/>
    <col collapsed="false" customWidth="false" hidden="false" outlineLevel="0" max="155" min="155" style="28" width="9.14"/>
    <col collapsed="false" customWidth="true" hidden="false" outlineLevel="0" max="156" min="156" style="28" width="10"/>
    <col collapsed="false" customWidth="false" hidden="false" outlineLevel="0" max="157" min="157" style="28" width="9.14"/>
  </cols>
  <sheetData>
    <row r="1" s="33" customFormat="true" ht="15" hidden="false" customHeight="true" outlineLevel="0" collapsed="false">
      <c r="B1" s="34" t="s">
        <v>0</v>
      </c>
      <c r="C1" s="34" t="s">
        <v>1</v>
      </c>
      <c r="D1" s="34" t="s">
        <v>2</v>
      </c>
      <c r="E1" s="34" t="s">
        <v>3</v>
      </c>
      <c r="F1" s="34" t="s">
        <v>4</v>
      </c>
      <c r="G1" s="35" t="s">
        <v>5</v>
      </c>
      <c r="H1" s="35" t="s">
        <v>6</v>
      </c>
      <c r="I1" s="36"/>
      <c r="J1" s="37" t="s">
        <v>7</v>
      </c>
      <c r="K1" s="37" t="s">
        <v>8</v>
      </c>
      <c r="L1" s="37" t="s">
        <v>9</v>
      </c>
      <c r="M1" s="37" t="s">
        <v>10</v>
      </c>
      <c r="N1" s="37" t="s">
        <v>11</v>
      </c>
      <c r="O1" s="38" t="s">
        <v>12</v>
      </c>
      <c r="P1" s="38" t="s">
        <v>13</v>
      </c>
      <c r="Q1" s="38" t="s">
        <v>14</v>
      </c>
      <c r="R1" s="39" t="s">
        <v>15</v>
      </c>
      <c r="S1" s="39" t="s">
        <v>16</v>
      </c>
      <c r="T1" s="39" t="s">
        <v>17</v>
      </c>
      <c r="U1" s="39" t="s">
        <v>18</v>
      </c>
      <c r="V1" s="39"/>
      <c r="W1" s="39" t="s">
        <v>19</v>
      </c>
      <c r="X1" s="40" t="s">
        <v>20</v>
      </c>
      <c r="Y1" s="39"/>
      <c r="Z1" s="41" t="s">
        <v>21</v>
      </c>
      <c r="AA1" s="41" t="s">
        <v>22</v>
      </c>
      <c r="AB1" s="41" t="s">
        <v>23</v>
      </c>
      <c r="AC1" s="41" t="s">
        <v>24</v>
      </c>
      <c r="AD1" s="42" t="s">
        <v>25</v>
      </c>
      <c r="AE1" s="42" t="s">
        <v>26</v>
      </c>
      <c r="AF1" s="43" t="s">
        <v>27</v>
      </c>
      <c r="AG1" s="44" t="s">
        <v>28</v>
      </c>
      <c r="AH1" s="44" t="s">
        <v>29</v>
      </c>
      <c r="AI1" s="44" t="s">
        <v>30</v>
      </c>
      <c r="AJ1" s="43" t="s">
        <v>31</v>
      </c>
      <c r="AK1" s="45" t="s">
        <v>32</v>
      </c>
      <c r="AL1" s="46" t="s">
        <v>33</v>
      </c>
      <c r="AM1" s="46" t="s">
        <v>34</v>
      </c>
      <c r="AN1" s="45" t="s">
        <v>35</v>
      </c>
      <c r="AO1" s="45" t="s">
        <v>36</v>
      </c>
      <c r="AP1" s="45" t="s">
        <v>37</v>
      </c>
      <c r="AQ1" s="45" t="s">
        <v>38</v>
      </c>
      <c r="AR1" s="46" t="s">
        <v>39</v>
      </c>
      <c r="AS1" s="45" t="s">
        <v>40</v>
      </c>
      <c r="AT1" s="45" t="s">
        <v>41</v>
      </c>
      <c r="AU1" s="45" t="s">
        <v>42</v>
      </c>
      <c r="AV1" s="45" t="s">
        <v>43</v>
      </c>
      <c r="AW1" s="45" t="s">
        <v>44</v>
      </c>
      <c r="AX1" s="45" t="s">
        <v>45</v>
      </c>
      <c r="AY1" s="45" t="s">
        <v>46</v>
      </c>
      <c r="AZ1" s="45" t="s">
        <v>47</v>
      </c>
      <c r="BA1" s="45" t="s">
        <v>48</v>
      </c>
      <c r="BB1" s="45" t="s">
        <v>49</v>
      </c>
      <c r="BC1" s="45" t="s">
        <v>50</v>
      </c>
      <c r="BD1" s="45" t="s">
        <v>51</v>
      </c>
      <c r="BE1" s="45" t="s">
        <v>52</v>
      </c>
      <c r="BF1" s="45" t="s">
        <v>53</v>
      </c>
      <c r="BG1" s="47" t="s">
        <v>54</v>
      </c>
      <c r="BH1" s="47" t="s">
        <v>55</v>
      </c>
      <c r="BI1" s="47" t="s">
        <v>56</v>
      </c>
      <c r="BJ1" s="48" t="s">
        <v>57</v>
      </c>
      <c r="BK1" s="48" t="s">
        <v>58</v>
      </c>
      <c r="BL1" s="48" t="s">
        <v>59</v>
      </c>
      <c r="BM1" s="48" t="s">
        <v>60</v>
      </c>
      <c r="BN1" s="48" t="s">
        <v>61</v>
      </c>
      <c r="BO1" s="49" t="s">
        <v>62</v>
      </c>
      <c r="BP1" s="49" t="s">
        <v>63</v>
      </c>
      <c r="BQ1" s="49" t="s">
        <v>64</v>
      </c>
      <c r="BR1" s="49" t="s">
        <v>65</v>
      </c>
      <c r="BS1" s="49" t="s">
        <v>66</v>
      </c>
      <c r="BT1" s="49" t="s">
        <v>31</v>
      </c>
      <c r="BU1" s="50"/>
      <c r="BV1" s="50"/>
      <c r="BW1" s="40" t="s">
        <v>67</v>
      </c>
      <c r="BX1" s="40" t="s">
        <v>68</v>
      </c>
      <c r="BY1" s="40" t="s">
        <v>69</v>
      </c>
      <c r="BZ1" s="40" t="s">
        <v>70</v>
      </c>
      <c r="CA1" s="51" t="s">
        <v>71</v>
      </c>
      <c r="CB1" s="40" t="s">
        <v>72</v>
      </c>
      <c r="CC1" s="52" t="s">
        <v>73</v>
      </c>
      <c r="CD1" s="52"/>
      <c r="CE1" s="52"/>
      <c r="CF1" s="52"/>
      <c r="CG1" s="52"/>
      <c r="CH1" s="52"/>
      <c r="CI1" s="52"/>
      <c r="CJ1" s="52"/>
      <c r="CK1" s="53" t="s">
        <v>74</v>
      </c>
      <c r="CL1" s="54" t="s">
        <v>75</v>
      </c>
      <c r="CM1" s="54" t="s">
        <v>76</v>
      </c>
      <c r="CN1" s="55" t="s">
        <v>77</v>
      </c>
      <c r="CO1" s="56" t="s">
        <v>78</v>
      </c>
      <c r="CP1" s="56"/>
      <c r="CQ1" s="56"/>
      <c r="CR1" s="57" t="s">
        <v>79</v>
      </c>
      <c r="CS1" s="57"/>
      <c r="CT1" s="57"/>
      <c r="CU1" s="58"/>
      <c r="CV1" s="58"/>
      <c r="CW1" s="58"/>
      <c r="CX1" s="58"/>
      <c r="CY1" s="59"/>
      <c r="CZ1" s="60" t="s">
        <v>80</v>
      </c>
      <c r="DA1" s="60"/>
      <c r="DB1" s="60"/>
      <c r="DC1" s="60"/>
      <c r="DD1" s="61" t="s">
        <v>49</v>
      </c>
      <c r="DE1" s="61" t="s">
        <v>81</v>
      </c>
      <c r="DF1" s="61" t="s">
        <v>82</v>
      </c>
      <c r="DG1" s="61" t="s">
        <v>83</v>
      </c>
      <c r="DH1" s="61" t="s">
        <v>84</v>
      </c>
      <c r="DI1" s="61" t="s">
        <v>85</v>
      </c>
      <c r="DJ1" s="61" t="s">
        <v>86</v>
      </c>
      <c r="DK1" s="61" t="s">
        <v>87</v>
      </c>
      <c r="DL1" s="61" t="s">
        <v>88</v>
      </c>
      <c r="DM1" s="62" t="s">
        <v>89</v>
      </c>
      <c r="DN1" s="63" t="s">
        <v>90</v>
      </c>
      <c r="DO1" s="64" t="s">
        <v>91</v>
      </c>
      <c r="DP1" s="64" t="s">
        <v>92</v>
      </c>
      <c r="DQ1" s="64" t="s">
        <v>93</v>
      </c>
      <c r="DR1" s="64" t="s">
        <v>94</v>
      </c>
      <c r="DS1" s="64" t="s">
        <v>95</v>
      </c>
      <c r="DT1" s="64" t="s">
        <v>96</v>
      </c>
      <c r="DU1" s="65" t="s">
        <v>97</v>
      </c>
      <c r="DV1" s="61" t="s">
        <v>49</v>
      </c>
      <c r="DW1" s="61" t="s">
        <v>81</v>
      </c>
      <c r="DX1" s="61" t="s">
        <v>82</v>
      </c>
      <c r="DY1" s="61" t="s">
        <v>83</v>
      </c>
      <c r="DZ1" s="61" t="s">
        <v>84</v>
      </c>
      <c r="EA1" s="61" t="s">
        <v>85</v>
      </c>
      <c r="EB1" s="61" t="s">
        <v>86</v>
      </c>
      <c r="EC1" s="61" t="s">
        <v>87</v>
      </c>
      <c r="ED1" s="61" t="s">
        <v>88</v>
      </c>
      <c r="EE1" s="66"/>
      <c r="EF1" s="67"/>
      <c r="EG1" s="68"/>
      <c r="EH1" s="60" t="s">
        <v>98</v>
      </c>
      <c r="EI1" s="60"/>
      <c r="EJ1" s="60"/>
      <c r="EK1" s="60"/>
      <c r="EL1" s="60"/>
      <c r="EM1" s="60"/>
      <c r="EN1" s="60" t="s">
        <v>99</v>
      </c>
      <c r="EO1" s="60"/>
      <c r="EP1" s="60" t="s">
        <v>100</v>
      </c>
      <c r="EQ1" s="60"/>
      <c r="ER1" s="60"/>
      <c r="ES1" s="60"/>
      <c r="ET1" s="60"/>
      <c r="EU1" s="69" t="s">
        <v>101</v>
      </c>
      <c r="EV1" s="69"/>
      <c r="EW1" s="70" t="s">
        <v>102</v>
      </c>
      <c r="EY1" s="71" t="s">
        <v>103</v>
      </c>
      <c r="EZ1" s="71" t="s">
        <v>104</v>
      </c>
      <c r="FA1" s="71"/>
    </row>
    <row r="2" s="33" customFormat="true" ht="15" hidden="false" customHeight="false" outlineLevel="0" collapsed="false">
      <c r="B2" s="34"/>
      <c r="C2" s="34"/>
      <c r="D2" s="34"/>
      <c r="E2" s="34"/>
      <c r="F2" s="34"/>
      <c r="G2" s="35"/>
      <c r="H2" s="35"/>
      <c r="I2" s="72" t="s">
        <v>105</v>
      </c>
      <c r="J2" s="37"/>
      <c r="K2" s="37"/>
      <c r="L2" s="37"/>
      <c r="M2" s="37"/>
      <c r="N2" s="37"/>
      <c r="O2" s="38"/>
      <c r="P2" s="38"/>
      <c r="Q2" s="38"/>
      <c r="R2" s="39"/>
      <c r="S2" s="39"/>
      <c r="T2" s="39" t="s">
        <v>106</v>
      </c>
      <c r="U2" s="39" t="s">
        <v>107</v>
      </c>
      <c r="V2" s="39" t="s">
        <v>108</v>
      </c>
      <c r="W2" s="39" t="s">
        <v>109</v>
      </c>
      <c r="X2" s="40" t="s">
        <v>110</v>
      </c>
      <c r="Y2" s="39"/>
      <c r="Z2" s="41"/>
      <c r="AA2" s="41"/>
      <c r="AB2" s="41"/>
      <c r="AC2" s="41"/>
      <c r="AD2" s="42"/>
      <c r="AE2" s="42"/>
      <c r="AF2" s="43"/>
      <c r="AG2" s="44"/>
      <c r="AH2" s="44"/>
      <c r="AI2" s="44"/>
      <c r="AJ2" s="43"/>
      <c r="AK2" s="45"/>
      <c r="AL2" s="46"/>
      <c r="AM2" s="46"/>
      <c r="AN2" s="45"/>
      <c r="AO2" s="45"/>
      <c r="AP2" s="45"/>
      <c r="AQ2" s="45"/>
      <c r="AR2" s="46"/>
      <c r="AS2" s="45"/>
      <c r="AT2" s="45"/>
      <c r="AU2" s="45"/>
      <c r="AV2" s="45"/>
      <c r="AW2" s="45"/>
      <c r="AX2" s="45"/>
      <c r="AY2" s="45" t="s">
        <v>111</v>
      </c>
      <c r="AZ2" s="45" t="s">
        <v>112</v>
      </c>
      <c r="BA2" s="45" t="s">
        <v>111</v>
      </c>
      <c r="BB2" s="45" t="s">
        <v>112</v>
      </c>
      <c r="BC2" s="45"/>
      <c r="BD2" s="45"/>
      <c r="BE2" s="45"/>
      <c r="BF2" s="45"/>
      <c r="BG2" s="47"/>
      <c r="BH2" s="47"/>
      <c r="BI2" s="47"/>
      <c r="BJ2" s="48"/>
      <c r="BK2" s="48" t="s">
        <v>113</v>
      </c>
      <c r="BL2" s="48" t="s">
        <v>114</v>
      </c>
      <c r="BM2" s="48" t="s">
        <v>115</v>
      </c>
      <c r="BN2" s="48" t="s">
        <v>113</v>
      </c>
      <c r="BO2" s="49" t="s">
        <v>114</v>
      </c>
      <c r="BP2" s="49" t="s">
        <v>115</v>
      </c>
      <c r="BQ2" s="49" t="s">
        <v>115</v>
      </c>
      <c r="BR2" s="49"/>
      <c r="BS2" s="49"/>
      <c r="BT2" s="49"/>
      <c r="BU2" s="50"/>
      <c r="BV2" s="50"/>
      <c r="BW2" s="40"/>
      <c r="BX2" s="40"/>
      <c r="BY2" s="40"/>
      <c r="BZ2" s="40"/>
      <c r="CA2" s="51"/>
      <c r="CB2" s="40"/>
      <c r="CC2" s="40" t="s">
        <v>116</v>
      </c>
      <c r="CD2" s="73" t="s">
        <v>117</v>
      </c>
      <c r="CE2" s="74" t="s">
        <v>118</v>
      </c>
      <c r="CF2" s="74"/>
      <c r="CG2" s="74"/>
      <c r="CH2" s="74"/>
      <c r="CI2" s="74"/>
      <c r="CJ2" s="73" t="s">
        <v>119</v>
      </c>
      <c r="CK2" s="53"/>
      <c r="CL2" s="54"/>
      <c r="CM2" s="54"/>
      <c r="CN2" s="55"/>
      <c r="CO2" s="75" t="s">
        <v>113</v>
      </c>
      <c r="CP2" s="76" t="s">
        <v>114</v>
      </c>
      <c r="CQ2" s="77" t="s">
        <v>115</v>
      </c>
      <c r="CR2" s="76" t="s">
        <v>113</v>
      </c>
      <c r="CS2" s="76" t="s">
        <v>114</v>
      </c>
      <c r="CT2" s="78" t="s">
        <v>115</v>
      </c>
      <c r="CU2" s="79" t="s">
        <v>120</v>
      </c>
      <c r="CV2" s="80" t="s">
        <v>121</v>
      </c>
      <c r="CW2" s="80"/>
      <c r="CX2" s="81" t="s">
        <v>122</v>
      </c>
      <c r="CY2" s="82" t="s">
        <v>123</v>
      </c>
      <c r="CZ2" s="33" t="s">
        <v>124</v>
      </c>
      <c r="DA2" s="33" t="s">
        <v>125</v>
      </c>
      <c r="DB2" s="33" t="s">
        <v>126</v>
      </c>
      <c r="DC2" s="33" t="s">
        <v>31</v>
      </c>
      <c r="DD2" s="61"/>
      <c r="DE2" s="61"/>
      <c r="DF2" s="61"/>
      <c r="DG2" s="61"/>
      <c r="DH2" s="61"/>
      <c r="DI2" s="61"/>
      <c r="DJ2" s="61"/>
      <c r="DK2" s="61"/>
      <c r="DL2" s="61"/>
      <c r="DM2" s="62"/>
      <c r="DN2" s="63"/>
      <c r="DO2" s="64"/>
      <c r="DP2" s="64"/>
      <c r="DQ2" s="64"/>
      <c r="DR2" s="64"/>
      <c r="DS2" s="64"/>
      <c r="DT2" s="64"/>
      <c r="DU2" s="65"/>
      <c r="DV2" s="61"/>
      <c r="DW2" s="61"/>
      <c r="DX2" s="61"/>
      <c r="DY2" s="61"/>
      <c r="DZ2" s="61"/>
      <c r="EA2" s="61"/>
      <c r="EB2" s="61"/>
      <c r="EC2" s="61"/>
      <c r="ED2" s="61"/>
      <c r="EE2" s="66"/>
      <c r="EF2" s="67"/>
      <c r="EG2" s="68"/>
      <c r="EI2" s="83"/>
      <c r="EJ2" s="83"/>
      <c r="EK2" s="84" t="s">
        <v>127</v>
      </c>
      <c r="EN2" s="71"/>
      <c r="EP2" s="71"/>
      <c r="ER2" s="33" t="s">
        <v>128</v>
      </c>
      <c r="EU2" s="85" t="s">
        <v>129</v>
      </c>
      <c r="EW2" s="70"/>
      <c r="EY2" s="71"/>
      <c r="EZ2" s="71"/>
      <c r="FA2" s="71"/>
    </row>
    <row r="3" s="84" customFormat="true" ht="15" hidden="false" customHeight="false" outlineLevel="0" collapsed="false">
      <c r="B3" s="34"/>
      <c r="C3" s="34"/>
      <c r="D3" s="34"/>
      <c r="E3" s="34"/>
      <c r="F3" s="34"/>
      <c r="G3" s="35"/>
      <c r="H3" s="35"/>
      <c r="I3" s="86"/>
      <c r="J3" s="37"/>
      <c r="K3" s="37"/>
      <c r="L3" s="37"/>
      <c r="M3" s="37"/>
      <c r="N3" s="37"/>
      <c r="O3" s="38"/>
      <c r="P3" s="38"/>
      <c r="Q3" s="38"/>
      <c r="R3" s="39"/>
      <c r="S3" s="39"/>
      <c r="T3" s="39"/>
      <c r="U3" s="39" t="s">
        <v>130</v>
      </c>
      <c r="V3" s="39"/>
      <c r="W3" s="39"/>
      <c r="X3" s="40"/>
      <c r="Y3" s="39"/>
      <c r="Z3" s="41"/>
      <c r="AA3" s="41"/>
      <c r="AB3" s="41"/>
      <c r="AC3" s="41"/>
      <c r="AD3" s="42"/>
      <c r="AE3" s="42"/>
      <c r="AF3" s="43"/>
      <c r="AG3" s="44"/>
      <c r="AH3" s="44"/>
      <c r="AI3" s="44"/>
      <c r="AJ3" s="43"/>
      <c r="AK3" s="45"/>
      <c r="AL3" s="46"/>
      <c r="AM3" s="46"/>
      <c r="AN3" s="45"/>
      <c r="AO3" s="45"/>
      <c r="AP3" s="45"/>
      <c r="AQ3" s="45"/>
      <c r="AR3" s="46"/>
      <c r="AS3" s="45"/>
      <c r="AT3" s="45"/>
      <c r="AU3" s="45"/>
      <c r="AV3" s="45"/>
      <c r="AW3" s="45"/>
      <c r="AX3" s="45"/>
      <c r="AY3" s="45"/>
      <c r="AZ3" s="45"/>
      <c r="BA3" s="45"/>
      <c r="BB3" s="45"/>
      <c r="BC3" s="45"/>
      <c r="BD3" s="45"/>
      <c r="BE3" s="45"/>
      <c r="BF3" s="45"/>
      <c r="BG3" s="47"/>
      <c r="BH3" s="47"/>
      <c r="BI3" s="47"/>
      <c r="BJ3" s="48"/>
      <c r="BK3" s="48"/>
      <c r="BL3" s="48"/>
      <c r="BM3" s="48"/>
      <c r="BN3" s="48"/>
      <c r="BO3" s="49"/>
      <c r="BP3" s="49"/>
      <c r="BQ3" s="49"/>
      <c r="BR3" s="49"/>
      <c r="BS3" s="49"/>
      <c r="BT3" s="49"/>
      <c r="BU3" s="50"/>
      <c r="BV3" s="50"/>
      <c r="BW3" s="40"/>
      <c r="BX3" s="40"/>
      <c r="BY3" s="40"/>
      <c r="BZ3" s="40"/>
      <c r="CA3" s="51"/>
      <c r="CB3" s="40"/>
      <c r="CC3" s="40"/>
      <c r="CD3" s="73"/>
      <c r="CE3" s="87" t="s">
        <v>131</v>
      </c>
      <c r="CF3" s="88" t="s">
        <v>132</v>
      </c>
      <c r="CG3" s="88" t="s">
        <v>133</v>
      </c>
      <c r="CH3" s="89" t="s">
        <v>134</v>
      </c>
      <c r="CI3" s="90" t="s">
        <v>135</v>
      </c>
      <c r="CJ3" s="73"/>
      <c r="CK3" s="53"/>
      <c r="CL3" s="54"/>
      <c r="CM3" s="54"/>
      <c r="CN3" s="55"/>
      <c r="CO3" s="56"/>
      <c r="CP3" s="91"/>
      <c r="CQ3" s="92"/>
      <c r="CR3" s="91"/>
      <c r="CS3" s="91"/>
      <c r="CT3" s="93"/>
      <c r="CU3" s="79"/>
      <c r="CV3" s="94" t="s">
        <v>136</v>
      </c>
      <c r="CW3" s="95" t="s">
        <v>137</v>
      </c>
      <c r="CX3" s="81"/>
      <c r="CY3" s="96"/>
      <c r="DD3" s="61"/>
      <c r="DE3" s="61"/>
      <c r="DF3" s="61"/>
      <c r="DG3" s="61"/>
      <c r="DH3" s="61"/>
      <c r="DI3" s="61"/>
      <c r="DJ3" s="61"/>
      <c r="DK3" s="61"/>
      <c r="DL3" s="61"/>
      <c r="DM3" s="62"/>
      <c r="DN3" s="63"/>
      <c r="DO3" s="64"/>
      <c r="DP3" s="64"/>
      <c r="DQ3" s="64"/>
      <c r="DR3" s="64"/>
      <c r="DS3" s="64"/>
      <c r="DT3" s="64"/>
      <c r="DU3" s="65"/>
      <c r="DV3" s="61"/>
      <c r="DW3" s="61"/>
      <c r="DX3" s="61"/>
      <c r="DY3" s="61"/>
      <c r="DZ3" s="61"/>
      <c r="EA3" s="61"/>
      <c r="EB3" s="61"/>
      <c r="EC3" s="61"/>
      <c r="ED3" s="61"/>
      <c r="EE3" s="66"/>
      <c r="EF3" s="67"/>
      <c r="EG3" s="68"/>
      <c r="EH3" s="84" t="s">
        <v>138</v>
      </c>
      <c r="EI3" s="97" t="s">
        <v>139</v>
      </c>
      <c r="EJ3" s="97" t="s">
        <v>140</v>
      </c>
      <c r="EK3" s="84" t="s">
        <v>116</v>
      </c>
      <c r="EL3" s="84" t="s">
        <v>141</v>
      </c>
      <c r="EM3" s="84" t="s">
        <v>142</v>
      </c>
      <c r="EN3" s="85" t="s">
        <v>99</v>
      </c>
      <c r="EO3" s="84" t="s">
        <v>143</v>
      </c>
      <c r="EP3" s="85" t="s">
        <v>72</v>
      </c>
      <c r="EQ3" s="84" t="s">
        <v>68</v>
      </c>
      <c r="ER3" s="84" t="s">
        <v>70</v>
      </c>
      <c r="ES3" s="84" t="s">
        <v>144</v>
      </c>
      <c r="ET3" s="84" t="s">
        <v>145</v>
      </c>
      <c r="EU3" s="85" t="s">
        <v>146</v>
      </c>
      <c r="EV3" s="84" t="s">
        <v>147</v>
      </c>
      <c r="EW3" s="98" t="s">
        <v>148</v>
      </c>
      <c r="EX3" s="84" t="s">
        <v>149</v>
      </c>
      <c r="EY3" s="85" t="s">
        <v>150</v>
      </c>
      <c r="EZ3" s="85" t="s">
        <v>104</v>
      </c>
      <c r="FA3" s="85"/>
    </row>
    <row r="4" s="33" customFormat="true" ht="15.6" hidden="false" customHeight="false" outlineLevel="0" collapsed="false">
      <c r="B4" s="99" t="s">
        <v>151</v>
      </c>
      <c r="C4" s="99" t="s">
        <v>152</v>
      </c>
      <c r="D4" s="99" t="s">
        <v>153</v>
      </c>
      <c r="E4" s="99" t="s">
        <v>154</v>
      </c>
      <c r="F4" s="99" t="s">
        <v>155</v>
      </c>
      <c r="G4" s="2" t="s">
        <v>156</v>
      </c>
      <c r="H4" s="99" t="s">
        <v>157</v>
      </c>
      <c r="I4" s="72" t="s">
        <v>158</v>
      </c>
      <c r="J4" s="100" t="s">
        <v>159</v>
      </c>
      <c r="K4" s="100" t="s">
        <v>160</v>
      </c>
      <c r="L4" s="100" t="s">
        <v>161</v>
      </c>
      <c r="M4" s="100" t="s">
        <v>162</v>
      </c>
      <c r="N4" s="100" t="s">
        <v>163</v>
      </c>
      <c r="O4" s="100" t="s">
        <v>164</v>
      </c>
      <c r="P4" s="101" t="s">
        <v>165</v>
      </c>
      <c r="Q4" s="102" t="s">
        <v>166</v>
      </c>
      <c r="R4" s="103" t="s">
        <v>167</v>
      </c>
      <c r="S4" s="103" t="s">
        <v>168</v>
      </c>
      <c r="T4" s="103" t="s">
        <v>169</v>
      </c>
      <c r="U4" s="103" t="s">
        <v>170</v>
      </c>
      <c r="V4" s="103" t="s">
        <v>171</v>
      </c>
      <c r="W4" s="103" t="s">
        <v>172</v>
      </c>
      <c r="X4" s="104" t="s">
        <v>173</v>
      </c>
      <c r="Y4" s="103" t="s">
        <v>174</v>
      </c>
      <c r="Z4" s="105" t="s">
        <v>175</v>
      </c>
      <c r="AA4" s="105" t="s">
        <v>176</v>
      </c>
      <c r="AB4" s="105" t="s">
        <v>177</v>
      </c>
      <c r="AC4" s="106" t="s">
        <v>178</v>
      </c>
      <c r="AD4" s="106" t="s">
        <v>179</v>
      </c>
      <c r="AE4" s="106" t="s">
        <v>180</v>
      </c>
      <c r="AF4" s="105" t="s">
        <v>181</v>
      </c>
      <c r="AG4" s="105" t="s">
        <v>182</v>
      </c>
      <c r="AH4" s="105" t="s">
        <v>183</v>
      </c>
      <c r="AI4" s="105" t="s">
        <v>184</v>
      </c>
      <c r="AJ4" s="105" t="s">
        <v>185</v>
      </c>
      <c r="AK4" s="107" t="s">
        <v>186</v>
      </c>
      <c r="AL4" s="107" t="s">
        <v>187</v>
      </c>
      <c r="AM4" s="107" t="s">
        <v>188</v>
      </c>
      <c r="AN4" s="107" t="s">
        <v>189</v>
      </c>
      <c r="AO4" s="107" t="s">
        <v>190</v>
      </c>
      <c r="AP4" s="107" t="s">
        <v>191</v>
      </c>
      <c r="AQ4" s="107" t="s">
        <v>192</v>
      </c>
      <c r="AR4" s="107" t="s">
        <v>193</v>
      </c>
      <c r="AS4" s="108" t="s">
        <v>194</v>
      </c>
      <c r="AT4" s="108" t="s">
        <v>195</v>
      </c>
      <c r="AU4" s="108" t="s">
        <v>196</v>
      </c>
      <c r="AV4" s="109" t="s">
        <v>197</v>
      </c>
      <c r="AW4" s="107" t="s">
        <v>198</v>
      </c>
      <c r="AX4" s="107" t="s">
        <v>199</v>
      </c>
      <c r="AY4" s="107" t="s">
        <v>200</v>
      </c>
      <c r="AZ4" s="107" t="s">
        <v>201</v>
      </c>
      <c r="BA4" s="107" t="s">
        <v>202</v>
      </c>
      <c r="BB4" s="107" t="s">
        <v>203</v>
      </c>
      <c r="BC4" s="107" t="s">
        <v>204</v>
      </c>
      <c r="BD4" s="107" t="s">
        <v>205</v>
      </c>
      <c r="BE4" s="107" t="s">
        <v>206</v>
      </c>
      <c r="BF4" s="107" t="s">
        <v>207</v>
      </c>
      <c r="BG4" s="110" t="s">
        <v>208</v>
      </c>
      <c r="BH4" s="110" t="s">
        <v>209</v>
      </c>
      <c r="BI4" s="110" t="s">
        <v>210</v>
      </c>
      <c r="BJ4" s="111" t="s">
        <v>211</v>
      </c>
      <c r="BK4" s="112" t="s">
        <v>212</v>
      </c>
      <c r="BL4" s="110" t="s">
        <v>213</v>
      </c>
      <c r="BM4" s="110" t="s">
        <v>214</v>
      </c>
      <c r="BN4" s="110" t="s">
        <v>215</v>
      </c>
      <c r="BO4" s="113" t="s">
        <v>216</v>
      </c>
      <c r="BP4" s="113" t="s">
        <v>217</v>
      </c>
      <c r="BQ4" s="113" t="s">
        <v>218</v>
      </c>
      <c r="BR4" s="113" t="s">
        <v>219</v>
      </c>
      <c r="BS4" s="113" t="s">
        <v>220</v>
      </c>
      <c r="BT4" s="113" t="s">
        <v>221</v>
      </c>
      <c r="BU4" s="104" t="s">
        <v>222</v>
      </c>
      <c r="BV4" s="104" t="s">
        <v>223</v>
      </c>
      <c r="BW4" s="104" t="s">
        <v>224</v>
      </c>
      <c r="BX4" s="104" t="s">
        <v>225</v>
      </c>
      <c r="BY4" s="104" t="s">
        <v>226</v>
      </c>
      <c r="BZ4" s="104" t="s">
        <v>227</v>
      </c>
      <c r="CA4" s="114" t="s">
        <v>228</v>
      </c>
      <c r="CB4" s="104" t="s">
        <v>229</v>
      </c>
      <c r="CC4" s="104" t="s">
        <v>230</v>
      </c>
      <c r="CD4" s="115" t="s">
        <v>231</v>
      </c>
      <c r="CE4" s="116" t="s">
        <v>232</v>
      </c>
      <c r="CF4" s="117" t="s">
        <v>233</v>
      </c>
      <c r="CG4" s="117" t="s">
        <v>234</v>
      </c>
      <c r="CH4" s="118" t="s">
        <v>235</v>
      </c>
      <c r="CI4" s="119" t="s">
        <v>236</v>
      </c>
      <c r="CJ4" s="115" t="s">
        <v>237</v>
      </c>
      <c r="CK4" s="120" t="s">
        <v>238</v>
      </c>
      <c r="CL4" s="121" t="s">
        <v>239</v>
      </c>
      <c r="CM4" s="121" t="s">
        <v>240</v>
      </c>
      <c r="CN4" s="122" t="s">
        <v>241</v>
      </c>
      <c r="CO4" s="123" t="s">
        <v>242</v>
      </c>
      <c r="CP4" s="77" t="s">
        <v>243</v>
      </c>
      <c r="CQ4" s="77" t="s">
        <v>244</v>
      </c>
      <c r="CR4" s="124" t="s">
        <v>245</v>
      </c>
      <c r="CS4" s="77" t="s">
        <v>246</v>
      </c>
      <c r="CT4" s="77" t="s">
        <v>247</v>
      </c>
      <c r="CU4" s="125" t="s">
        <v>248</v>
      </c>
      <c r="CV4" s="126" t="s">
        <v>249</v>
      </c>
      <c r="CW4" s="127" t="s">
        <v>250</v>
      </c>
      <c r="CX4" s="128" t="s">
        <v>251</v>
      </c>
      <c r="CY4" s="129" t="s">
        <v>252</v>
      </c>
      <c r="DD4" s="130"/>
      <c r="DE4" s="131"/>
      <c r="DF4" s="131"/>
      <c r="DG4" s="131"/>
      <c r="DH4" s="131"/>
      <c r="DI4" s="131"/>
      <c r="DJ4" s="131"/>
      <c r="DK4" s="131"/>
      <c r="DL4" s="131"/>
      <c r="DM4" s="131"/>
      <c r="DN4" s="132"/>
      <c r="DO4" s="132"/>
      <c r="DP4" s="132"/>
      <c r="DQ4" s="133"/>
      <c r="DR4" s="133"/>
      <c r="DS4" s="132"/>
      <c r="DT4" s="132"/>
      <c r="DU4" s="132"/>
      <c r="DV4" s="131"/>
      <c r="DW4" s="131"/>
      <c r="DX4" s="131"/>
      <c r="DY4" s="131"/>
      <c r="DZ4" s="131"/>
      <c r="EA4" s="131"/>
      <c r="EB4" s="131"/>
      <c r="EC4" s="131"/>
      <c r="ED4" s="131"/>
      <c r="EE4" s="134"/>
      <c r="EF4" s="134"/>
      <c r="EG4" s="135"/>
      <c r="EI4" s="83"/>
      <c r="EJ4" s="83"/>
      <c r="EN4" s="71"/>
      <c r="EP4" s="71"/>
      <c r="EU4" s="71"/>
      <c r="EW4" s="70"/>
      <c r="EY4" s="71"/>
      <c r="EZ4" s="71"/>
      <c r="FA4" s="71"/>
    </row>
    <row r="5" s="33" customFormat="true" ht="120" hidden="false" customHeight="true" outlineLevel="0" collapsed="false">
      <c r="A5" s="136" t="s">
        <v>253</v>
      </c>
      <c r="B5" s="1" t="s">
        <v>254</v>
      </c>
      <c r="C5" s="1" t="s">
        <v>255</v>
      </c>
      <c r="D5" s="1"/>
      <c r="E5" s="1" t="s">
        <v>256</v>
      </c>
      <c r="F5" s="1" t="s">
        <v>257</v>
      </c>
      <c r="G5" s="2" t="s">
        <v>258</v>
      </c>
      <c r="H5" s="1" t="n">
        <v>2014</v>
      </c>
      <c r="I5" s="1" t="s">
        <v>259</v>
      </c>
      <c r="J5" s="99" t="s">
        <v>260</v>
      </c>
      <c r="K5" s="137" t="n">
        <v>26</v>
      </c>
      <c r="L5" s="137" t="s">
        <v>261</v>
      </c>
      <c r="M5" s="137" t="s">
        <v>262</v>
      </c>
      <c r="N5" s="137" t="s">
        <v>263</v>
      </c>
      <c r="O5" s="138"/>
      <c r="P5" s="138" t="s">
        <v>264</v>
      </c>
      <c r="Q5" s="138" t="s">
        <v>265</v>
      </c>
      <c r="R5" s="139"/>
      <c r="S5" s="139"/>
      <c r="T5" s="139"/>
      <c r="U5" s="139"/>
      <c r="V5" s="139"/>
      <c r="W5" s="139" t="n">
        <v>1</v>
      </c>
      <c r="X5" s="139"/>
      <c r="Y5" s="139" t="n">
        <v>0</v>
      </c>
      <c r="Z5" s="140"/>
      <c r="AA5" s="6"/>
      <c r="AB5" s="6"/>
      <c r="AC5" s="6"/>
      <c r="AD5" s="6"/>
      <c r="AE5" s="6" t="n">
        <v>1</v>
      </c>
      <c r="AF5" s="6"/>
      <c r="AG5" s="6"/>
      <c r="AH5" s="6"/>
      <c r="AI5" s="6"/>
      <c r="AJ5" s="6"/>
      <c r="AK5" s="141"/>
      <c r="AL5" s="7" t="s">
        <v>266</v>
      </c>
      <c r="AM5" s="7"/>
      <c r="AN5" s="7"/>
      <c r="AO5" s="7"/>
      <c r="AP5" s="7"/>
      <c r="AQ5" s="7"/>
      <c r="AR5" s="7"/>
      <c r="AS5" s="8"/>
      <c r="AT5" s="8"/>
      <c r="AU5" s="8"/>
      <c r="AV5" s="7"/>
      <c r="AW5" s="7"/>
      <c r="AX5" s="7"/>
      <c r="AY5" s="7"/>
      <c r="AZ5" s="7"/>
      <c r="BA5" s="7"/>
      <c r="BB5" s="7"/>
      <c r="BC5" s="7"/>
      <c r="BD5" s="7"/>
      <c r="BE5" s="7"/>
      <c r="BF5" s="7"/>
      <c r="BG5" s="142"/>
      <c r="BH5" s="9"/>
      <c r="BI5" s="9"/>
      <c r="BJ5" s="10"/>
      <c r="BK5" s="9"/>
      <c r="BL5" s="9"/>
      <c r="BM5" s="9"/>
      <c r="BN5" s="9"/>
      <c r="BO5" s="11"/>
      <c r="BP5" s="11" t="n">
        <v>220</v>
      </c>
      <c r="BQ5" s="11"/>
      <c r="BR5" s="11"/>
      <c r="BS5" s="143"/>
      <c r="BT5" s="11"/>
      <c r="BU5" s="144"/>
      <c r="BV5" s="144"/>
      <c r="BW5" s="5" t="n">
        <v>0</v>
      </c>
      <c r="BX5" s="5" t="n">
        <v>0</v>
      </c>
      <c r="BY5" s="5" t="n">
        <v>1</v>
      </c>
      <c r="BZ5" s="5" t="n">
        <v>1</v>
      </c>
      <c r="CA5" s="5" t="n">
        <v>1</v>
      </c>
      <c r="CB5" s="5" t="n">
        <v>0</v>
      </c>
      <c r="CC5" s="5" t="n">
        <v>0</v>
      </c>
      <c r="CD5" s="12" t="n">
        <v>0</v>
      </c>
      <c r="CE5" s="13" t="n">
        <v>0</v>
      </c>
      <c r="CF5" s="5" t="n">
        <v>0</v>
      </c>
      <c r="CG5" s="5" t="n">
        <v>0</v>
      </c>
      <c r="CH5" s="12" t="n">
        <v>0</v>
      </c>
      <c r="CI5" s="14" t="n">
        <v>1</v>
      </c>
      <c r="CJ5" s="12" t="n">
        <v>0</v>
      </c>
      <c r="CK5" s="15" t="n">
        <v>0</v>
      </c>
      <c r="CL5" s="16" t="n">
        <v>0</v>
      </c>
      <c r="CM5" s="16" t="n">
        <v>1</v>
      </c>
      <c r="CN5" s="17" t="n">
        <v>0</v>
      </c>
      <c r="CO5" s="18" t="n">
        <f aca="false">$BA5*BN5*(1-$CK5)</f>
        <v>0</v>
      </c>
      <c r="CP5" s="145" t="n">
        <f aca="false">$BA5*BO5*(1-$CK5)</f>
        <v>0</v>
      </c>
      <c r="CQ5" s="146" t="n">
        <f aca="false">$BA5*BQ5*(1-$CK5)</f>
        <v>0</v>
      </c>
      <c r="CR5" s="21" t="n">
        <f aca="false">$BB5*BN5*(1-$CK5)</f>
        <v>0</v>
      </c>
      <c r="CS5" s="19" t="n">
        <f aca="false">$BB5*BO5*(1-$CK5)</f>
        <v>0</v>
      </c>
      <c r="CT5" s="22" t="n">
        <f aca="false">$BB5*BQ5*(1-$CK5)</f>
        <v>0</v>
      </c>
      <c r="CU5" s="147" t="n">
        <v>0</v>
      </c>
      <c r="CV5" s="148" t="n">
        <v>1</v>
      </c>
      <c r="CW5" s="149" t="n">
        <v>0</v>
      </c>
      <c r="CX5" s="150" t="s">
        <v>267</v>
      </c>
      <c r="CY5" s="27" t="n">
        <v>8</v>
      </c>
      <c r="CZ5" s="33" t="n">
        <f aca="false">$H5*AS5</f>
        <v>0</v>
      </c>
      <c r="DA5" s="33" t="n">
        <f aca="false">$H5*AT5</f>
        <v>0</v>
      </c>
      <c r="DB5" s="33" t="n">
        <f aca="false">$H5*AU5</f>
        <v>0</v>
      </c>
      <c r="DC5" s="33" t="n">
        <f aca="false">$H5*AV5</f>
        <v>0</v>
      </c>
      <c r="DD5" s="28" t="n">
        <f aca="false">$H5*AH5</f>
        <v>0</v>
      </c>
      <c r="DE5" s="33" t="n">
        <f aca="false">$H5*AI5</f>
        <v>0</v>
      </c>
      <c r="DF5" s="33" t="n">
        <f aca="false">$H5*AJ5</f>
        <v>0</v>
      </c>
      <c r="DG5" s="33" t="n">
        <f aca="false">$H5*AK5</f>
        <v>0</v>
      </c>
      <c r="DH5" s="33" t="e">
        <f aca="false">$H5*AL5</f>
        <v>#VALUE!</v>
      </c>
      <c r="DI5" s="33" t="n">
        <f aca="false">$H5*AM5</f>
        <v>0</v>
      </c>
      <c r="DJ5" s="33" t="n">
        <f aca="false">$H5*AN5</f>
        <v>0</v>
      </c>
      <c r="DK5" s="33" t="n">
        <f aca="false">$H5*AO5</f>
        <v>0</v>
      </c>
      <c r="DL5" s="33" t="n">
        <f aca="false">$H5*AP5</f>
        <v>0</v>
      </c>
      <c r="DM5" s="33" t="n">
        <f aca="false">$H5*AQ5</f>
        <v>0</v>
      </c>
      <c r="DN5" s="28" t="n">
        <f aca="false">$H5*BC5</f>
        <v>0</v>
      </c>
      <c r="DO5" s="33" t="n">
        <f aca="false">$H5*BD5</f>
        <v>0</v>
      </c>
      <c r="DP5" s="33" t="n">
        <f aca="false">$H5*BE5</f>
        <v>0</v>
      </c>
      <c r="DQ5" s="33" t="n">
        <f aca="false">$H5*BF5</f>
        <v>0</v>
      </c>
      <c r="DR5" s="33" t="n">
        <f aca="false">$H5*BG5</f>
        <v>0</v>
      </c>
      <c r="DS5" s="33" t="n">
        <f aca="false">$H5*BH5</f>
        <v>0</v>
      </c>
      <c r="DT5" s="33" t="n">
        <f aca="false">$H5*BI5</f>
        <v>0</v>
      </c>
      <c r="DU5" s="29" t="n">
        <f aca="false">$H5*BJ5</f>
        <v>0</v>
      </c>
      <c r="DV5" s="33" t="n">
        <f aca="false">AH5*$AQ5</f>
        <v>0</v>
      </c>
      <c r="DW5" s="33" t="n">
        <f aca="false">AI5*$AQ5</f>
        <v>0</v>
      </c>
      <c r="DX5" s="33" t="n">
        <f aca="false">AJ5*$AQ5</f>
        <v>0</v>
      </c>
      <c r="DY5" s="33" t="n">
        <f aca="false">AK5*$AQ5</f>
        <v>0</v>
      </c>
      <c r="DZ5" s="33" t="e">
        <f aca="false">AL5*$AQ5</f>
        <v>#VALUE!</v>
      </c>
      <c r="EA5" s="33" t="n">
        <f aca="false">AM5*$AQ5</f>
        <v>0</v>
      </c>
      <c r="EB5" s="33" t="n">
        <f aca="false">AN5*$AQ5</f>
        <v>0</v>
      </c>
      <c r="EC5" s="33" t="n">
        <f aca="false">AO5*$AQ5</f>
        <v>0</v>
      </c>
      <c r="ED5" s="33" t="n">
        <f aca="false">AP5*$AQ5</f>
        <v>0</v>
      </c>
      <c r="EE5" s="29" t="n">
        <f aca="false">AC5*AG5</f>
        <v>0</v>
      </c>
      <c r="EF5" s="29" t="n">
        <f aca="false">CB5*CN5</f>
        <v>0</v>
      </c>
      <c r="EG5" s="30" t="n">
        <v>0</v>
      </c>
      <c r="EH5" s="33" t="n">
        <f aca="false">CD5</f>
        <v>0</v>
      </c>
      <c r="EI5" s="83" t="n">
        <f aca="false">BU5</f>
        <v>0</v>
      </c>
      <c r="EJ5" s="83" t="n">
        <f aca="false">BV5</f>
        <v>0</v>
      </c>
      <c r="EK5" s="33" t="n">
        <f aca="false">CC5</f>
        <v>0</v>
      </c>
      <c r="EL5" s="33" t="n">
        <f aca="false">CG5</f>
        <v>0</v>
      </c>
      <c r="EM5" s="33" t="n">
        <f aca="false">CJ5</f>
        <v>0</v>
      </c>
      <c r="EN5" s="71" t="n">
        <f aca="false">BR5</f>
        <v>0</v>
      </c>
      <c r="EO5" s="33" t="n">
        <f aca="false">BS5</f>
        <v>0</v>
      </c>
      <c r="EP5" s="71" t="n">
        <f aca="false">CB5</f>
        <v>0</v>
      </c>
      <c r="EQ5" s="33" t="n">
        <f aca="false">BX5</f>
        <v>0</v>
      </c>
      <c r="ER5" s="33" t="n">
        <f aca="false">BZ5</f>
        <v>1</v>
      </c>
      <c r="ES5" s="33" t="n">
        <f aca="false">BT5</f>
        <v>0</v>
      </c>
      <c r="ET5" s="33" t="n">
        <f aca="false">BY5</f>
        <v>1</v>
      </c>
      <c r="EU5" s="33" t="n">
        <f aca="false">CE5</f>
        <v>0</v>
      </c>
      <c r="EV5" s="33" t="n">
        <f aca="false">CF5</f>
        <v>0</v>
      </c>
      <c r="EW5" s="70" t="n">
        <f aca="false">CH5</f>
        <v>0</v>
      </c>
      <c r="EX5" s="33" t="n">
        <f aca="false">CI5</f>
        <v>1</v>
      </c>
      <c r="EY5" s="71" t="n">
        <f aca="false">BW5</f>
        <v>0</v>
      </c>
      <c r="EZ5" s="71" t="n">
        <f aca="false">CA5</f>
        <v>1</v>
      </c>
      <c r="FA5" s="71"/>
    </row>
    <row r="6" s="33" customFormat="true" ht="201.6" hidden="false" customHeight="false" outlineLevel="0" collapsed="false">
      <c r="A6" s="33" t="n">
        <v>2</v>
      </c>
      <c r="B6" s="1" t="s">
        <v>254</v>
      </c>
      <c r="C6" s="1" t="s">
        <v>268</v>
      </c>
      <c r="D6" s="1"/>
      <c r="E6" s="1" t="s">
        <v>269</v>
      </c>
      <c r="F6" s="1" t="s">
        <v>270</v>
      </c>
      <c r="G6" s="2" t="s">
        <v>271</v>
      </c>
      <c r="H6" s="1" t="n">
        <v>2022</v>
      </c>
      <c r="I6" s="1" t="s">
        <v>272</v>
      </c>
      <c r="J6" s="99" t="s">
        <v>273</v>
      </c>
      <c r="K6" s="137" t="n">
        <v>7</v>
      </c>
      <c r="L6" s="137" t="s">
        <v>261</v>
      </c>
      <c r="M6" s="137" t="s">
        <v>274</v>
      </c>
      <c r="N6" s="3" t="s">
        <v>275</v>
      </c>
      <c r="O6" s="4"/>
      <c r="P6" s="4" t="s">
        <v>276</v>
      </c>
      <c r="Q6" s="4" t="s">
        <v>277</v>
      </c>
      <c r="R6" s="139" t="n">
        <v>1</v>
      </c>
      <c r="S6" s="139"/>
      <c r="T6" s="139"/>
      <c r="U6" s="139"/>
      <c r="V6" s="139"/>
      <c r="W6" s="139"/>
      <c r="X6" s="139"/>
      <c r="Y6" s="139" t="n">
        <v>0</v>
      </c>
      <c r="Z6" s="6"/>
      <c r="AA6" s="6"/>
      <c r="AB6" s="6"/>
      <c r="AC6" s="6"/>
      <c r="AD6" s="151"/>
      <c r="AE6" s="151"/>
      <c r="AF6" s="6"/>
      <c r="AG6" s="6"/>
      <c r="AH6" s="6"/>
      <c r="AI6" s="6"/>
      <c r="AJ6" s="6"/>
      <c r="AK6" s="7"/>
      <c r="AL6" s="7"/>
      <c r="AM6" s="7"/>
      <c r="AN6" s="7"/>
      <c r="AO6" s="7"/>
      <c r="AP6" s="7"/>
      <c r="AQ6" s="7"/>
      <c r="AR6" s="7"/>
      <c r="AS6" s="8"/>
      <c r="AT6" s="8"/>
      <c r="AU6" s="8"/>
      <c r="AV6" s="7"/>
      <c r="AW6" s="7"/>
      <c r="AX6" s="7"/>
      <c r="AY6" s="7"/>
      <c r="AZ6" s="7"/>
      <c r="BA6" s="7"/>
      <c r="BB6" s="7"/>
      <c r="BC6" s="7"/>
      <c r="BD6" s="7"/>
      <c r="BE6" s="7"/>
      <c r="BF6" s="7"/>
      <c r="BG6" s="9"/>
      <c r="BH6" s="9"/>
      <c r="BI6" s="9"/>
      <c r="BJ6" s="10"/>
      <c r="BK6" s="9"/>
      <c r="BL6" s="9"/>
      <c r="BM6" s="9"/>
      <c r="BN6" s="9"/>
      <c r="BO6" s="11"/>
      <c r="BP6" s="11"/>
      <c r="BQ6" s="11"/>
      <c r="BR6" s="11"/>
      <c r="BS6" s="11"/>
      <c r="BT6" s="11"/>
      <c r="BU6" s="152"/>
      <c r="BV6" s="83"/>
      <c r="BW6" s="5" t="n">
        <v>0</v>
      </c>
      <c r="BX6" s="5" t="n">
        <v>1</v>
      </c>
      <c r="BY6" s="5" t="n">
        <v>0</v>
      </c>
      <c r="BZ6" s="5" t="n">
        <v>1</v>
      </c>
      <c r="CA6" s="5" t="n">
        <v>0</v>
      </c>
      <c r="CB6" s="5" t="n">
        <v>0</v>
      </c>
      <c r="CC6" s="5" t="n">
        <v>0</v>
      </c>
      <c r="CD6" s="12" t="n">
        <v>0</v>
      </c>
      <c r="CE6" s="13" t="n">
        <v>0</v>
      </c>
      <c r="CF6" s="5" t="n">
        <v>0</v>
      </c>
      <c r="CG6" s="5" t="n">
        <v>0</v>
      </c>
      <c r="CH6" s="12" t="n">
        <v>0</v>
      </c>
      <c r="CI6" s="14" t="n">
        <v>1</v>
      </c>
      <c r="CJ6" s="12" t="n">
        <v>0</v>
      </c>
      <c r="CK6" s="15" t="n">
        <v>0</v>
      </c>
      <c r="CL6" s="16" t="n">
        <v>1</v>
      </c>
      <c r="CM6" s="16" t="n">
        <v>0</v>
      </c>
      <c r="CN6" s="17" t="n">
        <v>0</v>
      </c>
      <c r="CO6" s="18" t="n">
        <f aca="false">$BA6*BN6*(1-$CK6)</f>
        <v>0</v>
      </c>
      <c r="CP6" s="145" t="n">
        <f aca="false">$BA6*BO6*(1-$CK6)</f>
        <v>0</v>
      </c>
      <c r="CQ6" s="146" t="n">
        <f aca="false">$BA6*BQ6*(1-$CK6)</f>
        <v>0</v>
      </c>
      <c r="CR6" s="21" t="n">
        <f aca="false">$BB6*BN6*(1-$CK6)</f>
        <v>0</v>
      </c>
      <c r="CS6" s="19" t="n">
        <f aca="false">$BB6*BO6*(1-$CK6)</f>
        <v>0</v>
      </c>
      <c r="CT6" s="22" t="n">
        <f aca="false">$BB6*BQ6*(1-$CK6)</f>
        <v>0</v>
      </c>
      <c r="CU6" s="147" t="n">
        <v>0</v>
      </c>
      <c r="CV6" s="148" t="n">
        <v>0</v>
      </c>
      <c r="CW6" s="149" t="n">
        <v>0</v>
      </c>
      <c r="CX6" s="150"/>
      <c r="CY6" s="27" t="n">
        <v>10</v>
      </c>
      <c r="CZ6" s="33" t="n">
        <f aca="false">$H6*AS6</f>
        <v>0</v>
      </c>
      <c r="DA6" s="33" t="n">
        <f aca="false">$H6*AT6</f>
        <v>0</v>
      </c>
      <c r="DB6" s="33" t="n">
        <f aca="false">$H6*AU6</f>
        <v>0</v>
      </c>
      <c r="DC6" s="33" t="n">
        <f aca="false">$H6*AV6</f>
        <v>0</v>
      </c>
      <c r="DD6" s="28" t="n">
        <f aca="false">$H6*AH6</f>
        <v>0</v>
      </c>
      <c r="DE6" s="33" t="n">
        <f aca="false">$H6*AI6</f>
        <v>0</v>
      </c>
      <c r="DF6" s="33" t="n">
        <f aca="false">$H6*AJ6</f>
        <v>0</v>
      </c>
      <c r="DG6" s="33" t="n">
        <f aca="false">$H6*AK6</f>
        <v>0</v>
      </c>
      <c r="DH6" s="33" t="n">
        <f aca="false">$H6*AL6</f>
        <v>0</v>
      </c>
      <c r="DI6" s="33" t="n">
        <f aca="false">$H6*AM6</f>
        <v>0</v>
      </c>
      <c r="DJ6" s="33" t="n">
        <f aca="false">$H6*AN6</f>
        <v>0</v>
      </c>
      <c r="DK6" s="33" t="n">
        <f aca="false">$H6*AO6</f>
        <v>0</v>
      </c>
      <c r="DL6" s="33" t="n">
        <f aca="false">$H6*AP6</f>
        <v>0</v>
      </c>
      <c r="DM6" s="33" t="n">
        <f aca="false">$H6*AQ6</f>
        <v>0</v>
      </c>
      <c r="DN6" s="28" t="n">
        <f aca="false">$H6*BC6</f>
        <v>0</v>
      </c>
      <c r="DO6" s="33" t="n">
        <f aca="false">$H6*BD6</f>
        <v>0</v>
      </c>
      <c r="DP6" s="33" t="n">
        <f aca="false">$H6*BE6</f>
        <v>0</v>
      </c>
      <c r="DQ6" s="33" t="n">
        <f aca="false">$H6*BF6</f>
        <v>0</v>
      </c>
      <c r="DR6" s="33" t="n">
        <f aca="false">$H6*BG6</f>
        <v>0</v>
      </c>
      <c r="DS6" s="33" t="n">
        <f aca="false">$H6*BH6</f>
        <v>0</v>
      </c>
      <c r="DT6" s="33" t="n">
        <f aca="false">$H6*BI6</f>
        <v>0</v>
      </c>
      <c r="DU6" s="29" t="n">
        <f aca="false">$H6*BJ6</f>
        <v>0</v>
      </c>
      <c r="DV6" s="33" t="n">
        <f aca="false">AH6*$AQ6</f>
        <v>0</v>
      </c>
      <c r="DW6" s="33" t="n">
        <f aca="false">AI6*$AQ6</f>
        <v>0</v>
      </c>
      <c r="DX6" s="33" t="n">
        <f aca="false">AJ6*$AQ6</f>
        <v>0</v>
      </c>
      <c r="DY6" s="33" t="n">
        <f aca="false">AK6*$AQ6</f>
        <v>0</v>
      </c>
      <c r="DZ6" s="33" t="n">
        <f aca="false">AL6*$AQ6</f>
        <v>0</v>
      </c>
      <c r="EA6" s="33" t="n">
        <f aca="false">AM6*$AQ6</f>
        <v>0</v>
      </c>
      <c r="EB6" s="33" t="n">
        <f aca="false">AN6*$AQ6</f>
        <v>0</v>
      </c>
      <c r="EC6" s="33" t="n">
        <f aca="false">AO6*$AQ6</f>
        <v>0</v>
      </c>
      <c r="ED6" s="33" t="n">
        <f aca="false">AP6*$AQ6</f>
        <v>0</v>
      </c>
      <c r="EE6" s="29" t="n">
        <f aca="false">AC6*AG6</f>
        <v>0</v>
      </c>
      <c r="EF6" s="29" t="n">
        <f aca="false">CB6*CN6</f>
        <v>0</v>
      </c>
      <c r="EG6" s="30" t="n">
        <v>0</v>
      </c>
      <c r="EH6" s="33" t="n">
        <f aca="false">CD6</f>
        <v>0</v>
      </c>
      <c r="EI6" s="83" t="n">
        <f aca="false">BU6</f>
        <v>0</v>
      </c>
      <c r="EJ6" s="83" t="n">
        <f aca="false">BV6</f>
        <v>0</v>
      </c>
      <c r="EK6" s="33" t="n">
        <f aca="false">CC6</f>
        <v>0</v>
      </c>
      <c r="EL6" s="33" t="n">
        <f aca="false">CG6</f>
        <v>0</v>
      </c>
      <c r="EM6" s="33" t="n">
        <f aca="false">CJ6</f>
        <v>0</v>
      </c>
      <c r="EN6" s="71" t="n">
        <f aca="false">BR6</f>
        <v>0</v>
      </c>
      <c r="EO6" s="33" t="n">
        <f aca="false">BS6</f>
        <v>0</v>
      </c>
      <c r="EP6" s="71" t="n">
        <f aca="false">CB6</f>
        <v>0</v>
      </c>
      <c r="EQ6" s="33" t="n">
        <f aca="false">BX6</f>
        <v>1</v>
      </c>
      <c r="ER6" s="33" t="n">
        <f aca="false">BZ6</f>
        <v>1</v>
      </c>
      <c r="ES6" s="33" t="n">
        <f aca="false">BT6</f>
        <v>0</v>
      </c>
      <c r="ET6" s="33" t="n">
        <f aca="false">BY6</f>
        <v>0</v>
      </c>
      <c r="EU6" s="33" t="n">
        <f aca="false">CE6</f>
        <v>0</v>
      </c>
      <c r="EV6" s="33" t="n">
        <f aca="false">CF6</f>
        <v>0</v>
      </c>
      <c r="EW6" s="70" t="n">
        <f aca="false">CH6</f>
        <v>0</v>
      </c>
      <c r="EX6" s="33" t="n">
        <f aca="false">CI6</f>
        <v>1</v>
      </c>
      <c r="EY6" s="71" t="n">
        <f aca="false">BW6</f>
        <v>0</v>
      </c>
      <c r="EZ6" s="71" t="n">
        <f aca="false">CA6</f>
        <v>0</v>
      </c>
      <c r="FA6" s="71"/>
    </row>
    <row r="7" s="33" customFormat="true" ht="129.6" hidden="false" customHeight="false" outlineLevel="0" collapsed="false">
      <c r="A7" s="33" t="n">
        <v>3</v>
      </c>
      <c r="B7" s="1" t="s">
        <v>278</v>
      </c>
      <c r="C7" s="1" t="s">
        <v>279</v>
      </c>
      <c r="D7" s="1"/>
      <c r="E7" s="1" t="s">
        <v>280</v>
      </c>
      <c r="F7" s="1" t="s">
        <v>281</v>
      </c>
      <c r="G7" s="2" t="s">
        <v>282</v>
      </c>
      <c r="H7" s="1" t="n">
        <v>2021</v>
      </c>
      <c r="I7" s="1" t="s">
        <v>283</v>
      </c>
      <c r="J7" s="99" t="s">
        <v>284</v>
      </c>
      <c r="K7" s="137" t="n">
        <v>1</v>
      </c>
      <c r="L7" s="137" t="s">
        <v>261</v>
      </c>
      <c r="M7" s="137" t="s">
        <v>285</v>
      </c>
      <c r="N7" s="3"/>
      <c r="O7" s="4"/>
      <c r="P7" s="4"/>
      <c r="Q7" s="4" t="s">
        <v>286</v>
      </c>
      <c r="R7" s="139"/>
      <c r="S7" s="139"/>
      <c r="T7" s="139" t="n">
        <v>1</v>
      </c>
      <c r="U7" s="139"/>
      <c r="V7" s="139"/>
      <c r="W7" s="139"/>
      <c r="X7" s="139"/>
      <c r="Y7" s="139" t="n">
        <v>0</v>
      </c>
      <c r="Z7" s="6"/>
      <c r="AA7" s="6"/>
      <c r="AB7" s="6"/>
      <c r="AC7" s="151"/>
      <c r="AD7" s="151"/>
      <c r="AE7" s="151" t="n">
        <v>1</v>
      </c>
      <c r="AF7" s="6"/>
      <c r="AG7" s="6"/>
      <c r="AH7" s="153" t="s">
        <v>287</v>
      </c>
      <c r="AI7" s="6"/>
      <c r="AJ7" s="6"/>
      <c r="AK7" s="7"/>
      <c r="AL7" s="7" t="s">
        <v>288</v>
      </c>
      <c r="AM7" s="7"/>
      <c r="AN7" s="7"/>
      <c r="AO7" s="7"/>
      <c r="AP7" s="7"/>
      <c r="AQ7" s="7"/>
      <c r="AR7" s="7"/>
      <c r="AS7" s="8"/>
      <c r="AT7" s="8"/>
      <c r="AU7" s="8"/>
      <c r="AV7" s="7"/>
      <c r="AW7" s="7"/>
      <c r="AX7" s="7"/>
      <c r="AY7" s="7"/>
      <c r="AZ7" s="7"/>
      <c r="BA7" s="7"/>
      <c r="BB7" s="7"/>
      <c r="BC7" s="7"/>
      <c r="BD7" s="7"/>
      <c r="BE7" s="7"/>
      <c r="BF7" s="7"/>
      <c r="BG7" s="9"/>
      <c r="BH7" s="153" t="s">
        <v>289</v>
      </c>
      <c r="BI7" s="9" t="s">
        <v>290</v>
      </c>
      <c r="BJ7" s="10"/>
      <c r="BK7" s="9"/>
      <c r="BL7" s="9"/>
      <c r="BM7" s="9"/>
      <c r="BN7" s="9"/>
      <c r="BO7" s="11"/>
      <c r="BP7" s="11"/>
      <c r="BQ7" s="11"/>
      <c r="BR7" s="11"/>
      <c r="BS7" s="11"/>
      <c r="BT7" s="11"/>
      <c r="BU7" s="152"/>
      <c r="BV7" s="83"/>
      <c r="BW7" s="5" t="n">
        <v>0</v>
      </c>
      <c r="BX7" s="5" t="n">
        <v>0</v>
      </c>
      <c r="BY7" s="5" t="n">
        <v>0</v>
      </c>
      <c r="BZ7" s="5" t="n">
        <v>0</v>
      </c>
      <c r="CA7" s="5" t="n">
        <v>1</v>
      </c>
      <c r="CB7" s="5" t="n">
        <v>0</v>
      </c>
      <c r="CC7" s="5" t="n">
        <v>0</v>
      </c>
      <c r="CD7" s="12" t="n">
        <v>0</v>
      </c>
      <c r="CE7" s="13" t="n">
        <v>1</v>
      </c>
      <c r="CF7" s="5" t="n">
        <v>0</v>
      </c>
      <c r="CG7" s="154" t="n">
        <v>1</v>
      </c>
      <c r="CH7" s="151" t="n">
        <v>0</v>
      </c>
      <c r="CI7" s="14" t="n">
        <v>0</v>
      </c>
      <c r="CJ7" s="12" t="n">
        <v>0</v>
      </c>
      <c r="CK7" s="155" t="n">
        <v>0</v>
      </c>
      <c r="CL7" s="16" t="n">
        <v>0</v>
      </c>
      <c r="CM7" s="16" t="n">
        <v>1</v>
      </c>
      <c r="CN7" s="17" t="n">
        <v>0</v>
      </c>
      <c r="CO7" s="18" t="n">
        <f aca="false">$BA7*BN7*(1-$CK7)</f>
        <v>0</v>
      </c>
      <c r="CP7" s="145" t="n">
        <f aca="false">$BA7*BO7*(1-$CK7)</f>
        <v>0</v>
      </c>
      <c r="CQ7" s="146" t="n">
        <f aca="false">$BA7*BQ7*(1-$CK7)</f>
        <v>0</v>
      </c>
      <c r="CR7" s="21" t="n">
        <f aca="false">$BB7*BN7*(1-$CK7)</f>
        <v>0</v>
      </c>
      <c r="CS7" s="19" t="n">
        <f aca="false">$BB7*BO7*(1-$CK7)</f>
        <v>0</v>
      </c>
      <c r="CT7" s="22" t="n">
        <f aca="false">$BB7*BQ7*(1-$CK7)</f>
        <v>0</v>
      </c>
      <c r="CU7" s="147" t="n">
        <v>0</v>
      </c>
      <c r="CV7" s="148" t="n">
        <v>1</v>
      </c>
      <c r="CW7" s="149" t="n">
        <v>0</v>
      </c>
      <c r="CX7" s="150" t="n">
        <v>32</v>
      </c>
      <c r="CY7" s="27" t="n">
        <v>13</v>
      </c>
      <c r="CZ7" s="33" t="n">
        <f aca="false">$H7*AS7</f>
        <v>0</v>
      </c>
      <c r="DA7" s="33" t="n">
        <f aca="false">$H7*AT7</f>
        <v>0</v>
      </c>
      <c r="DB7" s="33" t="n">
        <f aca="false">$H7*AU7</f>
        <v>0</v>
      </c>
      <c r="DC7" s="33" t="n">
        <f aca="false">$H7*AV7</f>
        <v>0</v>
      </c>
      <c r="DD7" s="28" t="e">
        <f aca="false">$H7*AH7</f>
        <v>#VALUE!</v>
      </c>
      <c r="DE7" s="33" t="n">
        <f aca="false">$H7*AI7</f>
        <v>0</v>
      </c>
      <c r="DF7" s="33" t="n">
        <f aca="false">$H7*AJ7</f>
        <v>0</v>
      </c>
      <c r="DG7" s="33" t="n">
        <f aca="false">$H7*AK7</f>
        <v>0</v>
      </c>
      <c r="DH7" s="33" t="e">
        <f aca="false">$H7*AL7</f>
        <v>#VALUE!</v>
      </c>
      <c r="DI7" s="33" t="n">
        <f aca="false">$H7*AM7</f>
        <v>0</v>
      </c>
      <c r="DJ7" s="33" t="n">
        <f aca="false">$H7*AN7</f>
        <v>0</v>
      </c>
      <c r="DK7" s="33" t="n">
        <f aca="false">$H7*AO7</f>
        <v>0</v>
      </c>
      <c r="DL7" s="33" t="n">
        <f aca="false">$H7*AP7</f>
        <v>0</v>
      </c>
      <c r="DM7" s="33" t="n">
        <f aca="false">$H7*AQ7</f>
        <v>0</v>
      </c>
      <c r="DN7" s="28" t="n">
        <f aca="false">$H7*BC7</f>
        <v>0</v>
      </c>
      <c r="DO7" s="33" t="n">
        <f aca="false">$H7*BD7</f>
        <v>0</v>
      </c>
      <c r="DP7" s="33" t="n">
        <f aca="false">$H7*BE7</f>
        <v>0</v>
      </c>
      <c r="DQ7" s="33" t="n">
        <f aca="false">$H7*BF7</f>
        <v>0</v>
      </c>
      <c r="DR7" s="33" t="n">
        <f aca="false">$H7*BG7</f>
        <v>0</v>
      </c>
      <c r="DS7" s="33" t="e">
        <f aca="false">$H7*BH7</f>
        <v>#VALUE!</v>
      </c>
      <c r="DT7" s="33" t="e">
        <f aca="false">$H7*BI7</f>
        <v>#VALUE!</v>
      </c>
      <c r="DU7" s="29" t="n">
        <f aca="false">$H7*BJ7</f>
        <v>0</v>
      </c>
      <c r="DV7" s="33" t="e">
        <f aca="false">AH7*$AQ7</f>
        <v>#VALUE!</v>
      </c>
      <c r="DW7" s="33" t="n">
        <f aca="false">AI7*$AQ7</f>
        <v>0</v>
      </c>
      <c r="DX7" s="33" t="n">
        <f aca="false">AJ7*$AQ7</f>
        <v>0</v>
      </c>
      <c r="DY7" s="33" t="n">
        <f aca="false">AK7*$AQ7</f>
        <v>0</v>
      </c>
      <c r="DZ7" s="33" t="e">
        <f aca="false">AL7*$AQ7</f>
        <v>#VALUE!</v>
      </c>
      <c r="EA7" s="33" t="n">
        <f aca="false">AM7*$AQ7</f>
        <v>0</v>
      </c>
      <c r="EB7" s="33" t="n">
        <f aca="false">AN7*$AQ7</f>
        <v>0</v>
      </c>
      <c r="EC7" s="33" t="n">
        <f aca="false">AO7*$AQ7</f>
        <v>0</v>
      </c>
      <c r="ED7" s="33" t="n">
        <f aca="false">AP7*$AQ7</f>
        <v>0</v>
      </c>
      <c r="EE7" s="29" t="n">
        <f aca="false">AC7*AG7</f>
        <v>0</v>
      </c>
      <c r="EF7" s="29" t="n">
        <f aca="false">CB7*CN7</f>
        <v>0</v>
      </c>
      <c r="EG7" s="30" t="n">
        <v>0</v>
      </c>
      <c r="EH7" s="33" t="n">
        <f aca="false">CD7</f>
        <v>0</v>
      </c>
      <c r="EI7" s="83" t="n">
        <f aca="false">BU7</f>
        <v>0</v>
      </c>
      <c r="EJ7" s="83" t="n">
        <f aca="false">BV7</f>
        <v>0</v>
      </c>
      <c r="EK7" s="33" t="n">
        <f aca="false">CC7</f>
        <v>0</v>
      </c>
      <c r="EL7" s="33" t="n">
        <f aca="false">CG7</f>
        <v>1</v>
      </c>
      <c r="EM7" s="33" t="n">
        <f aca="false">CJ7</f>
        <v>0</v>
      </c>
      <c r="EN7" s="71" t="n">
        <f aca="false">BR7</f>
        <v>0</v>
      </c>
      <c r="EO7" s="33" t="n">
        <f aca="false">BS7</f>
        <v>0</v>
      </c>
      <c r="EP7" s="71" t="n">
        <f aca="false">CB7</f>
        <v>0</v>
      </c>
      <c r="EQ7" s="33" t="n">
        <f aca="false">BX7</f>
        <v>0</v>
      </c>
      <c r="ER7" s="33" t="n">
        <f aca="false">BZ7</f>
        <v>0</v>
      </c>
      <c r="ES7" s="33" t="n">
        <f aca="false">BT7</f>
        <v>0</v>
      </c>
      <c r="ET7" s="33" t="n">
        <f aca="false">BY7</f>
        <v>0</v>
      </c>
      <c r="EU7" s="33" t="n">
        <f aca="false">CE7</f>
        <v>1</v>
      </c>
      <c r="EV7" s="33" t="n">
        <f aca="false">CF7</f>
        <v>0</v>
      </c>
      <c r="EW7" s="70" t="n">
        <f aca="false">CH7</f>
        <v>0</v>
      </c>
      <c r="EX7" s="33" t="n">
        <f aca="false">CI7</f>
        <v>0</v>
      </c>
      <c r="EY7" s="71" t="n">
        <f aca="false">BW7</f>
        <v>0</v>
      </c>
      <c r="EZ7" s="71" t="n">
        <f aca="false">CA7</f>
        <v>1</v>
      </c>
      <c r="FA7" s="71"/>
    </row>
    <row r="8" s="33" customFormat="true" ht="273.6" hidden="false" customHeight="false" outlineLevel="0" collapsed="false">
      <c r="A8" s="33" t="n">
        <v>4</v>
      </c>
      <c r="B8" s="1" t="s">
        <v>254</v>
      </c>
      <c r="C8" s="1" t="s">
        <v>291</v>
      </c>
      <c r="D8" s="1"/>
      <c r="E8" s="1" t="s">
        <v>292</v>
      </c>
      <c r="F8" s="1" t="s">
        <v>293</v>
      </c>
      <c r="G8" s="2" t="s">
        <v>294</v>
      </c>
      <c r="H8" s="1" t="n">
        <v>2020</v>
      </c>
      <c r="I8" s="1" t="s">
        <v>283</v>
      </c>
      <c r="J8" s="99"/>
      <c r="K8" s="137" t="n">
        <v>12</v>
      </c>
      <c r="L8" s="137" t="s">
        <v>295</v>
      </c>
      <c r="M8" s="137" t="s">
        <v>296</v>
      </c>
      <c r="N8" s="3"/>
      <c r="O8" s="4"/>
      <c r="P8" s="4" t="s">
        <v>297</v>
      </c>
      <c r="Q8" s="4" t="s">
        <v>298</v>
      </c>
      <c r="R8" s="156"/>
      <c r="S8" s="156"/>
      <c r="T8" s="156" t="n">
        <v>1</v>
      </c>
      <c r="U8" s="156"/>
      <c r="V8" s="156"/>
      <c r="W8" s="156"/>
      <c r="X8" s="156"/>
      <c r="Y8" s="157" t="n">
        <v>0</v>
      </c>
      <c r="Z8" s="6"/>
      <c r="AA8" s="6"/>
      <c r="AB8" s="6"/>
      <c r="AC8" s="158"/>
      <c r="AD8" s="158" t="n">
        <v>1</v>
      </c>
      <c r="AE8" s="158"/>
      <c r="AF8" s="6"/>
      <c r="AG8" s="6"/>
      <c r="AH8" s="153" t="s">
        <v>299</v>
      </c>
      <c r="AI8" s="6"/>
      <c r="AJ8" s="6"/>
      <c r="AK8" s="7"/>
      <c r="AL8" s="7"/>
      <c r="AM8" s="7"/>
      <c r="AN8" s="7"/>
      <c r="AO8" s="7"/>
      <c r="AP8" s="7"/>
      <c r="AQ8" s="7"/>
      <c r="AR8" s="7"/>
      <c r="AS8" s="159"/>
      <c r="AT8" s="159"/>
      <c r="AU8" s="159"/>
      <c r="AV8" s="160"/>
      <c r="AW8" s="7"/>
      <c r="AX8" s="7"/>
      <c r="AY8" s="7"/>
      <c r="AZ8" s="7"/>
      <c r="BA8" s="7"/>
      <c r="BB8" s="7"/>
      <c r="BC8" s="7"/>
      <c r="BD8" s="7"/>
      <c r="BE8" s="7"/>
      <c r="BF8" s="7"/>
      <c r="BG8" s="161"/>
      <c r="BH8" s="162"/>
      <c r="BI8" s="162"/>
      <c r="BJ8" s="163"/>
      <c r="BK8" s="162"/>
      <c r="BL8" s="162"/>
      <c r="BM8" s="162"/>
      <c r="BN8" s="162"/>
      <c r="BO8" s="11"/>
      <c r="BP8" s="11"/>
      <c r="BQ8" s="11"/>
      <c r="BR8" s="11"/>
      <c r="BS8" s="11"/>
      <c r="BT8" s="11"/>
      <c r="BU8" s="152"/>
      <c r="BV8" s="83"/>
      <c r="BW8" s="156" t="n">
        <v>1</v>
      </c>
      <c r="BX8" s="156" t="n">
        <v>0</v>
      </c>
      <c r="BY8" s="156" t="n">
        <v>0</v>
      </c>
      <c r="BZ8" s="156" t="n">
        <v>0</v>
      </c>
      <c r="CA8" s="164" t="n">
        <v>0</v>
      </c>
      <c r="CB8" s="156" t="n">
        <v>0</v>
      </c>
      <c r="CC8" s="156" t="n">
        <v>0</v>
      </c>
      <c r="CD8" s="165" t="n">
        <v>0</v>
      </c>
      <c r="CE8" s="166" t="n">
        <v>0</v>
      </c>
      <c r="CF8" s="167" t="n">
        <v>1</v>
      </c>
      <c r="CG8" s="167" t="n">
        <v>0</v>
      </c>
      <c r="CH8" s="168" t="n">
        <v>0</v>
      </c>
      <c r="CI8" s="169" t="n">
        <v>0</v>
      </c>
      <c r="CJ8" s="165" t="n">
        <v>0</v>
      </c>
      <c r="CK8" s="15" t="n">
        <v>0</v>
      </c>
      <c r="CL8" s="16" t="n">
        <v>0</v>
      </c>
      <c r="CM8" s="16" t="n">
        <v>0</v>
      </c>
      <c r="CN8" s="17" t="n">
        <v>0</v>
      </c>
      <c r="CO8" s="18" t="n">
        <f aca="false">$BA8*BN8*(1-$CK8)</f>
        <v>0</v>
      </c>
      <c r="CP8" s="145" t="n">
        <f aca="false">$BA8*BO8*(1-$CK8)</f>
        <v>0</v>
      </c>
      <c r="CQ8" s="146" t="n">
        <f aca="false">$BA8*BQ8*(1-$CK8)</f>
        <v>0</v>
      </c>
      <c r="CR8" s="21" t="n">
        <f aca="false">$BB8*BN8*(1-$CK8)</f>
        <v>0</v>
      </c>
      <c r="CS8" s="19" t="n">
        <f aca="false">$BB8*BO8*(1-$CK8)</f>
        <v>0</v>
      </c>
      <c r="CT8" s="22" t="n">
        <f aca="false">$BB8*BQ8*(1-$CK8)</f>
        <v>0</v>
      </c>
      <c r="CU8" s="147" t="n">
        <v>0</v>
      </c>
      <c r="CV8" s="148" t="n">
        <v>0</v>
      </c>
      <c r="CW8" s="170" t="n">
        <v>1</v>
      </c>
      <c r="CX8" s="171" t="n">
        <v>6</v>
      </c>
      <c r="CY8" s="27" t="n">
        <v>14</v>
      </c>
      <c r="CZ8" s="33" t="n">
        <f aca="false">$H8*AS8</f>
        <v>0</v>
      </c>
      <c r="DA8" s="33" t="n">
        <f aca="false">$H8*AT8</f>
        <v>0</v>
      </c>
      <c r="DB8" s="33" t="n">
        <f aca="false">$H8*AU8</f>
        <v>0</v>
      </c>
      <c r="DC8" s="33" t="n">
        <f aca="false">$H8*AV8</f>
        <v>0</v>
      </c>
      <c r="DD8" s="28" t="e">
        <f aca="false">$H8*AH8</f>
        <v>#VALUE!</v>
      </c>
      <c r="DE8" s="33" t="n">
        <f aca="false">$H8*AI8</f>
        <v>0</v>
      </c>
      <c r="DF8" s="33" t="n">
        <f aca="false">$H8*AJ8</f>
        <v>0</v>
      </c>
      <c r="DG8" s="33" t="n">
        <f aca="false">$H8*AK8</f>
        <v>0</v>
      </c>
      <c r="DH8" s="33" t="n">
        <f aca="false">$H8*AL8</f>
        <v>0</v>
      </c>
      <c r="DI8" s="33" t="n">
        <f aca="false">$H8*AM8</f>
        <v>0</v>
      </c>
      <c r="DJ8" s="33" t="n">
        <f aca="false">$H8*AN8</f>
        <v>0</v>
      </c>
      <c r="DK8" s="33" t="n">
        <f aca="false">$H8*AO8</f>
        <v>0</v>
      </c>
      <c r="DL8" s="33" t="n">
        <f aca="false">$H8*AP8</f>
        <v>0</v>
      </c>
      <c r="DM8" s="33" t="n">
        <f aca="false">$H8*AQ8</f>
        <v>0</v>
      </c>
      <c r="DN8" s="28" t="n">
        <f aca="false">$H8*BC8</f>
        <v>0</v>
      </c>
      <c r="DO8" s="33" t="n">
        <f aca="false">$H8*BD8</f>
        <v>0</v>
      </c>
      <c r="DP8" s="33" t="n">
        <f aca="false">$H8*BE8</f>
        <v>0</v>
      </c>
      <c r="DQ8" s="33" t="n">
        <f aca="false">$H8*BF8</f>
        <v>0</v>
      </c>
      <c r="DR8" s="33" t="n">
        <f aca="false">$H8*BG8</f>
        <v>0</v>
      </c>
      <c r="DS8" s="33" t="n">
        <f aca="false">$H8*BH8</f>
        <v>0</v>
      </c>
      <c r="DT8" s="33" t="n">
        <f aca="false">$H8*BI8</f>
        <v>0</v>
      </c>
      <c r="DU8" s="29" t="n">
        <f aca="false">$H8*BJ8</f>
        <v>0</v>
      </c>
      <c r="DV8" s="33" t="e">
        <f aca="false">AH8*$AQ8</f>
        <v>#VALUE!</v>
      </c>
      <c r="DW8" s="33" t="n">
        <f aca="false">AI8*$AQ8</f>
        <v>0</v>
      </c>
      <c r="DX8" s="33" t="n">
        <f aca="false">AJ8*$AQ8</f>
        <v>0</v>
      </c>
      <c r="DY8" s="33" t="n">
        <f aca="false">AK8*$AQ8</f>
        <v>0</v>
      </c>
      <c r="DZ8" s="33" t="n">
        <f aca="false">AL8*$AQ8</f>
        <v>0</v>
      </c>
      <c r="EA8" s="33" t="n">
        <f aca="false">AM8*$AQ8</f>
        <v>0</v>
      </c>
      <c r="EB8" s="33" t="n">
        <f aca="false">AN8*$AQ8</f>
        <v>0</v>
      </c>
      <c r="EC8" s="33" t="n">
        <f aca="false">AO8*$AQ8</f>
        <v>0</v>
      </c>
      <c r="ED8" s="33" t="n">
        <f aca="false">AP8*$AQ8</f>
        <v>0</v>
      </c>
      <c r="EE8" s="29" t="n">
        <f aca="false">AC8*AG8</f>
        <v>0</v>
      </c>
      <c r="EF8" s="29" t="n">
        <f aca="false">CB8*CN8</f>
        <v>0</v>
      </c>
      <c r="EG8" s="30" t="n">
        <v>0</v>
      </c>
      <c r="EH8" s="33" t="n">
        <f aca="false">CD8</f>
        <v>0</v>
      </c>
      <c r="EI8" s="83" t="n">
        <f aca="false">BU8</f>
        <v>0</v>
      </c>
      <c r="EJ8" s="83" t="n">
        <f aca="false">BV8</f>
        <v>0</v>
      </c>
      <c r="EK8" s="33" t="n">
        <f aca="false">CC8</f>
        <v>0</v>
      </c>
      <c r="EL8" s="33" t="n">
        <f aca="false">CG8</f>
        <v>0</v>
      </c>
      <c r="EM8" s="33" t="n">
        <f aca="false">CJ8</f>
        <v>0</v>
      </c>
      <c r="EN8" s="71" t="n">
        <f aca="false">BR8</f>
        <v>0</v>
      </c>
      <c r="EO8" s="33" t="n">
        <f aca="false">BS8</f>
        <v>0</v>
      </c>
      <c r="EP8" s="71" t="n">
        <f aca="false">CB8</f>
        <v>0</v>
      </c>
      <c r="EQ8" s="33" t="n">
        <f aca="false">BX8</f>
        <v>0</v>
      </c>
      <c r="ER8" s="33" t="n">
        <f aca="false">BZ8</f>
        <v>0</v>
      </c>
      <c r="ES8" s="33" t="n">
        <f aca="false">BT8</f>
        <v>0</v>
      </c>
      <c r="ET8" s="33" t="n">
        <f aca="false">BY8</f>
        <v>0</v>
      </c>
      <c r="EU8" s="33" t="n">
        <f aca="false">CE8</f>
        <v>0</v>
      </c>
      <c r="EV8" s="33" t="n">
        <f aca="false">CF8</f>
        <v>1</v>
      </c>
      <c r="EW8" s="70" t="n">
        <f aca="false">CH8</f>
        <v>0</v>
      </c>
      <c r="EX8" s="33" t="n">
        <f aca="false">CI8</f>
        <v>0</v>
      </c>
      <c r="EY8" s="71" t="n">
        <f aca="false">BW8</f>
        <v>1</v>
      </c>
      <c r="EZ8" s="71" t="n">
        <f aca="false">CA8</f>
        <v>0</v>
      </c>
      <c r="FA8" s="71"/>
    </row>
    <row r="9" s="33" customFormat="true" ht="230.45" hidden="false" customHeight="false" outlineLevel="0" collapsed="false">
      <c r="A9" s="33" t="n">
        <v>5</v>
      </c>
      <c r="B9" s="1" t="s">
        <v>254</v>
      </c>
      <c r="C9" s="1" t="s">
        <v>291</v>
      </c>
      <c r="D9" s="1"/>
      <c r="E9" s="1" t="s">
        <v>300</v>
      </c>
      <c r="F9" s="1" t="s">
        <v>301</v>
      </c>
      <c r="G9" s="2" t="s">
        <v>294</v>
      </c>
      <c r="H9" s="1" t="n">
        <v>2020</v>
      </c>
      <c r="I9" s="1" t="s">
        <v>283</v>
      </c>
      <c r="J9" s="99"/>
      <c r="K9" s="137" t="n">
        <v>24</v>
      </c>
      <c r="L9" s="137" t="s">
        <v>302</v>
      </c>
      <c r="M9" s="137" t="s">
        <v>303</v>
      </c>
      <c r="N9" s="3" t="s">
        <v>304</v>
      </c>
      <c r="O9" s="4"/>
      <c r="P9" s="4" t="s">
        <v>305</v>
      </c>
      <c r="Q9" s="4" t="s">
        <v>306</v>
      </c>
      <c r="R9" s="139" t="n">
        <v>1</v>
      </c>
      <c r="S9" s="139"/>
      <c r="T9" s="139" t="n">
        <v>1</v>
      </c>
      <c r="U9" s="139"/>
      <c r="V9" s="139"/>
      <c r="W9" s="139"/>
      <c r="X9" s="139"/>
      <c r="Y9" s="139" t="n">
        <v>0</v>
      </c>
      <c r="Z9" s="6"/>
      <c r="AA9" s="6"/>
      <c r="AB9" s="6"/>
      <c r="AC9" s="151"/>
      <c r="AD9" s="151"/>
      <c r="AE9" s="6"/>
      <c r="AF9" s="6"/>
      <c r="AG9" s="6"/>
      <c r="AH9" s="6"/>
      <c r="AI9" s="6"/>
      <c r="AJ9" s="6"/>
      <c r="AK9" s="7"/>
      <c r="AL9" s="7"/>
      <c r="AM9" s="7"/>
      <c r="AN9" s="7"/>
      <c r="AO9" s="7"/>
      <c r="AP9" s="7"/>
      <c r="AQ9" s="7"/>
      <c r="AR9" s="7" t="n">
        <v>50</v>
      </c>
      <c r="AS9" s="8"/>
      <c r="AT9" s="8"/>
      <c r="AU9" s="8"/>
      <c r="AV9" s="7"/>
      <c r="AW9" s="7"/>
      <c r="AX9" s="7"/>
      <c r="AY9" s="7"/>
      <c r="AZ9" s="7"/>
      <c r="BA9" s="7"/>
      <c r="BB9" s="7"/>
      <c r="BC9" s="7"/>
      <c r="BD9" s="7"/>
      <c r="BE9" s="7"/>
      <c r="BF9" s="7"/>
      <c r="BG9" s="9"/>
      <c r="BH9" s="9"/>
      <c r="BI9" s="9"/>
      <c r="BJ9" s="10"/>
      <c r="BK9" s="9"/>
      <c r="BL9" s="9"/>
      <c r="BM9" s="9"/>
      <c r="BN9" s="9"/>
      <c r="BO9" s="11"/>
      <c r="BP9" s="11"/>
      <c r="BQ9" s="11"/>
      <c r="BR9" s="11"/>
      <c r="BS9" s="11"/>
      <c r="BT9" s="11"/>
      <c r="BU9" s="152"/>
      <c r="BV9" s="83"/>
      <c r="BW9" s="5" t="n">
        <v>0</v>
      </c>
      <c r="BX9" s="5" t="n">
        <v>0</v>
      </c>
      <c r="BY9" s="5" t="n">
        <v>0</v>
      </c>
      <c r="BZ9" s="5" t="n">
        <v>0</v>
      </c>
      <c r="CA9" s="5" t="n">
        <v>0</v>
      </c>
      <c r="CB9" s="5" t="n">
        <v>0</v>
      </c>
      <c r="CC9" s="5" t="n">
        <v>0</v>
      </c>
      <c r="CD9" s="12" t="n">
        <v>0</v>
      </c>
      <c r="CE9" s="13" t="n">
        <v>0</v>
      </c>
      <c r="CF9" s="5" t="n">
        <v>0</v>
      </c>
      <c r="CG9" s="5" t="n">
        <v>0</v>
      </c>
      <c r="CH9" s="12" t="n">
        <v>0</v>
      </c>
      <c r="CI9" s="14" t="n">
        <v>1</v>
      </c>
      <c r="CJ9" s="12" t="n">
        <v>0</v>
      </c>
      <c r="CK9" s="15" t="n">
        <v>0</v>
      </c>
      <c r="CL9" s="16" t="n">
        <v>0</v>
      </c>
      <c r="CM9" s="16" t="n">
        <v>1</v>
      </c>
      <c r="CN9" s="17" t="n">
        <v>0</v>
      </c>
      <c r="CO9" s="18" t="n">
        <f aca="false">$BA9*BN9*(1-$CK9)</f>
        <v>0</v>
      </c>
      <c r="CP9" s="145" t="n">
        <f aca="false">$BA9*BO9*(1-$CK9)</f>
        <v>0</v>
      </c>
      <c r="CQ9" s="146" t="n">
        <f aca="false">$BA9*BQ9*(1-$CK9)</f>
        <v>0</v>
      </c>
      <c r="CR9" s="21" t="n">
        <f aca="false">$BB9*BN9*(1-$CK9)</f>
        <v>0</v>
      </c>
      <c r="CS9" s="19" t="n">
        <f aca="false">$BB9*BO9*(1-$CK9)</f>
        <v>0</v>
      </c>
      <c r="CT9" s="22" t="n">
        <f aca="false">$BB9*BQ9*(1-$CK9)</f>
        <v>0</v>
      </c>
      <c r="CU9" s="147" t="n">
        <v>0</v>
      </c>
      <c r="CV9" s="148" t="n">
        <v>0</v>
      </c>
      <c r="CW9" s="149" t="n">
        <v>0</v>
      </c>
      <c r="CX9" s="150"/>
      <c r="CY9" s="27" t="n">
        <v>15</v>
      </c>
      <c r="CZ9" s="33" t="n">
        <f aca="false">$H9*AS9</f>
        <v>0</v>
      </c>
      <c r="DA9" s="33" t="n">
        <f aca="false">$H9*AT9</f>
        <v>0</v>
      </c>
      <c r="DB9" s="33" t="n">
        <f aca="false">$H9*AU9</f>
        <v>0</v>
      </c>
      <c r="DC9" s="33" t="n">
        <f aca="false">$H9*AV9</f>
        <v>0</v>
      </c>
      <c r="DD9" s="28" t="n">
        <f aca="false">$H9*AH9</f>
        <v>0</v>
      </c>
      <c r="DE9" s="33" t="n">
        <f aca="false">$H9*AI9</f>
        <v>0</v>
      </c>
      <c r="DF9" s="33" t="n">
        <f aca="false">$H9*AJ9</f>
        <v>0</v>
      </c>
      <c r="DG9" s="33" t="n">
        <f aca="false">$H9*AK9</f>
        <v>0</v>
      </c>
      <c r="DH9" s="33" t="n">
        <f aca="false">$H9*AL9</f>
        <v>0</v>
      </c>
      <c r="DI9" s="33" t="n">
        <f aca="false">$H9*AM9</f>
        <v>0</v>
      </c>
      <c r="DJ9" s="33" t="n">
        <f aca="false">$H9*AN9</f>
        <v>0</v>
      </c>
      <c r="DK9" s="33" t="n">
        <f aca="false">$H9*AO9</f>
        <v>0</v>
      </c>
      <c r="DL9" s="33" t="n">
        <f aca="false">$H9*AP9</f>
        <v>0</v>
      </c>
      <c r="DM9" s="33" t="n">
        <f aca="false">$H9*AQ9</f>
        <v>0</v>
      </c>
      <c r="DN9" s="28" t="n">
        <f aca="false">$H9*BC9</f>
        <v>0</v>
      </c>
      <c r="DO9" s="33" t="n">
        <f aca="false">$H9*BD9</f>
        <v>0</v>
      </c>
      <c r="DP9" s="33" t="n">
        <f aca="false">$H9*BE9</f>
        <v>0</v>
      </c>
      <c r="DQ9" s="33" t="n">
        <f aca="false">$H9*BF9</f>
        <v>0</v>
      </c>
      <c r="DR9" s="33" t="n">
        <f aca="false">$H9*BG9</f>
        <v>0</v>
      </c>
      <c r="DS9" s="33" t="n">
        <f aca="false">$H9*BH9</f>
        <v>0</v>
      </c>
      <c r="DT9" s="33" t="n">
        <f aca="false">$H9*BI9</f>
        <v>0</v>
      </c>
      <c r="DU9" s="29" t="n">
        <f aca="false">$H9*BJ9</f>
        <v>0</v>
      </c>
      <c r="DV9" s="33" t="n">
        <f aca="false">AH9*$AQ9</f>
        <v>0</v>
      </c>
      <c r="DW9" s="33" t="n">
        <f aca="false">AI9*$AQ9</f>
        <v>0</v>
      </c>
      <c r="DX9" s="33" t="n">
        <f aca="false">AJ9*$AQ9</f>
        <v>0</v>
      </c>
      <c r="DY9" s="33" t="n">
        <f aca="false">AK9*$AQ9</f>
        <v>0</v>
      </c>
      <c r="DZ9" s="33" t="n">
        <f aca="false">AL9*$AQ9</f>
        <v>0</v>
      </c>
      <c r="EA9" s="33" t="n">
        <f aca="false">AM9*$AQ9</f>
        <v>0</v>
      </c>
      <c r="EB9" s="33" t="n">
        <f aca="false">AN9*$AQ9</f>
        <v>0</v>
      </c>
      <c r="EC9" s="33" t="n">
        <f aca="false">AO9*$AQ9</f>
        <v>0</v>
      </c>
      <c r="ED9" s="33" t="n">
        <f aca="false">AP9*$AQ9</f>
        <v>0</v>
      </c>
      <c r="EE9" s="29" t="n">
        <f aca="false">AC9*AG9</f>
        <v>0</v>
      </c>
      <c r="EF9" s="29" t="n">
        <f aca="false">CB9*CN9</f>
        <v>0</v>
      </c>
      <c r="EG9" s="30" t="n">
        <v>0</v>
      </c>
      <c r="EH9" s="33" t="n">
        <f aca="false">CD9</f>
        <v>0</v>
      </c>
      <c r="EI9" s="83" t="n">
        <f aca="false">BU9</f>
        <v>0</v>
      </c>
      <c r="EJ9" s="83" t="n">
        <f aca="false">BV9</f>
        <v>0</v>
      </c>
      <c r="EK9" s="33" t="n">
        <f aca="false">CC9</f>
        <v>0</v>
      </c>
      <c r="EL9" s="33" t="n">
        <f aca="false">CG9</f>
        <v>0</v>
      </c>
      <c r="EM9" s="33" t="n">
        <f aca="false">CJ9</f>
        <v>0</v>
      </c>
      <c r="EN9" s="71" t="n">
        <f aca="false">BR9</f>
        <v>0</v>
      </c>
      <c r="EO9" s="33" t="n">
        <f aca="false">BS9</f>
        <v>0</v>
      </c>
      <c r="EP9" s="71" t="n">
        <f aca="false">CB9</f>
        <v>0</v>
      </c>
      <c r="EQ9" s="33" t="n">
        <f aca="false">BX9</f>
        <v>0</v>
      </c>
      <c r="ER9" s="33" t="n">
        <f aca="false">BZ9</f>
        <v>0</v>
      </c>
      <c r="ES9" s="33" t="n">
        <f aca="false">BT9</f>
        <v>0</v>
      </c>
      <c r="ET9" s="33" t="n">
        <f aca="false">BY9</f>
        <v>0</v>
      </c>
      <c r="EU9" s="33" t="n">
        <f aca="false">CE9</f>
        <v>0</v>
      </c>
      <c r="EV9" s="33" t="n">
        <f aca="false">CF9</f>
        <v>0</v>
      </c>
      <c r="EW9" s="70" t="n">
        <f aca="false">CH9</f>
        <v>0</v>
      </c>
      <c r="EX9" s="33" t="n">
        <f aca="false">CI9</f>
        <v>1</v>
      </c>
      <c r="EY9" s="71" t="n">
        <f aca="false">BW9</f>
        <v>0</v>
      </c>
      <c r="EZ9" s="71" t="n">
        <f aca="false">CA9</f>
        <v>0</v>
      </c>
      <c r="FA9" s="71"/>
    </row>
    <row r="10" s="33" customFormat="true" ht="86.45" hidden="false" customHeight="false" outlineLevel="0" collapsed="false">
      <c r="A10" s="33" t="n">
        <v>6</v>
      </c>
      <c r="B10" s="1" t="s">
        <v>254</v>
      </c>
      <c r="C10" s="1" t="s">
        <v>307</v>
      </c>
      <c r="D10" s="1"/>
      <c r="E10" s="1" t="s">
        <v>308</v>
      </c>
      <c r="F10" s="1" t="s">
        <v>309</v>
      </c>
      <c r="G10" s="2" t="s">
        <v>310</v>
      </c>
      <c r="H10" s="1" t="n">
        <v>2017</v>
      </c>
      <c r="I10" s="1" t="s">
        <v>283</v>
      </c>
      <c r="J10" s="99" t="s">
        <v>311</v>
      </c>
      <c r="K10" s="137" t="n">
        <v>6</v>
      </c>
      <c r="L10" s="137" t="s">
        <v>261</v>
      </c>
      <c r="M10" s="137" t="s">
        <v>312</v>
      </c>
      <c r="N10" s="3"/>
      <c r="O10" s="4"/>
      <c r="P10" s="4" t="s">
        <v>313</v>
      </c>
      <c r="Q10" s="4" t="s">
        <v>314</v>
      </c>
      <c r="R10" s="139"/>
      <c r="S10" s="139"/>
      <c r="T10" s="139"/>
      <c r="U10" s="139"/>
      <c r="V10" s="139"/>
      <c r="W10" s="139" t="n">
        <v>1</v>
      </c>
      <c r="X10" s="139"/>
      <c r="Y10" s="139" t="n">
        <v>0</v>
      </c>
      <c r="Z10" s="6"/>
      <c r="AA10" s="6"/>
      <c r="AB10" s="6"/>
      <c r="AC10" s="6"/>
      <c r="AD10" s="6"/>
      <c r="AE10" s="6"/>
      <c r="AF10" s="6"/>
      <c r="AG10" s="6"/>
      <c r="AH10" s="6"/>
      <c r="AI10" s="172"/>
      <c r="AJ10" s="6"/>
      <c r="AK10" s="7"/>
      <c r="AL10" s="173"/>
      <c r="AM10" s="7"/>
      <c r="AN10" s="7"/>
      <c r="AO10" s="7"/>
      <c r="AP10" s="7"/>
      <c r="AQ10" s="7"/>
      <c r="AR10" s="7"/>
      <c r="AS10" s="8"/>
      <c r="AT10" s="8"/>
      <c r="AU10" s="8"/>
      <c r="AV10" s="174"/>
      <c r="AW10" s="7"/>
      <c r="AX10" s="7"/>
      <c r="AY10" s="7"/>
      <c r="AZ10" s="7"/>
      <c r="BA10" s="7"/>
      <c r="BB10" s="7"/>
      <c r="BC10" s="7"/>
      <c r="BD10" s="7"/>
      <c r="BE10" s="7"/>
      <c r="BF10" s="7"/>
      <c r="BG10" s="9"/>
      <c r="BH10" s="9"/>
      <c r="BI10" s="9"/>
      <c r="BJ10" s="10"/>
      <c r="BK10" s="9"/>
      <c r="BL10" s="9"/>
      <c r="BM10" s="9"/>
      <c r="BN10" s="9"/>
      <c r="BO10" s="11"/>
      <c r="BP10" s="11"/>
      <c r="BQ10" s="11"/>
      <c r="BR10" s="11"/>
      <c r="BS10" s="11"/>
      <c r="BT10" s="11"/>
      <c r="BU10" s="152"/>
      <c r="BV10" s="83"/>
      <c r="BW10" s="5" t="n">
        <v>1</v>
      </c>
      <c r="BX10" s="5" t="n">
        <v>0</v>
      </c>
      <c r="BY10" s="5" t="n">
        <v>0</v>
      </c>
      <c r="BZ10" s="5" t="n">
        <v>0</v>
      </c>
      <c r="CA10" s="5" t="n">
        <v>1</v>
      </c>
      <c r="CB10" s="5" t="n">
        <v>0</v>
      </c>
      <c r="CC10" s="5" t="n">
        <v>0</v>
      </c>
      <c r="CD10" s="12" t="n">
        <v>1</v>
      </c>
      <c r="CE10" s="13" t="n">
        <v>0</v>
      </c>
      <c r="CF10" s="5" t="n">
        <v>0</v>
      </c>
      <c r="CG10" s="5" t="n">
        <v>1</v>
      </c>
      <c r="CH10" s="12" t="n">
        <v>0</v>
      </c>
      <c r="CI10" s="14" t="n">
        <v>0</v>
      </c>
      <c r="CJ10" s="12" t="n">
        <v>0</v>
      </c>
      <c r="CK10" s="15" t="n">
        <v>0</v>
      </c>
      <c r="CL10" s="16" t="n">
        <v>0</v>
      </c>
      <c r="CM10" s="16" t="n">
        <v>1</v>
      </c>
      <c r="CN10" s="17" t="n">
        <v>1</v>
      </c>
      <c r="CO10" s="18" t="n">
        <f aca="false">$BA10*BN10*(1-$CK10)</f>
        <v>0</v>
      </c>
      <c r="CP10" s="145" t="n">
        <f aca="false">$BA10*BO10*(1-$CK10)</f>
        <v>0</v>
      </c>
      <c r="CQ10" s="146" t="n">
        <f aca="false">$BA10*BQ10*(1-$CK10)</f>
        <v>0</v>
      </c>
      <c r="CR10" s="21" t="n">
        <f aca="false">$BB10*BN10*(1-$CK10)</f>
        <v>0</v>
      </c>
      <c r="CS10" s="19" t="n">
        <f aca="false">$BB10*BO10*(1-$CK10)</f>
        <v>0</v>
      </c>
      <c r="CT10" s="22" t="n">
        <f aca="false">$BB10*BQ10*(1-$CK10)</f>
        <v>0</v>
      </c>
      <c r="CU10" s="147" t="n">
        <v>0</v>
      </c>
      <c r="CV10" s="148" t="n">
        <v>1</v>
      </c>
      <c r="CW10" s="149" t="n">
        <v>0</v>
      </c>
      <c r="CX10" s="150" t="n">
        <v>10</v>
      </c>
      <c r="CY10" s="27" t="n">
        <v>22</v>
      </c>
      <c r="CZ10" s="33" t="n">
        <f aca="false">$H10*AS10</f>
        <v>0</v>
      </c>
      <c r="DA10" s="33" t="n">
        <f aca="false">$H10*AT10</f>
        <v>0</v>
      </c>
      <c r="DB10" s="33" t="n">
        <f aca="false">$H10*AU10</f>
        <v>0</v>
      </c>
      <c r="DC10" s="33" t="n">
        <f aca="false">$H10*AV11</f>
        <v>8205.156</v>
      </c>
      <c r="DD10" s="28" t="n">
        <f aca="false">$H10*AH10</f>
        <v>0</v>
      </c>
      <c r="DE10" s="33" t="e">
        <f aca="false">$H10*AI11</f>
        <v>#VALUE!</v>
      </c>
      <c r="DF10" s="33" t="n">
        <f aca="false">$H10*AJ10</f>
        <v>0</v>
      </c>
      <c r="DG10" s="33" t="n">
        <f aca="false">$H10*AK10</f>
        <v>0</v>
      </c>
      <c r="DH10" s="33" t="e">
        <f aca="false">$H10*AL11</f>
        <v>#VALUE!</v>
      </c>
      <c r="DI10" s="33" t="n">
        <f aca="false">$H10*AM10</f>
        <v>0</v>
      </c>
      <c r="DJ10" s="33" t="n">
        <f aca="false">$H10*AN10</f>
        <v>0</v>
      </c>
      <c r="DK10" s="33" t="n">
        <f aca="false">$H10*AO10</f>
        <v>0</v>
      </c>
      <c r="DL10" s="33" t="n">
        <f aca="false">$H10*AP10</f>
        <v>0</v>
      </c>
      <c r="DM10" s="33" t="n">
        <f aca="false">$H10*AQ10</f>
        <v>0</v>
      </c>
      <c r="DN10" s="28" t="n">
        <f aca="false">$H10*BC10</f>
        <v>0</v>
      </c>
      <c r="DO10" s="33" t="n">
        <f aca="false">$H10*BD10</f>
        <v>0</v>
      </c>
      <c r="DP10" s="33" t="n">
        <f aca="false">$H10*BE10</f>
        <v>0</v>
      </c>
      <c r="DQ10" s="33" t="n">
        <f aca="false">$H10*BF10</f>
        <v>0</v>
      </c>
      <c r="DR10" s="33" t="n">
        <f aca="false">$H10*BG10</f>
        <v>0</v>
      </c>
      <c r="DS10" s="33" t="n">
        <f aca="false">$H10*BH10</f>
        <v>0</v>
      </c>
      <c r="DT10" s="33" t="n">
        <f aca="false">$H10*BI10</f>
        <v>0</v>
      </c>
      <c r="DU10" s="29" t="n">
        <f aca="false">$H10*BJ10</f>
        <v>0</v>
      </c>
      <c r="DV10" s="33" t="n">
        <f aca="false">AH10*$AQ10</f>
        <v>0</v>
      </c>
      <c r="DW10" s="33" t="e">
        <f aca="false">AI11*$AQ10</f>
        <v>#VALUE!</v>
      </c>
      <c r="DX10" s="33" t="n">
        <f aca="false">AJ10*$AQ10</f>
        <v>0</v>
      </c>
      <c r="DY10" s="33" t="n">
        <f aca="false">AK10*$AQ10</f>
        <v>0</v>
      </c>
      <c r="DZ10" s="33" t="e">
        <f aca="false">AL11*$AQ10</f>
        <v>#VALUE!</v>
      </c>
      <c r="EA10" s="33" t="n">
        <f aca="false">AM10*$AQ10</f>
        <v>0</v>
      </c>
      <c r="EB10" s="33" t="n">
        <f aca="false">AN10*$AQ10</f>
        <v>0</v>
      </c>
      <c r="EC10" s="33" t="n">
        <f aca="false">AO10*$AQ10</f>
        <v>0</v>
      </c>
      <c r="ED10" s="33" t="n">
        <f aca="false">AP10*$AQ10</f>
        <v>0</v>
      </c>
      <c r="EE10" s="29" t="n">
        <f aca="false">AC10*AG10</f>
        <v>0</v>
      </c>
      <c r="EF10" s="29" t="n">
        <f aca="false">CB10*CN10</f>
        <v>0</v>
      </c>
      <c r="EG10" s="30" t="n">
        <v>0</v>
      </c>
      <c r="EH10" s="33" t="n">
        <f aca="false">CD10</f>
        <v>1</v>
      </c>
      <c r="EI10" s="83" t="n">
        <f aca="false">BU10</f>
        <v>0</v>
      </c>
      <c r="EJ10" s="83" t="n">
        <f aca="false">BV10</f>
        <v>0</v>
      </c>
      <c r="EK10" s="33" t="n">
        <f aca="false">CC10</f>
        <v>0</v>
      </c>
      <c r="EL10" s="33" t="n">
        <f aca="false">CG10</f>
        <v>1</v>
      </c>
      <c r="EM10" s="33" t="n">
        <f aca="false">CJ10</f>
        <v>0</v>
      </c>
      <c r="EN10" s="71" t="n">
        <f aca="false">BR10</f>
        <v>0</v>
      </c>
      <c r="EO10" s="33" t="n">
        <f aca="false">BS10</f>
        <v>0</v>
      </c>
      <c r="EP10" s="71" t="n">
        <f aca="false">CB10</f>
        <v>0</v>
      </c>
      <c r="EQ10" s="33" t="n">
        <f aca="false">BX10</f>
        <v>0</v>
      </c>
      <c r="ER10" s="33" t="n">
        <f aca="false">BZ10</f>
        <v>0</v>
      </c>
      <c r="ES10" s="33" t="n">
        <f aca="false">BT10</f>
        <v>0</v>
      </c>
      <c r="ET10" s="33" t="n">
        <f aca="false">BY10</f>
        <v>0</v>
      </c>
      <c r="EU10" s="33" t="n">
        <f aca="false">CE10</f>
        <v>0</v>
      </c>
      <c r="EV10" s="33" t="n">
        <f aca="false">CF10</f>
        <v>0</v>
      </c>
      <c r="EW10" s="70" t="n">
        <f aca="false">CH10</f>
        <v>0</v>
      </c>
      <c r="EX10" s="33" t="n">
        <f aca="false">CI10</f>
        <v>0</v>
      </c>
      <c r="EY10" s="71" t="n">
        <f aca="false">BW10</f>
        <v>1</v>
      </c>
      <c r="EZ10" s="71" t="n">
        <f aca="false">CA10</f>
        <v>1</v>
      </c>
      <c r="FA10" s="71"/>
    </row>
    <row r="11" s="33" customFormat="true" ht="331.15" hidden="false" customHeight="false" outlineLevel="0" collapsed="false">
      <c r="A11" s="33" t="n">
        <v>7</v>
      </c>
      <c r="B11" s="1" t="s">
        <v>254</v>
      </c>
      <c r="C11" s="1" t="s">
        <v>307</v>
      </c>
      <c r="D11" s="1"/>
      <c r="E11" s="1" t="s">
        <v>308</v>
      </c>
      <c r="F11" s="1" t="s">
        <v>315</v>
      </c>
      <c r="G11" s="2" t="s">
        <v>316</v>
      </c>
      <c r="H11" s="1" t="n">
        <v>2018</v>
      </c>
      <c r="I11" s="1" t="s">
        <v>283</v>
      </c>
      <c r="J11" s="99" t="s">
        <v>317</v>
      </c>
      <c r="K11" s="137" t="n">
        <v>5</v>
      </c>
      <c r="L11" s="137" t="s">
        <v>261</v>
      </c>
      <c r="M11" s="137" t="s">
        <v>318</v>
      </c>
      <c r="N11" s="3" t="s">
        <v>319</v>
      </c>
      <c r="O11" s="4"/>
      <c r="P11" s="4" t="s">
        <v>320</v>
      </c>
      <c r="Q11" s="4" t="s">
        <v>321</v>
      </c>
      <c r="R11" s="139" t="n">
        <v>1</v>
      </c>
      <c r="S11" s="139"/>
      <c r="T11" s="139"/>
      <c r="U11" s="139"/>
      <c r="V11" s="139"/>
      <c r="W11" s="139" t="n">
        <v>1</v>
      </c>
      <c r="X11" s="139"/>
      <c r="Y11" s="139" t="n">
        <v>0</v>
      </c>
      <c r="Z11" s="6"/>
      <c r="AA11" s="6"/>
      <c r="AB11" s="6"/>
      <c r="AC11" s="6"/>
      <c r="AD11" s="6"/>
      <c r="AE11" s="6" t="n">
        <v>1</v>
      </c>
      <c r="AF11" s="6"/>
      <c r="AG11" s="6" t="s">
        <v>322</v>
      </c>
      <c r="AH11" s="6"/>
      <c r="AI11" s="6" t="s">
        <v>323</v>
      </c>
      <c r="AJ11" s="6"/>
      <c r="AK11" s="7"/>
      <c r="AL11" s="7" t="s">
        <v>324</v>
      </c>
      <c r="AM11" s="7"/>
      <c r="AN11" s="7"/>
      <c r="AO11" s="7"/>
      <c r="AP11" s="7"/>
      <c r="AQ11" s="7"/>
      <c r="AR11" s="7"/>
      <c r="AS11" s="8"/>
      <c r="AT11" s="8"/>
      <c r="AU11" s="8"/>
      <c r="AV11" s="7" t="n">
        <v>4.068</v>
      </c>
      <c r="AW11" s="7"/>
      <c r="AX11" s="7"/>
      <c r="AY11" s="7"/>
      <c r="AZ11" s="7"/>
      <c r="BA11" s="7"/>
      <c r="BB11" s="7"/>
      <c r="BC11" s="7"/>
      <c r="BD11" s="7"/>
      <c r="BE11" s="7"/>
      <c r="BF11" s="7"/>
      <c r="BG11" s="9"/>
      <c r="BH11" s="9"/>
      <c r="BI11" s="9"/>
      <c r="BJ11" s="10"/>
      <c r="BK11" s="9"/>
      <c r="BL11" s="9"/>
      <c r="BM11" s="9"/>
      <c r="BN11" s="9"/>
      <c r="BO11" s="11"/>
      <c r="BP11" s="11"/>
      <c r="BQ11" s="11"/>
      <c r="BR11" s="11"/>
      <c r="BS11" s="11"/>
      <c r="BT11" s="11"/>
      <c r="BU11" s="152"/>
      <c r="BV11" s="83"/>
      <c r="BW11" s="5" t="n">
        <v>1</v>
      </c>
      <c r="BX11" s="5" t="n">
        <v>0</v>
      </c>
      <c r="BY11" s="5" t="n">
        <v>0</v>
      </c>
      <c r="BZ11" s="5" t="n">
        <v>0</v>
      </c>
      <c r="CA11" s="5" t="n">
        <v>0</v>
      </c>
      <c r="CB11" s="5" t="n">
        <v>0</v>
      </c>
      <c r="CC11" s="5" t="n">
        <v>0</v>
      </c>
      <c r="CD11" s="12" t="n">
        <v>1</v>
      </c>
      <c r="CE11" s="13" t="n">
        <v>0</v>
      </c>
      <c r="CF11" s="5" t="n">
        <v>0</v>
      </c>
      <c r="CG11" s="5" t="n">
        <v>1</v>
      </c>
      <c r="CH11" s="12" t="n">
        <v>0</v>
      </c>
      <c r="CI11" s="14" t="n">
        <v>0</v>
      </c>
      <c r="CJ11" s="12" t="n">
        <v>0</v>
      </c>
      <c r="CK11" s="15" t="n">
        <v>0</v>
      </c>
      <c r="CL11" s="16" t="n">
        <v>0</v>
      </c>
      <c r="CM11" s="16" t="n">
        <v>0</v>
      </c>
      <c r="CN11" s="17" t="n">
        <v>1</v>
      </c>
      <c r="CO11" s="18" t="n">
        <f aca="false">$BA11*BN11*(1-$CK11)</f>
        <v>0</v>
      </c>
      <c r="CP11" s="145" t="n">
        <f aca="false">$BA11*BO11*(1-$CK11)</f>
        <v>0</v>
      </c>
      <c r="CQ11" s="146" t="n">
        <f aca="false">$BA11*BQ11*(1-$CK11)</f>
        <v>0</v>
      </c>
      <c r="CR11" s="21" t="n">
        <f aca="false">$BB11*BN11*(1-$CK11)</f>
        <v>0</v>
      </c>
      <c r="CS11" s="19" t="n">
        <f aca="false">$BB11*BO11*(1-$CK11)</f>
        <v>0</v>
      </c>
      <c r="CT11" s="22" t="n">
        <f aca="false">$BB11*BQ11*(1-$CK11)</f>
        <v>0</v>
      </c>
      <c r="CU11" s="147" t="n">
        <v>0</v>
      </c>
      <c r="CV11" s="148" t="n">
        <v>0</v>
      </c>
      <c r="CW11" s="149" t="n">
        <v>0</v>
      </c>
      <c r="CX11" s="150"/>
      <c r="CY11" s="27" t="n">
        <v>23</v>
      </c>
      <c r="CZ11" s="33" t="n">
        <f aca="false">$H11*AS11</f>
        <v>0</v>
      </c>
      <c r="DA11" s="33" t="n">
        <f aca="false">$H11*AT11</f>
        <v>0</v>
      </c>
      <c r="DB11" s="33" t="n">
        <f aca="false">$H11*AU11</f>
        <v>0</v>
      </c>
      <c r="DC11" s="33" t="e">
        <f aca="false">$H11*#REF!</f>
        <v>#REF!</v>
      </c>
      <c r="DD11" s="28" t="n">
        <f aca="false">$H11*AH11</f>
        <v>0</v>
      </c>
      <c r="DE11" s="33" t="e">
        <f aca="false">$H11*#REF!</f>
        <v>#REF!</v>
      </c>
      <c r="DF11" s="33" t="n">
        <f aca="false">$H11*AJ11</f>
        <v>0</v>
      </c>
      <c r="DG11" s="33" t="n">
        <f aca="false">$H11*AK11</f>
        <v>0</v>
      </c>
      <c r="DH11" s="33" t="e">
        <f aca="false">$H11*#REF!</f>
        <v>#REF!</v>
      </c>
      <c r="DI11" s="33" t="n">
        <f aca="false">$H11*AM11</f>
        <v>0</v>
      </c>
      <c r="DJ11" s="33" t="n">
        <f aca="false">$H11*AN11</f>
        <v>0</v>
      </c>
      <c r="DK11" s="33" t="n">
        <f aca="false">$H11*AO11</f>
        <v>0</v>
      </c>
      <c r="DL11" s="33" t="n">
        <f aca="false">$H11*AP11</f>
        <v>0</v>
      </c>
      <c r="DM11" s="33" t="n">
        <f aca="false">$H11*AQ11</f>
        <v>0</v>
      </c>
      <c r="DN11" s="28" t="n">
        <f aca="false">$H11*BC11</f>
        <v>0</v>
      </c>
      <c r="DO11" s="33" t="n">
        <f aca="false">$H11*BD11</f>
        <v>0</v>
      </c>
      <c r="DP11" s="33" t="n">
        <f aca="false">$H11*BE11</f>
        <v>0</v>
      </c>
      <c r="DQ11" s="33" t="n">
        <f aca="false">$H11*BF11</f>
        <v>0</v>
      </c>
      <c r="DR11" s="33" t="n">
        <f aca="false">$H11*BG11</f>
        <v>0</v>
      </c>
      <c r="DS11" s="33" t="n">
        <f aca="false">$H11*BH11</f>
        <v>0</v>
      </c>
      <c r="DT11" s="33" t="n">
        <f aca="false">$H11*BI11</f>
        <v>0</v>
      </c>
      <c r="DU11" s="29" t="n">
        <f aca="false">$H11*BJ11</f>
        <v>0</v>
      </c>
      <c r="DV11" s="33" t="n">
        <f aca="false">AH11*$AQ11</f>
        <v>0</v>
      </c>
      <c r="DW11" s="33" t="e">
        <f aca="false">#REF!*$AQ11</f>
        <v>#REF!</v>
      </c>
      <c r="DX11" s="33" t="n">
        <f aca="false">AJ11*$AQ11</f>
        <v>0</v>
      </c>
      <c r="DY11" s="33" t="n">
        <f aca="false">AK11*$AQ11</f>
        <v>0</v>
      </c>
      <c r="DZ11" s="33" t="e">
        <f aca="false">#REF!*$AQ11</f>
        <v>#REF!</v>
      </c>
      <c r="EA11" s="33" t="n">
        <f aca="false">AM11*$AQ11</f>
        <v>0</v>
      </c>
      <c r="EB11" s="33" t="n">
        <f aca="false">AN11*$AQ11</f>
        <v>0</v>
      </c>
      <c r="EC11" s="33" t="n">
        <f aca="false">AO11*$AQ11</f>
        <v>0</v>
      </c>
      <c r="ED11" s="33" t="n">
        <f aca="false">AP11*$AQ11</f>
        <v>0</v>
      </c>
      <c r="EE11" s="29" t="e">
        <f aca="false">AC11*AG11</f>
        <v>#VALUE!</v>
      </c>
      <c r="EF11" s="29" t="n">
        <f aca="false">CB11*CN11</f>
        <v>0</v>
      </c>
      <c r="EG11" s="30" t="n">
        <v>0</v>
      </c>
      <c r="EH11" s="33" t="n">
        <f aca="false">CD11</f>
        <v>1</v>
      </c>
      <c r="EI11" s="83" t="n">
        <f aca="false">BU11</f>
        <v>0</v>
      </c>
      <c r="EJ11" s="83" t="n">
        <f aca="false">BV11</f>
        <v>0</v>
      </c>
      <c r="EK11" s="33" t="n">
        <f aca="false">CC11</f>
        <v>0</v>
      </c>
      <c r="EL11" s="33" t="n">
        <f aca="false">CG11</f>
        <v>1</v>
      </c>
      <c r="EM11" s="33" t="n">
        <f aca="false">CJ11</f>
        <v>0</v>
      </c>
      <c r="EN11" s="71" t="n">
        <f aca="false">BR11</f>
        <v>0</v>
      </c>
      <c r="EO11" s="33" t="n">
        <f aca="false">BS11</f>
        <v>0</v>
      </c>
      <c r="EP11" s="71" t="n">
        <f aca="false">CB11</f>
        <v>0</v>
      </c>
      <c r="EQ11" s="33" t="n">
        <f aca="false">BX11</f>
        <v>0</v>
      </c>
      <c r="ER11" s="33" t="n">
        <f aca="false">BZ11</f>
        <v>0</v>
      </c>
      <c r="ES11" s="33" t="n">
        <f aca="false">BT11</f>
        <v>0</v>
      </c>
      <c r="ET11" s="33" t="n">
        <f aca="false">BY11</f>
        <v>0</v>
      </c>
      <c r="EU11" s="33" t="n">
        <f aca="false">CE11</f>
        <v>0</v>
      </c>
      <c r="EV11" s="33" t="n">
        <f aca="false">CF11</f>
        <v>0</v>
      </c>
      <c r="EW11" s="70" t="n">
        <f aca="false">CH11</f>
        <v>0</v>
      </c>
      <c r="EX11" s="33" t="n">
        <f aca="false">CI11</f>
        <v>0</v>
      </c>
      <c r="EY11" s="71" t="n">
        <f aca="false">BW11</f>
        <v>1</v>
      </c>
      <c r="EZ11" s="71" t="n">
        <f aca="false">CA11</f>
        <v>0</v>
      </c>
      <c r="FA11" s="71"/>
    </row>
    <row r="12" s="33" customFormat="true" ht="288" hidden="false" customHeight="false" outlineLevel="0" collapsed="false">
      <c r="A12" s="33" t="n">
        <v>8</v>
      </c>
      <c r="B12" s="1" t="s">
        <v>254</v>
      </c>
      <c r="C12" s="1" t="s">
        <v>325</v>
      </c>
      <c r="D12" s="1"/>
      <c r="E12" s="1" t="s">
        <v>326</v>
      </c>
      <c r="F12" s="1" t="s">
        <v>327</v>
      </c>
      <c r="G12" s="2" t="s">
        <v>328</v>
      </c>
      <c r="H12" s="1" t="n">
        <v>2020</v>
      </c>
      <c r="I12" s="1" t="s">
        <v>329</v>
      </c>
      <c r="J12" s="99" t="s">
        <v>330</v>
      </c>
      <c r="K12" s="137" t="n">
        <v>1</v>
      </c>
      <c r="L12" s="137" t="s">
        <v>331</v>
      </c>
      <c r="M12" s="137" t="s">
        <v>332</v>
      </c>
      <c r="N12" s="175" t="s">
        <v>333</v>
      </c>
      <c r="O12" s="4"/>
      <c r="P12" s="4" t="s">
        <v>334</v>
      </c>
      <c r="Q12" s="4" t="s">
        <v>335</v>
      </c>
      <c r="R12" s="139"/>
      <c r="S12" s="139"/>
      <c r="T12" s="139" t="n">
        <v>1</v>
      </c>
      <c r="U12" s="139"/>
      <c r="V12" s="139"/>
      <c r="W12" s="139" t="n">
        <v>1</v>
      </c>
      <c r="X12" s="139"/>
      <c r="Y12" s="139" t="n">
        <v>0</v>
      </c>
      <c r="Z12" s="6"/>
      <c r="AA12" s="6"/>
      <c r="AB12" s="6"/>
      <c r="AC12" s="6"/>
      <c r="AD12" s="6"/>
      <c r="AE12" s="6"/>
      <c r="AF12" s="6"/>
      <c r="AG12" s="6"/>
      <c r="AH12" s="6"/>
      <c r="AI12" s="6"/>
      <c r="AJ12" s="6"/>
      <c r="AK12" s="7"/>
      <c r="AL12" s="7"/>
      <c r="AM12" s="7"/>
      <c r="AN12" s="7"/>
      <c r="AO12" s="7"/>
      <c r="AP12" s="7"/>
      <c r="AQ12" s="7"/>
      <c r="AR12" s="7"/>
      <c r="AS12" s="8"/>
      <c r="AT12" s="8"/>
      <c r="AU12" s="8"/>
      <c r="AV12" s="7"/>
      <c r="AW12" s="7"/>
      <c r="AX12" s="7"/>
      <c r="AY12" s="7"/>
      <c r="AZ12" s="7"/>
      <c r="BA12" s="7"/>
      <c r="BB12" s="7"/>
      <c r="BC12" s="7"/>
      <c r="BD12" s="7"/>
      <c r="BE12" s="7"/>
      <c r="BF12" s="7"/>
      <c r="BG12" s="9"/>
      <c r="BH12" s="9"/>
      <c r="BI12" s="9"/>
      <c r="BJ12" s="10"/>
      <c r="BK12" s="9"/>
      <c r="BL12" s="9"/>
      <c r="BM12" s="9"/>
      <c r="BN12" s="9"/>
      <c r="BO12" s="11"/>
      <c r="BP12" s="11"/>
      <c r="BQ12" s="11"/>
      <c r="BR12" s="11"/>
      <c r="BS12" s="11"/>
      <c r="BT12" s="11"/>
      <c r="BU12" s="152"/>
      <c r="BV12" s="83"/>
      <c r="BW12" s="5" t="n">
        <v>1</v>
      </c>
      <c r="BX12" s="5" t="n">
        <v>0</v>
      </c>
      <c r="BY12" s="5" t="n">
        <v>0</v>
      </c>
      <c r="BZ12" s="5" t="n">
        <v>0</v>
      </c>
      <c r="CA12" s="5" t="n">
        <v>0</v>
      </c>
      <c r="CB12" s="5" t="n">
        <v>1</v>
      </c>
      <c r="CC12" s="5" t="n">
        <v>0</v>
      </c>
      <c r="CD12" s="12" t="n">
        <v>1</v>
      </c>
      <c r="CE12" s="13" t="n">
        <v>0</v>
      </c>
      <c r="CF12" s="5" t="n">
        <v>0</v>
      </c>
      <c r="CG12" s="5" t="n">
        <v>0</v>
      </c>
      <c r="CH12" s="12" t="n">
        <v>0</v>
      </c>
      <c r="CI12" s="14" t="n">
        <v>0</v>
      </c>
      <c r="CJ12" s="12" t="n">
        <v>0</v>
      </c>
      <c r="CK12" s="15" t="n">
        <v>0</v>
      </c>
      <c r="CL12" s="16" t="n">
        <v>0</v>
      </c>
      <c r="CM12" s="16" t="n">
        <v>1</v>
      </c>
      <c r="CN12" s="17" t="n">
        <v>0</v>
      </c>
      <c r="CO12" s="18" t="n">
        <f aca="false">$BA12*BN12*(1-$CK12)</f>
        <v>0</v>
      </c>
      <c r="CP12" s="145" t="n">
        <f aca="false">$BA12*BO12*(1-$CK12)</f>
        <v>0</v>
      </c>
      <c r="CQ12" s="146" t="n">
        <f aca="false">$BA12*BQ12*(1-$CK12)</f>
        <v>0</v>
      </c>
      <c r="CR12" s="21" t="n">
        <f aca="false">$BB12*BN12*(1-$CK12)</f>
        <v>0</v>
      </c>
      <c r="CS12" s="19" t="n">
        <f aca="false">$BB12*BO12*(1-$CK12)</f>
        <v>0</v>
      </c>
      <c r="CT12" s="22" t="n">
        <f aca="false">$BB12*BQ12*(1-$CK12)</f>
        <v>0</v>
      </c>
      <c r="CU12" s="147" t="n">
        <v>0</v>
      </c>
      <c r="CV12" s="148" t="n">
        <v>1</v>
      </c>
      <c r="CW12" s="149" t="n">
        <v>0</v>
      </c>
      <c r="CX12" s="150" t="s">
        <v>267</v>
      </c>
      <c r="CY12" s="27" t="n">
        <v>24</v>
      </c>
      <c r="CZ12" s="33" t="n">
        <f aca="false">$H12*AS12</f>
        <v>0</v>
      </c>
      <c r="DA12" s="33" t="n">
        <f aca="false">$H12*AT12</f>
        <v>0</v>
      </c>
      <c r="DB12" s="33" t="n">
        <f aca="false">$H12*AU12</f>
        <v>0</v>
      </c>
      <c r="DC12" s="33" t="n">
        <f aca="false">$H12*AV12</f>
        <v>0</v>
      </c>
      <c r="DD12" s="28" t="n">
        <f aca="false">$H12*AH12</f>
        <v>0</v>
      </c>
      <c r="DE12" s="33" t="n">
        <f aca="false">$H12*AI12</f>
        <v>0</v>
      </c>
      <c r="DF12" s="33" t="n">
        <f aca="false">$H12*AJ12</f>
        <v>0</v>
      </c>
      <c r="DG12" s="33" t="n">
        <f aca="false">$H12*AK12</f>
        <v>0</v>
      </c>
      <c r="DH12" s="33" t="n">
        <f aca="false">$H12*AL12</f>
        <v>0</v>
      </c>
      <c r="DI12" s="33" t="n">
        <f aca="false">$H12*AM12</f>
        <v>0</v>
      </c>
      <c r="DJ12" s="33" t="n">
        <f aca="false">$H12*AN12</f>
        <v>0</v>
      </c>
      <c r="DK12" s="33" t="n">
        <f aca="false">$H12*AO12</f>
        <v>0</v>
      </c>
      <c r="DL12" s="33" t="n">
        <f aca="false">$H12*AP12</f>
        <v>0</v>
      </c>
      <c r="DM12" s="33" t="n">
        <f aca="false">$H12*AQ12</f>
        <v>0</v>
      </c>
      <c r="DN12" s="28" t="n">
        <f aca="false">$H12*BC12</f>
        <v>0</v>
      </c>
      <c r="DO12" s="33" t="n">
        <f aca="false">$H12*BD12</f>
        <v>0</v>
      </c>
      <c r="DP12" s="33" t="n">
        <f aca="false">$H12*BE12</f>
        <v>0</v>
      </c>
      <c r="DQ12" s="33" t="n">
        <f aca="false">$H12*BF12</f>
        <v>0</v>
      </c>
      <c r="DR12" s="33" t="n">
        <f aca="false">$H12*BG12</f>
        <v>0</v>
      </c>
      <c r="DS12" s="33" t="n">
        <f aca="false">$H12*BH12</f>
        <v>0</v>
      </c>
      <c r="DT12" s="33" t="n">
        <f aca="false">$H12*BI12</f>
        <v>0</v>
      </c>
      <c r="DU12" s="29" t="n">
        <f aca="false">$H12*BJ12</f>
        <v>0</v>
      </c>
      <c r="DV12" s="33" t="n">
        <f aca="false">AH12*$AQ12</f>
        <v>0</v>
      </c>
      <c r="DW12" s="33" t="n">
        <f aca="false">AI12*$AQ12</f>
        <v>0</v>
      </c>
      <c r="DX12" s="33" t="n">
        <f aca="false">AJ12*$AQ12</f>
        <v>0</v>
      </c>
      <c r="DY12" s="33" t="n">
        <f aca="false">AK12*$AQ12</f>
        <v>0</v>
      </c>
      <c r="DZ12" s="33" t="n">
        <f aca="false">AL12*$AQ12</f>
        <v>0</v>
      </c>
      <c r="EA12" s="33" t="n">
        <f aca="false">AM12*$AQ12</f>
        <v>0</v>
      </c>
      <c r="EB12" s="33" t="n">
        <f aca="false">AN12*$AQ12</f>
        <v>0</v>
      </c>
      <c r="EC12" s="33" t="n">
        <f aca="false">AO12*$AQ12</f>
        <v>0</v>
      </c>
      <c r="ED12" s="33" t="n">
        <f aca="false">AP12*$AQ12</f>
        <v>0</v>
      </c>
      <c r="EE12" s="29" t="n">
        <f aca="false">AC12*AG12</f>
        <v>0</v>
      </c>
      <c r="EF12" s="29" t="n">
        <f aca="false">CB12*CN12</f>
        <v>0</v>
      </c>
      <c r="EG12" s="30" t="n">
        <v>0</v>
      </c>
      <c r="EH12" s="33" t="n">
        <f aca="false">CD12</f>
        <v>1</v>
      </c>
      <c r="EI12" s="83" t="n">
        <f aca="false">BU12</f>
        <v>0</v>
      </c>
      <c r="EJ12" s="83" t="n">
        <f aca="false">BV12</f>
        <v>0</v>
      </c>
      <c r="EK12" s="33" t="n">
        <f aca="false">CC12</f>
        <v>0</v>
      </c>
      <c r="EL12" s="33" t="n">
        <f aca="false">CG12</f>
        <v>0</v>
      </c>
      <c r="EM12" s="33" t="n">
        <f aca="false">CJ12</f>
        <v>0</v>
      </c>
      <c r="EN12" s="71" t="n">
        <f aca="false">BR12</f>
        <v>0</v>
      </c>
      <c r="EO12" s="33" t="n">
        <f aca="false">BS12</f>
        <v>0</v>
      </c>
      <c r="EP12" s="71" t="n">
        <f aca="false">CB12</f>
        <v>1</v>
      </c>
      <c r="EQ12" s="33" t="n">
        <f aca="false">BX12</f>
        <v>0</v>
      </c>
      <c r="ER12" s="33" t="n">
        <f aca="false">BZ12</f>
        <v>0</v>
      </c>
      <c r="ES12" s="33" t="n">
        <f aca="false">BT12</f>
        <v>0</v>
      </c>
      <c r="ET12" s="33" t="n">
        <f aca="false">BY12</f>
        <v>0</v>
      </c>
      <c r="EU12" s="33" t="n">
        <f aca="false">CE12</f>
        <v>0</v>
      </c>
      <c r="EV12" s="33" t="n">
        <f aca="false">CF12</f>
        <v>0</v>
      </c>
      <c r="EW12" s="70" t="n">
        <f aca="false">CH12</f>
        <v>0</v>
      </c>
      <c r="EX12" s="33" t="n">
        <f aca="false">CI12</f>
        <v>0</v>
      </c>
      <c r="EY12" s="71" t="n">
        <f aca="false">BW12</f>
        <v>1</v>
      </c>
      <c r="EZ12" s="71" t="n">
        <f aca="false">CA12</f>
        <v>0</v>
      </c>
      <c r="FA12" s="71"/>
    </row>
    <row r="13" s="33" customFormat="true" ht="172.9" hidden="false" customHeight="false" outlineLevel="0" collapsed="false">
      <c r="A13" s="33" t="n">
        <v>9</v>
      </c>
      <c r="B13" s="1" t="s">
        <v>254</v>
      </c>
      <c r="C13" s="1" t="s">
        <v>325</v>
      </c>
      <c r="D13" s="1"/>
      <c r="E13" s="1" t="s">
        <v>326</v>
      </c>
      <c r="F13" s="1" t="s">
        <v>336</v>
      </c>
      <c r="G13" s="2" t="s">
        <v>337</v>
      </c>
      <c r="H13" s="1" t="n">
        <v>2021</v>
      </c>
      <c r="I13" s="1" t="s">
        <v>283</v>
      </c>
      <c r="J13" s="99" t="s">
        <v>338</v>
      </c>
      <c r="K13" s="137" t="s">
        <v>339</v>
      </c>
      <c r="L13" s="137" t="s">
        <v>331</v>
      </c>
      <c r="M13" s="137" t="s">
        <v>340</v>
      </c>
      <c r="N13" s="175" t="s">
        <v>341</v>
      </c>
      <c r="O13" s="4"/>
      <c r="P13" s="4" t="s">
        <v>342</v>
      </c>
      <c r="Q13" s="4" t="s">
        <v>343</v>
      </c>
      <c r="R13" s="139"/>
      <c r="S13" s="139"/>
      <c r="T13" s="139" t="n">
        <v>1</v>
      </c>
      <c r="U13" s="139"/>
      <c r="V13" s="139"/>
      <c r="W13" s="139"/>
      <c r="X13" s="139"/>
      <c r="Y13" s="139" t="n">
        <v>0</v>
      </c>
      <c r="Z13" s="6"/>
      <c r="AA13" s="6"/>
      <c r="AB13" s="6"/>
      <c r="AC13" s="6"/>
      <c r="AD13" s="6"/>
      <c r="AE13" s="6"/>
      <c r="AF13" s="6"/>
      <c r="AG13" s="6"/>
      <c r="AH13" s="6"/>
      <c r="AI13" s="6"/>
      <c r="AJ13" s="6"/>
      <c r="AK13" s="7"/>
      <c r="AL13" s="7"/>
      <c r="AM13" s="7"/>
      <c r="AN13" s="7"/>
      <c r="AO13" s="7"/>
      <c r="AP13" s="7"/>
      <c r="AQ13" s="7"/>
      <c r="AR13" s="7"/>
      <c r="AS13" s="8"/>
      <c r="AT13" s="8"/>
      <c r="AU13" s="8"/>
      <c r="AV13" s="7"/>
      <c r="AW13" s="7"/>
      <c r="AX13" s="7"/>
      <c r="AY13" s="7"/>
      <c r="AZ13" s="7"/>
      <c r="BA13" s="7"/>
      <c r="BB13" s="7"/>
      <c r="BC13" s="7"/>
      <c r="BD13" s="7"/>
      <c r="BE13" s="7"/>
      <c r="BF13" s="7"/>
      <c r="BG13" s="9"/>
      <c r="BH13" s="9"/>
      <c r="BI13" s="9"/>
      <c r="BJ13" s="10"/>
      <c r="BK13" s="9"/>
      <c r="BL13" s="9"/>
      <c r="BM13" s="9"/>
      <c r="BN13" s="9"/>
      <c r="BO13" s="11"/>
      <c r="BP13" s="11"/>
      <c r="BQ13" s="11"/>
      <c r="BR13" s="11"/>
      <c r="BS13" s="11"/>
      <c r="BT13" s="11"/>
      <c r="BU13" s="152"/>
      <c r="BV13" s="83"/>
      <c r="BW13" s="154" t="n">
        <v>1</v>
      </c>
      <c r="BX13" s="5" t="n">
        <v>0</v>
      </c>
      <c r="BY13" s="5" t="n">
        <v>0</v>
      </c>
      <c r="BZ13" s="5" t="n">
        <v>0</v>
      </c>
      <c r="CA13" s="154" t="n">
        <v>1</v>
      </c>
      <c r="CB13" s="5" t="n">
        <v>0</v>
      </c>
      <c r="CC13" s="5" t="n">
        <v>0</v>
      </c>
      <c r="CD13" s="12" t="n">
        <v>1</v>
      </c>
      <c r="CE13" s="13" t="n">
        <v>1</v>
      </c>
      <c r="CF13" s="5" t="n">
        <v>1</v>
      </c>
      <c r="CG13" s="5" t="n">
        <v>1</v>
      </c>
      <c r="CH13" s="12" t="n">
        <v>0</v>
      </c>
      <c r="CI13" s="14" t="n">
        <v>0</v>
      </c>
      <c r="CJ13" s="12" t="n">
        <v>0</v>
      </c>
      <c r="CK13" s="15" t="n">
        <v>0</v>
      </c>
      <c r="CL13" s="16" t="n">
        <v>0</v>
      </c>
      <c r="CM13" s="16" t="n">
        <v>1</v>
      </c>
      <c r="CN13" s="17" t="n">
        <v>0</v>
      </c>
      <c r="CO13" s="18" t="n">
        <f aca="false">$BA13*BN13*(1-$CK13)</f>
        <v>0</v>
      </c>
      <c r="CP13" s="145" t="n">
        <f aca="false">$BA13*BO13*(1-$CK13)</f>
        <v>0</v>
      </c>
      <c r="CQ13" s="146" t="n">
        <f aca="false">$BA13*BQ13*(1-$CK13)</f>
        <v>0</v>
      </c>
      <c r="CR13" s="21" t="n">
        <f aca="false">$BB13*BN13*(1-$CK13)</f>
        <v>0</v>
      </c>
      <c r="CS13" s="19" t="n">
        <f aca="false">$BB13*BO13*(1-$CK13)</f>
        <v>0</v>
      </c>
      <c r="CT13" s="22" t="n">
        <f aca="false">$BB13*BQ13*(1-$CK13)</f>
        <v>0</v>
      </c>
      <c r="CU13" s="147" t="n">
        <v>0</v>
      </c>
      <c r="CV13" s="148" t="n">
        <v>0</v>
      </c>
      <c r="CW13" s="149" t="n">
        <v>0</v>
      </c>
      <c r="CX13" s="150"/>
      <c r="CY13" s="27" t="n">
        <v>25</v>
      </c>
      <c r="CZ13" s="33" t="n">
        <f aca="false">$H13*AS13</f>
        <v>0</v>
      </c>
      <c r="DA13" s="33" t="n">
        <f aca="false">$H13*AT13</f>
        <v>0</v>
      </c>
      <c r="DB13" s="33" t="n">
        <f aca="false">$H13*AU13</f>
        <v>0</v>
      </c>
      <c r="DC13" s="33" t="n">
        <f aca="false">$H13*AV13</f>
        <v>0</v>
      </c>
      <c r="DD13" s="28" t="n">
        <f aca="false">$H13*AH13</f>
        <v>0</v>
      </c>
      <c r="DE13" s="33" t="n">
        <f aca="false">$H13*AI13</f>
        <v>0</v>
      </c>
      <c r="DF13" s="33" t="n">
        <f aca="false">$H13*AJ13</f>
        <v>0</v>
      </c>
      <c r="DG13" s="33" t="n">
        <f aca="false">$H13*AK13</f>
        <v>0</v>
      </c>
      <c r="DH13" s="33" t="n">
        <f aca="false">$H13*AL13</f>
        <v>0</v>
      </c>
      <c r="DI13" s="33" t="n">
        <f aca="false">$H13*AM13</f>
        <v>0</v>
      </c>
      <c r="DJ13" s="33" t="n">
        <f aca="false">$H13*AN13</f>
        <v>0</v>
      </c>
      <c r="DK13" s="33" t="n">
        <f aca="false">$H13*AO13</f>
        <v>0</v>
      </c>
      <c r="DL13" s="33" t="n">
        <f aca="false">$H13*AP13</f>
        <v>0</v>
      </c>
      <c r="DM13" s="33" t="n">
        <f aca="false">$H13*AQ13</f>
        <v>0</v>
      </c>
      <c r="DN13" s="28" t="n">
        <f aca="false">$H13*BC13</f>
        <v>0</v>
      </c>
      <c r="DO13" s="33" t="n">
        <f aca="false">$H13*BD13</f>
        <v>0</v>
      </c>
      <c r="DP13" s="33" t="n">
        <f aca="false">$H13*BE13</f>
        <v>0</v>
      </c>
      <c r="DQ13" s="33" t="n">
        <f aca="false">$H13*BF13</f>
        <v>0</v>
      </c>
      <c r="DR13" s="33" t="n">
        <f aca="false">$H13*BG13</f>
        <v>0</v>
      </c>
      <c r="DS13" s="33" t="n">
        <f aca="false">$H13*BH13</f>
        <v>0</v>
      </c>
      <c r="DT13" s="33" t="n">
        <f aca="false">$H13*BI13</f>
        <v>0</v>
      </c>
      <c r="DU13" s="29" t="n">
        <f aca="false">$H13*BJ13</f>
        <v>0</v>
      </c>
      <c r="DV13" s="33" t="n">
        <f aca="false">AH13*$AQ13</f>
        <v>0</v>
      </c>
      <c r="DW13" s="33" t="n">
        <f aca="false">AI13*$AQ13</f>
        <v>0</v>
      </c>
      <c r="DX13" s="33" t="n">
        <f aca="false">AJ13*$AQ13</f>
        <v>0</v>
      </c>
      <c r="DY13" s="33" t="n">
        <f aca="false">AK13*$AQ13</f>
        <v>0</v>
      </c>
      <c r="DZ13" s="33" t="n">
        <f aca="false">AL13*$AQ13</f>
        <v>0</v>
      </c>
      <c r="EA13" s="33" t="n">
        <f aca="false">AM13*$AQ13</f>
        <v>0</v>
      </c>
      <c r="EB13" s="33" t="n">
        <f aca="false">AN13*$AQ13</f>
        <v>0</v>
      </c>
      <c r="EC13" s="33" t="n">
        <f aca="false">AO13*$AQ13</f>
        <v>0</v>
      </c>
      <c r="ED13" s="33" t="n">
        <f aca="false">AP13*$AQ13</f>
        <v>0</v>
      </c>
      <c r="EE13" s="29" t="n">
        <f aca="false">AC13*AG13</f>
        <v>0</v>
      </c>
      <c r="EF13" s="29" t="n">
        <f aca="false">CB13*CN13</f>
        <v>0</v>
      </c>
      <c r="EG13" s="30" t="n">
        <v>0</v>
      </c>
      <c r="EH13" s="33" t="n">
        <f aca="false">CD13</f>
        <v>1</v>
      </c>
      <c r="EI13" s="83" t="n">
        <f aca="false">BU13</f>
        <v>0</v>
      </c>
      <c r="EJ13" s="83" t="n">
        <f aca="false">BV13</f>
        <v>0</v>
      </c>
      <c r="EK13" s="33" t="n">
        <f aca="false">CC13</f>
        <v>0</v>
      </c>
      <c r="EL13" s="33" t="n">
        <f aca="false">CG13</f>
        <v>1</v>
      </c>
      <c r="EM13" s="33" t="n">
        <f aca="false">CJ13</f>
        <v>0</v>
      </c>
      <c r="EN13" s="71" t="n">
        <f aca="false">BR13</f>
        <v>0</v>
      </c>
      <c r="EO13" s="33" t="n">
        <f aca="false">BS13</f>
        <v>0</v>
      </c>
      <c r="EP13" s="71" t="n">
        <f aca="false">CB13</f>
        <v>0</v>
      </c>
      <c r="EQ13" s="33" t="n">
        <f aca="false">BX13</f>
        <v>0</v>
      </c>
      <c r="ER13" s="33" t="n">
        <f aca="false">BZ13</f>
        <v>0</v>
      </c>
      <c r="ES13" s="33" t="n">
        <f aca="false">BT13</f>
        <v>0</v>
      </c>
      <c r="ET13" s="33" t="n">
        <f aca="false">BY13</f>
        <v>0</v>
      </c>
      <c r="EU13" s="33" t="n">
        <f aca="false">CE13</f>
        <v>1</v>
      </c>
      <c r="EV13" s="33" t="n">
        <f aca="false">CF13</f>
        <v>1</v>
      </c>
      <c r="EW13" s="70" t="n">
        <f aca="false">CH13</f>
        <v>0</v>
      </c>
      <c r="EX13" s="33" t="n">
        <f aca="false">CI13</f>
        <v>0</v>
      </c>
      <c r="EY13" s="71" t="n">
        <f aca="false">BW13</f>
        <v>1</v>
      </c>
      <c r="EZ13" s="71" t="n">
        <f aca="false">CA13</f>
        <v>1</v>
      </c>
      <c r="FA13" s="71"/>
    </row>
    <row r="14" s="33" customFormat="true" ht="360" hidden="false" customHeight="false" outlineLevel="0" collapsed="false">
      <c r="A14" s="33" t="n">
        <v>10</v>
      </c>
      <c r="B14" s="1" t="s">
        <v>254</v>
      </c>
      <c r="C14" s="1"/>
      <c r="D14" s="1"/>
      <c r="E14" s="1" t="s">
        <v>344</v>
      </c>
      <c r="F14" s="1" t="s">
        <v>345</v>
      </c>
      <c r="G14" s="2" t="s">
        <v>346</v>
      </c>
      <c r="H14" s="1" t="n">
        <v>2012</v>
      </c>
      <c r="I14" s="1" t="s">
        <v>347</v>
      </c>
      <c r="J14" s="99" t="s">
        <v>348</v>
      </c>
      <c r="K14" s="137" t="n">
        <v>33</v>
      </c>
      <c r="L14" s="137" t="s">
        <v>261</v>
      </c>
      <c r="M14" s="137" t="s">
        <v>349</v>
      </c>
      <c r="N14" s="3"/>
      <c r="O14" s="4"/>
      <c r="P14" s="4" t="s">
        <v>350</v>
      </c>
      <c r="Q14" s="4" t="s">
        <v>351</v>
      </c>
      <c r="R14" s="156" t="n">
        <v>1</v>
      </c>
      <c r="S14" s="156"/>
      <c r="T14" s="156"/>
      <c r="U14" s="156"/>
      <c r="V14" s="156"/>
      <c r="W14" s="156"/>
      <c r="X14" s="156"/>
      <c r="Y14" s="157" t="n">
        <v>0</v>
      </c>
      <c r="Z14" s="6"/>
      <c r="AA14" s="6"/>
      <c r="AB14" s="6"/>
      <c r="AC14" s="158"/>
      <c r="AD14" s="158"/>
      <c r="AE14" s="158"/>
      <c r="AF14" s="6"/>
      <c r="AG14" s="6"/>
      <c r="AH14" s="6"/>
      <c r="AI14" s="6"/>
      <c r="AJ14" s="6"/>
      <c r="AK14" s="7"/>
      <c r="AL14" s="7"/>
      <c r="AM14" s="7"/>
      <c r="AN14" s="7"/>
      <c r="AO14" s="7"/>
      <c r="AP14" s="7"/>
      <c r="AQ14" s="7"/>
      <c r="AR14" s="7"/>
      <c r="AS14" s="159"/>
      <c r="AT14" s="159"/>
      <c r="AU14" s="159"/>
      <c r="AV14" s="160"/>
      <c r="AW14" s="7"/>
      <c r="AX14" s="7"/>
      <c r="AY14" s="7"/>
      <c r="AZ14" s="7"/>
      <c r="BA14" s="7"/>
      <c r="BB14" s="7"/>
      <c r="BC14" s="7"/>
      <c r="BD14" s="7"/>
      <c r="BE14" s="7"/>
      <c r="BF14" s="7"/>
      <c r="BG14" s="161"/>
      <c r="BH14" s="162"/>
      <c r="BI14" s="162"/>
      <c r="BJ14" s="163"/>
      <c r="BK14" s="162"/>
      <c r="BL14" s="162"/>
      <c r="BM14" s="162"/>
      <c r="BN14" s="162"/>
      <c r="BO14" s="11"/>
      <c r="BP14" s="11"/>
      <c r="BQ14" s="11"/>
      <c r="BR14" s="11"/>
      <c r="BS14" s="11"/>
      <c r="BT14" s="11"/>
      <c r="BU14" s="152"/>
      <c r="BV14" s="83"/>
      <c r="BW14" s="156" t="n">
        <v>1</v>
      </c>
      <c r="BX14" s="156" t="n">
        <v>0</v>
      </c>
      <c r="BY14" s="156" t="n">
        <v>0</v>
      </c>
      <c r="BZ14" s="156" t="n">
        <v>0</v>
      </c>
      <c r="CA14" s="164" t="n">
        <v>0</v>
      </c>
      <c r="CB14" s="156" t="n">
        <v>0</v>
      </c>
      <c r="CC14" s="156" t="n">
        <v>1</v>
      </c>
      <c r="CD14" s="165" t="n">
        <v>1</v>
      </c>
      <c r="CE14" s="166" t="n">
        <v>0</v>
      </c>
      <c r="CF14" s="167" t="n">
        <v>0</v>
      </c>
      <c r="CG14" s="167" t="n">
        <v>1</v>
      </c>
      <c r="CH14" s="168" t="n">
        <v>0</v>
      </c>
      <c r="CI14" s="169" t="n">
        <v>1</v>
      </c>
      <c r="CJ14" s="165" t="n">
        <v>0</v>
      </c>
      <c r="CK14" s="15" t="n">
        <v>0</v>
      </c>
      <c r="CL14" s="16" t="n">
        <v>0</v>
      </c>
      <c r="CM14" s="16" t="n">
        <v>1</v>
      </c>
      <c r="CN14" s="17" t="n">
        <v>0</v>
      </c>
      <c r="CO14" s="18" t="n">
        <f aca="false">$BA14*BN14*(1-$CK14)</f>
        <v>0</v>
      </c>
      <c r="CP14" s="145" t="n">
        <f aca="false">$BA14*BO14*(1-$CK14)</f>
        <v>0</v>
      </c>
      <c r="CQ14" s="146" t="n">
        <f aca="false">$BA14*BQ14*(1-$CK14)</f>
        <v>0</v>
      </c>
      <c r="CR14" s="21" t="n">
        <f aca="false">$BB14*BN14*(1-$CK14)</f>
        <v>0</v>
      </c>
      <c r="CS14" s="19" t="n">
        <f aca="false">$BB14*BO14*(1-$CK14)</f>
        <v>0</v>
      </c>
      <c r="CT14" s="22" t="n">
        <f aca="false">$BB14*BQ14*(1-$CK14)</f>
        <v>0</v>
      </c>
      <c r="CU14" s="147" t="n">
        <v>0</v>
      </c>
      <c r="CV14" s="148" t="n">
        <v>0</v>
      </c>
      <c r="CW14" s="149" t="n">
        <v>1</v>
      </c>
      <c r="CX14" s="150" t="n">
        <v>2</v>
      </c>
      <c r="CY14" s="27" t="n">
        <v>26</v>
      </c>
      <c r="CZ14" s="33" t="n">
        <f aca="false">$H14*AS14</f>
        <v>0</v>
      </c>
      <c r="DA14" s="33" t="n">
        <f aca="false">$H14*AT14</f>
        <v>0</v>
      </c>
      <c r="DB14" s="33" t="n">
        <f aca="false">$H14*AU14</f>
        <v>0</v>
      </c>
      <c r="DC14" s="33" t="n">
        <f aca="false">$H14*AV14</f>
        <v>0</v>
      </c>
      <c r="DD14" s="28" t="n">
        <f aca="false">$H14*AH14</f>
        <v>0</v>
      </c>
      <c r="DE14" s="33" t="n">
        <f aca="false">$H14*AI14</f>
        <v>0</v>
      </c>
      <c r="DF14" s="33" t="n">
        <f aca="false">$H14*AJ14</f>
        <v>0</v>
      </c>
      <c r="DG14" s="33" t="n">
        <f aca="false">$H14*AK14</f>
        <v>0</v>
      </c>
      <c r="DH14" s="33" t="n">
        <f aca="false">$H14*AL14</f>
        <v>0</v>
      </c>
      <c r="DI14" s="33" t="n">
        <f aca="false">$H14*AM14</f>
        <v>0</v>
      </c>
      <c r="DJ14" s="33" t="n">
        <f aca="false">$H14*AN14</f>
        <v>0</v>
      </c>
      <c r="DK14" s="33" t="n">
        <f aca="false">$H14*AO14</f>
        <v>0</v>
      </c>
      <c r="DL14" s="33" t="n">
        <f aca="false">$H14*AP14</f>
        <v>0</v>
      </c>
      <c r="DM14" s="33" t="n">
        <f aca="false">$H14*AQ14</f>
        <v>0</v>
      </c>
      <c r="DN14" s="28" t="n">
        <f aca="false">$H14*BC14</f>
        <v>0</v>
      </c>
      <c r="DO14" s="33" t="n">
        <f aca="false">$H14*BD14</f>
        <v>0</v>
      </c>
      <c r="DP14" s="33" t="n">
        <f aca="false">$H14*BE14</f>
        <v>0</v>
      </c>
      <c r="DQ14" s="33" t="n">
        <f aca="false">$H14*BF14</f>
        <v>0</v>
      </c>
      <c r="DR14" s="33" t="n">
        <f aca="false">$H14*BG14</f>
        <v>0</v>
      </c>
      <c r="DS14" s="33" t="n">
        <f aca="false">$H14*BH14</f>
        <v>0</v>
      </c>
      <c r="DT14" s="33" t="n">
        <f aca="false">$H14*BI14</f>
        <v>0</v>
      </c>
      <c r="DU14" s="29" t="n">
        <f aca="false">$H14*BJ14</f>
        <v>0</v>
      </c>
      <c r="DV14" s="33" t="n">
        <f aca="false">AH14*$AQ14</f>
        <v>0</v>
      </c>
      <c r="DW14" s="33" t="n">
        <f aca="false">AI14*$AQ14</f>
        <v>0</v>
      </c>
      <c r="DX14" s="33" t="n">
        <f aca="false">AJ14*$AQ14</f>
        <v>0</v>
      </c>
      <c r="DY14" s="33" t="n">
        <f aca="false">AK14*$AQ14</f>
        <v>0</v>
      </c>
      <c r="DZ14" s="33" t="n">
        <f aca="false">AL14*$AQ14</f>
        <v>0</v>
      </c>
      <c r="EA14" s="33" t="n">
        <f aca="false">AM14*$AQ14</f>
        <v>0</v>
      </c>
      <c r="EB14" s="33" t="n">
        <f aca="false">AN14*$AQ14</f>
        <v>0</v>
      </c>
      <c r="EC14" s="33" t="n">
        <f aca="false">AO14*$AQ14</f>
        <v>0</v>
      </c>
      <c r="ED14" s="33" t="n">
        <f aca="false">AP14*$AQ14</f>
        <v>0</v>
      </c>
      <c r="EE14" s="29" t="n">
        <f aca="false">AC14*AG14</f>
        <v>0</v>
      </c>
      <c r="EF14" s="29" t="n">
        <f aca="false">CB14*CN14</f>
        <v>0</v>
      </c>
      <c r="EG14" s="30" t="n">
        <v>0</v>
      </c>
      <c r="EH14" s="33" t="n">
        <f aca="false">CD14</f>
        <v>1</v>
      </c>
      <c r="EI14" s="83" t="n">
        <f aca="false">BU14</f>
        <v>0</v>
      </c>
      <c r="EJ14" s="83" t="n">
        <f aca="false">BV14</f>
        <v>0</v>
      </c>
      <c r="EK14" s="33" t="n">
        <f aca="false">CC14</f>
        <v>1</v>
      </c>
      <c r="EL14" s="33" t="n">
        <f aca="false">CG14</f>
        <v>1</v>
      </c>
      <c r="EM14" s="33" t="n">
        <f aca="false">CJ14</f>
        <v>0</v>
      </c>
      <c r="EN14" s="71" t="n">
        <f aca="false">BR14</f>
        <v>0</v>
      </c>
      <c r="EO14" s="33" t="n">
        <f aca="false">BS14</f>
        <v>0</v>
      </c>
      <c r="EP14" s="71" t="n">
        <f aca="false">CB14</f>
        <v>0</v>
      </c>
      <c r="EQ14" s="33" t="n">
        <f aca="false">BX14</f>
        <v>0</v>
      </c>
      <c r="ER14" s="33" t="n">
        <f aca="false">BZ14</f>
        <v>0</v>
      </c>
      <c r="ES14" s="33" t="n">
        <f aca="false">BT14</f>
        <v>0</v>
      </c>
      <c r="ET14" s="33" t="n">
        <f aca="false">BY14</f>
        <v>0</v>
      </c>
      <c r="EU14" s="33" t="n">
        <f aca="false">CE14</f>
        <v>0</v>
      </c>
      <c r="EV14" s="33" t="n">
        <f aca="false">CF14</f>
        <v>0</v>
      </c>
      <c r="EW14" s="70" t="n">
        <f aca="false">CH14</f>
        <v>0</v>
      </c>
      <c r="EX14" s="33" t="n">
        <f aca="false">CI14</f>
        <v>1</v>
      </c>
      <c r="EY14" s="71" t="n">
        <f aca="false">BW14</f>
        <v>1</v>
      </c>
      <c r="EZ14" s="71" t="n">
        <f aca="false">CA14</f>
        <v>0</v>
      </c>
      <c r="FA14" s="71"/>
    </row>
    <row r="15" s="33" customFormat="true" ht="201.6" hidden="false" customHeight="false" outlineLevel="0" collapsed="false">
      <c r="A15" s="33" t="n">
        <v>11</v>
      </c>
      <c r="B15" s="1" t="s">
        <v>352</v>
      </c>
      <c r="C15" s="1"/>
      <c r="D15" s="1"/>
      <c r="E15" s="1" t="s">
        <v>353</v>
      </c>
      <c r="F15" s="1" t="s">
        <v>354</v>
      </c>
      <c r="G15" s="2" t="s">
        <v>355</v>
      </c>
      <c r="H15" s="1" t="n">
        <v>2006</v>
      </c>
      <c r="I15" s="1" t="s">
        <v>356</v>
      </c>
      <c r="J15" s="99" t="s">
        <v>357</v>
      </c>
      <c r="K15" s="137" t="n">
        <v>12</v>
      </c>
      <c r="L15" s="137"/>
      <c r="M15" s="137" t="s">
        <v>358</v>
      </c>
      <c r="N15" s="3"/>
      <c r="O15" s="4"/>
      <c r="P15" s="4" t="s">
        <v>359</v>
      </c>
      <c r="Q15" s="4" t="s">
        <v>360</v>
      </c>
      <c r="R15" s="156"/>
      <c r="S15" s="156"/>
      <c r="T15" s="156"/>
      <c r="U15" s="156"/>
      <c r="V15" s="156"/>
      <c r="W15" s="156"/>
      <c r="X15" s="156" t="n">
        <v>1</v>
      </c>
      <c r="Y15" s="157" t="n">
        <v>0</v>
      </c>
      <c r="Z15" s="6"/>
      <c r="AA15" s="6"/>
      <c r="AB15" s="6"/>
      <c r="AC15" s="158"/>
      <c r="AD15" s="158"/>
      <c r="AE15" s="158"/>
      <c r="AF15" s="6"/>
      <c r="AG15" s="172"/>
      <c r="AH15" s="6"/>
      <c r="AI15" s="6"/>
      <c r="AJ15" s="6"/>
      <c r="AK15" s="7"/>
      <c r="AL15" s="7"/>
      <c r="AM15" s="7"/>
      <c r="AN15" s="7"/>
      <c r="AO15" s="7"/>
      <c r="AP15" s="7"/>
      <c r="AQ15" s="7"/>
      <c r="AR15" s="7"/>
      <c r="AS15" s="159"/>
      <c r="AT15" s="159"/>
      <c r="AU15" s="159"/>
      <c r="AV15" s="160"/>
      <c r="AW15" s="7"/>
      <c r="AX15" s="7"/>
      <c r="AY15" s="7"/>
      <c r="AZ15" s="7"/>
      <c r="BA15" s="7"/>
      <c r="BB15" s="7"/>
      <c r="BC15" s="7"/>
      <c r="BD15" s="7"/>
      <c r="BE15" s="7"/>
      <c r="BF15" s="7"/>
      <c r="BG15" s="161"/>
      <c r="BH15" s="162"/>
      <c r="BI15" s="162"/>
      <c r="BJ15" s="163"/>
      <c r="BK15" s="162"/>
      <c r="BL15" s="162"/>
      <c r="BM15" s="162"/>
      <c r="BN15" s="162"/>
      <c r="BO15" s="11"/>
      <c r="BP15" s="11"/>
      <c r="BQ15" s="11"/>
      <c r="BR15" s="11"/>
      <c r="BS15" s="11"/>
      <c r="BT15" s="11"/>
      <c r="BU15" s="152"/>
      <c r="BV15" s="83"/>
      <c r="BW15" s="156" t="n">
        <v>0</v>
      </c>
      <c r="BX15" s="156" t="n">
        <v>0</v>
      </c>
      <c r="BY15" s="156" t="n">
        <v>0</v>
      </c>
      <c r="BZ15" s="156" t="n">
        <v>0</v>
      </c>
      <c r="CA15" s="164" t="n">
        <v>0</v>
      </c>
      <c r="CB15" s="156" t="n">
        <v>0</v>
      </c>
      <c r="CC15" s="156" t="n">
        <v>0</v>
      </c>
      <c r="CD15" s="165" t="n">
        <v>1</v>
      </c>
      <c r="CE15" s="166" t="n">
        <v>0</v>
      </c>
      <c r="CF15" s="167" t="n">
        <v>0</v>
      </c>
      <c r="CG15" s="167" t="n">
        <v>1</v>
      </c>
      <c r="CH15" s="168" t="n">
        <v>0</v>
      </c>
      <c r="CI15" s="169" t="n">
        <v>0</v>
      </c>
      <c r="CJ15" s="165" t="n">
        <v>0</v>
      </c>
      <c r="CK15" s="15" t="n">
        <v>0</v>
      </c>
      <c r="CL15" s="16" t="n">
        <v>0</v>
      </c>
      <c r="CM15" s="16" t="n">
        <v>1</v>
      </c>
      <c r="CN15" s="17" t="n">
        <v>0</v>
      </c>
      <c r="CO15" s="18" t="n">
        <f aca="false">$BA15*BN15*(1-$CK15)</f>
        <v>0</v>
      </c>
      <c r="CP15" s="145" t="n">
        <f aca="false">$BA15*BO15*(1-$CK15)</f>
        <v>0</v>
      </c>
      <c r="CQ15" s="146" t="n">
        <f aca="false">$BA15*BQ15*(1-$CK15)</f>
        <v>0</v>
      </c>
      <c r="CR15" s="21" t="n">
        <f aca="false">$BB15*BN15*(1-$CK15)</f>
        <v>0</v>
      </c>
      <c r="CS15" s="19" t="n">
        <f aca="false">$BB15*BO15*(1-$CK15)</f>
        <v>0</v>
      </c>
      <c r="CT15" s="22" t="n">
        <f aca="false">$BB15*BQ15*(1-$CK15)</f>
        <v>0</v>
      </c>
      <c r="CU15" s="147" t="n">
        <v>0</v>
      </c>
      <c r="CV15" s="148" t="n">
        <v>1</v>
      </c>
      <c r="CW15" s="149" t="n">
        <v>0</v>
      </c>
      <c r="CX15" s="150" t="n">
        <v>10</v>
      </c>
      <c r="CY15" s="27" t="n">
        <v>28</v>
      </c>
      <c r="CZ15" s="33" t="n">
        <f aca="false">$H15*AS15</f>
        <v>0</v>
      </c>
      <c r="DA15" s="33" t="n">
        <f aca="false">$H15*AT15</f>
        <v>0</v>
      </c>
      <c r="DB15" s="33" t="n">
        <f aca="false">$H15*AU15</f>
        <v>0</v>
      </c>
      <c r="DC15" s="33" t="n">
        <f aca="false">$H15*AV15</f>
        <v>0</v>
      </c>
      <c r="DD15" s="28" t="n">
        <f aca="false">$H15*AH15</f>
        <v>0</v>
      </c>
      <c r="DE15" s="33" t="n">
        <f aca="false">$H15*AI15</f>
        <v>0</v>
      </c>
      <c r="DF15" s="33" t="n">
        <f aca="false">$H15*AJ15</f>
        <v>0</v>
      </c>
      <c r="DG15" s="33" t="n">
        <f aca="false">$H15*AK15</f>
        <v>0</v>
      </c>
      <c r="DH15" s="33" t="n">
        <f aca="false">$H15*AL15</f>
        <v>0</v>
      </c>
      <c r="DI15" s="33" t="n">
        <f aca="false">$H15*AM15</f>
        <v>0</v>
      </c>
      <c r="DJ15" s="33" t="n">
        <f aca="false">$H15*AN15</f>
        <v>0</v>
      </c>
      <c r="DK15" s="33" t="n">
        <f aca="false">$H15*AO15</f>
        <v>0</v>
      </c>
      <c r="DL15" s="33" t="n">
        <f aca="false">$H15*AP15</f>
        <v>0</v>
      </c>
      <c r="DM15" s="33" t="n">
        <f aca="false">$H15*AQ15</f>
        <v>0</v>
      </c>
      <c r="DN15" s="28" t="n">
        <f aca="false">$H15*BC15</f>
        <v>0</v>
      </c>
      <c r="DO15" s="33" t="n">
        <f aca="false">$H15*BD15</f>
        <v>0</v>
      </c>
      <c r="DP15" s="33" t="n">
        <f aca="false">$H15*BE15</f>
        <v>0</v>
      </c>
      <c r="DQ15" s="33" t="n">
        <f aca="false">$H15*BF15</f>
        <v>0</v>
      </c>
      <c r="DR15" s="33" t="n">
        <f aca="false">$H15*BG15</f>
        <v>0</v>
      </c>
      <c r="DS15" s="33" t="n">
        <f aca="false">$H15*BH15</f>
        <v>0</v>
      </c>
      <c r="DT15" s="33" t="n">
        <f aca="false">$H15*BI15</f>
        <v>0</v>
      </c>
      <c r="DU15" s="29" t="n">
        <f aca="false">$H15*BJ15</f>
        <v>0</v>
      </c>
      <c r="DV15" s="33" t="n">
        <f aca="false">AH15*$AQ15</f>
        <v>0</v>
      </c>
      <c r="DW15" s="33" t="n">
        <f aca="false">AI15*$AQ15</f>
        <v>0</v>
      </c>
      <c r="DX15" s="33" t="n">
        <f aca="false">AJ15*$AQ15</f>
        <v>0</v>
      </c>
      <c r="DY15" s="33" t="n">
        <f aca="false">AK15*$AQ15</f>
        <v>0</v>
      </c>
      <c r="DZ15" s="33" t="n">
        <f aca="false">AL15*$AQ15</f>
        <v>0</v>
      </c>
      <c r="EA15" s="33" t="n">
        <f aca="false">AM15*$AQ15</f>
        <v>0</v>
      </c>
      <c r="EB15" s="33" t="n">
        <f aca="false">AN15*$AQ15</f>
        <v>0</v>
      </c>
      <c r="EC15" s="33" t="n">
        <f aca="false">AO15*$AQ15</f>
        <v>0</v>
      </c>
      <c r="ED15" s="33" t="n">
        <f aca="false">AP15*$AQ15</f>
        <v>0</v>
      </c>
      <c r="EE15" s="29" t="e">
        <f aca="false">AC15*AG16</f>
        <v>#VALUE!</v>
      </c>
      <c r="EF15" s="29" t="n">
        <f aca="false">CB15*CN15</f>
        <v>0</v>
      </c>
      <c r="EG15" s="30" t="n">
        <v>0</v>
      </c>
      <c r="EH15" s="33" t="n">
        <f aca="false">CD15</f>
        <v>1</v>
      </c>
      <c r="EI15" s="83" t="n">
        <f aca="false">BU15</f>
        <v>0</v>
      </c>
      <c r="EJ15" s="83" t="n">
        <f aca="false">BV15</f>
        <v>0</v>
      </c>
      <c r="EK15" s="33" t="n">
        <f aca="false">CC15</f>
        <v>0</v>
      </c>
      <c r="EL15" s="33" t="n">
        <f aca="false">CG15</f>
        <v>1</v>
      </c>
      <c r="EM15" s="33" t="n">
        <f aca="false">CJ15</f>
        <v>0</v>
      </c>
      <c r="EN15" s="71" t="n">
        <f aca="false">BR15</f>
        <v>0</v>
      </c>
      <c r="EO15" s="33" t="n">
        <f aca="false">BS15</f>
        <v>0</v>
      </c>
      <c r="EP15" s="71" t="n">
        <f aca="false">CB15</f>
        <v>0</v>
      </c>
      <c r="EQ15" s="33" t="n">
        <f aca="false">BX15</f>
        <v>0</v>
      </c>
      <c r="ER15" s="33" t="n">
        <f aca="false">BZ15</f>
        <v>0</v>
      </c>
      <c r="ES15" s="33" t="n">
        <f aca="false">BT15</f>
        <v>0</v>
      </c>
      <c r="ET15" s="33" t="n">
        <f aca="false">BY15</f>
        <v>0</v>
      </c>
      <c r="EU15" s="33" t="n">
        <f aca="false">CE15</f>
        <v>0</v>
      </c>
      <c r="EV15" s="33" t="n">
        <f aca="false">CF15</f>
        <v>0</v>
      </c>
      <c r="EW15" s="70" t="n">
        <f aca="false">CH15</f>
        <v>0</v>
      </c>
      <c r="EX15" s="33" t="n">
        <f aca="false">CI15</f>
        <v>0</v>
      </c>
      <c r="EY15" s="71" t="n">
        <f aca="false">BW15</f>
        <v>0</v>
      </c>
      <c r="EZ15" s="71" t="n">
        <f aca="false">CA15</f>
        <v>0</v>
      </c>
      <c r="FA15" s="71"/>
    </row>
    <row r="16" s="33" customFormat="true" ht="144" hidden="false" customHeight="false" outlineLevel="0" collapsed="false">
      <c r="A16" s="33" t="n">
        <v>12</v>
      </c>
      <c r="B16" s="1" t="s">
        <v>254</v>
      </c>
      <c r="C16" s="1" t="s">
        <v>361</v>
      </c>
      <c r="D16" s="1"/>
      <c r="E16" s="1" t="s">
        <v>362</v>
      </c>
      <c r="F16" s="1" t="s">
        <v>363</v>
      </c>
      <c r="G16" s="2" t="s">
        <v>258</v>
      </c>
      <c r="H16" s="1" t="n">
        <v>2017</v>
      </c>
      <c r="I16" s="1" t="s">
        <v>364</v>
      </c>
      <c r="J16" s="99" t="s">
        <v>365</v>
      </c>
      <c r="K16" s="137" t="n">
        <v>8</v>
      </c>
      <c r="L16" s="137" t="s">
        <v>261</v>
      </c>
      <c r="M16" s="137" t="s">
        <v>366</v>
      </c>
      <c r="N16" s="3" t="s">
        <v>367</v>
      </c>
      <c r="O16" s="4"/>
      <c r="P16" s="4"/>
      <c r="Q16" s="4" t="s">
        <v>368</v>
      </c>
      <c r="R16" s="156"/>
      <c r="S16" s="156"/>
      <c r="T16" s="156" t="n">
        <v>1</v>
      </c>
      <c r="U16" s="156"/>
      <c r="V16" s="156"/>
      <c r="W16" s="156" t="n">
        <v>1</v>
      </c>
      <c r="X16" s="156"/>
      <c r="Y16" s="157" t="n">
        <v>0</v>
      </c>
      <c r="Z16" s="6"/>
      <c r="AA16" s="6"/>
      <c r="AB16" s="6"/>
      <c r="AC16" s="158" t="n">
        <v>12</v>
      </c>
      <c r="AD16" s="158"/>
      <c r="AE16" s="158" t="n">
        <v>1</v>
      </c>
      <c r="AF16" s="6"/>
      <c r="AG16" s="153" t="s">
        <v>369</v>
      </c>
      <c r="AH16" s="6"/>
      <c r="AI16" s="6"/>
      <c r="AJ16" s="6"/>
      <c r="AK16" s="7"/>
      <c r="AL16" s="7"/>
      <c r="AM16" s="7"/>
      <c r="AN16" s="7"/>
      <c r="AO16" s="7"/>
      <c r="AP16" s="7"/>
      <c r="AQ16" s="7"/>
      <c r="AR16" s="7"/>
      <c r="AS16" s="159"/>
      <c r="AT16" s="159"/>
      <c r="AU16" s="159"/>
      <c r="AV16" s="160"/>
      <c r="AW16" s="7"/>
      <c r="AX16" s="7"/>
      <c r="AY16" s="7"/>
      <c r="AZ16" s="7"/>
      <c r="BA16" s="7"/>
      <c r="BB16" s="7"/>
      <c r="BC16" s="7"/>
      <c r="BD16" s="7"/>
      <c r="BE16" s="7"/>
      <c r="BF16" s="7"/>
      <c r="BG16" s="161"/>
      <c r="BH16" s="162"/>
      <c r="BI16" s="162" t="s">
        <v>370</v>
      </c>
      <c r="BJ16" s="163"/>
      <c r="BK16" s="162"/>
      <c r="BL16" s="162"/>
      <c r="BM16" s="162"/>
      <c r="BN16" s="162"/>
      <c r="BO16" s="11"/>
      <c r="BP16" s="11"/>
      <c r="BQ16" s="11"/>
      <c r="BR16" s="11"/>
      <c r="BS16" s="11"/>
      <c r="BT16" s="11"/>
      <c r="BU16" s="152"/>
      <c r="BV16" s="83"/>
      <c r="BW16" s="156" t="n">
        <v>0</v>
      </c>
      <c r="BX16" s="156" t="n">
        <v>0</v>
      </c>
      <c r="BY16" s="156" t="n">
        <v>0</v>
      </c>
      <c r="BZ16" s="156" t="n">
        <v>0</v>
      </c>
      <c r="CA16" s="164" t="n">
        <v>0</v>
      </c>
      <c r="CB16" s="156" t="n">
        <v>0</v>
      </c>
      <c r="CC16" s="156" t="n">
        <v>0</v>
      </c>
      <c r="CD16" s="165" t="n">
        <v>1</v>
      </c>
      <c r="CE16" s="166" t="n">
        <v>1</v>
      </c>
      <c r="CF16" s="167" t="n">
        <v>0</v>
      </c>
      <c r="CG16" s="167" t="n">
        <v>0</v>
      </c>
      <c r="CH16" s="168" t="n">
        <v>0</v>
      </c>
      <c r="CI16" s="169" t="n">
        <v>0</v>
      </c>
      <c r="CJ16" s="165" t="n">
        <v>0</v>
      </c>
      <c r="CK16" s="15" t="n">
        <v>0</v>
      </c>
      <c r="CL16" s="16" t="n">
        <v>0</v>
      </c>
      <c r="CM16" s="16" t="n">
        <v>1</v>
      </c>
      <c r="CN16" s="17" t="n">
        <v>0</v>
      </c>
      <c r="CO16" s="18" t="n">
        <f aca="false">$BA16*BN16*(1-$CK16)</f>
        <v>0</v>
      </c>
      <c r="CP16" s="145" t="n">
        <f aca="false">$BA16*BO16*(1-$CK16)</f>
        <v>0</v>
      </c>
      <c r="CQ16" s="146" t="n">
        <f aca="false">$BA16*BQ16*(1-$CK16)</f>
        <v>0</v>
      </c>
      <c r="CR16" s="21" t="n">
        <f aca="false">$BB16*BN16*(1-$CK16)</f>
        <v>0</v>
      </c>
      <c r="CS16" s="19" t="n">
        <f aca="false">$BB16*BO16*(1-$CK16)</f>
        <v>0</v>
      </c>
      <c r="CT16" s="22" t="n">
        <f aca="false">$BB16*BQ16*(1-$CK16)</f>
        <v>0</v>
      </c>
      <c r="CU16" s="147" t="n">
        <v>0</v>
      </c>
      <c r="CV16" s="148" t="n">
        <v>0</v>
      </c>
      <c r="CW16" s="149" t="n">
        <v>1</v>
      </c>
      <c r="CX16" s="150" t="n">
        <v>6</v>
      </c>
      <c r="CY16" s="27" t="n">
        <v>29</v>
      </c>
      <c r="CZ16" s="33" t="n">
        <f aca="false">$H16*AS16</f>
        <v>0</v>
      </c>
      <c r="DA16" s="33" t="n">
        <f aca="false">$H16*AT16</f>
        <v>0</v>
      </c>
      <c r="DB16" s="33" t="n">
        <f aca="false">$H16*AU16</f>
        <v>0</v>
      </c>
      <c r="DC16" s="33" t="n">
        <f aca="false">$H16*AV16</f>
        <v>0</v>
      </c>
      <c r="DD16" s="28" t="n">
        <f aca="false">$H16*AH16</f>
        <v>0</v>
      </c>
      <c r="DE16" s="33" t="n">
        <f aca="false">$H16*AI16</f>
        <v>0</v>
      </c>
      <c r="DF16" s="33" t="n">
        <f aca="false">$H16*AJ16</f>
        <v>0</v>
      </c>
      <c r="DG16" s="33" t="n">
        <f aca="false">$H16*AK16</f>
        <v>0</v>
      </c>
      <c r="DH16" s="33" t="n">
        <f aca="false">$H16*AL16</f>
        <v>0</v>
      </c>
      <c r="DI16" s="33" t="n">
        <f aca="false">$H16*AM16</f>
        <v>0</v>
      </c>
      <c r="DJ16" s="33" t="n">
        <f aca="false">$H16*AN16</f>
        <v>0</v>
      </c>
      <c r="DK16" s="33" t="n">
        <f aca="false">$H16*AO16</f>
        <v>0</v>
      </c>
      <c r="DL16" s="33" t="n">
        <f aca="false">$H16*AP16</f>
        <v>0</v>
      </c>
      <c r="DM16" s="33" t="n">
        <f aca="false">$H16*AQ16</f>
        <v>0</v>
      </c>
      <c r="DN16" s="28" t="n">
        <f aca="false">$H16*BC16</f>
        <v>0</v>
      </c>
      <c r="DO16" s="33" t="n">
        <f aca="false">$H16*BD16</f>
        <v>0</v>
      </c>
      <c r="DP16" s="33" t="n">
        <f aca="false">$H16*BE16</f>
        <v>0</v>
      </c>
      <c r="DQ16" s="33" t="n">
        <f aca="false">$H16*BF16</f>
        <v>0</v>
      </c>
      <c r="DR16" s="33" t="n">
        <f aca="false">$H16*BG16</f>
        <v>0</v>
      </c>
      <c r="DS16" s="33" t="n">
        <f aca="false">$H16*BH16</f>
        <v>0</v>
      </c>
      <c r="DT16" s="33" t="e">
        <f aca="false">$H16*BI16</f>
        <v>#VALUE!</v>
      </c>
      <c r="DU16" s="29" t="n">
        <f aca="false">$H16*BJ16</f>
        <v>0</v>
      </c>
      <c r="DV16" s="33" t="n">
        <f aca="false">AH16*$AQ16</f>
        <v>0</v>
      </c>
      <c r="DW16" s="33" t="n">
        <f aca="false">AI16*$AQ16</f>
        <v>0</v>
      </c>
      <c r="DX16" s="33" t="n">
        <f aca="false">AJ16*$AQ16</f>
        <v>0</v>
      </c>
      <c r="DY16" s="33" t="n">
        <f aca="false">AK16*$AQ16</f>
        <v>0</v>
      </c>
      <c r="DZ16" s="33" t="n">
        <f aca="false">AL16*$AQ16</f>
        <v>0</v>
      </c>
      <c r="EA16" s="33" t="n">
        <f aca="false">AM16*$AQ16</f>
        <v>0</v>
      </c>
      <c r="EB16" s="33" t="n">
        <f aca="false">AN16*$AQ16</f>
        <v>0</v>
      </c>
      <c r="EC16" s="33" t="n">
        <f aca="false">AO16*$AQ16</f>
        <v>0</v>
      </c>
      <c r="ED16" s="33" t="n">
        <f aca="false">AP16*$AQ16</f>
        <v>0</v>
      </c>
      <c r="EE16" s="29" t="e">
        <f aca="false">AC16*#REF!</f>
        <v>#REF!</v>
      </c>
      <c r="EF16" s="29" t="n">
        <f aca="false">CB16*CN16</f>
        <v>0</v>
      </c>
      <c r="EG16" s="30" t="n">
        <v>0</v>
      </c>
      <c r="EH16" s="33" t="n">
        <f aca="false">CD16</f>
        <v>1</v>
      </c>
      <c r="EI16" s="83" t="n">
        <f aca="false">BU16</f>
        <v>0</v>
      </c>
      <c r="EJ16" s="83" t="n">
        <f aca="false">BV16</f>
        <v>0</v>
      </c>
      <c r="EK16" s="33" t="n">
        <f aca="false">CC16</f>
        <v>0</v>
      </c>
      <c r="EL16" s="33" t="n">
        <f aca="false">CG16</f>
        <v>0</v>
      </c>
      <c r="EM16" s="33" t="n">
        <f aca="false">CJ16</f>
        <v>0</v>
      </c>
      <c r="EN16" s="71" t="n">
        <f aca="false">BR16</f>
        <v>0</v>
      </c>
      <c r="EO16" s="33" t="n">
        <f aca="false">BS16</f>
        <v>0</v>
      </c>
      <c r="EP16" s="71" t="n">
        <f aca="false">CB16</f>
        <v>0</v>
      </c>
      <c r="EQ16" s="33" t="n">
        <f aca="false">BX16</f>
        <v>0</v>
      </c>
      <c r="ER16" s="33" t="n">
        <f aca="false">BZ16</f>
        <v>0</v>
      </c>
      <c r="ES16" s="33" t="n">
        <f aca="false">BT16</f>
        <v>0</v>
      </c>
      <c r="ET16" s="33" t="n">
        <f aca="false">BY16</f>
        <v>0</v>
      </c>
      <c r="EU16" s="33" t="n">
        <f aca="false">CE16</f>
        <v>1</v>
      </c>
      <c r="EV16" s="33" t="n">
        <f aca="false">CF16</f>
        <v>0</v>
      </c>
      <c r="EW16" s="70" t="n">
        <f aca="false">CH16</f>
        <v>0</v>
      </c>
      <c r="EX16" s="33" t="n">
        <f aca="false">CI16</f>
        <v>0</v>
      </c>
      <c r="EY16" s="71" t="n">
        <f aca="false">BW16</f>
        <v>0</v>
      </c>
      <c r="EZ16" s="71" t="n">
        <f aca="false">CA16</f>
        <v>0</v>
      </c>
      <c r="FA16" s="71"/>
    </row>
    <row r="17" customFormat="false" ht="57.6" hidden="false" customHeight="false" outlineLevel="0" collapsed="false">
      <c r="A17" s="33" t="n">
        <v>13</v>
      </c>
      <c r="B17" s="1" t="s">
        <v>352</v>
      </c>
      <c r="C17" s="1" t="s">
        <v>371</v>
      </c>
      <c r="E17" s="1" t="s">
        <v>372</v>
      </c>
      <c r="F17" s="1" t="s">
        <v>373</v>
      </c>
      <c r="G17" s="2" t="s">
        <v>374</v>
      </c>
      <c r="H17" s="1" t="n">
        <v>2016</v>
      </c>
      <c r="I17" s="1" t="s">
        <v>375</v>
      </c>
      <c r="J17" s="99" t="s">
        <v>376</v>
      </c>
      <c r="K17" s="137" t="n">
        <v>29</v>
      </c>
      <c r="L17" s="137"/>
      <c r="M17" s="137" t="s">
        <v>377</v>
      </c>
      <c r="N17" s="176"/>
      <c r="O17" s="177"/>
      <c r="P17" s="177" t="s">
        <v>378</v>
      </c>
      <c r="Q17" s="177" t="s">
        <v>379</v>
      </c>
      <c r="R17" s="139"/>
      <c r="S17" s="139"/>
      <c r="T17" s="139"/>
      <c r="U17" s="139"/>
      <c r="V17" s="139"/>
      <c r="W17" s="139"/>
      <c r="X17" s="139" t="n">
        <v>1</v>
      </c>
      <c r="Y17" s="139" t="n">
        <v>0</v>
      </c>
      <c r="AC17" s="6" t="n">
        <v>13</v>
      </c>
      <c r="BU17" s="152"/>
      <c r="BV17" s="83"/>
      <c r="BW17" s="5" t="n">
        <v>0</v>
      </c>
      <c r="BX17" s="5" t="n">
        <v>0</v>
      </c>
      <c r="BY17" s="5" t="n">
        <v>0</v>
      </c>
      <c r="BZ17" s="5" t="n">
        <v>1</v>
      </c>
      <c r="CA17" s="5" t="n">
        <v>0</v>
      </c>
      <c r="CB17" s="5" t="n">
        <v>0</v>
      </c>
      <c r="CC17" s="5" t="n">
        <v>0</v>
      </c>
      <c r="CD17" s="12" t="n">
        <v>0</v>
      </c>
      <c r="CE17" s="13" t="n">
        <v>0</v>
      </c>
      <c r="CF17" s="5" t="n">
        <v>0</v>
      </c>
      <c r="CG17" s="5" t="n">
        <v>0</v>
      </c>
      <c r="CH17" s="12" t="n">
        <v>0</v>
      </c>
      <c r="CI17" s="14" t="n">
        <v>0</v>
      </c>
      <c r="CJ17" s="12" t="n">
        <v>0</v>
      </c>
      <c r="CK17" s="178" t="n">
        <v>1</v>
      </c>
      <c r="CL17" s="179" t="n">
        <v>0</v>
      </c>
      <c r="CM17" s="179" t="n">
        <v>1</v>
      </c>
      <c r="CN17" s="180" t="n">
        <v>0</v>
      </c>
      <c r="CO17" s="181" t="n">
        <f aca="false">$BA17*BN17*(1-$CK17)</f>
        <v>0</v>
      </c>
      <c r="CP17" s="182" t="n">
        <f aca="false">$BA17*BO17*(1-$CK17)</f>
        <v>0</v>
      </c>
      <c r="CQ17" s="183" t="n">
        <f aca="false">$BA17*BQ17*(1-$CK17)</f>
        <v>0</v>
      </c>
      <c r="CR17" s="184" t="n">
        <f aca="false">$BB17*BN17*(1-$CK17)</f>
        <v>0</v>
      </c>
      <c r="CS17" s="185" t="n">
        <f aca="false">$BB17*BO17*(1-$CK17)</f>
        <v>0</v>
      </c>
      <c r="CT17" s="186" t="n">
        <f aca="false">$BB17*BQ17*(1-$CK17)</f>
        <v>0</v>
      </c>
      <c r="CU17" s="187" t="n">
        <v>0</v>
      </c>
      <c r="CV17" s="188" t="n">
        <v>0</v>
      </c>
      <c r="CW17" s="189" t="n">
        <v>1</v>
      </c>
      <c r="CX17" s="190" t="n">
        <v>2000</v>
      </c>
      <c r="CY17" s="27" t="n">
        <v>35</v>
      </c>
      <c r="CZ17" s="0" t="n">
        <f aca="false">$H17*AS17</f>
        <v>0</v>
      </c>
      <c r="DA17" s="0" t="n">
        <f aca="false">$H17*AT17</f>
        <v>0</v>
      </c>
      <c r="DB17" s="0" t="n">
        <f aca="false">$H17*AU17</f>
        <v>0</v>
      </c>
      <c r="DC17" s="0" t="n">
        <f aca="false">$H17*AV17</f>
        <v>0</v>
      </c>
      <c r="DD17" s="28" t="n">
        <f aca="false">$H17*AH17</f>
        <v>0</v>
      </c>
      <c r="DE17" s="0" t="n">
        <f aca="false">$H17*AI17</f>
        <v>0</v>
      </c>
      <c r="DF17" s="0" t="n">
        <f aca="false">$H17*AJ17</f>
        <v>0</v>
      </c>
      <c r="DG17" s="0" t="n">
        <f aca="false">$H17*AK17</f>
        <v>0</v>
      </c>
      <c r="DH17" s="0" t="n">
        <f aca="false">$H17*AL17</f>
        <v>0</v>
      </c>
      <c r="DI17" s="0" t="n">
        <f aca="false">$H17*AM17</f>
        <v>0</v>
      </c>
      <c r="DJ17" s="0" t="n">
        <f aca="false">$H17*AN17</f>
        <v>0</v>
      </c>
      <c r="DK17" s="0" t="n">
        <f aca="false">$H17*AO17</f>
        <v>0</v>
      </c>
      <c r="DL17" s="0" t="n">
        <f aca="false">$H17*AP17</f>
        <v>0</v>
      </c>
      <c r="DM17" s="0" t="n">
        <f aca="false">$H17*AQ17</f>
        <v>0</v>
      </c>
      <c r="DN17" s="28" t="n">
        <f aca="false">$H17*BC17</f>
        <v>0</v>
      </c>
      <c r="DO17" s="0" t="n">
        <f aca="false">$H17*BD17</f>
        <v>0</v>
      </c>
      <c r="DP17" s="0" t="n">
        <f aca="false">$H17*BE17</f>
        <v>0</v>
      </c>
      <c r="DQ17" s="0" t="n">
        <f aca="false">$H17*BF17</f>
        <v>0</v>
      </c>
      <c r="DR17" s="0" t="n">
        <f aca="false">$H17*BG17</f>
        <v>0</v>
      </c>
      <c r="DS17" s="0" t="n">
        <f aca="false">$H17*BH17</f>
        <v>0</v>
      </c>
      <c r="DT17" s="0" t="n">
        <f aca="false">$H17*BI17</f>
        <v>0</v>
      </c>
      <c r="DU17" s="29" t="n">
        <f aca="false">$H17*BJ17</f>
        <v>0</v>
      </c>
      <c r="DV17" s="0" t="n">
        <f aca="false">AH17*$AQ17</f>
        <v>0</v>
      </c>
      <c r="DW17" s="0" t="n">
        <f aca="false">AI17*$AQ17</f>
        <v>0</v>
      </c>
      <c r="DX17" s="0" t="n">
        <f aca="false">AJ17*$AQ17</f>
        <v>0</v>
      </c>
      <c r="DY17" s="0" t="n">
        <f aca="false">AK17*$AQ17</f>
        <v>0</v>
      </c>
      <c r="DZ17" s="0" t="n">
        <f aca="false">AL17*$AQ17</f>
        <v>0</v>
      </c>
      <c r="EA17" s="0" t="n">
        <f aca="false">AM17*$AQ17</f>
        <v>0</v>
      </c>
      <c r="EB17" s="0" t="n">
        <f aca="false">AN17*$AQ17</f>
        <v>0</v>
      </c>
      <c r="EC17" s="0" t="n">
        <f aca="false">AO17*$AQ17</f>
        <v>0</v>
      </c>
      <c r="ED17" s="29" t="n">
        <f aca="false">AP17*$AQ17</f>
        <v>0</v>
      </c>
      <c r="EE17" s="29" t="n">
        <f aca="false">AC17*AG17</f>
        <v>0</v>
      </c>
      <c r="EF17" s="29" t="n">
        <f aca="false">CB17*CN17</f>
        <v>0</v>
      </c>
      <c r="EG17" s="30" t="n">
        <v>0</v>
      </c>
      <c r="EH17" s="33" t="n">
        <f aca="false">CD17</f>
        <v>0</v>
      </c>
      <c r="EI17" s="83" t="n">
        <f aca="false">BU17</f>
        <v>0</v>
      </c>
      <c r="EJ17" s="83" t="n">
        <f aca="false">BV17</f>
        <v>0</v>
      </c>
      <c r="EK17" s="33" t="n">
        <f aca="false">CC17</f>
        <v>0</v>
      </c>
      <c r="EL17" s="33" t="n">
        <f aca="false">CG17</f>
        <v>0</v>
      </c>
      <c r="EM17" s="33" t="n">
        <f aca="false">CJ17</f>
        <v>0</v>
      </c>
      <c r="EN17" s="71" t="n">
        <f aca="false">BR17</f>
        <v>0</v>
      </c>
      <c r="EO17" s="33" t="n">
        <f aca="false">BS17</f>
        <v>0</v>
      </c>
      <c r="EP17" s="71" t="n">
        <f aca="false">CB17</f>
        <v>0</v>
      </c>
      <c r="EQ17" s="33" t="n">
        <f aca="false">BX17</f>
        <v>0</v>
      </c>
      <c r="ER17" s="33" t="n">
        <f aca="false">BZ17</f>
        <v>1</v>
      </c>
      <c r="ES17" s="33" t="n">
        <f aca="false">BT17</f>
        <v>0</v>
      </c>
      <c r="ET17" s="33" t="n">
        <f aca="false">BY17</f>
        <v>0</v>
      </c>
      <c r="EU17" s="33" t="n">
        <f aca="false">CE17</f>
        <v>0</v>
      </c>
      <c r="EV17" s="33" t="n">
        <f aca="false">CF17</f>
        <v>0</v>
      </c>
      <c r="EW17" s="70" t="n">
        <f aca="false">CH17</f>
        <v>0</v>
      </c>
      <c r="EX17" s="33" t="n">
        <f aca="false">CI17</f>
        <v>0</v>
      </c>
      <c r="EY17" s="71" t="n">
        <f aca="false">BW17</f>
        <v>0</v>
      </c>
      <c r="EZ17" s="71" t="n">
        <f aca="false">CA17</f>
        <v>0</v>
      </c>
    </row>
    <row r="18" customFormat="false" ht="302.45" hidden="false" customHeight="false" outlineLevel="0" collapsed="false">
      <c r="A18" s="33" t="n">
        <v>14</v>
      </c>
      <c r="B18" s="1" t="s">
        <v>254</v>
      </c>
      <c r="C18" s="1" t="s">
        <v>325</v>
      </c>
      <c r="E18" s="1" t="s">
        <v>380</v>
      </c>
      <c r="F18" s="1" t="s">
        <v>381</v>
      </c>
      <c r="G18" s="2" t="s">
        <v>382</v>
      </c>
      <c r="H18" s="1" t="n">
        <v>2020</v>
      </c>
      <c r="I18" s="1" t="s">
        <v>383</v>
      </c>
      <c r="J18" s="99" t="s">
        <v>384</v>
      </c>
      <c r="K18" s="137" t="n">
        <v>9</v>
      </c>
      <c r="L18" s="137" t="s">
        <v>302</v>
      </c>
      <c r="M18" s="137" t="s">
        <v>385</v>
      </c>
      <c r="P18" s="4" t="s">
        <v>386</v>
      </c>
      <c r="Q18" s="4" t="s">
        <v>387</v>
      </c>
      <c r="R18" s="139"/>
      <c r="S18" s="139"/>
      <c r="T18" s="139" t="n">
        <v>1</v>
      </c>
      <c r="U18" s="139"/>
      <c r="V18" s="139"/>
      <c r="W18" s="139"/>
      <c r="X18" s="139"/>
      <c r="Y18" s="139" t="n">
        <v>0</v>
      </c>
      <c r="AC18" s="6" t="n">
        <v>14</v>
      </c>
      <c r="AE18" s="6" t="n">
        <v>1</v>
      </c>
      <c r="AG18" s="6" t="s">
        <v>369</v>
      </c>
      <c r="AH18" s="6" t="s">
        <v>388</v>
      </c>
      <c r="AL18" s="7" t="s">
        <v>389</v>
      </c>
      <c r="BU18" s="152"/>
      <c r="BV18" s="83"/>
      <c r="BW18" s="5" t="n">
        <v>0</v>
      </c>
      <c r="BX18" s="5" t="n">
        <v>1</v>
      </c>
      <c r="BY18" s="5" t="n">
        <v>1</v>
      </c>
      <c r="BZ18" s="5" t="n">
        <v>0</v>
      </c>
      <c r="CA18" s="5" t="n">
        <v>0</v>
      </c>
      <c r="CB18" s="5" t="n">
        <v>0</v>
      </c>
      <c r="CC18" s="5" t="n">
        <v>0</v>
      </c>
      <c r="CD18" s="12" t="n">
        <v>0</v>
      </c>
      <c r="CE18" s="13" t="n">
        <v>0</v>
      </c>
      <c r="CF18" s="5" t="n">
        <v>0</v>
      </c>
      <c r="CG18" s="5" t="n">
        <v>0</v>
      </c>
      <c r="CH18" s="12" t="n">
        <v>1</v>
      </c>
      <c r="CI18" s="14" t="n">
        <v>1</v>
      </c>
      <c r="CJ18" s="12" t="n">
        <v>0</v>
      </c>
      <c r="CK18" s="15" t="n">
        <v>0</v>
      </c>
      <c r="CL18" s="16" t="n">
        <v>0</v>
      </c>
      <c r="CM18" s="16" t="n">
        <v>1</v>
      </c>
      <c r="CN18" s="17" t="n">
        <v>0</v>
      </c>
      <c r="CO18" s="18" t="n">
        <f aca="false">$BA18*BN18*(1-$CK18)</f>
        <v>0</v>
      </c>
      <c r="CP18" s="145" t="n">
        <f aca="false">$BA18*BO18*(1-$CK18)</f>
        <v>0</v>
      </c>
      <c r="CQ18" s="146" t="n">
        <f aca="false">$BA18*BQ18*(1-$CK18)</f>
        <v>0</v>
      </c>
      <c r="CR18" s="21" t="n">
        <f aca="false">$BB18*BN18*(1-$CK18)</f>
        <v>0</v>
      </c>
      <c r="CS18" s="19" t="n">
        <f aca="false">$BB18*BO18*(1-$CK18)</f>
        <v>0</v>
      </c>
      <c r="CT18" s="22" t="n">
        <f aca="false">$BB18*BQ18*(1-$CK18)</f>
        <v>0</v>
      </c>
      <c r="CU18" s="147" t="n">
        <v>0</v>
      </c>
      <c r="CV18" s="148" t="n">
        <v>0</v>
      </c>
      <c r="CW18" s="149" t="n">
        <v>0</v>
      </c>
      <c r="CX18" s="150"/>
      <c r="CY18" s="27" t="n">
        <v>39</v>
      </c>
      <c r="CZ18" s="0" t="n">
        <f aca="false">$H18*AS18</f>
        <v>0</v>
      </c>
      <c r="DA18" s="0" t="n">
        <f aca="false">$H18*AT18</f>
        <v>0</v>
      </c>
      <c r="DB18" s="0" t="n">
        <f aca="false">$H18*AU18</f>
        <v>0</v>
      </c>
      <c r="DC18" s="0" t="n">
        <f aca="false">$H18*AV18</f>
        <v>0</v>
      </c>
      <c r="DD18" s="28" t="e">
        <f aca="false">$H18*#REF!</f>
        <v>#REF!</v>
      </c>
      <c r="DE18" s="0" t="n">
        <f aca="false">$H18*AI18</f>
        <v>0</v>
      </c>
      <c r="DF18" s="0" t="n">
        <f aca="false">$H18*AJ18</f>
        <v>0</v>
      </c>
      <c r="DG18" s="0" t="n">
        <f aca="false">$H18*AK18</f>
        <v>0</v>
      </c>
      <c r="DH18" s="0" t="e">
        <f aca="false">$H18*AL18</f>
        <v>#VALUE!</v>
      </c>
      <c r="DI18" s="0" t="n">
        <f aca="false">$H18*AM18</f>
        <v>0</v>
      </c>
      <c r="DJ18" s="0" t="n">
        <f aca="false">$H18*AN18</f>
        <v>0</v>
      </c>
      <c r="DK18" s="0" t="n">
        <f aca="false">$H18*AO18</f>
        <v>0</v>
      </c>
      <c r="DL18" s="0" t="n">
        <f aca="false">$H18*AP18</f>
        <v>0</v>
      </c>
      <c r="DM18" s="0" t="n">
        <f aca="false">$H18*AQ18</f>
        <v>0</v>
      </c>
      <c r="DN18" s="28" t="n">
        <f aca="false">$H18*BC18</f>
        <v>0</v>
      </c>
      <c r="DO18" s="0" t="n">
        <f aca="false">$H18*BD18</f>
        <v>0</v>
      </c>
      <c r="DP18" s="0" t="n">
        <f aca="false">$H18*BE18</f>
        <v>0</v>
      </c>
      <c r="DQ18" s="0" t="n">
        <f aca="false">$H18*BF18</f>
        <v>0</v>
      </c>
      <c r="DR18" s="0" t="n">
        <f aca="false">$H18*BG18</f>
        <v>0</v>
      </c>
      <c r="DS18" s="0" t="n">
        <f aca="false">$H18*BH18</f>
        <v>0</v>
      </c>
      <c r="DT18" s="0" t="n">
        <f aca="false">$H18*BI18</f>
        <v>0</v>
      </c>
      <c r="DU18" s="29" t="n">
        <f aca="false">$H18*BJ18</f>
        <v>0</v>
      </c>
      <c r="DV18" s="0" t="e">
        <f aca="false">#REF!*$AQ18</f>
        <v>#REF!</v>
      </c>
      <c r="DW18" s="0" t="n">
        <f aca="false">AI18*$AQ18</f>
        <v>0</v>
      </c>
      <c r="DX18" s="0" t="n">
        <f aca="false">AJ18*$AQ18</f>
        <v>0</v>
      </c>
      <c r="DY18" s="0" t="n">
        <f aca="false">AK18*$AQ18</f>
        <v>0</v>
      </c>
      <c r="DZ18" s="0" t="e">
        <f aca="false">AL18*$AQ18</f>
        <v>#VALUE!</v>
      </c>
      <c r="EA18" s="0" t="n">
        <f aca="false">AM18*$AQ18</f>
        <v>0</v>
      </c>
      <c r="EB18" s="0" t="n">
        <f aca="false">AN18*$AQ18</f>
        <v>0</v>
      </c>
      <c r="EC18" s="0" t="n">
        <f aca="false">AO18*$AQ18</f>
        <v>0</v>
      </c>
      <c r="ED18" s="29" t="n">
        <f aca="false">AP18*$AQ18</f>
        <v>0</v>
      </c>
      <c r="EE18" s="29" t="e">
        <f aca="false">AC18*AG18</f>
        <v>#VALUE!</v>
      </c>
      <c r="EF18" s="29" t="n">
        <f aca="false">CB18*CN18</f>
        <v>0</v>
      </c>
      <c r="EG18" s="30" t="n">
        <v>0</v>
      </c>
      <c r="EH18" s="33" t="n">
        <f aca="false">CD18</f>
        <v>0</v>
      </c>
      <c r="EI18" s="83" t="n">
        <f aca="false">BU18</f>
        <v>0</v>
      </c>
      <c r="EJ18" s="83" t="n">
        <f aca="false">BV18</f>
        <v>0</v>
      </c>
      <c r="EK18" s="33" t="n">
        <f aca="false">CC18</f>
        <v>0</v>
      </c>
      <c r="EL18" s="33" t="n">
        <f aca="false">CG18</f>
        <v>0</v>
      </c>
      <c r="EM18" s="33" t="n">
        <f aca="false">CJ18</f>
        <v>0</v>
      </c>
      <c r="EN18" s="71" t="n">
        <f aca="false">BR18</f>
        <v>0</v>
      </c>
      <c r="EO18" s="33" t="n">
        <f aca="false">BS18</f>
        <v>0</v>
      </c>
      <c r="EP18" s="71" t="n">
        <f aca="false">CB18</f>
        <v>0</v>
      </c>
      <c r="EQ18" s="33" t="n">
        <f aca="false">BX18</f>
        <v>1</v>
      </c>
      <c r="ER18" s="33" t="n">
        <f aca="false">BZ18</f>
        <v>0</v>
      </c>
      <c r="ES18" s="33" t="n">
        <f aca="false">BT18</f>
        <v>0</v>
      </c>
      <c r="ET18" s="33" t="n">
        <f aca="false">BY18</f>
        <v>1</v>
      </c>
      <c r="EU18" s="33" t="n">
        <f aca="false">CE18</f>
        <v>0</v>
      </c>
      <c r="EV18" s="33" t="n">
        <f aca="false">CF18</f>
        <v>0</v>
      </c>
      <c r="EW18" s="70" t="n">
        <f aca="false">CH18</f>
        <v>1</v>
      </c>
      <c r="EX18" s="33" t="n">
        <f aca="false">CI18</f>
        <v>1</v>
      </c>
      <c r="EY18" s="71" t="n">
        <f aca="false">BW18</f>
        <v>0</v>
      </c>
      <c r="EZ18" s="71" t="n">
        <f aca="false">CA18</f>
        <v>0</v>
      </c>
    </row>
    <row r="19" customFormat="false" ht="259.15" hidden="false" customHeight="false" outlineLevel="0" collapsed="false">
      <c r="A19" s="33" t="n">
        <v>15</v>
      </c>
      <c r="B19" s="1" t="s">
        <v>254</v>
      </c>
      <c r="C19" s="1" t="s">
        <v>390</v>
      </c>
      <c r="E19" s="1" t="s">
        <v>391</v>
      </c>
      <c r="F19" s="1" t="s">
        <v>392</v>
      </c>
      <c r="G19" s="2" t="s">
        <v>393</v>
      </c>
      <c r="H19" s="1" t="n">
        <v>2022</v>
      </c>
      <c r="I19" s="1" t="s">
        <v>394</v>
      </c>
      <c r="J19" s="99" t="s">
        <v>395</v>
      </c>
      <c r="K19" s="137" t="s">
        <v>396</v>
      </c>
      <c r="L19" s="137"/>
      <c r="M19" s="137" t="s">
        <v>397</v>
      </c>
      <c r="P19" s="4" t="s">
        <v>398</v>
      </c>
      <c r="Q19" s="4" t="s">
        <v>399</v>
      </c>
      <c r="R19" s="156"/>
      <c r="S19" s="156"/>
      <c r="T19" s="156"/>
      <c r="U19" s="156"/>
      <c r="V19" s="156"/>
      <c r="W19" s="156"/>
      <c r="X19" s="156" t="n">
        <v>1</v>
      </c>
      <c r="Y19" s="157" t="s">
        <v>396</v>
      </c>
      <c r="AC19" s="158" t="n">
        <v>15</v>
      </c>
      <c r="AD19" s="158" t="n">
        <v>1</v>
      </c>
      <c r="AE19" s="158"/>
      <c r="AF19" s="6" t="n">
        <v>1</v>
      </c>
      <c r="AS19" s="159"/>
      <c r="AT19" s="159"/>
      <c r="AU19" s="159"/>
      <c r="AV19" s="160"/>
      <c r="BG19" s="161"/>
      <c r="BH19" s="162"/>
      <c r="BI19" s="162"/>
      <c r="BJ19" s="163"/>
      <c r="BK19" s="162"/>
      <c r="BL19" s="162"/>
      <c r="BM19" s="162"/>
      <c r="BN19" s="162"/>
      <c r="BU19" s="152"/>
      <c r="BV19" s="83"/>
      <c r="BW19" s="156" t="n">
        <v>1</v>
      </c>
      <c r="BX19" s="156" t="n">
        <v>0</v>
      </c>
      <c r="BY19" s="156" t="n">
        <v>0</v>
      </c>
      <c r="BZ19" s="156" t="n">
        <v>0</v>
      </c>
      <c r="CA19" s="164" t="n">
        <v>1</v>
      </c>
      <c r="CB19" s="156" t="n">
        <v>0</v>
      </c>
      <c r="CC19" s="156" t="n">
        <v>0</v>
      </c>
      <c r="CD19" s="165" t="n">
        <v>1</v>
      </c>
      <c r="CE19" s="166" t="n">
        <v>0</v>
      </c>
      <c r="CF19" s="167" t="n">
        <v>0</v>
      </c>
      <c r="CG19" s="167" t="n">
        <v>1</v>
      </c>
      <c r="CH19" s="168" t="n">
        <v>1</v>
      </c>
      <c r="CI19" s="169" t="n">
        <v>0</v>
      </c>
      <c r="CJ19" s="165" t="n">
        <v>0</v>
      </c>
      <c r="CK19" s="15" t="n">
        <v>0</v>
      </c>
      <c r="CL19" s="16" t="n">
        <v>0</v>
      </c>
      <c r="CM19" s="16" t="n">
        <v>1</v>
      </c>
      <c r="CN19" s="17" t="n">
        <v>0</v>
      </c>
      <c r="CO19" s="18" t="n">
        <f aca="false">$BA19*BN19*(1-$CK19)</f>
        <v>0</v>
      </c>
      <c r="CP19" s="145" t="n">
        <f aca="false">$BA19*BO19*(1-$CK19)</f>
        <v>0</v>
      </c>
      <c r="CQ19" s="146" t="n">
        <f aca="false">$BA19*BQ19*(1-$CK19)</f>
        <v>0</v>
      </c>
      <c r="CR19" s="21" t="n">
        <f aca="false">$BB19*BN19*(1-$CK19)</f>
        <v>0</v>
      </c>
      <c r="CS19" s="19" t="n">
        <f aca="false">$BB19*BO19*(1-$CK19)</f>
        <v>0</v>
      </c>
      <c r="CT19" s="22" t="n">
        <f aca="false">$BB19*BQ19*(1-$CK19)</f>
        <v>0</v>
      </c>
      <c r="CU19" s="147" t="n">
        <v>0</v>
      </c>
      <c r="CV19" s="148" t="n">
        <v>1</v>
      </c>
      <c r="CW19" s="149" t="n">
        <v>0</v>
      </c>
      <c r="CX19" s="150" t="n">
        <v>1</v>
      </c>
      <c r="CY19" s="27" t="n">
        <v>40</v>
      </c>
      <c r="CZ19" s="0" t="n">
        <f aca="false">$H19*AS19</f>
        <v>0</v>
      </c>
      <c r="DA19" s="0" t="n">
        <f aca="false">$H19*AT19</f>
        <v>0</v>
      </c>
      <c r="DB19" s="0" t="n">
        <f aca="false">$H19*AU19</f>
        <v>0</v>
      </c>
      <c r="DC19" s="0" t="n">
        <f aca="false">$H19*AV19</f>
        <v>0</v>
      </c>
      <c r="DD19" s="28" t="n">
        <f aca="false">$H19*AH19</f>
        <v>0</v>
      </c>
      <c r="DE19" s="0" t="n">
        <f aca="false">$H19*AI19</f>
        <v>0</v>
      </c>
      <c r="DF19" s="0" t="n">
        <f aca="false">$H19*AJ19</f>
        <v>0</v>
      </c>
      <c r="DG19" s="0" t="n">
        <f aca="false">$H19*AK19</f>
        <v>0</v>
      </c>
      <c r="DH19" s="0" t="n">
        <f aca="false">$H19*AL19</f>
        <v>0</v>
      </c>
      <c r="DI19" s="0" t="n">
        <f aca="false">$H19*AM19</f>
        <v>0</v>
      </c>
      <c r="DJ19" s="0" t="n">
        <f aca="false">$H19*AN19</f>
        <v>0</v>
      </c>
      <c r="DK19" s="0" t="n">
        <f aca="false">$H19*AO19</f>
        <v>0</v>
      </c>
      <c r="DL19" s="0" t="n">
        <f aca="false">$H19*AP19</f>
        <v>0</v>
      </c>
      <c r="DM19" s="0" t="n">
        <f aca="false">$H19*AQ19</f>
        <v>0</v>
      </c>
      <c r="DN19" s="28" t="n">
        <f aca="false">$H19*BC19</f>
        <v>0</v>
      </c>
      <c r="DO19" s="0" t="n">
        <f aca="false">$H19*BD19</f>
        <v>0</v>
      </c>
      <c r="DP19" s="0" t="n">
        <f aca="false">$H19*BE19</f>
        <v>0</v>
      </c>
      <c r="DQ19" s="0" t="n">
        <f aca="false">$H19*BF19</f>
        <v>0</v>
      </c>
      <c r="DR19" s="0" t="n">
        <f aca="false">$H19*BG19</f>
        <v>0</v>
      </c>
      <c r="DS19" s="0" t="n">
        <f aca="false">$H19*BH19</f>
        <v>0</v>
      </c>
      <c r="DT19" s="0" t="n">
        <f aca="false">$H19*BI19</f>
        <v>0</v>
      </c>
      <c r="DU19" s="29" t="n">
        <f aca="false">$H19*BJ19</f>
        <v>0</v>
      </c>
      <c r="DV19" s="0" t="n">
        <f aca="false">AH19*$AQ19</f>
        <v>0</v>
      </c>
      <c r="DW19" s="0" t="n">
        <f aca="false">AI19*$AQ19</f>
        <v>0</v>
      </c>
      <c r="DX19" s="0" t="n">
        <f aca="false">AJ19*$AQ19</f>
        <v>0</v>
      </c>
      <c r="DY19" s="0" t="n">
        <f aca="false">AK19*$AQ19</f>
        <v>0</v>
      </c>
      <c r="DZ19" s="0" t="n">
        <f aca="false">AL19*$AQ19</f>
        <v>0</v>
      </c>
      <c r="EA19" s="0" t="n">
        <f aca="false">AM19*$AQ19</f>
        <v>0</v>
      </c>
      <c r="EB19" s="0" t="n">
        <f aca="false">AN19*$AQ19</f>
        <v>0</v>
      </c>
      <c r="EC19" s="0" t="n">
        <f aca="false">AO19*$AQ19</f>
        <v>0</v>
      </c>
      <c r="ED19" s="29" t="n">
        <f aca="false">AP19*$AQ19</f>
        <v>0</v>
      </c>
      <c r="EE19" s="29" t="e">
        <f aca="false">AC19*AH18</f>
        <v>#VALUE!</v>
      </c>
      <c r="EF19" s="29" t="n">
        <f aca="false">CB19*CN19</f>
        <v>0</v>
      </c>
      <c r="EG19" s="30" t="n">
        <v>0</v>
      </c>
      <c r="EH19" s="33" t="n">
        <f aca="false">CD19</f>
        <v>1</v>
      </c>
      <c r="EI19" s="83" t="n">
        <f aca="false">BU19</f>
        <v>0</v>
      </c>
      <c r="EJ19" s="83" t="n">
        <f aca="false">BV19</f>
        <v>0</v>
      </c>
      <c r="EK19" s="33" t="n">
        <f aca="false">CC19</f>
        <v>0</v>
      </c>
      <c r="EL19" s="33" t="n">
        <f aca="false">CG19</f>
        <v>1</v>
      </c>
      <c r="EM19" s="33" t="n">
        <f aca="false">CJ19</f>
        <v>0</v>
      </c>
      <c r="EN19" s="71" t="n">
        <f aca="false">BR19</f>
        <v>0</v>
      </c>
      <c r="EO19" s="33" t="n">
        <f aca="false">BS19</f>
        <v>0</v>
      </c>
      <c r="EP19" s="71" t="n">
        <f aca="false">CB19</f>
        <v>0</v>
      </c>
      <c r="EQ19" s="33" t="n">
        <f aca="false">BX19</f>
        <v>0</v>
      </c>
      <c r="ER19" s="33" t="n">
        <f aca="false">BZ19</f>
        <v>0</v>
      </c>
      <c r="ES19" s="33" t="n">
        <f aca="false">BT19</f>
        <v>0</v>
      </c>
      <c r="ET19" s="33" t="n">
        <f aca="false">BY19</f>
        <v>0</v>
      </c>
      <c r="EU19" s="33" t="n">
        <f aca="false">CE19</f>
        <v>0</v>
      </c>
      <c r="EV19" s="33" t="n">
        <f aca="false">CF19</f>
        <v>0</v>
      </c>
      <c r="EW19" s="70" t="n">
        <f aca="false">CH19</f>
        <v>1</v>
      </c>
      <c r="EX19" s="33" t="n">
        <f aca="false">CI19</f>
        <v>0</v>
      </c>
      <c r="EY19" s="71" t="n">
        <f aca="false">BW19</f>
        <v>1</v>
      </c>
      <c r="EZ19" s="71" t="n">
        <f aca="false">CA19</f>
        <v>1</v>
      </c>
    </row>
    <row r="20" customFormat="false" ht="14.45" hidden="false" customHeight="false" outlineLevel="0" collapsed="false">
      <c r="A20" s="33" t="n">
        <v>16</v>
      </c>
      <c r="B20" s="1" t="s">
        <v>400</v>
      </c>
      <c r="C20" s="1" t="s">
        <v>401</v>
      </c>
      <c r="E20" s="1" t="s">
        <v>402</v>
      </c>
      <c r="F20" s="1" t="s">
        <v>403</v>
      </c>
      <c r="G20" s="2" t="s">
        <v>404</v>
      </c>
      <c r="H20" s="1" t="n">
        <v>2021</v>
      </c>
      <c r="I20" s="1" t="s">
        <v>405</v>
      </c>
      <c r="J20" s="99" t="s">
        <v>406</v>
      </c>
      <c r="K20" s="137" t="n">
        <v>7</v>
      </c>
      <c r="L20" s="137"/>
      <c r="M20" s="137" t="s">
        <v>407</v>
      </c>
      <c r="N20" s="3" t="s">
        <v>408</v>
      </c>
      <c r="O20" s="177"/>
      <c r="P20" s="177"/>
      <c r="Q20" s="177" t="s">
        <v>407</v>
      </c>
      <c r="R20" s="156"/>
      <c r="S20" s="156"/>
      <c r="T20" s="156"/>
      <c r="U20" s="156"/>
      <c r="V20" s="156"/>
      <c r="W20" s="156"/>
      <c r="X20" s="156" t="n">
        <v>1</v>
      </c>
      <c r="Y20" s="157" t="s">
        <v>396</v>
      </c>
      <c r="AC20" s="6" t="n">
        <v>16</v>
      </c>
      <c r="AD20" s="158"/>
      <c r="AE20" s="158"/>
      <c r="AS20" s="159"/>
      <c r="AT20" s="159"/>
      <c r="AU20" s="159"/>
      <c r="AV20" s="160"/>
      <c r="BG20" s="161"/>
      <c r="BH20" s="162"/>
      <c r="BI20" s="162"/>
      <c r="BJ20" s="163"/>
      <c r="BK20" s="162"/>
      <c r="BL20" s="162"/>
      <c r="BM20" s="162"/>
      <c r="BN20" s="162"/>
      <c r="BU20" s="152"/>
      <c r="BV20" s="83"/>
      <c r="BW20" s="156" t="n">
        <v>0</v>
      </c>
      <c r="BX20" s="156" t="n">
        <v>0</v>
      </c>
      <c r="BY20" s="156" t="n">
        <v>0</v>
      </c>
      <c r="BZ20" s="156" t="n">
        <v>0</v>
      </c>
      <c r="CA20" s="164" t="n">
        <v>1</v>
      </c>
      <c r="CB20" s="156" t="n">
        <v>0</v>
      </c>
      <c r="CC20" s="156" t="n">
        <v>0</v>
      </c>
      <c r="CD20" s="165" t="n">
        <v>1</v>
      </c>
      <c r="CE20" s="166" t="n">
        <v>0</v>
      </c>
      <c r="CF20" s="167" t="n">
        <v>1</v>
      </c>
      <c r="CG20" s="167" t="n">
        <v>1</v>
      </c>
      <c r="CH20" s="168" t="n">
        <v>1</v>
      </c>
      <c r="CI20" s="169" t="n">
        <v>0</v>
      </c>
      <c r="CJ20" s="165" t="n">
        <v>0</v>
      </c>
      <c r="CK20" s="15" t="n">
        <v>0</v>
      </c>
      <c r="CL20" s="16" t="n">
        <v>0</v>
      </c>
      <c r="CM20" s="16" t="n">
        <v>1</v>
      </c>
      <c r="CN20" s="17" t="n">
        <v>0</v>
      </c>
      <c r="CO20" s="18" t="n">
        <f aca="false">$BA20*BN20*(1-$CK20)</f>
        <v>0</v>
      </c>
      <c r="CP20" s="145" t="n">
        <f aca="false">$BA20*BO20*(1-$CK20)</f>
        <v>0</v>
      </c>
      <c r="CQ20" s="146" t="n">
        <f aca="false">$BA20*BQ20*(1-$CK20)</f>
        <v>0</v>
      </c>
      <c r="CR20" s="21" t="n">
        <f aca="false">$BB20*BN20*(1-$CK20)</f>
        <v>0</v>
      </c>
      <c r="CS20" s="19" t="n">
        <f aca="false">$BB20*BO20*(1-$CK20)</f>
        <v>0</v>
      </c>
      <c r="CT20" s="22" t="n">
        <f aca="false">$BB20*BQ20*(1-$CK20)</f>
        <v>0</v>
      </c>
      <c r="CU20" s="147" t="n">
        <v>0</v>
      </c>
      <c r="CV20" s="148" t="n">
        <v>1</v>
      </c>
      <c r="CW20" s="149" t="n">
        <v>0</v>
      </c>
      <c r="CX20" s="150" t="n">
        <v>5</v>
      </c>
      <c r="CY20" s="27" t="n">
        <v>41</v>
      </c>
      <c r="CZ20" s="0" t="n">
        <f aca="false">$H20*AS20</f>
        <v>0</v>
      </c>
      <c r="DA20" s="0" t="n">
        <f aca="false">$H20*AT20</f>
        <v>0</v>
      </c>
      <c r="DB20" s="0" t="n">
        <f aca="false">$H20*AU20</f>
        <v>0</v>
      </c>
      <c r="DC20" s="0" t="n">
        <f aca="false">$H20*AV20</f>
        <v>0</v>
      </c>
      <c r="DD20" s="28" t="n">
        <f aca="false">$H20*AH20</f>
        <v>0</v>
      </c>
      <c r="DE20" s="0" t="n">
        <f aca="false">$H20*AI20</f>
        <v>0</v>
      </c>
      <c r="DF20" s="0" t="n">
        <f aca="false">$H20*AJ20</f>
        <v>0</v>
      </c>
      <c r="DG20" s="0" t="n">
        <f aca="false">$H20*AK20</f>
        <v>0</v>
      </c>
      <c r="DH20" s="0" t="n">
        <f aca="false">$H20*AL20</f>
        <v>0</v>
      </c>
      <c r="DI20" s="0" t="n">
        <f aca="false">$H20*AM20</f>
        <v>0</v>
      </c>
      <c r="DJ20" s="0" t="n">
        <f aca="false">$H20*AN20</f>
        <v>0</v>
      </c>
      <c r="DK20" s="0" t="n">
        <f aca="false">$H20*AO20</f>
        <v>0</v>
      </c>
      <c r="DL20" s="0" t="n">
        <f aca="false">$H20*AP20</f>
        <v>0</v>
      </c>
      <c r="DM20" s="0" t="n">
        <f aca="false">$H20*AQ20</f>
        <v>0</v>
      </c>
      <c r="DN20" s="28" t="n">
        <f aca="false">$H20*BC20</f>
        <v>0</v>
      </c>
      <c r="DO20" s="0" t="n">
        <f aca="false">$H20*BD20</f>
        <v>0</v>
      </c>
      <c r="DP20" s="0" t="n">
        <f aca="false">$H20*BE20</f>
        <v>0</v>
      </c>
      <c r="DQ20" s="0" t="n">
        <f aca="false">$H20*BF20</f>
        <v>0</v>
      </c>
      <c r="DR20" s="0" t="n">
        <f aca="false">$H20*BG20</f>
        <v>0</v>
      </c>
      <c r="DS20" s="0" t="n">
        <f aca="false">$H20*BH20</f>
        <v>0</v>
      </c>
      <c r="DT20" s="0" t="n">
        <f aca="false">$H20*BI20</f>
        <v>0</v>
      </c>
      <c r="DU20" s="29" t="n">
        <f aca="false">$H20*BJ20</f>
        <v>0</v>
      </c>
      <c r="DV20" s="0" t="n">
        <f aca="false">AH20*$AQ20</f>
        <v>0</v>
      </c>
      <c r="DW20" s="0" t="n">
        <f aca="false">AI20*$AQ20</f>
        <v>0</v>
      </c>
      <c r="DX20" s="0" t="n">
        <f aca="false">AJ20*$AQ20</f>
        <v>0</v>
      </c>
      <c r="DY20" s="0" t="n">
        <f aca="false">AK20*$AQ20</f>
        <v>0</v>
      </c>
      <c r="DZ20" s="0" t="n">
        <f aca="false">AL20*$AQ20</f>
        <v>0</v>
      </c>
      <c r="EA20" s="0" t="n">
        <f aca="false">AM20*$AQ20</f>
        <v>0</v>
      </c>
      <c r="EB20" s="0" t="n">
        <f aca="false">AN20*$AQ20</f>
        <v>0</v>
      </c>
      <c r="EC20" s="0" t="n">
        <f aca="false">AO20*$AQ20</f>
        <v>0</v>
      </c>
      <c r="ED20" s="29" t="n">
        <f aca="false">AP20*$AQ20</f>
        <v>0</v>
      </c>
      <c r="EE20" s="29" t="n">
        <f aca="false">AC20*AG20</f>
        <v>0</v>
      </c>
      <c r="EF20" s="29" t="n">
        <f aca="false">CB20*CN20</f>
        <v>0</v>
      </c>
      <c r="EG20" s="30" t="n">
        <v>0</v>
      </c>
      <c r="EH20" s="33" t="n">
        <f aca="false">CD20</f>
        <v>1</v>
      </c>
      <c r="EI20" s="83" t="n">
        <f aca="false">BU20</f>
        <v>0</v>
      </c>
      <c r="EJ20" s="83" t="n">
        <f aca="false">BV20</f>
        <v>0</v>
      </c>
      <c r="EK20" s="33" t="n">
        <f aca="false">CC20</f>
        <v>0</v>
      </c>
      <c r="EL20" s="33" t="n">
        <f aca="false">CG20</f>
        <v>1</v>
      </c>
      <c r="EM20" s="33" t="n">
        <f aca="false">CJ20</f>
        <v>0</v>
      </c>
      <c r="EN20" s="71" t="n">
        <f aca="false">BR20</f>
        <v>0</v>
      </c>
      <c r="EO20" s="33" t="n">
        <f aca="false">BS20</f>
        <v>0</v>
      </c>
      <c r="EP20" s="71" t="n">
        <f aca="false">CB20</f>
        <v>0</v>
      </c>
      <c r="EQ20" s="33" t="n">
        <f aca="false">BX20</f>
        <v>0</v>
      </c>
      <c r="ER20" s="33" t="n">
        <f aca="false">BZ20</f>
        <v>0</v>
      </c>
      <c r="ES20" s="33" t="n">
        <f aca="false">BT20</f>
        <v>0</v>
      </c>
      <c r="ET20" s="33" t="n">
        <f aca="false">BY20</f>
        <v>0</v>
      </c>
      <c r="EU20" s="33" t="n">
        <f aca="false">CE20</f>
        <v>0</v>
      </c>
      <c r="EV20" s="33" t="n">
        <f aca="false">CF20</f>
        <v>1</v>
      </c>
      <c r="EW20" s="70" t="n">
        <f aca="false">CH20</f>
        <v>1</v>
      </c>
      <c r="EX20" s="33" t="n">
        <f aca="false">CI20</f>
        <v>0</v>
      </c>
      <c r="EY20" s="71" t="n">
        <f aca="false">BW20</f>
        <v>0</v>
      </c>
      <c r="EZ20" s="71" t="n">
        <f aca="false">CA20</f>
        <v>1</v>
      </c>
    </row>
    <row r="21" customFormat="false" ht="14.45" hidden="false" customHeight="false" outlineLevel="0" collapsed="false">
      <c r="A21" s="33" t="n">
        <v>17</v>
      </c>
      <c r="B21" s="1" t="s">
        <v>254</v>
      </c>
      <c r="C21" s="1" t="s">
        <v>325</v>
      </c>
      <c r="E21" s="1" t="s">
        <v>409</v>
      </c>
      <c r="F21" s="1" t="s">
        <v>410</v>
      </c>
      <c r="G21" s="2" t="s">
        <v>411</v>
      </c>
      <c r="H21" s="1" t="n">
        <v>2018</v>
      </c>
      <c r="I21" s="1" t="s">
        <v>356</v>
      </c>
      <c r="J21" s="99" t="s">
        <v>412</v>
      </c>
      <c r="K21" s="137" t="n">
        <v>117</v>
      </c>
      <c r="L21" s="137" t="s">
        <v>261</v>
      </c>
      <c r="M21" s="137" t="s">
        <v>413</v>
      </c>
      <c r="N21" s="3" t="s">
        <v>414</v>
      </c>
      <c r="Q21" s="4" t="s">
        <v>413</v>
      </c>
      <c r="R21" s="156" t="n">
        <v>1</v>
      </c>
      <c r="S21" s="156"/>
      <c r="T21" s="156"/>
      <c r="U21" s="156"/>
      <c r="V21" s="156"/>
      <c r="W21" s="156" t="n">
        <v>1</v>
      </c>
      <c r="X21" s="156"/>
      <c r="Y21" s="157" t="n">
        <v>0</v>
      </c>
      <c r="AC21" s="6" t="n">
        <v>17</v>
      </c>
      <c r="AD21" s="158" t="n">
        <v>1</v>
      </c>
      <c r="AE21" s="158"/>
      <c r="AG21" s="6" t="s">
        <v>415</v>
      </c>
      <c r="AI21" s="6" t="s">
        <v>416</v>
      </c>
      <c r="AL21" s="7" t="s">
        <v>417</v>
      </c>
      <c r="AM21" s="7" t="s">
        <v>418</v>
      </c>
      <c r="AS21" s="159"/>
      <c r="AT21" s="159"/>
      <c r="AU21" s="159"/>
      <c r="AV21" s="160"/>
      <c r="BB21" s="7" t="n">
        <v>1</v>
      </c>
      <c r="BC21" s="7" t="n">
        <v>1</v>
      </c>
      <c r="BE21" s="7" t="n">
        <v>1</v>
      </c>
      <c r="BG21" s="161"/>
      <c r="BH21" s="162"/>
      <c r="BI21" s="162"/>
      <c r="BJ21" s="163"/>
      <c r="BK21" s="162"/>
      <c r="BL21" s="162"/>
      <c r="BM21" s="162"/>
      <c r="BN21" s="162"/>
      <c r="BU21" s="152"/>
      <c r="BV21" s="83"/>
      <c r="BW21" s="156" t="n">
        <v>1</v>
      </c>
      <c r="BX21" s="156" t="n">
        <v>0</v>
      </c>
      <c r="BY21" s="156" t="n">
        <v>0</v>
      </c>
      <c r="BZ21" s="156" t="n">
        <v>0</v>
      </c>
      <c r="CA21" s="164" t="n">
        <v>0</v>
      </c>
      <c r="CB21" s="156" t="n">
        <v>0</v>
      </c>
      <c r="CC21" s="156" t="n">
        <v>0</v>
      </c>
      <c r="CD21" s="165" t="n">
        <v>1</v>
      </c>
      <c r="CE21" s="166" t="n">
        <v>0</v>
      </c>
      <c r="CF21" s="167" t="n">
        <v>0</v>
      </c>
      <c r="CG21" s="167" t="n">
        <v>1</v>
      </c>
      <c r="CH21" s="168" t="n">
        <v>0</v>
      </c>
      <c r="CI21" s="169" t="n">
        <v>1</v>
      </c>
      <c r="CJ21" s="165" t="n">
        <v>0</v>
      </c>
      <c r="CK21" s="15" t="n">
        <v>0</v>
      </c>
      <c r="CL21" s="16" t="n">
        <v>0</v>
      </c>
      <c r="CM21" s="16" t="n">
        <v>1</v>
      </c>
      <c r="CN21" s="17" t="n">
        <v>0</v>
      </c>
      <c r="CO21" s="18" t="n">
        <f aca="false">$BA21*BN21*(1-$CK21)</f>
        <v>0</v>
      </c>
      <c r="CP21" s="145" t="n">
        <f aca="false">$BA21*BO21*(1-$CK21)</f>
        <v>0</v>
      </c>
      <c r="CQ21" s="146" t="n">
        <f aca="false">$BA21*BQ21*(1-$CK21)</f>
        <v>0</v>
      </c>
      <c r="CR21" s="21" t="n">
        <f aca="false">$BB21*BN21*(1-$CK21)</f>
        <v>0</v>
      </c>
      <c r="CS21" s="19" t="n">
        <f aca="false">$BB21*BO21*(1-$CK21)</f>
        <v>0</v>
      </c>
      <c r="CT21" s="22" t="n">
        <f aca="false">$BB21*BQ21*(1-$CK21)</f>
        <v>0</v>
      </c>
      <c r="CU21" s="147" t="n">
        <v>0</v>
      </c>
      <c r="CV21" s="148" t="n">
        <v>1</v>
      </c>
      <c r="CW21" s="149" t="n">
        <v>0</v>
      </c>
      <c r="CX21" s="150" t="n">
        <v>1</v>
      </c>
      <c r="CY21" s="27" t="n">
        <v>43</v>
      </c>
      <c r="CZ21" s="0" t="n">
        <f aca="false">$H21*AS21</f>
        <v>0</v>
      </c>
      <c r="DA21" s="0" t="n">
        <f aca="false">$H21*AT21</f>
        <v>0</v>
      </c>
      <c r="DB21" s="0" t="n">
        <f aca="false">$H21*AU21</f>
        <v>0</v>
      </c>
      <c r="DC21" s="0" t="n">
        <f aca="false">$H21*AV21</f>
        <v>0</v>
      </c>
      <c r="DD21" s="28" t="n">
        <f aca="false">$H21*AH21</f>
        <v>0</v>
      </c>
      <c r="DE21" s="0" t="e">
        <f aca="false">$H21*AI21</f>
        <v>#VALUE!</v>
      </c>
      <c r="DF21" s="0" t="n">
        <f aca="false">$H21*AJ21</f>
        <v>0</v>
      </c>
      <c r="DG21" s="0" t="n">
        <f aca="false">$H21*AK21</f>
        <v>0</v>
      </c>
      <c r="DH21" s="0" t="e">
        <f aca="false">$H21*AL21</f>
        <v>#VALUE!</v>
      </c>
      <c r="DI21" s="0" t="e">
        <f aca="false">$H21*AM21</f>
        <v>#VALUE!</v>
      </c>
      <c r="DJ21" s="0" t="n">
        <f aca="false">$H21*AN21</f>
        <v>0</v>
      </c>
      <c r="DK21" s="0" t="n">
        <f aca="false">$H21*AO21</f>
        <v>0</v>
      </c>
      <c r="DL21" s="0" t="n">
        <f aca="false">$H21*AP21</f>
        <v>0</v>
      </c>
      <c r="DM21" s="0" t="n">
        <f aca="false">$H21*AQ21</f>
        <v>0</v>
      </c>
      <c r="DN21" s="28" t="n">
        <f aca="false">$H21*BC21</f>
        <v>2018</v>
      </c>
      <c r="DO21" s="0" t="n">
        <f aca="false">$H21*BD21</f>
        <v>0</v>
      </c>
      <c r="DP21" s="0" t="n">
        <f aca="false">$H21*BE21</f>
        <v>2018</v>
      </c>
      <c r="DQ21" s="0" t="n">
        <f aca="false">$H21*BF21</f>
        <v>0</v>
      </c>
      <c r="DR21" s="0" t="n">
        <f aca="false">$H21*BG21</f>
        <v>0</v>
      </c>
      <c r="DS21" s="0" t="n">
        <f aca="false">$H21*BH21</f>
        <v>0</v>
      </c>
      <c r="DT21" s="0" t="n">
        <f aca="false">$H21*BI21</f>
        <v>0</v>
      </c>
      <c r="DU21" s="29" t="n">
        <f aca="false">$H21*BJ21</f>
        <v>0</v>
      </c>
      <c r="DV21" s="0" t="n">
        <f aca="false">AH21*$AQ21</f>
        <v>0</v>
      </c>
      <c r="DW21" s="0" t="e">
        <f aca="false">AI21*$AQ21</f>
        <v>#VALUE!</v>
      </c>
      <c r="DX21" s="0" t="n">
        <f aca="false">AJ21*$AQ21</f>
        <v>0</v>
      </c>
      <c r="DY21" s="0" t="n">
        <f aca="false">AK21*$AQ21</f>
        <v>0</v>
      </c>
      <c r="DZ21" s="0" t="e">
        <f aca="false">AL21*$AQ21</f>
        <v>#VALUE!</v>
      </c>
      <c r="EA21" s="0" t="e">
        <f aca="false">AM21*$AQ21</f>
        <v>#VALUE!</v>
      </c>
      <c r="EB21" s="0" t="n">
        <f aca="false">AN21*$AQ21</f>
        <v>0</v>
      </c>
      <c r="EC21" s="0" t="n">
        <f aca="false">AO21*$AQ21</f>
        <v>0</v>
      </c>
      <c r="ED21" s="29" t="n">
        <f aca="false">AP21*$AQ21</f>
        <v>0</v>
      </c>
      <c r="EE21" s="29" t="e">
        <f aca="false">AC21*AG21</f>
        <v>#VALUE!</v>
      </c>
      <c r="EF21" s="29" t="n">
        <f aca="false">CB21*CN21</f>
        <v>0</v>
      </c>
      <c r="EG21" s="30" t="n">
        <v>0</v>
      </c>
      <c r="EH21" s="33" t="n">
        <f aca="false">CD21</f>
        <v>1</v>
      </c>
      <c r="EI21" s="83" t="n">
        <f aca="false">BU21</f>
        <v>0</v>
      </c>
      <c r="EJ21" s="83" t="n">
        <f aca="false">BV21</f>
        <v>0</v>
      </c>
      <c r="EK21" s="33" t="n">
        <f aca="false">CC21</f>
        <v>0</v>
      </c>
      <c r="EL21" s="33" t="n">
        <f aca="false">CG21</f>
        <v>1</v>
      </c>
      <c r="EM21" s="33" t="n">
        <f aca="false">CJ21</f>
        <v>0</v>
      </c>
      <c r="EN21" s="71" t="n">
        <f aca="false">BR21</f>
        <v>0</v>
      </c>
      <c r="EO21" s="33" t="n">
        <f aca="false">BS21</f>
        <v>0</v>
      </c>
      <c r="EP21" s="71" t="n">
        <f aca="false">CB21</f>
        <v>0</v>
      </c>
      <c r="EQ21" s="33" t="n">
        <f aca="false">BX21</f>
        <v>0</v>
      </c>
      <c r="ER21" s="33" t="n">
        <f aca="false">BZ21</f>
        <v>0</v>
      </c>
      <c r="ES21" s="33" t="n">
        <f aca="false">BT21</f>
        <v>0</v>
      </c>
      <c r="ET21" s="33" t="n">
        <f aca="false">BY21</f>
        <v>0</v>
      </c>
      <c r="EU21" s="33" t="n">
        <f aca="false">CE21</f>
        <v>0</v>
      </c>
      <c r="EV21" s="33" t="n">
        <f aca="false">CF21</f>
        <v>0</v>
      </c>
      <c r="EW21" s="70" t="n">
        <f aca="false">CH21</f>
        <v>0</v>
      </c>
      <c r="EX21" s="33" t="n">
        <f aca="false">CI21</f>
        <v>1</v>
      </c>
      <c r="EY21" s="71" t="n">
        <f aca="false">BW21</f>
        <v>1</v>
      </c>
      <c r="EZ21" s="71" t="n">
        <f aca="false">CA21</f>
        <v>0</v>
      </c>
    </row>
    <row r="22" customFormat="false" ht="144" hidden="false" customHeight="false" outlineLevel="0" collapsed="false">
      <c r="A22" s="33" t="n">
        <v>18</v>
      </c>
      <c r="B22" s="1" t="s">
        <v>254</v>
      </c>
      <c r="C22" s="1" t="s">
        <v>361</v>
      </c>
      <c r="E22" s="1" t="s">
        <v>362</v>
      </c>
      <c r="F22" s="1" t="s">
        <v>419</v>
      </c>
      <c r="G22" s="2" t="s">
        <v>420</v>
      </c>
      <c r="H22" s="1" t="n">
        <v>2018</v>
      </c>
      <c r="I22" s="1" t="s">
        <v>421</v>
      </c>
      <c r="J22" s="99" t="s">
        <v>422</v>
      </c>
      <c r="K22" s="137" t="n">
        <v>5</v>
      </c>
      <c r="L22" s="137" t="s">
        <v>261</v>
      </c>
      <c r="M22" s="137" t="s">
        <v>423</v>
      </c>
      <c r="N22" s="3" t="s">
        <v>424</v>
      </c>
      <c r="Q22" s="4" t="s">
        <v>423</v>
      </c>
      <c r="R22" s="156"/>
      <c r="S22" s="156"/>
      <c r="T22" s="156"/>
      <c r="U22" s="156" t="n">
        <v>1</v>
      </c>
      <c r="V22" s="156"/>
      <c r="W22" s="156" t="n">
        <v>1</v>
      </c>
      <c r="X22" s="156"/>
      <c r="Y22" s="157" t="n">
        <v>0</v>
      </c>
      <c r="AC22" s="158" t="n">
        <v>18</v>
      </c>
      <c r="AD22" s="158"/>
      <c r="AE22" s="158"/>
      <c r="AL22" s="7" t="s">
        <v>425</v>
      </c>
      <c r="AS22" s="159"/>
      <c r="AT22" s="159"/>
      <c r="AU22" s="159"/>
      <c r="AV22" s="160"/>
      <c r="BD22" s="7" t="n">
        <v>1</v>
      </c>
      <c r="BG22" s="161"/>
      <c r="BH22" s="162"/>
      <c r="BI22" s="162"/>
      <c r="BJ22" s="163"/>
      <c r="BK22" s="162"/>
      <c r="BL22" s="162"/>
      <c r="BM22" s="162"/>
      <c r="BN22" s="162"/>
      <c r="BU22" s="152"/>
      <c r="BV22" s="83"/>
      <c r="BW22" s="156" t="n">
        <v>0</v>
      </c>
      <c r="BX22" s="156" t="n">
        <v>0</v>
      </c>
      <c r="BY22" s="156" t="n">
        <v>0</v>
      </c>
      <c r="BZ22" s="156" t="n">
        <v>0</v>
      </c>
      <c r="CA22" s="164" t="n">
        <v>0</v>
      </c>
      <c r="CB22" s="156" t="n">
        <v>0</v>
      </c>
      <c r="CC22" s="156" t="n">
        <v>0</v>
      </c>
      <c r="CD22" s="165" t="n">
        <v>0</v>
      </c>
      <c r="CE22" s="166" t="n">
        <v>0</v>
      </c>
      <c r="CF22" s="167" t="n">
        <v>0</v>
      </c>
      <c r="CG22" s="167" t="n">
        <v>0</v>
      </c>
      <c r="CH22" s="168" t="n">
        <v>0</v>
      </c>
      <c r="CI22" s="169" t="n">
        <v>0</v>
      </c>
      <c r="CJ22" s="165" t="n">
        <v>0</v>
      </c>
      <c r="CK22" s="15" t="n">
        <v>0</v>
      </c>
      <c r="CL22" s="16" t="n">
        <v>1</v>
      </c>
      <c r="CM22" s="16" t="n">
        <v>1</v>
      </c>
      <c r="CN22" s="17" t="n">
        <v>1</v>
      </c>
      <c r="CO22" s="18" t="n">
        <f aca="false">$BA22*BN22*(1-$CK22)</f>
        <v>0</v>
      </c>
      <c r="CP22" s="145" t="n">
        <f aca="false">$BA22*BO22*(1-$CK22)</f>
        <v>0</v>
      </c>
      <c r="CQ22" s="146" t="n">
        <f aca="false">$BA22*BQ22*(1-$CK22)</f>
        <v>0</v>
      </c>
      <c r="CR22" s="21" t="n">
        <f aca="false">$BB22*BN22*(1-$CK22)</f>
        <v>0</v>
      </c>
      <c r="CS22" s="19" t="n">
        <f aca="false">$BB22*BO22*(1-$CK22)</f>
        <v>0</v>
      </c>
      <c r="CT22" s="22" t="n">
        <f aca="false">$BB22*BQ22*(1-$CK22)</f>
        <v>0</v>
      </c>
      <c r="CU22" s="147" t="n">
        <v>0</v>
      </c>
      <c r="CV22" s="148" t="n">
        <v>1</v>
      </c>
      <c r="CW22" s="149" t="n">
        <v>0</v>
      </c>
      <c r="CX22" s="150" t="n">
        <v>4</v>
      </c>
      <c r="CY22" s="27" t="n">
        <v>44</v>
      </c>
      <c r="CZ22" s="0" t="n">
        <f aca="false">$H22*AS22</f>
        <v>0</v>
      </c>
      <c r="DA22" s="0" t="n">
        <f aca="false">$H22*AT22</f>
        <v>0</v>
      </c>
      <c r="DB22" s="0" t="n">
        <f aca="false">$H22*AU22</f>
        <v>0</v>
      </c>
      <c r="DC22" s="0" t="n">
        <f aca="false">$H22*AV22</f>
        <v>0</v>
      </c>
      <c r="DD22" s="28" t="n">
        <f aca="false">$H22*AH22</f>
        <v>0</v>
      </c>
      <c r="DE22" s="0" t="n">
        <f aca="false">$H22*AI22</f>
        <v>0</v>
      </c>
      <c r="DF22" s="0" t="n">
        <f aca="false">$H22*AJ22</f>
        <v>0</v>
      </c>
      <c r="DG22" s="0" t="n">
        <f aca="false">$H22*AK22</f>
        <v>0</v>
      </c>
      <c r="DH22" s="0" t="e">
        <f aca="false">$H22*AL22</f>
        <v>#VALUE!</v>
      </c>
      <c r="DI22" s="0" t="n">
        <f aca="false">$H22*AM22</f>
        <v>0</v>
      </c>
      <c r="DJ22" s="0" t="n">
        <f aca="false">$H22*AN22</f>
        <v>0</v>
      </c>
      <c r="DK22" s="0" t="n">
        <f aca="false">$H22*AO22</f>
        <v>0</v>
      </c>
      <c r="DL22" s="0" t="n">
        <f aca="false">$H22*AP22</f>
        <v>0</v>
      </c>
      <c r="DM22" s="0" t="n">
        <f aca="false">$H22*AQ22</f>
        <v>0</v>
      </c>
      <c r="DN22" s="28" t="n">
        <f aca="false">$H22*BC22</f>
        <v>0</v>
      </c>
      <c r="DO22" s="0" t="n">
        <f aca="false">$H22*BD22</f>
        <v>2018</v>
      </c>
      <c r="DP22" s="0" t="n">
        <f aca="false">$H22*BE22</f>
        <v>0</v>
      </c>
      <c r="DQ22" s="0" t="n">
        <f aca="false">$H22*BF22</f>
        <v>0</v>
      </c>
      <c r="DR22" s="0" t="n">
        <f aca="false">$H22*BG22</f>
        <v>0</v>
      </c>
      <c r="DS22" s="0" t="n">
        <f aca="false">$H22*BH22</f>
        <v>0</v>
      </c>
      <c r="DT22" s="0" t="n">
        <f aca="false">$H22*BI22</f>
        <v>0</v>
      </c>
      <c r="DU22" s="29" t="n">
        <f aca="false">$H22*BJ22</f>
        <v>0</v>
      </c>
      <c r="DV22" s="0" t="n">
        <f aca="false">AH22*$AQ22</f>
        <v>0</v>
      </c>
      <c r="DW22" s="0" t="n">
        <f aca="false">AI22*$AQ22</f>
        <v>0</v>
      </c>
      <c r="DX22" s="0" t="n">
        <f aca="false">AJ22*$AQ22</f>
        <v>0</v>
      </c>
      <c r="DY22" s="0" t="n">
        <f aca="false">AK22*$AQ22</f>
        <v>0</v>
      </c>
      <c r="DZ22" s="0" t="e">
        <f aca="false">AL22*$AQ22</f>
        <v>#VALUE!</v>
      </c>
      <c r="EA22" s="0" t="n">
        <f aca="false">AM22*$AQ22</f>
        <v>0</v>
      </c>
      <c r="EB22" s="0" t="n">
        <f aca="false">AN22*$AQ22</f>
        <v>0</v>
      </c>
      <c r="EC22" s="0" t="n">
        <f aca="false">AO22*$AQ22</f>
        <v>0</v>
      </c>
      <c r="ED22" s="29" t="n">
        <f aca="false">AP22*$AQ22</f>
        <v>0</v>
      </c>
      <c r="EE22" s="29" t="n">
        <f aca="false">AC22*AG22</f>
        <v>0</v>
      </c>
      <c r="EF22" s="29" t="n">
        <f aca="false">CB22*CN22</f>
        <v>0</v>
      </c>
      <c r="EG22" s="30" t="n">
        <v>0</v>
      </c>
      <c r="EH22" s="33" t="n">
        <f aca="false">CD22</f>
        <v>0</v>
      </c>
      <c r="EI22" s="83" t="n">
        <f aca="false">BU22</f>
        <v>0</v>
      </c>
      <c r="EJ22" s="83" t="n">
        <f aca="false">BV22</f>
        <v>0</v>
      </c>
      <c r="EK22" s="33" t="n">
        <f aca="false">CC22</f>
        <v>0</v>
      </c>
      <c r="EL22" s="33" t="n">
        <f aca="false">CG22</f>
        <v>0</v>
      </c>
      <c r="EM22" s="33" t="n">
        <f aca="false">CJ22</f>
        <v>0</v>
      </c>
      <c r="EN22" s="71" t="n">
        <f aca="false">BR22</f>
        <v>0</v>
      </c>
      <c r="EO22" s="33" t="n">
        <f aca="false">BS22</f>
        <v>0</v>
      </c>
      <c r="EP22" s="71" t="n">
        <f aca="false">CB22</f>
        <v>0</v>
      </c>
      <c r="EQ22" s="33" t="n">
        <f aca="false">BX22</f>
        <v>0</v>
      </c>
      <c r="ER22" s="33" t="n">
        <f aca="false">BZ22</f>
        <v>0</v>
      </c>
      <c r="ES22" s="33" t="n">
        <f aca="false">BT22</f>
        <v>0</v>
      </c>
      <c r="ET22" s="33" t="n">
        <f aca="false">BY22</f>
        <v>0</v>
      </c>
      <c r="EU22" s="33" t="n">
        <f aca="false">CE22</f>
        <v>0</v>
      </c>
      <c r="EV22" s="33" t="n">
        <f aca="false">CF22</f>
        <v>0</v>
      </c>
      <c r="EW22" s="70" t="n">
        <f aca="false">CH22</f>
        <v>0</v>
      </c>
      <c r="EX22" s="33" t="n">
        <f aca="false">CI22</f>
        <v>0</v>
      </c>
      <c r="EY22" s="71" t="n">
        <f aca="false">BW22</f>
        <v>0</v>
      </c>
      <c r="EZ22" s="71" t="n">
        <f aca="false">CA22</f>
        <v>0</v>
      </c>
    </row>
    <row r="23" customFormat="false" ht="14.45" hidden="false" customHeight="false" outlineLevel="0" collapsed="false">
      <c r="A23" s="33" t="n">
        <v>19</v>
      </c>
      <c r="B23" s="1" t="s">
        <v>254</v>
      </c>
      <c r="C23" s="1" t="s">
        <v>325</v>
      </c>
      <c r="E23" s="1" t="s">
        <v>426</v>
      </c>
      <c r="F23" s="1" t="s">
        <v>427</v>
      </c>
      <c r="G23" s="2" t="s">
        <v>428</v>
      </c>
      <c r="H23" s="1" t="n">
        <v>2015</v>
      </c>
      <c r="I23" s="1" t="s">
        <v>429</v>
      </c>
      <c r="J23" s="99" t="s">
        <v>430</v>
      </c>
      <c r="K23" s="137" t="n">
        <v>9</v>
      </c>
      <c r="L23" s="137" t="s">
        <v>302</v>
      </c>
      <c r="M23" s="137" t="s">
        <v>431</v>
      </c>
      <c r="N23" s="191"/>
      <c r="O23" s="192"/>
      <c r="P23" s="192"/>
      <c r="Q23" s="177" t="s">
        <v>431</v>
      </c>
      <c r="R23" s="156"/>
      <c r="S23" s="156"/>
      <c r="T23" s="156"/>
      <c r="U23" s="156"/>
      <c r="V23" s="156"/>
      <c r="W23" s="156" t="n">
        <v>1</v>
      </c>
      <c r="X23" s="156"/>
      <c r="Y23" s="157" t="s">
        <v>396</v>
      </c>
      <c r="AC23" s="6" t="n">
        <v>19</v>
      </c>
      <c r="AD23" s="158"/>
      <c r="AE23" s="158"/>
      <c r="AS23" s="159"/>
      <c r="AT23" s="159"/>
      <c r="AU23" s="159"/>
      <c r="AV23" s="160"/>
      <c r="BG23" s="161"/>
      <c r="BH23" s="162"/>
      <c r="BI23" s="162"/>
      <c r="BJ23" s="163"/>
      <c r="BK23" s="162"/>
      <c r="BL23" s="162"/>
      <c r="BM23" s="162"/>
      <c r="BN23" s="162"/>
      <c r="BU23" s="152"/>
      <c r="BV23" s="83"/>
      <c r="BW23" s="156" t="n">
        <v>1</v>
      </c>
      <c r="BX23" s="156" t="n">
        <v>0</v>
      </c>
      <c r="BY23" s="156" t="n">
        <v>0</v>
      </c>
      <c r="BZ23" s="156" t="n">
        <v>0</v>
      </c>
      <c r="CA23" s="164" t="n">
        <v>0</v>
      </c>
      <c r="CB23" s="156" t="n">
        <v>0</v>
      </c>
      <c r="CC23" s="156" t="n">
        <v>0</v>
      </c>
      <c r="CD23" s="165" t="n">
        <v>1</v>
      </c>
      <c r="CE23" s="166" t="n">
        <v>0</v>
      </c>
      <c r="CF23" s="167" t="n">
        <v>0</v>
      </c>
      <c r="CG23" s="167" t="n">
        <v>0</v>
      </c>
      <c r="CH23" s="168" t="n">
        <v>0</v>
      </c>
      <c r="CI23" s="169" t="n">
        <v>0</v>
      </c>
      <c r="CJ23" s="165" t="n">
        <v>0</v>
      </c>
      <c r="CK23" s="193" t="n">
        <v>0</v>
      </c>
      <c r="CL23" s="194" t="n">
        <v>0</v>
      </c>
      <c r="CM23" s="195" t="n">
        <v>1</v>
      </c>
      <c r="CN23" s="196" t="n">
        <v>0</v>
      </c>
      <c r="CO23" s="197" t="n">
        <f aca="false">$BA23*BN23*(1-$CK23)</f>
        <v>0</v>
      </c>
      <c r="CP23" s="198" t="n">
        <f aca="false">$BA23*BO23*(1-$CK23)</f>
        <v>0</v>
      </c>
      <c r="CQ23" s="199" t="n">
        <f aca="false">$BA23*BQ23*(1-$CK23)</f>
        <v>0</v>
      </c>
      <c r="CR23" s="200" t="n">
        <f aca="false">$BB23*BN23*(1-$CK23)</f>
        <v>0</v>
      </c>
      <c r="CS23" s="201" t="n">
        <f aca="false">$BB23*BO23*(1-$CK23)</f>
        <v>0</v>
      </c>
      <c r="CT23" s="202" t="n">
        <f aca="false">$BB23*BQ23*(1-$CK23)</f>
        <v>0</v>
      </c>
      <c r="CU23" s="203" t="n">
        <v>0</v>
      </c>
      <c r="CV23" s="204" t="n">
        <v>1</v>
      </c>
      <c r="CW23" s="205" t="n">
        <v>0</v>
      </c>
      <c r="CX23" s="206" t="n">
        <v>14</v>
      </c>
      <c r="CY23" s="27" t="n">
        <v>3</v>
      </c>
      <c r="CZ23" s="0" t="n">
        <f aca="false">$H23*AS23</f>
        <v>0</v>
      </c>
      <c r="DA23" s="0" t="n">
        <f aca="false">$H23*AT23</f>
        <v>0</v>
      </c>
      <c r="DB23" s="0" t="n">
        <f aca="false">$H23*AU23</f>
        <v>0</v>
      </c>
      <c r="DC23" s="0" t="n">
        <f aca="false">$H23*AV23</f>
        <v>0</v>
      </c>
      <c r="DD23" s="28" t="n">
        <f aca="false">$H23*AH23</f>
        <v>0</v>
      </c>
      <c r="DE23" s="0" t="n">
        <f aca="false">$H23*AI23</f>
        <v>0</v>
      </c>
      <c r="DF23" s="0" t="n">
        <f aca="false">$H23*AJ23</f>
        <v>0</v>
      </c>
      <c r="DG23" s="0" t="n">
        <f aca="false">$H23*AK23</f>
        <v>0</v>
      </c>
      <c r="DH23" s="0" t="n">
        <f aca="false">$H23*AL23</f>
        <v>0</v>
      </c>
      <c r="DI23" s="0" t="n">
        <f aca="false">$H23*AM23</f>
        <v>0</v>
      </c>
      <c r="DJ23" s="0" t="n">
        <f aca="false">$H23*AN23</f>
        <v>0</v>
      </c>
      <c r="DK23" s="0" t="n">
        <f aca="false">$H23*AO23</f>
        <v>0</v>
      </c>
      <c r="DL23" s="0" t="n">
        <f aca="false">$H23*AP23</f>
        <v>0</v>
      </c>
      <c r="DM23" s="0" t="n">
        <f aca="false">$H23*AQ23</f>
        <v>0</v>
      </c>
      <c r="DN23" s="28" t="n">
        <f aca="false">$H23*BC23</f>
        <v>0</v>
      </c>
      <c r="DO23" s="0" t="n">
        <f aca="false">$H23*BD23</f>
        <v>0</v>
      </c>
      <c r="DP23" s="0" t="n">
        <f aca="false">$H23*BE23</f>
        <v>0</v>
      </c>
      <c r="DQ23" s="0" t="n">
        <f aca="false">$H23*BF23</f>
        <v>0</v>
      </c>
      <c r="DR23" s="0" t="n">
        <f aca="false">$H23*BG23</f>
        <v>0</v>
      </c>
      <c r="DS23" s="0" t="n">
        <f aca="false">$H23*BH23</f>
        <v>0</v>
      </c>
      <c r="DT23" s="0" t="n">
        <f aca="false">$H23*BI23</f>
        <v>0</v>
      </c>
      <c r="DU23" s="29" t="n">
        <f aca="false">$H23*BJ23</f>
        <v>0</v>
      </c>
      <c r="DV23" s="0" t="n">
        <f aca="false">AH23*$AQ23</f>
        <v>0</v>
      </c>
      <c r="DW23" s="0" t="n">
        <f aca="false">AI23*$AQ23</f>
        <v>0</v>
      </c>
      <c r="DX23" s="0" t="n">
        <f aca="false">AJ23*$AQ23</f>
        <v>0</v>
      </c>
      <c r="DY23" s="0" t="n">
        <f aca="false">AK23*$AQ23</f>
        <v>0</v>
      </c>
      <c r="DZ23" s="0" t="n">
        <f aca="false">AL23*$AQ23</f>
        <v>0</v>
      </c>
      <c r="EA23" s="0" t="n">
        <f aca="false">AM23*$AQ23</f>
        <v>0</v>
      </c>
      <c r="EB23" s="0" t="n">
        <f aca="false">AN23*$AQ23</f>
        <v>0</v>
      </c>
      <c r="EC23" s="0" t="n">
        <f aca="false">AO23*$AQ23</f>
        <v>0</v>
      </c>
      <c r="ED23" s="29" t="n">
        <f aca="false">AP23*$AQ23</f>
        <v>0</v>
      </c>
      <c r="EE23" s="29" t="n">
        <f aca="false">AC23*AG23</f>
        <v>0</v>
      </c>
      <c r="EF23" s="29" t="n">
        <f aca="false">CB23*CN23</f>
        <v>0</v>
      </c>
      <c r="EG23" s="30" t="n">
        <v>0</v>
      </c>
      <c r="EH23" s="33" t="n">
        <f aca="false">CD23</f>
        <v>1</v>
      </c>
      <c r="EI23" s="83" t="n">
        <f aca="false">BU23</f>
        <v>0</v>
      </c>
      <c r="EJ23" s="83" t="n">
        <f aca="false">BV23</f>
        <v>0</v>
      </c>
      <c r="EK23" s="33" t="n">
        <f aca="false">CC23</f>
        <v>0</v>
      </c>
      <c r="EL23" s="33" t="n">
        <f aca="false">CG23</f>
        <v>0</v>
      </c>
      <c r="EM23" s="33" t="n">
        <f aca="false">CJ23</f>
        <v>0</v>
      </c>
      <c r="EN23" s="71" t="n">
        <f aca="false">BR23</f>
        <v>0</v>
      </c>
      <c r="EO23" s="33" t="n">
        <f aca="false">BS23</f>
        <v>0</v>
      </c>
      <c r="EP23" s="71" t="n">
        <f aca="false">CB23</f>
        <v>0</v>
      </c>
      <c r="EQ23" s="33" t="n">
        <f aca="false">BX23</f>
        <v>0</v>
      </c>
      <c r="ER23" s="33" t="n">
        <f aca="false">BZ23</f>
        <v>0</v>
      </c>
      <c r="ES23" s="33" t="n">
        <f aca="false">BT23</f>
        <v>0</v>
      </c>
      <c r="ET23" s="33" t="n">
        <f aca="false">BY23</f>
        <v>0</v>
      </c>
      <c r="EU23" s="33" t="n">
        <f aca="false">CE23</f>
        <v>0</v>
      </c>
      <c r="EV23" s="33" t="n">
        <f aca="false">CF23</f>
        <v>0</v>
      </c>
      <c r="EW23" s="70" t="n">
        <f aca="false">CH23</f>
        <v>0</v>
      </c>
      <c r="EX23" s="33" t="n">
        <f aca="false">CI23</f>
        <v>0</v>
      </c>
      <c r="EY23" s="71" t="n">
        <f aca="false">BW23</f>
        <v>1</v>
      </c>
      <c r="EZ23" s="71" t="n">
        <f aca="false">CA23</f>
        <v>0</v>
      </c>
    </row>
    <row r="24" customFormat="false" ht="15" hidden="false" customHeight="false" outlineLevel="0" collapsed="false">
      <c r="A24" s="33" t="n">
        <v>20</v>
      </c>
      <c r="B24" s="1" t="s">
        <v>254</v>
      </c>
      <c r="C24" s="1" t="s">
        <v>325</v>
      </c>
      <c r="E24" s="1" t="s">
        <v>426</v>
      </c>
      <c r="F24" s="1" t="s">
        <v>432</v>
      </c>
      <c r="G24" s="2" t="s">
        <v>433</v>
      </c>
      <c r="H24" s="1" t="n">
        <v>2018</v>
      </c>
      <c r="I24" s="1" t="s">
        <v>283</v>
      </c>
      <c r="J24" s="99" t="s">
        <v>434</v>
      </c>
      <c r="K24" s="137" t="n">
        <v>13</v>
      </c>
      <c r="L24" s="137" t="s">
        <v>261</v>
      </c>
      <c r="M24" s="137" t="s">
        <v>435</v>
      </c>
      <c r="N24" s="191"/>
      <c r="O24" s="207"/>
      <c r="P24" s="207"/>
      <c r="Q24" s="4" t="s">
        <v>435</v>
      </c>
      <c r="R24" s="156" t="n">
        <v>1</v>
      </c>
      <c r="S24" s="156"/>
      <c r="T24" s="156"/>
      <c r="U24" s="156" t="n">
        <v>1</v>
      </c>
      <c r="V24" s="156"/>
      <c r="W24" s="156" t="n">
        <v>1</v>
      </c>
      <c r="X24" s="156"/>
      <c r="Y24" s="157" t="n">
        <v>0</v>
      </c>
      <c r="AC24" s="6" t="n">
        <v>20</v>
      </c>
      <c r="AD24" s="158"/>
      <c r="AE24" s="158" t="n">
        <v>1</v>
      </c>
      <c r="AG24" s="6" t="s">
        <v>436</v>
      </c>
      <c r="AL24" s="7" t="s">
        <v>288</v>
      </c>
      <c r="AR24" s="7" t="n">
        <v>30</v>
      </c>
      <c r="AS24" s="159"/>
      <c r="AT24" s="159"/>
      <c r="AU24" s="159" t="s">
        <v>262</v>
      </c>
      <c r="AV24" s="160"/>
      <c r="BG24" s="161"/>
      <c r="BH24" s="208" t="s">
        <v>437</v>
      </c>
      <c r="BI24" s="208" t="s">
        <v>438</v>
      </c>
      <c r="BJ24" s="163"/>
      <c r="BK24" s="162"/>
      <c r="BL24" s="162"/>
      <c r="BM24" s="162"/>
      <c r="BN24" s="162"/>
      <c r="BU24" s="152"/>
      <c r="BV24" s="83"/>
      <c r="BW24" s="156" t="n">
        <v>0</v>
      </c>
      <c r="BX24" s="156" t="n">
        <v>0</v>
      </c>
      <c r="BY24" s="156" t="n">
        <v>0</v>
      </c>
      <c r="BZ24" s="156" t="n">
        <v>0</v>
      </c>
      <c r="CA24" s="164" t="n">
        <v>0</v>
      </c>
      <c r="CB24" s="156" t="n">
        <v>0</v>
      </c>
      <c r="CC24" s="156" t="n">
        <v>0</v>
      </c>
      <c r="CD24" s="165" t="n">
        <v>0</v>
      </c>
      <c r="CE24" s="166" t="n">
        <v>0</v>
      </c>
      <c r="CF24" s="167" t="n">
        <v>0</v>
      </c>
      <c r="CG24" s="167" t="n">
        <v>0</v>
      </c>
      <c r="CH24" s="168" t="n">
        <v>0</v>
      </c>
      <c r="CI24" s="169" t="n">
        <v>0</v>
      </c>
      <c r="CJ24" s="165" t="n">
        <v>0</v>
      </c>
      <c r="CK24" s="193" t="n">
        <v>0</v>
      </c>
      <c r="CL24" s="194" t="n">
        <v>0</v>
      </c>
      <c r="CM24" s="195" t="n">
        <v>1</v>
      </c>
      <c r="CN24" s="196" t="n">
        <v>0</v>
      </c>
      <c r="CO24" s="197" t="n">
        <f aca="false">$BA24*BN24*(1-$CK24)</f>
        <v>0</v>
      </c>
      <c r="CP24" s="198" t="n">
        <f aca="false">$BA24*BO24*(1-$CK24)</f>
        <v>0</v>
      </c>
      <c r="CQ24" s="199" t="n">
        <f aca="false">$BA24*BQ24*(1-$CK24)</f>
        <v>0</v>
      </c>
      <c r="CR24" s="200" t="n">
        <f aca="false">$BB24*BN24*(1-$CK24)</f>
        <v>0</v>
      </c>
      <c r="CS24" s="201" t="n">
        <f aca="false">$BB24*BO24*(1-$CK24)</f>
        <v>0</v>
      </c>
      <c r="CT24" s="202" t="n">
        <f aca="false">$BB24*BQ24*(1-$CK24)</f>
        <v>0</v>
      </c>
      <c r="CU24" s="203" t="n">
        <v>0</v>
      </c>
      <c r="CV24" s="204" t="n">
        <v>1</v>
      </c>
      <c r="CW24" s="205" t="n">
        <v>0</v>
      </c>
      <c r="CX24" s="206" t="n">
        <v>15</v>
      </c>
      <c r="CY24" s="27" t="n">
        <v>4</v>
      </c>
      <c r="CZ24" s="0" t="n">
        <f aca="false">$H24*AS24</f>
        <v>0</v>
      </c>
      <c r="DA24" s="0" t="n">
        <f aca="false">$H24*AT24</f>
        <v>0</v>
      </c>
      <c r="DB24" s="0" t="n">
        <f aca="false">$H24*AU24</f>
        <v>2018</v>
      </c>
      <c r="DC24" s="0" t="n">
        <f aca="false">$H24*AV24</f>
        <v>0</v>
      </c>
      <c r="DD24" s="28" t="n">
        <f aca="false">$H24*AH24</f>
        <v>0</v>
      </c>
      <c r="DE24" s="0" t="n">
        <f aca="false">$H24*AI24</f>
        <v>0</v>
      </c>
      <c r="DF24" s="0" t="n">
        <f aca="false">$H24*AJ24</f>
        <v>0</v>
      </c>
      <c r="DG24" s="0" t="n">
        <f aca="false">$H24*AK24</f>
        <v>0</v>
      </c>
      <c r="DH24" s="0" t="e">
        <f aca="false">$H24*AL24</f>
        <v>#VALUE!</v>
      </c>
      <c r="DI24" s="0" t="n">
        <f aca="false">$H24*AM24</f>
        <v>0</v>
      </c>
      <c r="DJ24" s="0" t="n">
        <f aca="false">$H24*AN24</f>
        <v>0</v>
      </c>
      <c r="DK24" s="0" t="n">
        <f aca="false">$H24*AO24</f>
        <v>0</v>
      </c>
      <c r="DL24" s="0" t="n">
        <f aca="false">$H24*AP24</f>
        <v>0</v>
      </c>
      <c r="DM24" s="0" t="n">
        <f aca="false">$H24*AQ24</f>
        <v>0</v>
      </c>
      <c r="DN24" s="28" t="n">
        <f aca="false">$H24*BC24</f>
        <v>0</v>
      </c>
      <c r="DO24" s="0" t="n">
        <f aca="false">$H24*BD24</f>
        <v>0</v>
      </c>
      <c r="DP24" s="0" t="n">
        <f aca="false">$H24*BE24</f>
        <v>0</v>
      </c>
      <c r="DQ24" s="0" t="n">
        <f aca="false">$H24*BF24</f>
        <v>0</v>
      </c>
      <c r="DR24" s="0" t="n">
        <f aca="false">$H24*BG24</f>
        <v>0</v>
      </c>
      <c r="DS24" s="0" t="e">
        <f aca="false">$H24*BH24</f>
        <v>#VALUE!</v>
      </c>
      <c r="DT24" s="0" t="e">
        <f aca="false">$H24*BI24</f>
        <v>#VALUE!</v>
      </c>
      <c r="DU24" s="29" t="n">
        <f aca="false">$H24*BJ24</f>
        <v>0</v>
      </c>
      <c r="DV24" s="0" t="n">
        <f aca="false">AH24*$AQ24</f>
        <v>0</v>
      </c>
      <c r="DW24" s="0" t="n">
        <f aca="false">AI24*$AQ24</f>
        <v>0</v>
      </c>
      <c r="DX24" s="0" t="n">
        <f aca="false">AJ24*$AQ24</f>
        <v>0</v>
      </c>
      <c r="DY24" s="0" t="n">
        <f aca="false">AK24*$AQ24</f>
        <v>0</v>
      </c>
      <c r="DZ24" s="0" t="e">
        <f aca="false">AL24*$AQ24</f>
        <v>#VALUE!</v>
      </c>
      <c r="EA24" s="0" t="n">
        <f aca="false">AM24*$AQ24</f>
        <v>0</v>
      </c>
      <c r="EB24" s="0" t="n">
        <f aca="false">AN24*$AQ24</f>
        <v>0</v>
      </c>
      <c r="EC24" s="0" t="n">
        <f aca="false">AO24*$AQ24</f>
        <v>0</v>
      </c>
      <c r="ED24" s="29" t="n">
        <f aca="false">AP24*$AQ24</f>
        <v>0</v>
      </c>
      <c r="EE24" s="29" t="e">
        <f aca="false">AC24*AG24</f>
        <v>#VALUE!</v>
      </c>
      <c r="EF24" s="29" t="n">
        <f aca="false">CB24*CN24</f>
        <v>0</v>
      </c>
      <c r="EG24" s="30" t="n">
        <v>0</v>
      </c>
      <c r="EH24" s="33" t="n">
        <f aca="false">CD24</f>
        <v>0</v>
      </c>
      <c r="EI24" s="83" t="n">
        <f aca="false">BU24</f>
        <v>0</v>
      </c>
      <c r="EJ24" s="83" t="n">
        <f aca="false">BV24</f>
        <v>0</v>
      </c>
      <c r="EK24" s="33" t="n">
        <f aca="false">CC24</f>
        <v>0</v>
      </c>
      <c r="EL24" s="33" t="n">
        <f aca="false">CG24</f>
        <v>0</v>
      </c>
      <c r="EM24" s="33" t="n">
        <f aca="false">CJ24</f>
        <v>0</v>
      </c>
      <c r="EN24" s="71" t="n">
        <f aca="false">BR24</f>
        <v>0</v>
      </c>
      <c r="EO24" s="33" t="n">
        <f aca="false">BS24</f>
        <v>0</v>
      </c>
      <c r="EP24" s="71" t="n">
        <f aca="false">CB24</f>
        <v>0</v>
      </c>
      <c r="EQ24" s="33" t="n">
        <f aca="false">BX24</f>
        <v>0</v>
      </c>
      <c r="ER24" s="33" t="n">
        <f aca="false">BZ24</f>
        <v>0</v>
      </c>
      <c r="ES24" s="33" t="n">
        <f aca="false">BT24</f>
        <v>0</v>
      </c>
      <c r="ET24" s="33" t="n">
        <f aca="false">BY24</f>
        <v>0</v>
      </c>
      <c r="EU24" s="33" t="n">
        <f aca="false">CE24</f>
        <v>0</v>
      </c>
      <c r="EV24" s="33" t="n">
        <f aca="false">CF24</f>
        <v>0</v>
      </c>
      <c r="EW24" s="70" t="n">
        <f aca="false">CH24</f>
        <v>0</v>
      </c>
      <c r="EX24" s="33" t="n">
        <f aca="false">CI24</f>
        <v>0</v>
      </c>
      <c r="EY24" s="71" t="n">
        <f aca="false">BW24</f>
        <v>0</v>
      </c>
      <c r="EZ24" s="71" t="n">
        <f aca="false">CA24</f>
        <v>0</v>
      </c>
    </row>
    <row r="25" s="209" customFormat="true" ht="14.45" hidden="false" customHeight="false" outlineLevel="0" collapsed="false">
      <c r="A25" s="33" t="n">
        <v>21</v>
      </c>
      <c r="B25" s="1" t="s">
        <v>352</v>
      </c>
      <c r="C25" s="1" t="s">
        <v>325</v>
      </c>
      <c r="D25" s="1"/>
      <c r="E25" s="1" t="s">
        <v>426</v>
      </c>
      <c r="F25" s="1" t="s">
        <v>439</v>
      </c>
      <c r="G25" s="2" t="s">
        <v>440</v>
      </c>
      <c r="H25" s="1" t="n">
        <v>2019</v>
      </c>
      <c r="I25" s="1" t="s">
        <v>429</v>
      </c>
      <c r="J25" s="99" t="s">
        <v>441</v>
      </c>
      <c r="K25" s="137" t="n">
        <v>15</v>
      </c>
      <c r="L25" s="137"/>
      <c r="M25" s="137" t="s">
        <v>442</v>
      </c>
      <c r="N25" s="191"/>
      <c r="O25" s="207"/>
      <c r="P25" s="207"/>
      <c r="Q25" s="4" t="s">
        <v>442</v>
      </c>
      <c r="R25" s="156"/>
      <c r="S25" s="156"/>
      <c r="T25" s="156"/>
      <c r="U25" s="156"/>
      <c r="V25" s="156"/>
      <c r="W25" s="156"/>
      <c r="X25" s="156" t="n">
        <v>1</v>
      </c>
      <c r="Y25" s="157" t="n">
        <v>0</v>
      </c>
      <c r="Z25" s="6"/>
      <c r="AA25" s="6"/>
      <c r="AB25" s="6"/>
      <c r="AC25" s="158" t="n">
        <v>21</v>
      </c>
      <c r="AD25" s="158"/>
      <c r="AE25" s="158"/>
      <c r="AF25" s="6"/>
      <c r="AG25" s="6"/>
      <c r="AH25" s="6"/>
      <c r="AI25" s="6"/>
      <c r="AJ25" s="6"/>
      <c r="AK25" s="7"/>
      <c r="AL25" s="7"/>
      <c r="AM25" s="7"/>
      <c r="AN25" s="7"/>
      <c r="AO25" s="7"/>
      <c r="AP25" s="7"/>
      <c r="AQ25" s="7"/>
      <c r="AR25" s="7"/>
      <c r="AS25" s="159"/>
      <c r="AT25" s="159"/>
      <c r="AU25" s="159"/>
      <c r="AV25" s="160"/>
      <c r="AW25" s="7"/>
      <c r="AX25" s="7"/>
      <c r="AY25" s="7"/>
      <c r="AZ25" s="7"/>
      <c r="BA25" s="7"/>
      <c r="BB25" s="7"/>
      <c r="BC25" s="7"/>
      <c r="BD25" s="7"/>
      <c r="BE25" s="7"/>
      <c r="BF25" s="7"/>
      <c r="BG25" s="161"/>
      <c r="BH25" s="162"/>
      <c r="BI25" s="162"/>
      <c r="BJ25" s="163"/>
      <c r="BK25" s="162"/>
      <c r="BL25" s="162"/>
      <c r="BM25" s="162"/>
      <c r="BN25" s="162"/>
      <c r="BO25" s="11"/>
      <c r="BP25" s="11"/>
      <c r="BQ25" s="11"/>
      <c r="BR25" s="11"/>
      <c r="BS25" s="11"/>
      <c r="BT25" s="11"/>
      <c r="BU25" s="152"/>
      <c r="BV25" s="83"/>
      <c r="BW25" s="156" t="n">
        <v>0</v>
      </c>
      <c r="BX25" s="156" t="n">
        <v>0</v>
      </c>
      <c r="BY25" s="156" t="n">
        <v>0</v>
      </c>
      <c r="BZ25" s="156" t="n">
        <v>0</v>
      </c>
      <c r="CA25" s="164" t="n">
        <v>0</v>
      </c>
      <c r="CB25" s="156" t="n">
        <v>0</v>
      </c>
      <c r="CC25" s="156" t="n">
        <v>0</v>
      </c>
      <c r="CD25" s="165" t="n">
        <v>0</v>
      </c>
      <c r="CE25" s="166" t="n">
        <v>0</v>
      </c>
      <c r="CF25" s="167" t="n">
        <v>0</v>
      </c>
      <c r="CG25" s="167" t="n">
        <v>0</v>
      </c>
      <c r="CH25" s="168" t="n">
        <v>0</v>
      </c>
      <c r="CI25" s="169" t="n">
        <v>0</v>
      </c>
      <c r="CJ25" s="165" t="n">
        <v>0</v>
      </c>
      <c r="CK25" s="193" t="n">
        <v>0</v>
      </c>
      <c r="CL25" s="194" t="n">
        <v>0</v>
      </c>
      <c r="CM25" s="195" t="n">
        <v>1</v>
      </c>
      <c r="CN25" s="196" t="n">
        <v>0</v>
      </c>
      <c r="CO25" s="197" t="n">
        <f aca="false">$BA25*BN25*(1-$CK25)</f>
        <v>0</v>
      </c>
      <c r="CP25" s="198" t="n">
        <f aca="false">$BA25*BO25*(1-$CK25)</f>
        <v>0</v>
      </c>
      <c r="CQ25" s="199" t="n">
        <f aca="false">$BA25*BQ25*(1-$CK25)</f>
        <v>0</v>
      </c>
      <c r="CR25" s="200" t="n">
        <f aca="false">$BB25*BN25*(1-$CK25)</f>
        <v>0</v>
      </c>
      <c r="CS25" s="201" t="n">
        <f aca="false">$BB25*BO25*(1-$CK25)</f>
        <v>0</v>
      </c>
      <c r="CT25" s="202" t="n">
        <f aca="false">$BB25*BQ25*(1-$CK25)</f>
        <v>0</v>
      </c>
      <c r="CU25" s="203" t="n">
        <v>0</v>
      </c>
      <c r="CV25" s="204" t="n">
        <v>0</v>
      </c>
      <c r="CW25" s="205" t="n">
        <v>1</v>
      </c>
      <c r="CX25" s="206" t="n">
        <v>7</v>
      </c>
      <c r="CY25" s="27" t="n">
        <v>9</v>
      </c>
      <c r="CZ25" s="209" t="n">
        <f aca="false">$H25*AS25</f>
        <v>0</v>
      </c>
      <c r="DA25" s="209" t="n">
        <f aca="false">$H25*AT25</f>
        <v>0</v>
      </c>
      <c r="DB25" s="209" t="n">
        <f aca="false">$H25*AU25</f>
        <v>0</v>
      </c>
      <c r="DC25" s="209" t="n">
        <f aca="false">$H25*AV25</f>
        <v>0</v>
      </c>
      <c r="DD25" s="28" t="n">
        <f aca="false">$H25*AH25</f>
        <v>0</v>
      </c>
      <c r="DE25" s="209" t="n">
        <f aca="false">$H25*AI25</f>
        <v>0</v>
      </c>
      <c r="DF25" s="209" t="n">
        <f aca="false">$H25*AJ25</f>
        <v>0</v>
      </c>
      <c r="DG25" s="209" t="n">
        <f aca="false">$H25*AK25</f>
        <v>0</v>
      </c>
      <c r="DH25" s="209" t="n">
        <f aca="false">$H25*AL25</f>
        <v>0</v>
      </c>
      <c r="DI25" s="209" t="n">
        <f aca="false">$H25*AM25</f>
        <v>0</v>
      </c>
      <c r="DJ25" s="209" t="n">
        <f aca="false">$H25*AN25</f>
        <v>0</v>
      </c>
      <c r="DK25" s="209" t="n">
        <f aca="false">$H25*AO25</f>
        <v>0</v>
      </c>
      <c r="DL25" s="209" t="n">
        <f aca="false">$H25*AP25</f>
        <v>0</v>
      </c>
      <c r="DM25" s="209" t="n">
        <f aca="false">$H25*AQ25</f>
        <v>0</v>
      </c>
      <c r="DN25" s="28" t="n">
        <f aca="false">$H25*BC25</f>
        <v>0</v>
      </c>
      <c r="DO25" s="209" t="n">
        <f aca="false">$H25*BD25</f>
        <v>0</v>
      </c>
      <c r="DP25" s="209" t="n">
        <f aca="false">$H25*BE25</f>
        <v>0</v>
      </c>
      <c r="DQ25" s="209" t="n">
        <f aca="false">$H25*BF25</f>
        <v>0</v>
      </c>
      <c r="DR25" s="209" t="n">
        <f aca="false">$H25*BG25</f>
        <v>0</v>
      </c>
      <c r="DS25" s="209" t="n">
        <f aca="false">$H25*BH25</f>
        <v>0</v>
      </c>
      <c r="DT25" s="209" t="n">
        <f aca="false">$H25*BI25</f>
        <v>0</v>
      </c>
      <c r="DU25" s="29" t="n">
        <f aca="false">$H25*BJ25</f>
        <v>0</v>
      </c>
      <c r="DV25" s="209" t="n">
        <f aca="false">AH25*$AQ25</f>
        <v>0</v>
      </c>
      <c r="DW25" s="209" t="n">
        <f aca="false">AI25*$AQ25</f>
        <v>0</v>
      </c>
      <c r="DX25" s="209" t="n">
        <f aca="false">AJ25*$AQ25</f>
        <v>0</v>
      </c>
      <c r="DY25" s="209" t="n">
        <f aca="false">AK25*$AQ25</f>
        <v>0</v>
      </c>
      <c r="DZ25" s="209" t="n">
        <f aca="false">AL25*$AQ25</f>
        <v>0</v>
      </c>
      <c r="EA25" s="209" t="n">
        <f aca="false">AM25*$AQ25</f>
        <v>0</v>
      </c>
      <c r="EB25" s="209" t="n">
        <f aca="false">AN25*$AQ25</f>
        <v>0</v>
      </c>
      <c r="EC25" s="209" t="n">
        <f aca="false">AO25*$AQ25</f>
        <v>0</v>
      </c>
      <c r="ED25" s="209" t="n">
        <f aca="false">AP25*$AQ25</f>
        <v>0</v>
      </c>
      <c r="EE25" s="29" t="n">
        <f aca="false">AC25*AG25</f>
        <v>0</v>
      </c>
      <c r="EF25" s="29" t="n">
        <f aca="false">CB25*CN25</f>
        <v>0</v>
      </c>
      <c r="EG25" s="30" t="n">
        <v>0</v>
      </c>
      <c r="EH25" s="33" t="n">
        <f aca="false">CD25</f>
        <v>0</v>
      </c>
      <c r="EI25" s="83" t="n">
        <f aca="false">BU25</f>
        <v>0</v>
      </c>
      <c r="EJ25" s="83" t="n">
        <f aca="false">BV25</f>
        <v>0</v>
      </c>
      <c r="EK25" s="33" t="n">
        <f aca="false">CC25</f>
        <v>0</v>
      </c>
      <c r="EL25" s="33" t="n">
        <f aca="false">CG25</f>
        <v>0</v>
      </c>
      <c r="EM25" s="33" t="n">
        <f aca="false">CJ25</f>
        <v>0</v>
      </c>
      <c r="EN25" s="71" t="n">
        <f aca="false">BR25</f>
        <v>0</v>
      </c>
      <c r="EO25" s="33" t="n">
        <f aca="false">BS25</f>
        <v>0</v>
      </c>
      <c r="EP25" s="71" t="n">
        <f aca="false">CB25</f>
        <v>0</v>
      </c>
      <c r="EQ25" s="33" t="n">
        <f aca="false">BX25</f>
        <v>0</v>
      </c>
      <c r="ER25" s="33" t="n">
        <f aca="false">BZ25</f>
        <v>0</v>
      </c>
      <c r="ES25" s="33" t="n">
        <f aca="false">BT25</f>
        <v>0</v>
      </c>
      <c r="ET25" s="33" t="n">
        <f aca="false">BY25</f>
        <v>0</v>
      </c>
      <c r="EU25" s="33" t="n">
        <f aca="false">CE25</f>
        <v>0</v>
      </c>
      <c r="EV25" s="33" t="n">
        <f aca="false">CF25</f>
        <v>0</v>
      </c>
      <c r="EW25" s="70" t="n">
        <f aca="false">CH25</f>
        <v>0</v>
      </c>
      <c r="EX25" s="33" t="n">
        <f aca="false">CI25</f>
        <v>0</v>
      </c>
      <c r="EY25" s="71" t="n">
        <f aca="false">BW25</f>
        <v>0</v>
      </c>
      <c r="EZ25" s="71" t="n">
        <f aca="false">CA25</f>
        <v>0</v>
      </c>
      <c r="FA25" s="210"/>
    </row>
    <row r="26" customFormat="false" ht="14.45" hidden="false" customHeight="false" outlineLevel="0" collapsed="false">
      <c r="A26" s="33" t="n">
        <v>22</v>
      </c>
      <c r="B26" s="1" t="s">
        <v>254</v>
      </c>
      <c r="C26" s="1" t="s">
        <v>325</v>
      </c>
      <c r="E26" s="1" t="s">
        <v>426</v>
      </c>
      <c r="F26" s="1" t="s">
        <v>443</v>
      </c>
      <c r="G26" s="2" t="s">
        <v>444</v>
      </c>
      <c r="H26" s="1" t="n">
        <v>2019</v>
      </c>
      <c r="I26" s="1" t="s">
        <v>429</v>
      </c>
      <c r="J26" s="99" t="s">
        <v>445</v>
      </c>
      <c r="K26" s="137" t="n">
        <v>4</v>
      </c>
      <c r="L26" s="137"/>
      <c r="M26" s="137" t="s">
        <v>446</v>
      </c>
      <c r="N26" s="191"/>
      <c r="O26" s="192"/>
      <c r="P26" s="192"/>
      <c r="Q26" s="177" t="s">
        <v>446</v>
      </c>
      <c r="R26" s="156" t="n">
        <v>1</v>
      </c>
      <c r="S26" s="156"/>
      <c r="T26" s="156"/>
      <c r="U26" s="156"/>
      <c r="V26" s="156"/>
      <c r="W26" s="156"/>
      <c r="X26" s="156"/>
      <c r="Y26" s="157" t="s">
        <v>396</v>
      </c>
      <c r="AC26" s="6" t="n">
        <v>22</v>
      </c>
      <c r="AD26" s="158"/>
      <c r="AE26" s="158"/>
      <c r="AS26" s="159"/>
      <c r="AT26" s="159"/>
      <c r="AU26" s="159"/>
      <c r="AV26" s="160"/>
      <c r="BG26" s="161"/>
      <c r="BH26" s="162"/>
      <c r="BI26" s="162"/>
      <c r="BJ26" s="163"/>
      <c r="BK26" s="162"/>
      <c r="BL26" s="162"/>
      <c r="BM26" s="162"/>
      <c r="BN26" s="162"/>
      <c r="BU26" s="152"/>
      <c r="BV26" s="83"/>
      <c r="BW26" s="156" t="n">
        <v>1</v>
      </c>
      <c r="BX26" s="156" t="n">
        <v>0</v>
      </c>
      <c r="BY26" s="156" t="n">
        <v>0</v>
      </c>
      <c r="BZ26" s="156" t="n">
        <v>0</v>
      </c>
      <c r="CA26" s="164" t="n">
        <v>0</v>
      </c>
      <c r="CB26" s="156" t="n">
        <v>0</v>
      </c>
      <c r="CC26" s="156" t="n">
        <v>0</v>
      </c>
      <c r="CD26" s="165" t="n">
        <v>1</v>
      </c>
      <c r="CE26" s="166" t="n">
        <v>0</v>
      </c>
      <c r="CF26" s="167" t="n">
        <v>0</v>
      </c>
      <c r="CG26" s="167" t="n">
        <v>0</v>
      </c>
      <c r="CH26" s="168" t="n">
        <v>0</v>
      </c>
      <c r="CI26" s="169" t="n">
        <v>1</v>
      </c>
      <c r="CJ26" s="165" t="n">
        <v>0</v>
      </c>
      <c r="CK26" s="193" t="n">
        <v>0</v>
      </c>
      <c r="CL26" s="194" t="n">
        <v>0</v>
      </c>
      <c r="CM26" s="195" t="n">
        <v>0</v>
      </c>
      <c r="CN26" s="196" t="n">
        <v>0</v>
      </c>
      <c r="CO26" s="197" t="n">
        <f aca="false">$BA26*BN26*(1-$CK26)</f>
        <v>0</v>
      </c>
      <c r="CP26" s="198" t="n">
        <f aca="false">$BA26*BO26*(1-$CK26)</f>
        <v>0</v>
      </c>
      <c r="CQ26" s="199" t="n">
        <f aca="false">$BA26*BQ26*(1-$CK26)</f>
        <v>0</v>
      </c>
      <c r="CR26" s="200" t="n">
        <f aca="false">$BB26*BN26*(1-$CK26)</f>
        <v>0</v>
      </c>
      <c r="CS26" s="201" t="n">
        <f aca="false">$BB26*BO26*(1-$CK26)</f>
        <v>0</v>
      </c>
      <c r="CT26" s="202" t="n">
        <f aca="false">$BB26*BQ26*(1-$CK26)</f>
        <v>0</v>
      </c>
      <c r="CU26" s="203" t="n">
        <v>0</v>
      </c>
      <c r="CV26" s="204" t="n">
        <v>0</v>
      </c>
      <c r="CW26" s="205" t="n">
        <v>0</v>
      </c>
      <c r="CX26" s="206" t="n">
        <v>0</v>
      </c>
      <c r="CY26" s="27" t="n">
        <v>11</v>
      </c>
      <c r="CZ26" s="0" t="n">
        <f aca="false">$H26*AS26</f>
        <v>0</v>
      </c>
      <c r="DA26" s="0" t="n">
        <f aca="false">$H26*AT26</f>
        <v>0</v>
      </c>
      <c r="DB26" s="0" t="n">
        <f aca="false">$H26*AU26</f>
        <v>0</v>
      </c>
      <c r="DC26" s="0" t="n">
        <f aca="false">$H26*AV26</f>
        <v>0</v>
      </c>
      <c r="DD26" s="28" t="n">
        <f aca="false">$H26*AH26</f>
        <v>0</v>
      </c>
      <c r="DE26" s="0" t="n">
        <f aca="false">$H26*AI26</f>
        <v>0</v>
      </c>
      <c r="DF26" s="0" t="n">
        <f aca="false">$H26*AJ26</f>
        <v>0</v>
      </c>
      <c r="DG26" s="0" t="n">
        <f aca="false">$H26*AK26</f>
        <v>0</v>
      </c>
      <c r="DH26" s="0" t="n">
        <f aca="false">$H26*AL26</f>
        <v>0</v>
      </c>
      <c r="DI26" s="0" t="n">
        <f aca="false">$H26*AM26</f>
        <v>0</v>
      </c>
      <c r="DJ26" s="0" t="n">
        <f aca="false">$H26*AN26</f>
        <v>0</v>
      </c>
      <c r="DK26" s="0" t="n">
        <f aca="false">$H26*AO26</f>
        <v>0</v>
      </c>
      <c r="DL26" s="0" t="n">
        <f aca="false">$H26*AP26</f>
        <v>0</v>
      </c>
      <c r="DM26" s="0" t="n">
        <f aca="false">$H26*AQ26</f>
        <v>0</v>
      </c>
      <c r="DN26" s="28" t="n">
        <f aca="false">$H26*BC26</f>
        <v>0</v>
      </c>
      <c r="DO26" s="0" t="n">
        <f aca="false">$H26*BD26</f>
        <v>0</v>
      </c>
      <c r="DP26" s="0" t="n">
        <f aca="false">$H26*BE26</f>
        <v>0</v>
      </c>
      <c r="DQ26" s="0" t="n">
        <f aca="false">$H26*BF26</f>
        <v>0</v>
      </c>
      <c r="DR26" s="0" t="n">
        <f aca="false">$H26*BG26</f>
        <v>0</v>
      </c>
      <c r="DS26" s="0" t="n">
        <f aca="false">$H26*BH26</f>
        <v>0</v>
      </c>
      <c r="DT26" s="0" t="n">
        <f aca="false">$H26*BI26</f>
        <v>0</v>
      </c>
      <c r="DU26" s="29" t="n">
        <f aca="false">$H26*BJ26</f>
        <v>0</v>
      </c>
      <c r="DV26" s="0" t="n">
        <f aca="false">AH26*$AQ26</f>
        <v>0</v>
      </c>
      <c r="DW26" s="0" t="n">
        <f aca="false">AI26*$AQ26</f>
        <v>0</v>
      </c>
      <c r="DX26" s="0" t="n">
        <f aca="false">AJ26*$AQ26</f>
        <v>0</v>
      </c>
      <c r="DY26" s="0" t="n">
        <f aca="false">AK26*$AQ26</f>
        <v>0</v>
      </c>
      <c r="DZ26" s="0" t="n">
        <f aca="false">AL26*$AQ26</f>
        <v>0</v>
      </c>
      <c r="EA26" s="0" t="n">
        <f aca="false">AM26*$AQ26</f>
        <v>0</v>
      </c>
      <c r="EB26" s="0" t="n">
        <f aca="false">AN26*$AQ26</f>
        <v>0</v>
      </c>
      <c r="EC26" s="0" t="n">
        <f aca="false">AO26*$AQ26</f>
        <v>0</v>
      </c>
      <c r="ED26" s="29" t="n">
        <f aca="false">AP26*$AQ26</f>
        <v>0</v>
      </c>
      <c r="EE26" s="29" t="n">
        <f aca="false">AC26*AG26</f>
        <v>0</v>
      </c>
      <c r="EF26" s="29" t="n">
        <f aca="false">CB26*CN26</f>
        <v>0</v>
      </c>
      <c r="EG26" s="30" t="n">
        <v>0</v>
      </c>
      <c r="EH26" s="33" t="n">
        <f aca="false">CD26</f>
        <v>1</v>
      </c>
      <c r="EI26" s="83" t="n">
        <f aca="false">BU26</f>
        <v>0</v>
      </c>
      <c r="EJ26" s="83" t="n">
        <f aca="false">BV26</f>
        <v>0</v>
      </c>
      <c r="EK26" s="33" t="n">
        <f aca="false">CC26</f>
        <v>0</v>
      </c>
      <c r="EL26" s="33" t="n">
        <f aca="false">CG26</f>
        <v>0</v>
      </c>
      <c r="EM26" s="33" t="n">
        <f aca="false">CJ26</f>
        <v>0</v>
      </c>
      <c r="EN26" s="71" t="n">
        <f aca="false">BR26</f>
        <v>0</v>
      </c>
      <c r="EO26" s="33" t="n">
        <f aca="false">BS26</f>
        <v>0</v>
      </c>
      <c r="EP26" s="71" t="n">
        <f aca="false">CB26</f>
        <v>0</v>
      </c>
      <c r="EQ26" s="33" t="n">
        <f aca="false">BX26</f>
        <v>0</v>
      </c>
      <c r="ER26" s="33" t="n">
        <f aca="false">BZ26</f>
        <v>0</v>
      </c>
      <c r="ES26" s="33" t="n">
        <f aca="false">BT26</f>
        <v>0</v>
      </c>
      <c r="ET26" s="33" t="n">
        <f aca="false">BY26</f>
        <v>0</v>
      </c>
      <c r="EU26" s="33" t="n">
        <f aca="false">CE26</f>
        <v>0</v>
      </c>
      <c r="EV26" s="33" t="n">
        <f aca="false">CF26</f>
        <v>0</v>
      </c>
      <c r="EW26" s="70" t="n">
        <f aca="false">CH26</f>
        <v>0</v>
      </c>
      <c r="EX26" s="33" t="n">
        <f aca="false">CI26</f>
        <v>1</v>
      </c>
      <c r="EY26" s="71" t="n">
        <f aca="false">BW26</f>
        <v>1</v>
      </c>
      <c r="EZ26" s="71" t="n">
        <f aca="false">CA26</f>
        <v>0</v>
      </c>
    </row>
    <row r="27" customFormat="false" ht="14.45" hidden="false" customHeight="false" outlineLevel="0" collapsed="false">
      <c r="A27" s="33" t="n">
        <v>23</v>
      </c>
      <c r="B27" s="1" t="s">
        <v>254</v>
      </c>
      <c r="C27" s="1" t="s">
        <v>325</v>
      </c>
      <c r="E27" s="1" t="s">
        <v>426</v>
      </c>
      <c r="F27" s="1" t="s">
        <v>447</v>
      </c>
      <c r="G27" s="2" t="s">
        <v>448</v>
      </c>
      <c r="H27" s="1" t="n">
        <v>2020</v>
      </c>
      <c r="I27" s="1" t="s">
        <v>449</v>
      </c>
      <c r="J27" s="99" t="s">
        <v>450</v>
      </c>
      <c r="K27" s="137" t="n">
        <v>1</v>
      </c>
      <c r="L27" s="137" t="s">
        <v>261</v>
      </c>
      <c r="M27" s="137" t="s">
        <v>451</v>
      </c>
      <c r="N27" s="191" t="s">
        <v>452</v>
      </c>
      <c r="O27" s="207"/>
      <c r="P27" s="207"/>
      <c r="Q27" s="4" t="s">
        <v>451</v>
      </c>
      <c r="R27" s="156"/>
      <c r="S27" s="156"/>
      <c r="T27" s="156"/>
      <c r="U27" s="156"/>
      <c r="V27" s="156"/>
      <c r="W27" s="156"/>
      <c r="X27" s="156" t="n">
        <v>1</v>
      </c>
      <c r="Y27" s="157" t="n">
        <v>0</v>
      </c>
      <c r="AC27" s="6" t="n">
        <v>23</v>
      </c>
      <c r="AD27" s="158"/>
      <c r="AE27" s="158"/>
      <c r="AS27" s="159"/>
      <c r="AT27" s="159"/>
      <c r="AU27" s="159"/>
      <c r="AV27" s="160"/>
      <c r="BG27" s="161"/>
      <c r="BH27" s="162"/>
      <c r="BI27" s="162"/>
      <c r="BJ27" s="163"/>
      <c r="BK27" s="162"/>
      <c r="BL27" s="162"/>
      <c r="BM27" s="162"/>
      <c r="BN27" s="162"/>
      <c r="BU27" s="152"/>
      <c r="BV27" s="83"/>
      <c r="BW27" s="156" t="n">
        <v>1</v>
      </c>
      <c r="BX27" s="156" t="n">
        <v>0</v>
      </c>
      <c r="BY27" s="156" t="n">
        <v>0</v>
      </c>
      <c r="BZ27" s="156" t="n">
        <v>0</v>
      </c>
      <c r="CA27" s="164" t="n">
        <v>0</v>
      </c>
      <c r="CB27" s="156" t="n">
        <v>0</v>
      </c>
      <c r="CC27" s="156" t="n">
        <v>0</v>
      </c>
      <c r="CD27" s="165" t="n">
        <v>1</v>
      </c>
      <c r="CE27" s="166" t="n">
        <v>0</v>
      </c>
      <c r="CF27" s="167" t="n">
        <v>0</v>
      </c>
      <c r="CG27" s="167" t="n">
        <v>0</v>
      </c>
      <c r="CH27" s="168" t="n">
        <v>0</v>
      </c>
      <c r="CI27" s="169" t="n">
        <v>0</v>
      </c>
      <c r="CJ27" s="165" t="n">
        <v>0</v>
      </c>
      <c r="CK27" s="193" t="n">
        <v>0</v>
      </c>
      <c r="CL27" s="194" t="n">
        <v>0</v>
      </c>
      <c r="CM27" s="195" t="n">
        <v>0</v>
      </c>
      <c r="CN27" s="196" t="n">
        <v>0</v>
      </c>
      <c r="CO27" s="197" t="n">
        <f aca="false">$BA27*BN27*(1-$CK27)</f>
        <v>0</v>
      </c>
      <c r="CP27" s="198" t="n">
        <f aca="false">$BA27*BO27*(1-$CK27)</f>
        <v>0</v>
      </c>
      <c r="CQ27" s="199" t="n">
        <f aca="false">$BA27*BQ27*(1-$CK27)</f>
        <v>0</v>
      </c>
      <c r="CR27" s="200" t="n">
        <f aca="false">$BB27*BN27*(1-$CK27)</f>
        <v>0</v>
      </c>
      <c r="CS27" s="201" t="n">
        <f aca="false">$BB27*BO27*(1-$CK27)</f>
        <v>0</v>
      </c>
      <c r="CT27" s="202" t="n">
        <f aca="false">$BB27*BQ27*(1-$CK27)</f>
        <v>0</v>
      </c>
      <c r="CU27" s="203" t="n">
        <v>0</v>
      </c>
      <c r="CV27" s="204" t="n">
        <v>0</v>
      </c>
      <c r="CW27" s="205" t="n">
        <v>0</v>
      </c>
      <c r="CX27" s="206" t="n">
        <v>0</v>
      </c>
      <c r="CY27" s="27" t="n">
        <v>12</v>
      </c>
      <c r="CZ27" s="0" t="n">
        <f aca="false">$H27*AS27</f>
        <v>0</v>
      </c>
      <c r="DA27" s="0" t="n">
        <f aca="false">$H27*AT27</f>
        <v>0</v>
      </c>
      <c r="DB27" s="0" t="n">
        <f aca="false">$H27*AU27</f>
        <v>0</v>
      </c>
      <c r="DC27" s="0" t="n">
        <f aca="false">$H27*AV27</f>
        <v>0</v>
      </c>
      <c r="DD27" s="28" t="n">
        <f aca="false">$H27*AH27</f>
        <v>0</v>
      </c>
      <c r="DE27" s="0" t="n">
        <f aca="false">$H27*AI27</f>
        <v>0</v>
      </c>
      <c r="DF27" s="0" t="n">
        <f aca="false">$H27*AJ27</f>
        <v>0</v>
      </c>
      <c r="DG27" s="0" t="n">
        <f aca="false">$H27*AK27</f>
        <v>0</v>
      </c>
      <c r="DH27" s="0" t="n">
        <f aca="false">$H27*AL27</f>
        <v>0</v>
      </c>
      <c r="DI27" s="0" t="n">
        <f aca="false">$H27*AM27</f>
        <v>0</v>
      </c>
      <c r="DJ27" s="0" t="n">
        <f aca="false">$H27*AN27</f>
        <v>0</v>
      </c>
      <c r="DK27" s="0" t="n">
        <f aca="false">$H27*AO27</f>
        <v>0</v>
      </c>
      <c r="DL27" s="0" t="n">
        <f aca="false">$H27*AP27</f>
        <v>0</v>
      </c>
      <c r="DM27" s="0" t="n">
        <f aca="false">$H27*AQ27</f>
        <v>0</v>
      </c>
      <c r="DN27" s="28" t="n">
        <f aca="false">$H27*BC27</f>
        <v>0</v>
      </c>
      <c r="DO27" s="0" t="n">
        <f aca="false">$H27*BD27</f>
        <v>0</v>
      </c>
      <c r="DP27" s="0" t="n">
        <f aca="false">$H27*BE27</f>
        <v>0</v>
      </c>
      <c r="DQ27" s="0" t="n">
        <f aca="false">$H27*BF27</f>
        <v>0</v>
      </c>
      <c r="DR27" s="0" t="n">
        <f aca="false">$H27*BG27</f>
        <v>0</v>
      </c>
      <c r="DS27" s="0" t="n">
        <f aca="false">$H27*BH27</f>
        <v>0</v>
      </c>
      <c r="DT27" s="0" t="n">
        <f aca="false">$H27*BI27</f>
        <v>0</v>
      </c>
      <c r="DU27" s="29" t="n">
        <f aca="false">$H27*BJ27</f>
        <v>0</v>
      </c>
      <c r="DV27" s="0" t="n">
        <f aca="false">AH27*$AQ27</f>
        <v>0</v>
      </c>
      <c r="DW27" s="0" t="n">
        <f aca="false">AI27*$AQ27</f>
        <v>0</v>
      </c>
      <c r="DX27" s="0" t="n">
        <f aca="false">AJ27*$AQ27</f>
        <v>0</v>
      </c>
      <c r="DY27" s="0" t="n">
        <f aca="false">AK27*$AQ27</f>
        <v>0</v>
      </c>
      <c r="DZ27" s="0" t="n">
        <f aca="false">AL27*$AQ27</f>
        <v>0</v>
      </c>
      <c r="EA27" s="0" t="n">
        <f aca="false">AM27*$AQ27</f>
        <v>0</v>
      </c>
      <c r="EB27" s="0" t="n">
        <f aca="false">AN27*$AQ27</f>
        <v>0</v>
      </c>
      <c r="EC27" s="0" t="n">
        <f aca="false">AO27*$AQ27</f>
        <v>0</v>
      </c>
      <c r="ED27" s="29" t="n">
        <f aca="false">AP27*$AQ27</f>
        <v>0</v>
      </c>
      <c r="EE27" s="29" t="n">
        <f aca="false">AC27*AG27</f>
        <v>0</v>
      </c>
      <c r="EF27" s="29" t="n">
        <f aca="false">CB27*CN27</f>
        <v>0</v>
      </c>
      <c r="EG27" s="30" t="n">
        <v>0</v>
      </c>
      <c r="EH27" s="33" t="n">
        <f aca="false">CD27</f>
        <v>1</v>
      </c>
      <c r="EI27" s="83" t="n">
        <f aca="false">BU27</f>
        <v>0</v>
      </c>
      <c r="EJ27" s="83" t="n">
        <f aca="false">BV27</f>
        <v>0</v>
      </c>
      <c r="EK27" s="33" t="n">
        <f aca="false">CC27</f>
        <v>0</v>
      </c>
      <c r="EL27" s="33" t="n">
        <f aca="false">CG27</f>
        <v>0</v>
      </c>
      <c r="EM27" s="33" t="n">
        <f aca="false">CJ27</f>
        <v>0</v>
      </c>
      <c r="EN27" s="71" t="n">
        <f aca="false">BR27</f>
        <v>0</v>
      </c>
      <c r="EO27" s="33" t="n">
        <f aca="false">BS27</f>
        <v>0</v>
      </c>
      <c r="EP27" s="71" t="n">
        <f aca="false">CB27</f>
        <v>0</v>
      </c>
      <c r="EQ27" s="33" t="n">
        <f aca="false">BX27</f>
        <v>0</v>
      </c>
      <c r="ER27" s="33" t="n">
        <f aca="false">BZ27</f>
        <v>0</v>
      </c>
      <c r="ES27" s="33" t="n">
        <f aca="false">BT27</f>
        <v>0</v>
      </c>
      <c r="ET27" s="33" t="n">
        <f aca="false">BY27</f>
        <v>0</v>
      </c>
      <c r="EU27" s="33" t="n">
        <f aca="false">CE27</f>
        <v>0</v>
      </c>
      <c r="EV27" s="33" t="n">
        <f aca="false">CF27</f>
        <v>0</v>
      </c>
      <c r="EW27" s="70" t="n">
        <f aca="false">CH27</f>
        <v>0</v>
      </c>
      <c r="EX27" s="33" t="n">
        <f aca="false">CI27</f>
        <v>0</v>
      </c>
      <c r="EY27" s="71" t="n">
        <f aca="false">BW27</f>
        <v>1</v>
      </c>
      <c r="EZ27" s="71" t="n">
        <f aca="false">CA27</f>
        <v>0</v>
      </c>
    </row>
    <row r="28" customFormat="false" ht="43.15" hidden="false" customHeight="true" outlineLevel="0" collapsed="false">
      <c r="A28" s="33" t="n">
        <v>24</v>
      </c>
      <c r="B28" s="1" t="s">
        <v>254</v>
      </c>
      <c r="C28" s="1" t="s">
        <v>325</v>
      </c>
      <c r="E28" s="1" t="s">
        <v>426</v>
      </c>
      <c r="F28" s="1" t="s">
        <v>453</v>
      </c>
      <c r="G28" s="2" t="s">
        <v>454</v>
      </c>
      <c r="H28" s="1" t="n">
        <v>2020</v>
      </c>
      <c r="I28" s="1" t="s">
        <v>455</v>
      </c>
      <c r="J28" s="99" t="s">
        <v>456</v>
      </c>
      <c r="K28" s="137" t="n">
        <v>9</v>
      </c>
      <c r="L28" s="137" t="s">
        <v>302</v>
      </c>
      <c r="M28" s="137" t="s">
        <v>457</v>
      </c>
      <c r="N28" s="191" t="s">
        <v>458</v>
      </c>
      <c r="O28" s="207"/>
      <c r="P28" s="207"/>
      <c r="Q28" s="4" t="s">
        <v>457</v>
      </c>
      <c r="R28" s="156" t="n">
        <v>1</v>
      </c>
      <c r="S28" s="156"/>
      <c r="T28" s="156"/>
      <c r="U28" s="156"/>
      <c r="V28" s="156"/>
      <c r="W28" s="156"/>
      <c r="X28" s="156"/>
      <c r="Y28" s="157" t="n">
        <v>0</v>
      </c>
      <c r="AC28" s="158" t="n">
        <v>24</v>
      </c>
      <c r="AD28" s="158"/>
      <c r="AE28" s="158" t="n">
        <v>1</v>
      </c>
      <c r="AG28" s="6" t="s">
        <v>369</v>
      </c>
      <c r="AL28" s="153" t="s">
        <v>459</v>
      </c>
      <c r="AR28" s="7" t="n">
        <v>12</v>
      </c>
      <c r="AS28" s="159"/>
      <c r="AT28" s="159"/>
      <c r="AU28" s="159"/>
      <c r="AV28" s="160"/>
      <c r="BG28" s="161"/>
      <c r="BH28" s="162" t="s">
        <v>460</v>
      </c>
      <c r="BI28" s="162"/>
      <c r="BJ28" s="163"/>
      <c r="BK28" s="162"/>
      <c r="BL28" s="162"/>
      <c r="BM28" s="162"/>
      <c r="BN28" s="162"/>
      <c r="BU28" s="152"/>
      <c r="BV28" s="83"/>
      <c r="BW28" s="156" t="n">
        <v>0</v>
      </c>
      <c r="BX28" s="156" t="n">
        <v>0</v>
      </c>
      <c r="BY28" s="156" t="n">
        <v>0</v>
      </c>
      <c r="BZ28" s="156" t="n">
        <v>0</v>
      </c>
      <c r="CA28" s="164" t="n">
        <v>0</v>
      </c>
      <c r="CB28" s="156" t="n">
        <v>0</v>
      </c>
      <c r="CC28" s="156" t="n">
        <v>0</v>
      </c>
      <c r="CD28" s="165" t="n">
        <v>0</v>
      </c>
      <c r="CE28" s="166" t="n">
        <v>0</v>
      </c>
      <c r="CF28" s="167" t="n">
        <v>0</v>
      </c>
      <c r="CG28" s="167" t="n">
        <v>0</v>
      </c>
      <c r="CH28" s="168" t="n">
        <v>0</v>
      </c>
      <c r="CI28" s="169" t="n">
        <v>0</v>
      </c>
      <c r="CJ28" s="165" t="n">
        <v>0</v>
      </c>
      <c r="CK28" s="193" t="n">
        <v>0</v>
      </c>
      <c r="CL28" s="194" t="n">
        <v>0</v>
      </c>
      <c r="CM28" s="195" t="n">
        <v>0</v>
      </c>
      <c r="CN28" s="196" t="n">
        <v>0</v>
      </c>
      <c r="CO28" s="197" t="n">
        <f aca="false">$BA28*BN28*(1-$CK28)</f>
        <v>0</v>
      </c>
      <c r="CP28" s="198" t="n">
        <f aca="false">$BA28*BO28*(1-$CK28)</f>
        <v>0</v>
      </c>
      <c r="CQ28" s="199" t="n">
        <f aca="false">$BA28*BQ28*(1-$CK28)</f>
        <v>0</v>
      </c>
      <c r="CR28" s="200" t="n">
        <f aca="false">$BB28*BN28*(1-$CK28)</f>
        <v>0</v>
      </c>
      <c r="CS28" s="201" t="n">
        <f aca="false">$BB28*BO28*(1-$CK28)</f>
        <v>0</v>
      </c>
      <c r="CT28" s="202" t="n">
        <f aca="false">$BB28*BQ28*(1-$CK28)</f>
        <v>0</v>
      </c>
      <c r="CU28" s="203" t="n">
        <v>0</v>
      </c>
      <c r="CV28" s="204" t="n">
        <v>0</v>
      </c>
      <c r="CW28" s="205" t="n">
        <v>1</v>
      </c>
      <c r="CX28" s="206" t="n">
        <v>84</v>
      </c>
      <c r="CY28" s="27" t="n">
        <v>16</v>
      </c>
      <c r="CZ28" s="0" t="n">
        <f aca="false">$H28*AS28</f>
        <v>0</v>
      </c>
      <c r="DA28" s="0" t="n">
        <f aca="false">$H28*AT28</f>
        <v>0</v>
      </c>
      <c r="DB28" s="0" t="n">
        <f aca="false">$H28*AU28</f>
        <v>0</v>
      </c>
      <c r="DC28" s="0" t="n">
        <f aca="false">$H28*AV28</f>
        <v>0</v>
      </c>
      <c r="DD28" s="28" t="n">
        <f aca="false">$H28*AH28</f>
        <v>0</v>
      </c>
      <c r="DE28" s="0" t="n">
        <f aca="false">$H28*AI28</f>
        <v>0</v>
      </c>
      <c r="DF28" s="0" t="n">
        <f aca="false">$H28*AJ28</f>
        <v>0</v>
      </c>
      <c r="DG28" s="0" t="n">
        <f aca="false">$H28*AK28</f>
        <v>0</v>
      </c>
      <c r="DH28" s="0" t="e">
        <f aca="false">$H28*AL28</f>
        <v>#VALUE!</v>
      </c>
      <c r="DI28" s="0" t="n">
        <f aca="false">$H28*AM28</f>
        <v>0</v>
      </c>
      <c r="DJ28" s="0" t="n">
        <f aca="false">$H28*AN28</f>
        <v>0</v>
      </c>
      <c r="DK28" s="0" t="n">
        <f aca="false">$H28*AO28</f>
        <v>0</v>
      </c>
      <c r="DL28" s="0" t="n">
        <f aca="false">$H28*AP28</f>
        <v>0</v>
      </c>
      <c r="DM28" s="0" t="n">
        <f aca="false">$H28*AQ28</f>
        <v>0</v>
      </c>
      <c r="DN28" s="28" t="n">
        <f aca="false">$H28*BC28</f>
        <v>0</v>
      </c>
      <c r="DO28" s="0" t="n">
        <f aca="false">$H28*BD28</f>
        <v>0</v>
      </c>
      <c r="DP28" s="0" t="n">
        <f aca="false">$H28*BE28</f>
        <v>0</v>
      </c>
      <c r="DQ28" s="0" t="n">
        <f aca="false">$H28*BF28</f>
        <v>0</v>
      </c>
      <c r="DR28" s="0" t="n">
        <f aca="false">$H28*BG28</f>
        <v>0</v>
      </c>
      <c r="DS28" s="0" t="e">
        <f aca="false">$H28*BH28</f>
        <v>#VALUE!</v>
      </c>
      <c r="DT28" s="0" t="n">
        <f aca="false">$H28*BI28</f>
        <v>0</v>
      </c>
      <c r="DU28" s="29" t="n">
        <f aca="false">$H28*BJ28</f>
        <v>0</v>
      </c>
      <c r="DV28" s="0" t="n">
        <f aca="false">AH28*$AQ28</f>
        <v>0</v>
      </c>
      <c r="DW28" s="0" t="n">
        <f aca="false">AI28*$AQ28</f>
        <v>0</v>
      </c>
      <c r="DX28" s="0" t="n">
        <f aca="false">AJ28*$AQ28</f>
        <v>0</v>
      </c>
      <c r="DY28" s="0" t="n">
        <f aca="false">AK28*$AQ28</f>
        <v>0</v>
      </c>
      <c r="DZ28" s="0" t="e">
        <f aca="false">AL28*$AQ28</f>
        <v>#VALUE!</v>
      </c>
      <c r="EA28" s="0" t="n">
        <f aca="false">AM28*$AQ28</f>
        <v>0</v>
      </c>
      <c r="EB28" s="0" t="n">
        <f aca="false">AN28*$AQ28</f>
        <v>0</v>
      </c>
      <c r="EC28" s="0" t="n">
        <f aca="false">AO28*$AQ28</f>
        <v>0</v>
      </c>
      <c r="ED28" s="29" t="n">
        <f aca="false">AP28*$AQ28</f>
        <v>0</v>
      </c>
      <c r="EE28" s="29" t="e">
        <f aca="false">AC28*AG28</f>
        <v>#VALUE!</v>
      </c>
      <c r="EF28" s="29" t="n">
        <f aca="false">CB28*CN28</f>
        <v>0</v>
      </c>
      <c r="EG28" s="30" t="n">
        <v>0</v>
      </c>
      <c r="EH28" s="33" t="n">
        <f aca="false">CD28</f>
        <v>0</v>
      </c>
      <c r="EI28" s="83" t="n">
        <f aca="false">BU28</f>
        <v>0</v>
      </c>
      <c r="EJ28" s="83" t="n">
        <f aca="false">BV28</f>
        <v>0</v>
      </c>
      <c r="EK28" s="33" t="n">
        <f aca="false">CC28</f>
        <v>0</v>
      </c>
      <c r="EL28" s="33" t="n">
        <f aca="false">CG28</f>
        <v>0</v>
      </c>
      <c r="EM28" s="33" t="n">
        <f aca="false">CJ28</f>
        <v>0</v>
      </c>
      <c r="EN28" s="71" t="n">
        <f aca="false">BR28</f>
        <v>0</v>
      </c>
      <c r="EO28" s="33" t="n">
        <f aca="false">BS28</f>
        <v>0</v>
      </c>
      <c r="EP28" s="71" t="n">
        <f aca="false">CB28</f>
        <v>0</v>
      </c>
      <c r="EQ28" s="33" t="n">
        <f aca="false">BX28</f>
        <v>0</v>
      </c>
      <c r="ER28" s="33" t="n">
        <f aca="false">BZ28</f>
        <v>0</v>
      </c>
      <c r="ES28" s="33" t="n">
        <f aca="false">BT28</f>
        <v>0</v>
      </c>
      <c r="ET28" s="33" t="n">
        <f aca="false">BY28</f>
        <v>0</v>
      </c>
      <c r="EU28" s="33" t="n">
        <f aca="false">CE28</f>
        <v>0</v>
      </c>
      <c r="EV28" s="33" t="n">
        <f aca="false">CF28</f>
        <v>0</v>
      </c>
      <c r="EW28" s="70" t="n">
        <f aca="false">CH28</f>
        <v>0</v>
      </c>
      <c r="EX28" s="33" t="n">
        <f aca="false">CI28</f>
        <v>0</v>
      </c>
      <c r="EY28" s="71" t="n">
        <f aca="false">BW28</f>
        <v>0</v>
      </c>
      <c r="EZ28" s="71" t="n">
        <f aca="false">CA28</f>
        <v>0</v>
      </c>
    </row>
    <row r="29" customFormat="false" ht="14.45" hidden="false" customHeight="false" outlineLevel="0" collapsed="false">
      <c r="A29" s="33" t="n">
        <v>25</v>
      </c>
      <c r="B29" s="1" t="s">
        <v>254</v>
      </c>
      <c r="C29" s="1" t="s">
        <v>390</v>
      </c>
      <c r="E29" s="1" t="s">
        <v>461</v>
      </c>
      <c r="F29" s="1" t="s">
        <v>462</v>
      </c>
      <c r="G29" s="2" t="s">
        <v>463</v>
      </c>
      <c r="H29" s="1" t="n">
        <v>2021</v>
      </c>
      <c r="I29" s="1" t="s">
        <v>283</v>
      </c>
      <c r="J29" s="99" t="s">
        <v>464</v>
      </c>
      <c r="K29" s="137" t="s">
        <v>396</v>
      </c>
      <c r="L29" s="137" t="s">
        <v>261</v>
      </c>
      <c r="M29" s="137" t="s">
        <v>465</v>
      </c>
      <c r="N29" s="191" t="s">
        <v>466</v>
      </c>
      <c r="O29" s="192"/>
      <c r="P29" s="192"/>
      <c r="Q29" s="177" t="s">
        <v>465</v>
      </c>
      <c r="R29" s="156"/>
      <c r="S29" s="156"/>
      <c r="T29" s="156" t="n">
        <v>1</v>
      </c>
      <c r="U29" s="156"/>
      <c r="V29" s="156"/>
      <c r="W29" s="156"/>
      <c r="X29" s="156"/>
      <c r="Y29" s="157" t="s">
        <v>396</v>
      </c>
      <c r="AC29" s="6" t="n">
        <v>25</v>
      </c>
      <c r="AD29" s="158"/>
      <c r="AE29" s="158" t="n">
        <v>1</v>
      </c>
      <c r="AG29" s="6" t="s">
        <v>369</v>
      </c>
      <c r="AH29" s="6" t="s">
        <v>467</v>
      </c>
      <c r="AS29" s="159"/>
      <c r="AT29" s="159"/>
      <c r="AU29" s="159"/>
      <c r="AV29" s="160"/>
      <c r="BD29" s="7" t="s">
        <v>468</v>
      </c>
      <c r="BG29" s="161"/>
      <c r="BH29" s="162" t="s">
        <v>469</v>
      </c>
      <c r="BI29" s="162" t="s">
        <v>470</v>
      </c>
      <c r="BJ29" s="163"/>
      <c r="BK29" s="162"/>
      <c r="BL29" s="162"/>
      <c r="BM29" s="162"/>
      <c r="BN29" s="162"/>
      <c r="BU29" s="152"/>
      <c r="BV29" s="83"/>
      <c r="BW29" s="156" t="n">
        <v>0</v>
      </c>
      <c r="BX29" s="156" t="n">
        <v>0</v>
      </c>
      <c r="BY29" s="156" t="n">
        <v>0</v>
      </c>
      <c r="BZ29" s="156" t="n">
        <v>0</v>
      </c>
      <c r="CA29" s="164" t="n">
        <v>0</v>
      </c>
      <c r="CB29" s="156" t="n">
        <v>0</v>
      </c>
      <c r="CC29" s="156" t="n">
        <v>0</v>
      </c>
      <c r="CD29" s="165" t="n">
        <v>0</v>
      </c>
      <c r="CE29" s="166" t="n">
        <v>0</v>
      </c>
      <c r="CF29" s="167" t="n">
        <v>0</v>
      </c>
      <c r="CG29" s="167" t="n">
        <v>0</v>
      </c>
      <c r="CH29" s="168" t="n">
        <v>0</v>
      </c>
      <c r="CI29" s="169" t="n">
        <v>0</v>
      </c>
      <c r="CJ29" s="165" t="n">
        <v>0</v>
      </c>
      <c r="CK29" s="193" t="n">
        <v>0</v>
      </c>
      <c r="CL29" s="194" t="n">
        <v>0</v>
      </c>
      <c r="CM29" s="195" t="n">
        <v>0</v>
      </c>
      <c r="CN29" s="196" t="n">
        <v>0</v>
      </c>
      <c r="CO29" s="197" t="n">
        <f aca="false">$BA29*BN29*(1-$CK29)</f>
        <v>0</v>
      </c>
      <c r="CP29" s="198" t="n">
        <f aca="false">$BA29*BO29*(1-$CK29)</f>
        <v>0</v>
      </c>
      <c r="CQ29" s="199" t="n">
        <f aca="false">$BA29*BQ29*(1-$CK29)</f>
        <v>0</v>
      </c>
      <c r="CR29" s="200" t="n">
        <f aca="false">$BB29*BN29*(1-$CK29)</f>
        <v>0</v>
      </c>
      <c r="CS29" s="201" t="n">
        <f aca="false">$BB29*BO29*(1-$CK29)</f>
        <v>0</v>
      </c>
      <c r="CT29" s="202" t="n">
        <f aca="false">$BB29*BQ29*(1-$CK29)</f>
        <v>0</v>
      </c>
      <c r="CU29" s="203" t="n">
        <v>0</v>
      </c>
      <c r="CV29" s="204" t="n">
        <v>1</v>
      </c>
      <c r="CW29" s="205" t="n">
        <v>0</v>
      </c>
      <c r="CX29" s="206" t="n">
        <v>22</v>
      </c>
      <c r="CY29" s="27" t="n">
        <v>18</v>
      </c>
      <c r="CZ29" s="0" t="n">
        <f aca="false">$H29*AS29</f>
        <v>0</v>
      </c>
      <c r="DA29" s="0" t="n">
        <f aca="false">$H29*AT29</f>
        <v>0</v>
      </c>
      <c r="DB29" s="0" t="n">
        <f aca="false">$H29*AU29</f>
        <v>0</v>
      </c>
      <c r="DC29" s="0" t="n">
        <f aca="false">$H29*AV29</f>
        <v>0</v>
      </c>
      <c r="DD29" s="28" t="e">
        <f aca="false">$H29*AH29</f>
        <v>#VALUE!</v>
      </c>
      <c r="DE29" s="0" t="n">
        <f aca="false">$H29*AI29</f>
        <v>0</v>
      </c>
      <c r="DF29" s="0" t="n">
        <f aca="false">$H29*AJ29</f>
        <v>0</v>
      </c>
      <c r="DG29" s="0" t="n">
        <f aca="false">$H29*AK29</f>
        <v>0</v>
      </c>
      <c r="DH29" s="0" t="n">
        <f aca="false">$H29*AL29</f>
        <v>0</v>
      </c>
      <c r="DI29" s="0" t="n">
        <f aca="false">$H29*AM29</f>
        <v>0</v>
      </c>
      <c r="DJ29" s="0" t="n">
        <f aca="false">$H29*AN29</f>
        <v>0</v>
      </c>
      <c r="DK29" s="0" t="n">
        <f aca="false">$H29*AO29</f>
        <v>0</v>
      </c>
      <c r="DL29" s="0" t="n">
        <f aca="false">$H29*AP29</f>
        <v>0</v>
      </c>
      <c r="DM29" s="0" t="n">
        <f aca="false">$H29*AQ29</f>
        <v>0</v>
      </c>
      <c r="DN29" s="28" t="n">
        <f aca="false">$H29*BC29</f>
        <v>0</v>
      </c>
      <c r="DO29" s="0" t="e">
        <f aca="false">$H29*BD29</f>
        <v>#VALUE!</v>
      </c>
      <c r="DP29" s="0" t="n">
        <f aca="false">$H29*BE29</f>
        <v>0</v>
      </c>
      <c r="DQ29" s="0" t="n">
        <f aca="false">$H29*BF29</f>
        <v>0</v>
      </c>
      <c r="DR29" s="0" t="n">
        <f aca="false">$H29*BG29</f>
        <v>0</v>
      </c>
      <c r="DS29" s="0" t="e">
        <f aca="false">$H29*BH29</f>
        <v>#VALUE!</v>
      </c>
      <c r="DT29" s="0" t="e">
        <f aca="false">$H29*BI29</f>
        <v>#VALUE!</v>
      </c>
      <c r="DU29" s="29" t="n">
        <f aca="false">$H29*BJ29</f>
        <v>0</v>
      </c>
      <c r="DV29" s="0" t="e">
        <f aca="false">AH29*$AQ29</f>
        <v>#VALUE!</v>
      </c>
      <c r="DW29" s="0" t="n">
        <f aca="false">AI29*$AQ29</f>
        <v>0</v>
      </c>
      <c r="DX29" s="0" t="n">
        <f aca="false">AJ29*$AQ29</f>
        <v>0</v>
      </c>
      <c r="DY29" s="0" t="n">
        <f aca="false">AK29*$AQ29</f>
        <v>0</v>
      </c>
      <c r="DZ29" s="0" t="n">
        <f aca="false">AL29*$AQ29</f>
        <v>0</v>
      </c>
      <c r="EA29" s="0" t="n">
        <f aca="false">AM29*$AQ29</f>
        <v>0</v>
      </c>
      <c r="EB29" s="0" t="n">
        <f aca="false">AN29*$AQ29</f>
        <v>0</v>
      </c>
      <c r="EC29" s="0" t="n">
        <f aca="false">AO29*$AQ29</f>
        <v>0</v>
      </c>
      <c r="ED29" s="29" t="n">
        <f aca="false">AP29*$AQ29</f>
        <v>0</v>
      </c>
      <c r="EE29" s="29" t="e">
        <f aca="false">AC29*AG29</f>
        <v>#VALUE!</v>
      </c>
      <c r="EF29" s="29" t="n">
        <f aca="false">CB29*CN29</f>
        <v>0</v>
      </c>
      <c r="EG29" s="30" t="n">
        <v>0</v>
      </c>
      <c r="EH29" s="33" t="n">
        <f aca="false">CD29</f>
        <v>0</v>
      </c>
      <c r="EI29" s="83" t="n">
        <f aca="false">BU29</f>
        <v>0</v>
      </c>
      <c r="EJ29" s="83" t="n">
        <f aca="false">BV29</f>
        <v>0</v>
      </c>
      <c r="EK29" s="33" t="n">
        <f aca="false">CC29</f>
        <v>0</v>
      </c>
      <c r="EL29" s="33" t="n">
        <f aca="false">CG29</f>
        <v>0</v>
      </c>
      <c r="EM29" s="33" t="n">
        <f aca="false">CJ29</f>
        <v>0</v>
      </c>
      <c r="EN29" s="71" t="n">
        <f aca="false">BR29</f>
        <v>0</v>
      </c>
      <c r="EO29" s="33" t="n">
        <f aca="false">BS29</f>
        <v>0</v>
      </c>
      <c r="EP29" s="71" t="n">
        <f aca="false">CB29</f>
        <v>0</v>
      </c>
      <c r="EQ29" s="33" t="n">
        <f aca="false">BX29</f>
        <v>0</v>
      </c>
      <c r="ER29" s="33" t="n">
        <f aca="false">BZ29</f>
        <v>0</v>
      </c>
      <c r="ES29" s="33" t="n">
        <f aca="false">BT29</f>
        <v>0</v>
      </c>
      <c r="ET29" s="33" t="n">
        <f aca="false">BY29</f>
        <v>0</v>
      </c>
      <c r="EU29" s="33" t="n">
        <f aca="false">CE29</f>
        <v>0</v>
      </c>
      <c r="EV29" s="33" t="n">
        <f aca="false">CF29</f>
        <v>0</v>
      </c>
      <c r="EW29" s="70" t="n">
        <f aca="false">CH29</f>
        <v>0</v>
      </c>
      <c r="EX29" s="33" t="n">
        <f aca="false">CI29</f>
        <v>0</v>
      </c>
      <c r="EY29" s="71" t="n">
        <f aca="false">BW29</f>
        <v>0</v>
      </c>
      <c r="EZ29" s="71" t="n">
        <f aca="false">CA29</f>
        <v>0</v>
      </c>
    </row>
    <row r="30" customFormat="false" ht="36" hidden="false" customHeight="true" outlineLevel="0" collapsed="false">
      <c r="A30" s="33" t="n">
        <v>26</v>
      </c>
      <c r="B30" s="1" t="s">
        <v>254</v>
      </c>
      <c r="C30" s="1" t="s">
        <v>471</v>
      </c>
      <c r="E30" s="1" t="s">
        <v>472</v>
      </c>
      <c r="F30" s="1" t="s">
        <v>473</v>
      </c>
      <c r="G30" s="2" t="s">
        <v>474</v>
      </c>
      <c r="H30" s="1" t="n">
        <v>2019</v>
      </c>
      <c r="I30" s="1" t="s">
        <v>475</v>
      </c>
      <c r="J30" s="99" t="s">
        <v>476</v>
      </c>
      <c r="K30" s="137" t="n">
        <v>37</v>
      </c>
      <c r="L30" s="137" t="s">
        <v>261</v>
      </c>
      <c r="M30" s="137" t="s">
        <v>477</v>
      </c>
      <c r="N30" s="191" t="s">
        <v>478</v>
      </c>
      <c r="O30" s="207"/>
      <c r="P30" s="207"/>
      <c r="Q30" s="4" t="s">
        <v>477</v>
      </c>
      <c r="R30" s="156" t="n">
        <v>1</v>
      </c>
      <c r="S30" s="156"/>
      <c r="T30" s="156"/>
      <c r="U30" s="156"/>
      <c r="V30" s="156"/>
      <c r="W30" s="156"/>
      <c r="X30" s="156"/>
      <c r="Y30" s="157" t="n">
        <v>0</v>
      </c>
      <c r="AC30" s="6" t="n">
        <v>26</v>
      </c>
      <c r="AD30" s="158" t="n">
        <v>1</v>
      </c>
      <c r="AE30" s="158"/>
      <c r="AG30" s="6" t="s">
        <v>479</v>
      </c>
      <c r="AH30" s="6" t="s">
        <v>480</v>
      </c>
      <c r="AS30" s="159"/>
      <c r="AT30" s="159"/>
      <c r="AU30" s="159"/>
      <c r="AV30" s="160"/>
      <c r="BG30" s="161"/>
      <c r="BH30" s="162"/>
      <c r="BI30" s="162"/>
      <c r="BJ30" s="163"/>
      <c r="BK30" s="162"/>
      <c r="BL30" s="162"/>
      <c r="BM30" s="162"/>
      <c r="BN30" s="162"/>
      <c r="BU30" s="152"/>
      <c r="BV30" s="83"/>
      <c r="BW30" s="156" t="n">
        <v>1</v>
      </c>
      <c r="BX30" s="156" t="n">
        <v>0</v>
      </c>
      <c r="BY30" s="156" t="n">
        <v>0</v>
      </c>
      <c r="BZ30" s="156" t="n">
        <v>0</v>
      </c>
      <c r="CA30" s="164" t="n">
        <v>0</v>
      </c>
      <c r="CB30" s="156" t="n">
        <v>0</v>
      </c>
      <c r="CC30" s="156" t="n">
        <v>0</v>
      </c>
      <c r="CD30" s="165" t="n">
        <v>1</v>
      </c>
      <c r="CE30" s="166" t="n">
        <v>0</v>
      </c>
      <c r="CF30" s="167" t="n">
        <v>0</v>
      </c>
      <c r="CG30" s="167" t="n">
        <v>0</v>
      </c>
      <c r="CH30" s="168" t="n">
        <v>0</v>
      </c>
      <c r="CI30" s="169" t="n">
        <v>0</v>
      </c>
      <c r="CJ30" s="165" t="n">
        <v>1</v>
      </c>
      <c r="CK30" s="193" t="n">
        <v>0</v>
      </c>
      <c r="CL30" s="194" t="n">
        <v>0</v>
      </c>
      <c r="CM30" s="195" t="n">
        <v>1</v>
      </c>
      <c r="CN30" s="196" t="n">
        <v>0</v>
      </c>
      <c r="CO30" s="197" t="n">
        <f aca="false">$BA30*BN30*(1-$CK30)</f>
        <v>0</v>
      </c>
      <c r="CP30" s="198" t="n">
        <f aca="false">$BA30*BO30*(1-$CK30)</f>
        <v>0</v>
      </c>
      <c r="CQ30" s="199" t="n">
        <f aca="false">$BA30*BQ30*(1-$CK30)</f>
        <v>0</v>
      </c>
      <c r="CR30" s="200" t="n">
        <f aca="false">$BB30*BN30*(1-$CK30)</f>
        <v>0</v>
      </c>
      <c r="CS30" s="201" t="n">
        <f aca="false">$BB30*BO30*(1-$CK30)</f>
        <v>0</v>
      </c>
      <c r="CT30" s="202" t="n">
        <f aca="false">$BB30*BQ30*(1-$CK30)</f>
        <v>0</v>
      </c>
      <c r="CU30" s="203" t="n">
        <v>0</v>
      </c>
      <c r="CV30" s="204" t="n">
        <v>1</v>
      </c>
      <c r="CW30" s="205" t="n">
        <v>0</v>
      </c>
      <c r="CX30" s="206" t="n">
        <v>22</v>
      </c>
      <c r="CY30" s="27" t="n">
        <v>20</v>
      </c>
      <c r="CZ30" s="0" t="n">
        <f aca="false">$H30*AS30</f>
        <v>0</v>
      </c>
      <c r="DA30" s="0" t="n">
        <f aca="false">$H30*AT30</f>
        <v>0</v>
      </c>
      <c r="DB30" s="0" t="n">
        <f aca="false">$H30*AU30</f>
        <v>0</v>
      </c>
      <c r="DC30" s="0" t="n">
        <f aca="false">$H30*AV30</f>
        <v>0</v>
      </c>
      <c r="DD30" s="28" t="e">
        <f aca="false">$H30*AH30</f>
        <v>#VALUE!</v>
      </c>
      <c r="DE30" s="0" t="n">
        <f aca="false">$H30*AI30</f>
        <v>0</v>
      </c>
      <c r="DF30" s="0" t="n">
        <f aca="false">$H30*AJ30</f>
        <v>0</v>
      </c>
      <c r="DG30" s="0" t="n">
        <f aca="false">$H30*AK30</f>
        <v>0</v>
      </c>
      <c r="DH30" s="0" t="n">
        <f aca="false">$H30*AL30</f>
        <v>0</v>
      </c>
      <c r="DI30" s="0" t="n">
        <f aca="false">$H30*AM30</f>
        <v>0</v>
      </c>
      <c r="DJ30" s="0" t="n">
        <f aca="false">$H30*AN30</f>
        <v>0</v>
      </c>
      <c r="DK30" s="0" t="n">
        <f aca="false">$H30*AO30</f>
        <v>0</v>
      </c>
      <c r="DL30" s="0" t="n">
        <f aca="false">$H30*AP30</f>
        <v>0</v>
      </c>
      <c r="DM30" s="0" t="n">
        <f aca="false">$H30*AQ30</f>
        <v>0</v>
      </c>
      <c r="DN30" s="28" t="n">
        <f aca="false">$H30*BC30</f>
        <v>0</v>
      </c>
      <c r="DO30" s="0" t="n">
        <f aca="false">$H30*BD30</f>
        <v>0</v>
      </c>
      <c r="DP30" s="0" t="n">
        <f aca="false">$H30*BE30</f>
        <v>0</v>
      </c>
      <c r="DQ30" s="0" t="n">
        <f aca="false">$H30*BF30</f>
        <v>0</v>
      </c>
      <c r="DR30" s="0" t="n">
        <f aca="false">$H30*BG30</f>
        <v>0</v>
      </c>
      <c r="DS30" s="0" t="n">
        <f aca="false">$H30*BH30</f>
        <v>0</v>
      </c>
      <c r="DT30" s="0" t="n">
        <f aca="false">$H30*BI30</f>
        <v>0</v>
      </c>
      <c r="DU30" s="29" t="n">
        <f aca="false">$H30*BJ30</f>
        <v>0</v>
      </c>
      <c r="DV30" s="0" t="e">
        <f aca="false">AH30*$AQ30</f>
        <v>#VALUE!</v>
      </c>
      <c r="DW30" s="0" t="n">
        <f aca="false">AI30*$AQ30</f>
        <v>0</v>
      </c>
      <c r="DX30" s="0" t="n">
        <f aca="false">AJ30*$AQ30</f>
        <v>0</v>
      </c>
      <c r="DY30" s="0" t="n">
        <f aca="false">AK30*$AQ30</f>
        <v>0</v>
      </c>
      <c r="DZ30" s="0" t="n">
        <f aca="false">AL30*$AQ30</f>
        <v>0</v>
      </c>
      <c r="EA30" s="0" t="n">
        <f aca="false">AM30*$AQ30</f>
        <v>0</v>
      </c>
      <c r="EB30" s="0" t="n">
        <f aca="false">AN30*$AQ30</f>
        <v>0</v>
      </c>
      <c r="EC30" s="0" t="n">
        <f aca="false">AO30*$AQ30</f>
        <v>0</v>
      </c>
      <c r="ED30" s="29" t="n">
        <f aca="false">AP30*$AQ30</f>
        <v>0</v>
      </c>
      <c r="EE30" s="29" t="e">
        <f aca="false">AC30*AG30</f>
        <v>#VALUE!</v>
      </c>
      <c r="EF30" s="29" t="n">
        <f aca="false">CB30*CN30</f>
        <v>0</v>
      </c>
      <c r="EG30" s="30" t="n">
        <v>0</v>
      </c>
      <c r="EH30" s="33" t="n">
        <f aca="false">CD30</f>
        <v>1</v>
      </c>
      <c r="EI30" s="83" t="n">
        <f aca="false">BU30</f>
        <v>0</v>
      </c>
      <c r="EJ30" s="83" t="n">
        <f aca="false">BV30</f>
        <v>0</v>
      </c>
      <c r="EK30" s="33" t="n">
        <f aca="false">CC30</f>
        <v>0</v>
      </c>
      <c r="EL30" s="33" t="n">
        <f aca="false">CG30</f>
        <v>0</v>
      </c>
      <c r="EM30" s="33" t="n">
        <f aca="false">CJ30</f>
        <v>1</v>
      </c>
      <c r="EN30" s="71" t="n">
        <f aca="false">BR30</f>
        <v>0</v>
      </c>
      <c r="EO30" s="33" t="n">
        <f aca="false">BS30</f>
        <v>0</v>
      </c>
      <c r="EP30" s="71" t="n">
        <f aca="false">CB30</f>
        <v>0</v>
      </c>
      <c r="EQ30" s="33" t="n">
        <f aca="false">BX30</f>
        <v>0</v>
      </c>
      <c r="ER30" s="33" t="n">
        <f aca="false">BZ30</f>
        <v>0</v>
      </c>
      <c r="ES30" s="33" t="n">
        <f aca="false">BT30</f>
        <v>0</v>
      </c>
      <c r="ET30" s="33" t="n">
        <f aca="false">BY30</f>
        <v>0</v>
      </c>
      <c r="EU30" s="33" t="n">
        <f aca="false">CE30</f>
        <v>0</v>
      </c>
      <c r="EV30" s="33" t="n">
        <f aca="false">CF30</f>
        <v>0</v>
      </c>
      <c r="EW30" s="70" t="n">
        <f aca="false">CH30</f>
        <v>0</v>
      </c>
      <c r="EX30" s="33" t="n">
        <f aca="false">CI30</f>
        <v>0</v>
      </c>
      <c r="EY30" s="71" t="n">
        <f aca="false">BW30</f>
        <v>1</v>
      </c>
      <c r="EZ30" s="71" t="n">
        <f aca="false">CA30</f>
        <v>0</v>
      </c>
    </row>
    <row r="31" customFormat="false" ht="52.15" hidden="false" customHeight="true" outlineLevel="0" collapsed="false">
      <c r="A31" s="33" t="n">
        <v>27</v>
      </c>
      <c r="B31" s="1" t="s">
        <v>254</v>
      </c>
      <c r="C31" s="1" t="s">
        <v>325</v>
      </c>
      <c r="E31" s="1" t="s">
        <v>426</v>
      </c>
      <c r="F31" s="1" t="s">
        <v>481</v>
      </c>
      <c r="G31" s="2" t="s">
        <v>482</v>
      </c>
      <c r="H31" s="1" t="n">
        <v>2017</v>
      </c>
      <c r="I31" s="1" t="s">
        <v>429</v>
      </c>
      <c r="J31" s="99" t="s">
        <v>483</v>
      </c>
      <c r="K31" s="137" t="n">
        <v>21</v>
      </c>
      <c r="L31" s="137"/>
      <c r="M31" s="137" t="s">
        <v>484</v>
      </c>
      <c r="N31" s="211" t="s">
        <v>485</v>
      </c>
      <c r="O31" s="207"/>
      <c r="P31" s="207"/>
      <c r="Q31" s="4" t="s">
        <v>484</v>
      </c>
      <c r="R31" s="156"/>
      <c r="S31" s="156"/>
      <c r="T31" s="156"/>
      <c r="U31" s="156"/>
      <c r="V31" s="156"/>
      <c r="W31" s="156"/>
      <c r="X31" s="156" t="n">
        <v>1</v>
      </c>
      <c r="Y31" s="157" t="n">
        <v>0</v>
      </c>
      <c r="AC31" s="158" t="n">
        <v>27</v>
      </c>
      <c r="AD31" s="172"/>
      <c r="AE31" s="172"/>
      <c r="AS31" s="173"/>
      <c r="AT31" s="173"/>
      <c r="AU31" s="173"/>
      <c r="AV31" s="174"/>
      <c r="BG31" s="212"/>
      <c r="BH31" s="212"/>
      <c r="BI31" s="212"/>
      <c r="BJ31" s="213"/>
      <c r="BK31" s="212"/>
      <c r="BL31" s="212"/>
      <c r="BM31" s="212"/>
      <c r="BN31" s="212"/>
      <c r="BU31" s="152"/>
      <c r="BV31" s="83"/>
      <c r="BW31" s="167" t="n">
        <v>0</v>
      </c>
      <c r="BX31" s="167" t="n">
        <v>0</v>
      </c>
      <c r="BY31" s="167" t="n">
        <v>0</v>
      </c>
      <c r="BZ31" s="167" t="n">
        <v>0</v>
      </c>
      <c r="CA31" s="167" t="n">
        <v>0</v>
      </c>
      <c r="CB31" s="167" t="n">
        <v>0</v>
      </c>
      <c r="CC31" s="167"/>
      <c r="CD31" s="168"/>
      <c r="CE31" s="166" t="n">
        <v>0</v>
      </c>
      <c r="CF31" s="167" t="n">
        <v>1</v>
      </c>
      <c r="CG31" s="167" t="n">
        <v>0</v>
      </c>
      <c r="CH31" s="168" t="n">
        <v>0</v>
      </c>
      <c r="CI31" s="169" t="n">
        <v>0</v>
      </c>
      <c r="CJ31" s="168" t="n">
        <v>0</v>
      </c>
      <c r="CK31" s="214" t="n">
        <v>0</v>
      </c>
      <c r="CL31" s="215" t="n">
        <v>0</v>
      </c>
      <c r="CM31" s="216" t="n">
        <v>1</v>
      </c>
      <c r="CN31" s="196" t="n">
        <v>0</v>
      </c>
      <c r="CO31" s="197" t="n">
        <f aca="false">$BA31*BN31*(1-$CK31)</f>
        <v>0</v>
      </c>
      <c r="CP31" s="198" t="n">
        <f aca="false">$BA31*BO31*(1-$CK31)</f>
        <v>0</v>
      </c>
      <c r="CQ31" s="199" t="n">
        <f aca="false">$BA31*BQ31*(1-$CK31)</f>
        <v>0</v>
      </c>
      <c r="CR31" s="200" t="n">
        <f aca="false">$BB31*BN31*(1-$CK31)</f>
        <v>0</v>
      </c>
      <c r="CS31" s="201" t="n">
        <f aca="false">$BB31*BO31*(1-$CK31)</f>
        <v>0</v>
      </c>
      <c r="CT31" s="202" t="n">
        <f aca="false">$BB31*BQ31*(1-$CK31)</f>
        <v>0</v>
      </c>
      <c r="CU31" s="203" t="n">
        <v>0</v>
      </c>
      <c r="CV31" s="204" t="n">
        <v>0</v>
      </c>
      <c r="CW31" s="205" t="n">
        <v>1</v>
      </c>
      <c r="CX31" s="217" t="n">
        <v>44</v>
      </c>
      <c r="CY31" s="27" t="n">
        <v>21</v>
      </c>
      <c r="CZ31" s="0" t="n">
        <f aca="false">$H31*AS31</f>
        <v>0</v>
      </c>
      <c r="DA31" s="0" t="n">
        <f aca="false">$H31*AT31</f>
        <v>0</v>
      </c>
      <c r="DB31" s="0" t="n">
        <f aca="false">$H31*AU31</f>
        <v>0</v>
      </c>
      <c r="DC31" s="0" t="n">
        <f aca="false">$H31*AV31</f>
        <v>0</v>
      </c>
      <c r="DD31" s="28" t="n">
        <f aca="false">$H31*AH31</f>
        <v>0</v>
      </c>
      <c r="DE31" s="0" t="n">
        <f aca="false">$H31*AI31</f>
        <v>0</v>
      </c>
      <c r="DF31" s="0" t="n">
        <f aca="false">$H31*AJ31</f>
        <v>0</v>
      </c>
      <c r="DG31" s="0" t="n">
        <f aca="false">$H31*AK31</f>
        <v>0</v>
      </c>
      <c r="DH31" s="0" t="n">
        <f aca="false">$H31*AL31</f>
        <v>0</v>
      </c>
      <c r="DI31" s="0" t="n">
        <f aca="false">$H31*AM31</f>
        <v>0</v>
      </c>
      <c r="DJ31" s="0" t="n">
        <f aca="false">$H31*AN31</f>
        <v>0</v>
      </c>
      <c r="DK31" s="0" t="n">
        <f aca="false">$H31*AO31</f>
        <v>0</v>
      </c>
      <c r="DL31" s="0" t="n">
        <f aca="false">$H31*AP31</f>
        <v>0</v>
      </c>
      <c r="DM31" s="0" t="n">
        <f aca="false">$H31*AQ31</f>
        <v>0</v>
      </c>
      <c r="DN31" s="28" t="n">
        <f aca="false">$H31*BC31</f>
        <v>0</v>
      </c>
      <c r="DO31" s="0" t="n">
        <f aca="false">$H31*BD31</f>
        <v>0</v>
      </c>
      <c r="DP31" s="0" t="n">
        <f aca="false">$H31*BE31</f>
        <v>0</v>
      </c>
      <c r="DQ31" s="0" t="n">
        <f aca="false">$H31*BF31</f>
        <v>0</v>
      </c>
      <c r="DR31" s="0" t="n">
        <f aca="false">$H31*BG31</f>
        <v>0</v>
      </c>
      <c r="DS31" s="0" t="n">
        <f aca="false">$H31*BH31</f>
        <v>0</v>
      </c>
      <c r="DT31" s="0" t="n">
        <f aca="false">$H31*BI31</f>
        <v>0</v>
      </c>
      <c r="DU31" s="29" t="n">
        <f aca="false">$H31*BJ31</f>
        <v>0</v>
      </c>
      <c r="DV31" s="0" t="n">
        <f aca="false">AH31*$AQ31</f>
        <v>0</v>
      </c>
      <c r="DW31" s="0" t="n">
        <f aca="false">AI31*$AQ31</f>
        <v>0</v>
      </c>
      <c r="DX31" s="0" t="n">
        <f aca="false">AJ31*$AQ31</f>
        <v>0</v>
      </c>
      <c r="DY31" s="0" t="n">
        <f aca="false">AK31*$AQ31</f>
        <v>0</v>
      </c>
      <c r="DZ31" s="0" t="n">
        <f aca="false">AL31*$AQ31</f>
        <v>0</v>
      </c>
      <c r="EA31" s="0" t="n">
        <f aca="false">AM31*$AQ31</f>
        <v>0</v>
      </c>
      <c r="EB31" s="0" t="n">
        <f aca="false">AN31*$AQ31</f>
        <v>0</v>
      </c>
      <c r="EC31" s="0" t="n">
        <f aca="false">AO31*$AQ31</f>
        <v>0</v>
      </c>
      <c r="ED31" s="29" t="n">
        <f aca="false">AP31*$AQ31</f>
        <v>0</v>
      </c>
      <c r="EE31" s="29" t="n">
        <f aca="false">AC31*AG31</f>
        <v>0</v>
      </c>
      <c r="EF31" s="29" t="n">
        <f aca="false">CB31*CN31</f>
        <v>0</v>
      </c>
      <c r="EG31" s="30" t="n">
        <v>0</v>
      </c>
      <c r="EH31" s="33" t="n">
        <f aca="false">CD31</f>
        <v>0</v>
      </c>
      <c r="EI31" s="83" t="n">
        <f aca="false">BU31</f>
        <v>0</v>
      </c>
      <c r="EJ31" s="83" t="n">
        <f aca="false">BV31</f>
        <v>0</v>
      </c>
      <c r="EK31" s="33" t="n">
        <f aca="false">CC31</f>
        <v>0</v>
      </c>
      <c r="EL31" s="33" t="n">
        <f aca="false">CG31</f>
        <v>0</v>
      </c>
      <c r="EM31" s="33" t="n">
        <f aca="false">CJ31</f>
        <v>0</v>
      </c>
      <c r="EN31" s="71" t="n">
        <f aca="false">BR31</f>
        <v>0</v>
      </c>
      <c r="EO31" s="33" t="n">
        <f aca="false">BS31</f>
        <v>0</v>
      </c>
      <c r="EP31" s="71" t="n">
        <f aca="false">CB31</f>
        <v>0</v>
      </c>
      <c r="EQ31" s="33" t="n">
        <f aca="false">BX31</f>
        <v>0</v>
      </c>
      <c r="ER31" s="33" t="n">
        <f aca="false">BZ31</f>
        <v>0</v>
      </c>
      <c r="ES31" s="33" t="n">
        <f aca="false">BT31</f>
        <v>0</v>
      </c>
      <c r="ET31" s="33" t="n">
        <f aca="false">BY31</f>
        <v>0</v>
      </c>
      <c r="EU31" s="33" t="n">
        <f aca="false">CE31</f>
        <v>0</v>
      </c>
      <c r="EV31" s="33" t="n">
        <f aca="false">CF31</f>
        <v>1</v>
      </c>
      <c r="EW31" s="70" t="n">
        <f aca="false">CH31</f>
        <v>0</v>
      </c>
      <c r="EX31" s="33" t="n">
        <f aca="false">CI31</f>
        <v>0</v>
      </c>
      <c r="EY31" s="71" t="n">
        <f aca="false">BW31</f>
        <v>0</v>
      </c>
      <c r="EZ31" s="71" t="n">
        <f aca="false">CA31</f>
        <v>0</v>
      </c>
    </row>
    <row r="32" customFormat="false" ht="20.45" hidden="false" customHeight="true" outlineLevel="0" collapsed="false">
      <c r="A32" s="33" t="n">
        <v>28</v>
      </c>
      <c r="B32" s="1" t="s">
        <v>278</v>
      </c>
      <c r="C32" s="1" t="s">
        <v>486</v>
      </c>
      <c r="E32" s="1" t="s">
        <v>487</v>
      </c>
      <c r="F32" s="1" t="s">
        <v>488</v>
      </c>
      <c r="G32" s="2" t="s">
        <v>489</v>
      </c>
      <c r="H32" s="1" t="n">
        <v>2020</v>
      </c>
      <c r="I32" s="1" t="s">
        <v>283</v>
      </c>
      <c r="J32" s="99"/>
      <c r="K32" s="137" t="n">
        <v>1</v>
      </c>
      <c r="L32" s="137" t="s">
        <v>302</v>
      </c>
      <c r="M32" s="137" t="s">
        <v>490</v>
      </c>
      <c r="N32" s="191"/>
      <c r="O32" s="192"/>
      <c r="P32" s="192"/>
      <c r="Q32" s="177" t="s">
        <v>490</v>
      </c>
      <c r="R32" s="156"/>
      <c r="S32" s="156"/>
      <c r="T32" s="156"/>
      <c r="U32" s="156"/>
      <c r="V32" s="156"/>
      <c r="W32" s="156" t="n">
        <v>1</v>
      </c>
      <c r="X32" s="156"/>
      <c r="Y32" s="157" t="s">
        <v>396</v>
      </c>
      <c r="AC32" s="6" t="n">
        <v>28</v>
      </c>
      <c r="AD32" s="158"/>
      <c r="AE32" s="158"/>
      <c r="AS32" s="159"/>
      <c r="AT32" s="159"/>
      <c r="AU32" s="159"/>
      <c r="AV32" s="160"/>
      <c r="BG32" s="161"/>
      <c r="BH32" s="162"/>
      <c r="BI32" s="162"/>
      <c r="BJ32" s="163"/>
      <c r="BK32" s="162"/>
      <c r="BL32" s="162"/>
      <c r="BM32" s="162"/>
      <c r="BN32" s="162"/>
      <c r="BU32" s="152"/>
      <c r="BV32" s="83"/>
      <c r="BW32" s="156" t="n">
        <v>0</v>
      </c>
      <c r="BX32" s="156" t="n">
        <v>0</v>
      </c>
      <c r="BY32" s="156" t="n">
        <v>0</v>
      </c>
      <c r="BZ32" s="156" t="n">
        <v>0</v>
      </c>
      <c r="CA32" s="164" t="n">
        <v>1</v>
      </c>
      <c r="CB32" s="156" t="n">
        <v>0</v>
      </c>
      <c r="CC32" s="156" t="n">
        <v>0</v>
      </c>
      <c r="CD32" s="165" t="n">
        <v>1</v>
      </c>
      <c r="CE32" s="166" t="n">
        <v>1</v>
      </c>
      <c r="CF32" s="167" t="n">
        <v>1</v>
      </c>
      <c r="CG32" s="167" t="n">
        <v>1</v>
      </c>
      <c r="CH32" s="168" t="n">
        <v>0</v>
      </c>
      <c r="CI32" s="169" t="n">
        <v>0</v>
      </c>
      <c r="CJ32" s="165" t="n">
        <v>0</v>
      </c>
      <c r="CK32" s="193" t="n">
        <v>0</v>
      </c>
      <c r="CL32" s="194" t="n">
        <v>0</v>
      </c>
      <c r="CM32" s="195" t="n">
        <v>0</v>
      </c>
      <c r="CN32" s="196" t="n">
        <v>0</v>
      </c>
      <c r="CO32" s="197" t="n">
        <f aca="false">$BA32*BN32*(1-$CK32)</f>
        <v>0</v>
      </c>
      <c r="CP32" s="198" t="n">
        <f aca="false">$BA32*BO32*(1-$CK32)</f>
        <v>0</v>
      </c>
      <c r="CQ32" s="199" t="n">
        <f aca="false">$BA32*BQ32*(1-$CK32)</f>
        <v>0</v>
      </c>
      <c r="CR32" s="200" t="n">
        <f aca="false">$BB32*BN32*(1-$CK32)</f>
        <v>0</v>
      </c>
      <c r="CS32" s="201" t="n">
        <f aca="false">$BB32*BO32*(1-$CK32)</f>
        <v>0</v>
      </c>
      <c r="CT32" s="202" t="n">
        <f aca="false">$BB32*BQ32*(1-$CK32)</f>
        <v>0</v>
      </c>
      <c r="CU32" s="203" t="n">
        <v>0</v>
      </c>
      <c r="CV32" s="204" t="n">
        <v>0</v>
      </c>
      <c r="CW32" s="205" t="n">
        <v>0</v>
      </c>
      <c r="CX32" s="206" t="n">
        <v>0</v>
      </c>
      <c r="CY32" s="27" t="n">
        <v>27</v>
      </c>
      <c r="CZ32" s="0" t="n">
        <f aca="false">$H32*AS32</f>
        <v>0</v>
      </c>
      <c r="DA32" s="0" t="n">
        <f aca="false">$H32*AT32</f>
        <v>0</v>
      </c>
      <c r="DB32" s="0" t="n">
        <f aca="false">$H32*AU32</f>
        <v>0</v>
      </c>
      <c r="DC32" s="0" t="n">
        <f aca="false">$H32*AV32</f>
        <v>0</v>
      </c>
      <c r="DD32" s="28" t="n">
        <f aca="false">$H32*AH32</f>
        <v>0</v>
      </c>
      <c r="DE32" s="0" t="n">
        <f aca="false">$H32*AI32</f>
        <v>0</v>
      </c>
      <c r="DF32" s="0" t="n">
        <f aca="false">$H32*AJ32</f>
        <v>0</v>
      </c>
      <c r="DG32" s="0" t="n">
        <f aca="false">$H32*AK32</f>
        <v>0</v>
      </c>
      <c r="DH32" s="0" t="n">
        <f aca="false">$H32*AL32</f>
        <v>0</v>
      </c>
      <c r="DI32" s="0" t="n">
        <f aca="false">$H32*AM32</f>
        <v>0</v>
      </c>
      <c r="DJ32" s="0" t="n">
        <f aca="false">$H32*AN32</f>
        <v>0</v>
      </c>
      <c r="DK32" s="0" t="n">
        <f aca="false">$H32*AO32</f>
        <v>0</v>
      </c>
      <c r="DL32" s="0" t="n">
        <f aca="false">$H32*AP32</f>
        <v>0</v>
      </c>
      <c r="DM32" s="0" t="n">
        <f aca="false">$H32*AQ32</f>
        <v>0</v>
      </c>
      <c r="DN32" s="28" t="n">
        <f aca="false">$H32*BC32</f>
        <v>0</v>
      </c>
      <c r="DO32" s="0" t="n">
        <f aca="false">$H32*BD32</f>
        <v>0</v>
      </c>
      <c r="DP32" s="0" t="n">
        <f aca="false">$H32*BE32</f>
        <v>0</v>
      </c>
      <c r="DQ32" s="0" t="n">
        <f aca="false">$H32*BF32</f>
        <v>0</v>
      </c>
      <c r="DR32" s="0" t="n">
        <f aca="false">$H32*BG32</f>
        <v>0</v>
      </c>
      <c r="DS32" s="0" t="n">
        <f aca="false">$H32*BH32</f>
        <v>0</v>
      </c>
      <c r="DT32" s="0" t="n">
        <f aca="false">$H32*BI32</f>
        <v>0</v>
      </c>
      <c r="DU32" s="29" t="n">
        <f aca="false">$H32*BJ32</f>
        <v>0</v>
      </c>
      <c r="DV32" s="0" t="n">
        <f aca="false">AH32*$AQ32</f>
        <v>0</v>
      </c>
      <c r="DW32" s="0" t="n">
        <f aca="false">AI32*$AQ32</f>
        <v>0</v>
      </c>
      <c r="DX32" s="0" t="n">
        <f aca="false">AJ32*$AQ32</f>
        <v>0</v>
      </c>
      <c r="DY32" s="0" t="n">
        <f aca="false">AK32*$AQ32</f>
        <v>0</v>
      </c>
      <c r="DZ32" s="0" t="n">
        <f aca="false">AL32*$AQ32</f>
        <v>0</v>
      </c>
      <c r="EA32" s="0" t="n">
        <f aca="false">AM32*$AQ32</f>
        <v>0</v>
      </c>
      <c r="EB32" s="0" t="n">
        <f aca="false">AN32*$AQ32</f>
        <v>0</v>
      </c>
      <c r="EC32" s="0" t="n">
        <f aca="false">AO32*$AQ32</f>
        <v>0</v>
      </c>
      <c r="ED32" s="29" t="n">
        <f aca="false">AP32*$AQ32</f>
        <v>0</v>
      </c>
      <c r="EE32" s="29" t="n">
        <f aca="false">AC32*AG32</f>
        <v>0</v>
      </c>
      <c r="EF32" s="29" t="n">
        <f aca="false">CB32*CN32</f>
        <v>0</v>
      </c>
      <c r="EG32" s="30" t="n">
        <v>0</v>
      </c>
      <c r="EH32" s="33" t="n">
        <f aca="false">CD32</f>
        <v>1</v>
      </c>
      <c r="EI32" s="83" t="n">
        <f aca="false">BU32</f>
        <v>0</v>
      </c>
      <c r="EJ32" s="83" t="n">
        <f aca="false">BV32</f>
        <v>0</v>
      </c>
      <c r="EK32" s="33" t="n">
        <f aca="false">CC32</f>
        <v>0</v>
      </c>
      <c r="EL32" s="33" t="n">
        <f aca="false">CG32</f>
        <v>1</v>
      </c>
      <c r="EM32" s="33" t="n">
        <f aca="false">CJ32</f>
        <v>0</v>
      </c>
      <c r="EN32" s="71" t="n">
        <f aca="false">BR32</f>
        <v>0</v>
      </c>
      <c r="EO32" s="33" t="n">
        <f aca="false">BS32</f>
        <v>0</v>
      </c>
      <c r="EP32" s="71" t="n">
        <f aca="false">CB32</f>
        <v>0</v>
      </c>
      <c r="EQ32" s="33" t="n">
        <f aca="false">BX32</f>
        <v>0</v>
      </c>
      <c r="ER32" s="33" t="n">
        <f aca="false">BZ32</f>
        <v>0</v>
      </c>
      <c r="ES32" s="33" t="n">
        <f aca="false">BT32</f>
        <v>0</v>
      </c>
      <c r="ET32" s="33" t="n">
        <f aca="false">BY32</f>
        <v>0</v>
      </c>
      <c r="EU32" s="33" t="n">
        <f aca="false">CE32</f>
        <v>1</v>
      </c>
      <c r="EV32" s="33" t="n">
        <f aca="false">CF32</f>
        <v>1</v>
      </c>
      <c r="EW32" s="70" t="n">
        <f aca="false">CH32</f>
        <v>0</v>
      </c>
      <c r="EX32" s="33" t="n">
        <f aca="false">CI32</f>
        <v>0</v>
      </c>
      <c r="EY32" s="71" t="n">
        <f aca="false">BW32</f>
        <v>0</v>
      </c>
      <c r="EZ32" s="71" t="n">
        <f aca="false">CA32</f>
        <v>1</v>
      </c>
    </row>
    <row r="33" customFormat="false" ht="28.9" hidden="false" customHeight="false" outlineLevel="0" collapsed="false">
      <c r="A33" s="33" t="n">
        <v>29</v>
      </c>
      <c r="B33" s="1" t="s">
        <v>491</v>
      </c>
      <c r="F33" s="1" t="s">
        <v>492</v>
      </c>
      <c r="G33" s="2" t="s">
        <v>493</v>
      </c>
      <c r="H33" s="1" t="n">
        <v>2017</v>
      </c>
      <c r="I33" s="1" t="s">
        <v>494</v>
      </c>
      <c r="J33" s="99"/>
      <c r="K33" s="137" t="n">
        <v>1</v>
      </c>
      <c r="L33" s="137"/>
      <c r="M33" s="137" t="s">
        <v>495</v>
      </c>
      <c r="N33" s="211" t="s">
        <v>496</v>
      </c>
      <c r="O33" s="207"/>
      <c r="P33" s="207"/>
      <c r="Q33" s="4" t="s">
        <v>495</v>
      </c>
      <c r="R33" s="156"/>
      <c r="S33" s="156"/>
      <c r="T33" s="156"/>
      <c r="U33" s="156"/>
      <c r="V33" s="156"/>
      <c r="W33" s="156"/>
      <c r="X33" s="156" t="n">
        <v>1</v>
      </c>
      <c r="Y33" s="157" t="n">
        <v>0</v>
      </c>
      <c r="AC33" s="6" t="n">
        <v>29</v>
      </c>
      <c r="AD33" s="158"/>
      <c r="AE33" s="158"/>
      <c r="AS33" s="159"/>
      <c r="AT33" s="159"/>
      <c r="AU33" s="159"/>
      <c r="AV33" s="160"/>
      <c r="BG33" s="161"/>
      <c r="BH33" s="162"/>
      <c r="BI33" s="162"/>
      <c r="BJ33" s="163"/>
      <c r="BK33" s="162"/>
      <c r="BL33" s="162"/>
      <c r="BM33" s="162"/>
      <c r="BN33" s="162"/>
      <c r="BU33" s="152"/>
      <c r="BV33" s="83"/>
      <c r="BW33" s="156" t="n">
        <v>0</v>
      </c>
      <c r="BX33" s="156" t="n">
        <v>0</v>
      </c>
      <c r="BY33" s="156" t="n">
        <v>0</v>
      </c>
      <c r="BZ33" s="156" t="n">
        <v>0</v>
      </c>
      <c r="CA33" s="164" t="n">
        <v>0</v>
      </c>
      <c r="CB33" s="156" t="n">
        <v>0</v>
      </c>
      <c r="CC33" s="156" t="n">
        <v>0</v>
      </c>
      <c r="CD33" s="165" t="n">
        <v>0</v>
      </c>
      <c r="CE33" s="166" t="n">
        <v>0</v>
      </c>
      <c r="CF33" s="167" t="n">
        <v>0</v>
      </c>
      <c r="CG33" s="167" t="n">
        <v>0</v>
      </c>
      <c r="CH33" s="168" t="n">
        <v>0</v>
      </c>
      <c r="CI33" s="169" t="n">
        <v>0</v>
      </c>
      <c r="CJ33" s="165" t="n">
        <v>0</v>
      </c>
      <c r="CK33" s="193" t="n">
        <v>0</v>
      </c>
      <c r="CL33" s="194" t="n">
        <v>0</v>
      </c>
      <c r="CM33" s="195" t="n">
        <v>0</v>
      </c>
      <c r="CN33" s="196" t="n">
        <v>0</v>
      </c>
      <c r="CO33" s="197" t="n">
        <f aca="false">$BA33*BN33*(1-$CK33)</f>
        <v>0</v>
      </c>
      <c r="CP33" s="198" t="n">
        <f aca="false">$BA33*BO33*(1-$CK33)</f>
        <v>0</v>
      </c>
      <c r="CQ33" s="199" t="n">
        <f aca="false">$BA33*BQ33*(1-$CK33)</f>
        <v>0</v>
      </c>
      <c r="CR33" s="200" t="n">
        <f aca="false">$BB33*BN33*(1-$CK33)</f>
        <v>0</v>
      </c>
      <c r="CS33" s="201" t="n">
        <f aca="false">$BB33*BO33*(1-$CK33)</f>
        <v>0</v>
      </c>
      <c r="CT33" s="202" t="n">
        <f aca="false">$BB33*BQ33*(1-$CK33)</f>
        <v>0</v>
      </c>
      <c r="CU33" s="203" t="n">
        <v>0</v>
      </c>
      <c r="CV33" s="204" t="n">
        <v>0</v>
      </c>
      <c r="CW33" s="205" t="n">
        <v>0</v>
      </c>
      <c r="CX33" s="206" t="n">
        <v>0</v>
      </c>
      <c r="CY33" s="27" t="n">
        <v>33</v>
      </c>
      <c r="CZ33" s="0" t="n">
        <f aca="false">$H33*AS33</f>
        <v>0</v>
      </c>
      <c r="DA33" s="0" t="n">
        <f aca="false">$H33*AT33</f>
        <v>0</v>
      </c>
      <c r="DB33" s="0" t="n">
        <f aca="false">$H33*AU33</f>
        <v>0</v>
      </c>
      <c r="DC33" s="0" t="n">
        <f aca="false">$H33*AV33</f>
        <v>0</v>
      </c>
      <c r="DD33" s="28" t="n">
        <f aca="false">$H33*AH33</f>
        <v>0</v>
      </c>
      <c r="DE33" s="0" t="n">
        <f aca="false">$H33*AI33</f>
        <v>0</v>
      </c>
      <c r="DF33" s="0" t="n">
        <f aca="false">$H33*AJ33</f>
        <v>0</v>
      </c>
      <c r="DG33" s="0" t="n">
        <f aca="false">$H33*AK33</f>
        <v>0</v>
      </c>
      <c r="DH33" s="0" t="n">
        <f aca="false">$H33*AL33</f>
        <v>0</v>
      </c>
      <c r="DI33" s="0" t="n">
        <f aca="false">$H33*AM33</f>
        <v>0</v>
      </c>
      <c r="DJ33" s="0" t="n">
        <f aca="false">$H33*AN33</f>
        <v>0</v>
      </c>
      <c r="DK33" s="0" t="n">
        <f aca="false">$H33*AO33</f>
        <v>0</v>
      </c>
      <c r="DL33" s="0" t="n">
        <f aca="false">$H33*AP33</f>
        <v>0</v>
      </c>
      <c r="DM33" s="0" t="n">
        <f aca="false">$H33*AQ33</f>
        <v>0</v>
      </c>
      <c r="DN33" s="28" t="n">
        <f aca="false">$H33*BC33</f>
        <v>0</v>
      </c>
      <c r="DO33" s="0" t="n">
        <f aca="false">$H33*BD33</f>
        <v>0</v>
      </c>
      <c r="DP33" s="0" t="n">
        <f aca="false">$H33*BE33</f>
        <v>0</v>
      </c>
      <c r="DQ33" s="0" t="n">
        <f aca="false">$H33*BF33</f>
        <v>0</v>
      </c>
      <c r="DR33" s="0" t="n">
        <f aca="false">$H33*BG33</f>
        <v>0</v>
      </c>
      <c r="DS33" s="0" t="n">
        <f aca="false">$H33*BH33</f>
        <v>0</v>
      </c>
      <c r="DT33" s="0" t="n">
        <f aca="false">$H33*BI33</f>
        <v>0</v>
      </c>
      <c r="DU33" s="29" t="n">
        <f aca="false">$H33*BJ33</f>
        <v>0</v>
      </c>
      <c r="DV33" s="0" t="n">
        <f aca="false">AH33*$AQ33</f>
        <v>0</v>
      </c>
      <c r="DW33" s="0" t="n">
        <f aca="false">AI33*$AQ33</f>
        <v>0</v>
      </c>
      <c r="DX33" s="0" t="n">
        <f aca="false">AJ33*$AQ33</f>
        <v>0</v>
      </c>
      <c r="DY33" s="0" t="n">
        <f aca="false">AK33*$AQ33</f>
        <v>0</v>
      </c>
      <c r="DZ33" s="0" t="n">
        <f aca="false">AL33*$AQ33</f>
        <v>0</v>
      </c>
      <c r="EA33" s="0" t="n">
        <f aca="false">AM33*$AQ33</f>
        <v>0</v>
      </c>
      <c r="EB33" s="0" t="n">
        <f aca="false">AN33*$AQ33</f>
        <v>0</v>
      </c>
      <c r="EC33" s="0" t="n">
        <f aca="false">AO33*$AQ33</f>
        <v>0</v>
      </c>
      <c r="ED33" s="29" t="n">
        <f aca="false">AP33*$AQ33</f>
        <v>0</v>
      </c>
      <c r="EE33" s="29" t="n">
        <f aca="false">AC33*AG33</f>
        <v>0</v>
      </c>
      <c r="EF33" s="29" t="n">
        <f aca="false">CB33*CN33</f>
        <v>0</v>
      </c>
      <c r="EG33" s="30" t="n">
        <v>0</v>
      </c>
      <c r="EH33" s="33" t="n">
        <f aca="false">CD33</f>
        <v>0</v>
      </c>
      <c r="EI33" s="83" t="n">
        <f aca="false">BU33</f>
        <v>0</v>
      </c>
      <c r="EJ33" s="83" t="n">
        <f aca="false">BV33</f>
        <v>0</v>
      </c>
      <c r="EK33" s="33" t="n">
        <f aca="false">CC33</f>
        <v>0</v>
      </c>
      <c r="EL33" s="33" t="n">
        <f aca="false">CG33</f>
        <v>0</v>
      </c>
      <c r="EM33" s="33" t="n">
        <f aca="false">CJ33</f>
        <v>0</v>
      </c>
      <c r="EN33" s="71" t="n">
        <f aca="false">BR33</f>
        <v>0</v>
      </c>
      <c r="EO33" s="33" t="n">
        <f aca="false">BS33</f>
        <v>0</v>
      </c>
      <c r="EP33" s="71" t="n">
        <f aca="false">CB33</f>
        <v>0</v>
      </c>
      <c r="EQ33" s="33" t="n">
        <f aca="false">BX33</f>
        <v>0</v>
      </c>
      <c r="ER33" s="33" t="n">
        <f aca="false">BZ33</f>
        <v>0</v>
      </c>
      <c r="ES33" s="33" t="n">
        <f aca="false">BT33</f>
        <v>0</v>
      </c>
      <c r="ET33" s="33" t="n">
        <f aca="false">BY33</f>
        <v>0</v>
      </c>
      <c r="EU33" s="33" t="n">
        <f aca="false">CE33</f>
        <v>0</v>
      </c>
      <c r="EV33" s="33" t="n">
        <f aca="false">CF33</f>
        <v>0</v>
      </c>
      <c r="EW33" s="70" t="n">
        <f aca="false">CH33</f>
        <v>0</v>
      </c>
      <c r="EX33" s="33" t="n">
        <f aca="false">CI33</f>
        <v>0</v>
      </c>
      <c r="EY33" s="71" t="n">
        <f aca="false">BW33</f>
        <v>0</v>
      </c>
      <c r="EZ33" s="71" t="n">
        <f aca="false">CA33</f>
        <v>0</v>
      </c>
    </row>
    <row r="34" customFormat="false" ht="57.6" hidden="false" customHeight="false" outlineLevel="0" collapsed="false">
      <c r="A34" s="33" t="n">
        <v>30</v>
      </c>
      <c r="B34" s="1" t="s">
        <v>254</v>
      </c>
      <c r="C34" s="1" t="s">
        <v>497</v>
      </c>
      <c r="E34" s="1" t="s">
        <v>498</v>
      </c>
      <c r="F34" s="1" t="s">
        <v>499</v>
      </c>
      <c r="G34" s="2" t="s">
        <v>500</v>
      </c>
      <c r="H34" s="1" t="n">
        <v>2022</v>
      </c>
      <c r="I34" s="1" t="s">
        <v>283</v>
      </c>
      <c r="J34" s="99" t="s">
        <v>501</v>
      </c>
      <c r="K34" s="137" t="n">
        <v>24</v>
      </c>
      <c r="L34" s="137" t="s">
        <v>261</v>
      </c>
      <c r="M34" s="137" t="s">
        <v>502</v>
      </c>
      <c r="N34" s="191" t="s">
        <v>503</v>
      </c>
      <c r="O34" s="207"/>
      <c r="P34" s="207"/>
      <c r="Q34" s="4" t="s">
        <v>502</v>
      </c>
      <c r="R34" s="156" t="n">
        <v>1</v>
      </c>
      <c r="S34" s="156"/>
      <c r="T34" s="156"/>
      <c r="U34" s="156"/>
      <c r="V34" s="156"/>
      <c r="W34" s="156" t="n">
        <v>1</v>
      </c>
      <c r="X34" s="156"/>
      <c r="Y34" s="157" t="n">
        <v>0</v>
      </c>
      <c r="AC34" s="158" t="n">
        <v>30</v>
      </c>
      <c r="AD34" s="158"/>
      <c r="AE34" s="158"/>
      <c r="AS34" s="159"/>
      <c r="AT34" s="159"/>
      <c r="AU34" s="159"/>
      <c r="AV34" s="160"/>
      <c r="BG34" s="161"/>
      <c r="BH34" s="162"/>
      <c r="BI34" s="162"/>
      <c r="BJ34" s="163"/>
      <c r="BK34" s="162"/>
      <c r="BL34" s="162"/>
      <c r="BM34" s="162"/>
      <c r="BN34" s="162"/>
      <c r="BU34" s="152"/>
      <c r="BV34" s="83"/>
      <c r="BW34" s="156" t="n">
        <v>1</v>
      </c>
      <c r="BX34" s="156" t="n">
        <v>0</v>
      </c>
      <c r="BY34" s="156" t="n">
        <v>0</v>
      </c>
      <c r="BZ34" s="156" t="n">
        <v>0</v>
      </c>
      <c r="CA34" s="164" t="n">
        <v>0</v>
      </c>
      <c r="CB34" s="156" t="n">
        <v>0</v>
      </c>
      <c r="CC34" s="156" t="n">
        <v>0</v>
      </c>
      <c r="CD34" s="165" t="n">
        <v>1</v>
      </c>
      <c r="CE34" s="166" t="n">
        <v>0</v>
      </c>
      <c r="CF34" s="167" t="n">
        <v>0</v>
      </c>
      <c r="CG34" s="167" t="n">
        <v>0</v>
      </c>
      <c r="CH34" s="168" t="n">
        <v>0</v>
      </c>
      <c r="CI34" s="169" t="n">
        <v>0</v>
      </c>
      <c r="CJ34" s="165" t="n">
        <v>1</v>
      </c>
      <c r="CK34" s="193" t="n">
        <v>0</v>
      </c>
      <c r="CL34" s="194" t="n">
        <v>0</v>
      </c>
      <c r="CM34" s="195" t="n">
        <v>1</v>
      </c>
      <c r="CN34" s="196" t="n">
        <v>0</v>
      </c>
      <c r="CO34" s="197" t="n">
        <f aca="false">$BA34*BN34*(1-$CK34)</f>
        <v>0</v>
      </c>
      <c r="CP34" s="198" t="n">
        <f aca="false">$BA34*BO34*(1-$CK34)</f>
        <v>0</v>
      </c>
      <c r="CQ34" s="199" t="n">
        <f aca="false">$BA34*BQ34*(1-$CK34)</f>
        <v>0</v>
      </c>
      <c r="CR34" s="200" t="n">
        <f aca="false">$BB34*BN34*(1-$CK34)</f>
        <v>0</v>
      </c>
      <c r="CS34" s="201" t="n">
        <f aca="false">$BB34*BO34*(1-$CK34)</f>
        <v>0</v>
      </c>
      <c r="CT34" s="202" t="n">
        <f aca="false">$BB34*BQ34*(1-$CK34)</f>
        <v>0</v>
      </c>
      <c r="CU34" s="203" t="n">
        <v>0</v>
      </c>
      <c r="CV34" s="204" t="n">
        <v>1</v>
      </c>
      <c r="CW34" s="205" t="n">
        <v>0</v>
      </c>
      <c r="CX34" s="206" t="n">
        <v>4</v>
      </c>
      <c r="CY34" s="27" t="n">
        <v>34</v>
      </c>
      <c r="CZ34" s="0" t="n">
        <f aca="false">$H34*AS34</f>
        <v>0</v>
      </c>
      <c r="DA34" s="0" t="n">
        <f aca="false">$H34*AT34</f>
        <v>0</v>
      </c>
      <c r="DB34" s="0" t="n">
        <f aca="false">$H34*AU34</f>
        <v>0</v>
      </c>
      <c r="DC34" s="0" t="n">
        <f aca="false">$H34*AV34</f>
        <v>0</v>
      </c>
      <c r="DD34" s="28" t="n">
        <f aca="false">$H34*AH34</f>
        <v>0</v>
      </c>
      <c r="DE34" s="0" t="n">
        <f aca="false">$H34*AI34</f>
        <v>0</v>
      </c>
      <c r="DF34" s="0" t="n">
        <f aca="false">$H34*AJ34</f>
        <v>0</v>
      </c>
      <c r="DG34" s="0" t="n">
        <f aca="false">$H34*AK34</f>
        <v>0</v>
      </c>
      <c r="DH34" s="0" t="n">
        <f aca="false">$H34*AL34</f>
        <v>0</v>
      </c>
      <c r="DI34" s="0" t="n">
        <f aca="false">$H34*AM34</f>
        <v>0</v>
      </c>
      <c r="DJ34" s="0" t="n">
        <f aca="false">$H34*AN34</f>
        <v>0</v>
      </c>
      <c r="DK34" s="0" t="n">
        <f aca="false">$H34*AO34</f>
        <v>0</v>
      </c>
      <c r="DL34" s="0" t="n">
        <f aca="false">$H34*AP34</f>
        <v>0</v>
      </c>
      <c r="DM34" s="0" t="n">
        <f aca="false">$H34*AQ34</f>
        <v>0</v>
      </c>
      <c r="DN34" s="28" t="n">
        <f aca="false">$H34*BC34</f>
        <v>0</v>
      </c>
      <c r="DO34" s="0" t="n">
        <f aca="false">$H34*BD34</f>
        <v>0</v>
      </c>
      <c r="DP34" s="0" t="n">
        <f aca="false">$H34*BE34</f>
        <v>0</v>
      </c>
      <c r="DQ34" s="0" t="n">
        <f aca="false">$H34*BF34</f>
        <v>0</v>
      </c>
      <c r="DR34" s="0" t="n">
        <f aca="false">$H34*BG34</f>
        <v>0</v>
      </c>
      <c r="DS34" s="0" t="n">
        <f aca="false">$H34*BH34</f>
        <v>0</v>
      </c>
      <c r="DT34" s="0" t="n">
        <f aca="false">$H34*BI34</f>
        <v>0</v>
      </c>
      <c r="DU34" s="29" t="n">
        <f aca="false">$H34*BJ34</f>
        <v>0</v>
      </c>
      <c r="DV34" s="0" t="n">
        <f aca="false">AH34*$AQ34</f>
        <v>0</v>
      </c>
      <c r="DW34" s="0" t="n">
        <f aca="false">AI34*$AQ34</f>
        <v>0</v>
      </c>
      <c r="DX34" s="0" t="n">
        <f aca="false">AJ34*$AQ34</f>
        <v>0</v>
      </c>
      <c r="DY34" s="0" t="n">
        <f aca="false">AK34*$AQ34</f>
        <v>0</v>
      </c>
      <c r="DZ34" s="0" t="n">
        <f aca="false">AL34*$AQ34</f>
        <v>0</v>
      </c>
      <c r="EA34" s="0" t="n">
        <f aca="false">AM34*$AQ34</f>
        <v>0</v>
      </c>
      <c r="EB34" s="0" t="n">
        <f aca="false">AN34*$AQ34</f>
        <v>0</v>
      </c>
      <c r="EC34" s="0" t="n">
        <f aca="false">AO34*$AQ34</f>
        <v>0</v>
      </c>
      <c r="ED34" s="29" t="n">
        <f aca="false">AP34*$AQ34</f>
        <v>0</v>
      </c>
      <c r="EE34" s="29" t="n">
        <f aca="false">AC34*AG34</f>
        <v>0</v>
      </c>
      <c r="EF34" s="29" t="n">
        <f aca="false">CB34*CN34</f>
        <v>0</v>
      </c>
      <c r="EG34" s="30" t="n">
        <v>0</v>
      </c>
      <c r="EH34" s="33" t="n">
        <f aca="false">CD34</f>
        <v>1</v>
      </c>
      <c r="EI34" s="83" t="n">
        <f aca="false">BU34</f>
        <v>0</v>
      </c>
      <c r="EJ34" s="83" t="n">
        <f aca="false">BV34</f>
        <v>0</v>
      </c>
      <c r="EK34" s="33" t="n">
        <f aca="false">CC34</f>
        <v>0</v>
      </c>
      <c r="EL34" s="33" t="n">
        <f aca="false">CG34</f>
        <v>0</v>
      </c>
      <c r="EM34" s="33" t="n">
        <f aca="false">CJ34</f>
        <v>1</v>
      </c>
      <c r="EN34" s="71" t="n">
        <f aca="false">BR34</f>
        <v>0</v>
      </c>
      <c r="EO34" s="33" t="n">
        <f aca="false">BS34</f>
        <v>0</v>
      </c>
      <c r="EP34" s="71" t="n">
        <f aca="false">CB34</f>
        <v>0</v>
      </c>
      <c r="EQ34" s="33" t="n">
        <f aca="false">BX34</f>
        <v>0</v>
      </c>
      <c r="ER34" s="33" t="n">
        <f aca="false">BZ34</f>
        <v>0</v>
      </c>
      <c r="ES34" s="33" t="n">
        <f aca="false">BT34</f>
        <v>0</v>
      </c>
      <c r="ET34" s="33" t="n">
        <f aca="false">BY34</f>
        <v>0</v>
      </c>
      <c r="EU34" s="33" t="n">
        <f aca="false">CE34</f>
        <v>0</v>
      </c>
      <c r="EV34" s="33" t="n">
        <f aca="false">CF34</f>
        <v>0</v>
      </c>
      <c r="EW34" s="70" t="n">
        <f aca="false">CH34</f>
        <v>0</v>
      </c>
      <c r="EX34" s="33" t="n">
        <f aca="false">CI34</f>
        <v>0</v>
      </c>
      <c r="EY34" s="71" t="n">
        <f aca="false">BW34</f>
        <v>1</v>
      </c>
      <c r="EZ34" s="71" t="n">
        <f aca="false">CA34</f>
        <v>0</v>
      </c>
    </row>
    <row r="35" customFormat="false" ht="99.6" hidden="false" customHeight="true" outlineLevel="0" collapsed="false">
      <c r="A35" s="33" t="n">
        <v>31</v>
      </c>
      <c r="B35" s="1" t="s">
        <v>504</v>
      </c>
      <c r="F35" s="1" t="s">
        <v>505</v>
      </c>
      <c r="G35" s="2" t="s">
        <v>506</v>
      </c>
      <c r="H35" s="1" t="n">
        <v>2013</v>
      </c>
      <c r="I35" s="1" t="s">
        <v>494</v>
      </c>
      <c r="J35" s="99"/>
      <c r="K35" s="137" t="n">
        <v>12</v>
      </c>
      <c r="L35" s="137"/>
      <c r="M35" s="137" t="s">
        <v>507</v>
      </c>
      <c r="N35" s="211" t="s">
        <v>508</v>
      </c>
      <c r="O35" s="192"/>
      <c r="P35" s="192"/>
      <c r="Q35" s="177" t="s">
        <v>507</v>
      </c>
      <c r="R35" s="156"/>
      <c r="S35" s="156"/>
      <c r="T35" s="156"/>
      <c r="U35" s="156"/>
      <c r="V35" s="156"/>
      <c r="W35" s="156"/>
      <c r="X35" s="156" t="n">
        <v>1</v>
      </c>
      <c r="Y35" s="157" t="s">
        <v>396</v>
      </c>
      <c r="AC35" s="6" t="n">
        <v>31</v>
      </c>
      <c r="AD35" s="158"/>
      <c r="AE35" s="158"/>
      <c r="AS35" s="159"/>
      <c r="AT35" s="159"/>
      <c r="AU35" s="159"/>
      <c r="AV35" s="160"/>
      <c r="BG35" s="161"/>
      <c r="BH35" s="162"/>
      <c r="BI35" s="162"/>
      <c r="BJ35" s="163"/>
      <c r="BK35" s="162"/>
      <c r="BL35" s="162"/>
      <c r="BM35" s="162"/>
      <c r="BN35" s="162"/>
      <c r="BU35" s="152"/>
      <c r="BV35" s="83"/>
      <c r="BW35" s="156" t="n">
        <v>1</v>
      </c>
      <c r="BX35" s="156" t="n">
        <v>0</v>
      </c>
      <c r="BY35" s="156" t="n">
        <v>0</v>
      </c>
      <c r="BZ35" s="156" t="n">
        <v>0</v>
      </c>
      <c r="CA35" s="164" t="n">
        <v>0</v>
      </c>
      <c r="CB35" s="156" t="n">
        <v>0</v>
      </c>
      <c r="CC35" s="156" t="n">
        <v>1</v>
      </c>
      <c r="CD35" s="165" t="n">
        <v>1</v>
      </c>
      <c r="CE35" s="166" t="n">
        <v>0</v>
      </c>
      <c r="CF35" s="167" t="n">
        <v>0</v>
      </c>
      <c r="CG35" s="167" t="n">
        <v>1</v>
      </c>
      <c r="CH35" s="168" t="n">
        <v>1</v>
      </c>
      <c r="CI35" s="169" t="n">
        <v>1</v>
      </c>
      <c r="CJ35" s="165" t="n">
        <v>0</v>
      </c>
      <c r="CK35" s="193" t="n">
        <v>0</v>
      </c>
      <c r="CL35" s="194" t="n">
        <v>0</v>
      </c>
      <c r="CM35" s="195" t="n">
        <v>1</v>
      </c>
      <c r="CN35" s="196" t="n">
        <v>0</v>
      </c>
      <c r="CO35" s="197" t="n">
        <f aca="false">$BA35*BN35*(1-$CK35)</f>
        <v>0</v>
      </c>
      <c r="CP35" s="198" t="n">
        <f aca="false">$BA35*BO35*(1-$CK35)</f>
        <v>0</v>
      </c>
      <c r="CQ35" s="199" t="n">
        <f aca="false">$BA35*BQ35*(1-$CK35)</f>
        <v>0</v>
      </c>
      <c r="CR35" s="200" t="n">
        <f aca="false">$BB35*BN35*(1-$CK35)</f>
        <v>0</v>
      </c>
      <c r="CS35" s="201" t="n">
        <f aca="false">$BB35*BO35*(1-$CK35)</f>
        <v>0</v>
      </c>
      <c r="CT35" s="202" t="n">
        <f aca="false">$BB35*BQ35*(1-$CK35)</f>
        <v>0</v>
      </c>
      <c r="CU35" s="203" t="n">
        <v>0</v>
      </c>
      <c r="CV35" s="204" t="n">
        <v>0</v>
      </c>
      <c r="CW35" s="205" t="n">
        <v>0</v>
      </c>
      <c r="CX35" s="206" t="n">
        <v>0</v>
      </c>
      <c r="CY35" s="27" t="n">
        <v>36</v>
      </c>
      <c r="CZ35" s="0" t="n">
        <f aca="false">$H35*AS35</f>
        <v>0</v>
      </c>
      <c r="DA35" s="0" t="n">
        <f aca="false">$H35*AT35</f>
        <v>0</v>
      </c>
      <c r="DB35" s="0" t="n">
        <f aca="false">$H35*AU35</f>
        <v>0</v>
      </c>
      <c r="DC35" s="0" t="n">
        <f aca="false">$H35*AV35</f>
        <v>0</v>
      </c>
      <c r="DD35" s="28" t="n">
        <f aca="false">$H35*AH35</f>
        <v>0</v>
      </c>
      <c r="DE35" s="0" t="n">
        <f aca="false">$H35*AI35</f>
        <v>0</v>
      </c>
      <c r="DF35" s="0" t="n">
        <f aca="false">$H35*AJ35</f>
        <v>0</v>
      </c>
      <c r="DG35" s="0" t="n">
        <f aca="false">$H35*AK35</f>
        <v>0</v>
      </c>
      <c r="DH35" s="0" t="n">
        <f aca="false">$H35*AL35</f>
        <v>0</v>
      </c>
      <c r="DI35" s="0" t="n">
        <f aca="false">$H35*AM35</f>
        <v>0</v>
      </c>
      <c r="DJ35" s="0" t="n">
        <f aca="false">$H35*AN35</f>
        <v>0</v>
      </c>
      <c r="DK35" s="0" t="n">
        <f aca="false">$H35*AO35</f>
        <v>0</v>
      </c>
      <c r="DL35" s="0" t="n">
        <f aca="false">$H35*AP35</f>
        <v>0</v>
      </c>
      <c r="DM35" s="0" t="n">
        <f aca="false">$H35*AQ35</f>
        <v>0</v>
      </c>
      <c r="DN35" s="28" t="n">
        <f aca="false">$H35*BC35</f>
        <v>0</v>
      </c>
      <c r="DO35" s="0" t="n">
        <f aca="false">$H35*BD35</f>
        <v>0</v>
      </c>
      <c r="DP35" s="0" t="n">
        <f aca="false">$H35*BE35</f>
        <v>0</v>
      </c>
      <c r="DQ35" s="0" t="n">
        <f aca="false">$H35*BF35</f>
        <v>0</v>
      </c>
      <c r="DR35" s="0" t="n">
        <f aca="false">$H35*BG35</f>
        <v>0</v>
      </c>
      <c r="DS35" s="0" t="n">
        <f aca="false">$H35*BH35</f>
        <v>0</v>
      </c>
      <c r="DT35" s="0" t="n">
        <f aca="false">$H35*BI35</f>
        <v>0</v>
      </c>
      <c r="DU35" s="29" t="n">
        <f aca="false">$H35*BJ35</f>
        <v>0</v>
      </c>
      <c r="DV35" s="0" t="n">
        <f aca="false">AH35*$AQ35</f>
        <v>0</v>
      </c>
      <c r="DW35" s="0" t="n">
        <f aca="false">AI35*$AQ35</f>
        <v>0</v>
      </c>
      <c r="DX35" s="0" t="n">
        <f aca="false">AJ35*$AQ35</f>
        <v>0</v>
      </c>
      <c r="DY35" s="0" t="n">
        <f aca="false">AK35*$AQ35</f>
        <v>0</v>
      </c>
      <c r="DZ35" s="0" t="n">
        <f aca="false">AL35*$AQ35</f>
        <v>0</v>
      </c>
      <c r="EA35" s="0" t="n">
        <f aca="false">AM35*$AQ35</f>
        <v>0</v>
      </c>
      <c r="EB35" s="0" t="n">
        <f aca="false">AN35*$AQ35</f>
        <v>0</v>
      </c>
      <c r="EC35" s="0" t="n">
        <f aca="false">AO35*$AQ35</f>
        <v>0</v>
      </c>
      <c r="ED35" s="29" t="n">
        <f aca="false">AP35*$AQ35</f>
        <v>0</v>
      </c>
      <c r="EE35" s="29" t="n">
        <f aca="false">AC35*AG35</f>
        <v>0</v>
      </c>
      <c r="EF35" s="29" t="n">
        <f aca="false">CB35*CN35</f>
        <v>0</v>
      </c>
      <c r="EG35" s="30" t="n">
        <v>0</v>
      </c>
      <c r="EH35" s="33" t="n">
        <f aca="false">CD35</f>
        <v>1</v>
      </c>
      <c r="EI35" s="83" t="n">
        <f aca="false">BU35</f>
        <v>0</v>
      </c>
      <c r="EJ35" s="83" t="n">
        <f aca="false">BV35</f>
        <v>0</v>
      </c>
      <c r="EK35" s="33" t="n">
        <f aca="false">CC35</f>
        <v>1</v>
      </c>
      <c r="EL35" s="33" t="n">
        <f aca="false">CG35</f>
        <v>1</v>
      </c>
      <c r="EM35" s="33" t="n">
        <f aca="false">CJ35</f>
        <v>0</v>
      </c>
      <c r="EN35" s="71" t="n">
        <f aca="false">BR35</f>
        <v>0</v>
      </c>
      <c r="EO35" s="33" t="n">
        <f aca="false">BS35</f>
        <v>0</v>
      </c>
      <c r="EP35" s="71" t="n">
        <f aca="false">CB35</f>
        <v>0</v>
      </c>
      <c r="EQ35" s="33" t="n">
        <f aca="false">BX35</f>
        <v>0</v>
      </c>
      <c r="ER35" s="33" t="n">
        <f aca="false">BZ35</f>
        <v>0</v>
      </c>
      <c r="ES35" s="33" t="n">
        <f aca="false">BT35</f>
        <v>0</v>
      </c>
      <c r="ET35" s="33" t="n">
        <f aca="false">BY35</f>
        <v>0</v>
      </c>
      <c r="EU35" s="33" t="n">
        <f aca="false">CE35</f>
        <v>0</v>
      </c>
      <c r="EV35" s="33" t="n">
        <f aca="false">CF35</f>
        <v>0</v>
      </c>
      <c r="EW35" s="70" t="n">
        <f aca="false">CH35</f>
        <v>1</v>
      </c>
      <c r="EX35" s="33" t="n">
        <f aca="false">CI35</f>
        <v>1</v>
      </c>
      <c r="EY35" s="71" t="n">
        <f aca="false">BW35</f>
        <v>1</v>
      </c>
      <c r="EZ35" s="71" t="n">
        <f aca="false">CA35</f>
        <v>0</v>
      </c>
    </row>
    <row r="36" customFormat="false" ht="21" hidden="false" customHeight="true" outlineLevel="0" collapsed="false">
      <c r="A36" s="33" t="n">
        <v>32</v>
      </c>
      <c r="B36" s="1" t="s">
        <v>254</v>
      </c>
      <c r="C36" s="1" t="s">
        <v>307</v>
      </c>
      <c r="E36" s="1" t="s">
        <v>509</v>
      </c>
      <c r="F36" s="1" t="s">
        <v>510</v>
      </c>
      <c r="G36" s="2" t="s">
        <v>511</v>
      </c>
      <c r="H36" s="1" t="n">
        <v>2011</v>
      </c>
      <c r="I36" s="1" t="s">
        <v>494</v>
      </c>
      <c r="J36" s="99" t="s">
        <v>512</v>
      </c>
      <c r="K36" s="137" t="n">
        <v>463</v>
      </c>
      <c r="L36" s="137" t="s">
        <v>261</v>
      </c>
      <c r="M36" s="137" t="s">
        <v>513</v>
      </c>
      <c r="N36" s="191"/>
      <c r="O36" s="207"/>
      <c r="P36" s="207"/>
      <c r="Q36" s="4" t="s">
        <v>513</v>
      </c>
      <c r="R36" s="156"/>
      <c r="S36" s="156"/>
      <c r="T36" s="156"/>
      <c r="U36" s="156"/>
      <c r="V36" s="156"/>
      <c r="W36" s="156"/>
      <c r="X36" s="156" t="n">
        <v>1</v>
      </c>
      <c r="Y36" s="157" t="n">
        <v>0</v>
      </c>
      <c r="AC36" s="6" t="n">
        <v>32</v>
      </c>
      <c r="AD36" s="158" t="n">
        <v>1</v>
      </c>
      <c r="AE36" s="158"/>
      <c r="AL36" s="7" t="s">
        <v>514</v>
      </c>
      <c r="AO36" s="7" t="n">
        <v>4</v>
      </c>
      <c r="AS36" s="159"/>
      <c r="AT36" s="159"/>
      <c r="AU36" s="159"/>
      <c r="AV36" s="160"/>
      <c r="BG36" s="161"/>
      <c r="BH36" s="162"/>
      <c r="BI36" s="162"/>
      <c r="BJ36" s="163"/>
      <c r="BK36" s="162"/>
      <c r="BL36" s="162"/>
      <c r="BM36" s="162"/>
      <c r="BN36" s="162"/>
      <c r="BU36" s="152"/>
      <c r="BV36" s="83"/>
      <c r="BW36" s="156" t="n">
        <v>1</v>
      </c>
      <c r="BX36" s="156" t="n">
        <v>0</v>
      </c>
      <c r="BY36" s="156" t="n">
        <v>0</v>
      </c>
      <c r="BZ36" s="156" t="n">
        <v>0</v>
      </c>
      <c r="CA36" s="164" t="n">
        <v>0</v>
      </c>
      <c r="CB36" s="156" t="n">
        <v>0</v>
      </c>
      <c r="CC36" s="156" t="n">
        <v>0</v>
      </c>
      <c r="CD36" s="165" t="n">
        <v>1</v>
      </c>
      <c r="CE36" s="166" t="n">
        <v>0</v>
      </c>
      <c r="CF36" s="167" t="n">
        <v>0</v>
      </c>
      <c r="CG36" s="167" t="n">
        <v>0</v>
      </c>
      <c r="CH36" s="168" t="n">
        <v>0</v>
      </c>
      <c r="CI36" s="169" t="n">
        <v>0</v>
      </c>
      <c r="CJ36" s="165" t="n">
        <v>0</v>
      </c>
      <c r="CK36" s="193" t="n">
        <v>0</v>
      </c>
      <c r="CL36" s="194" t="n">
        <v>0</v>
      </c>
      <c r="CM36" s="195" t="n">
        <v>1</v>
      </c>
      <c r="CN36" s="196" t="n">
        <v>0</v>
      </c>
      <c r="CO36" s="197" t="n">
        <f aca="false">$BA36*BN36*(1-$CK36)</f>
        <v>0</v>
      </c>
      <c r="CP36" s="198" t="n">
        <f aca="false">$BA36*BO36*(1-$CK36)</f>
        <v>0</v>
      </c>
      <c r="CQ36" s="199" t="n">
        <f aca="false">$BA36*BQ36*(1-$CK36)</f>
        <v>0</v>
      </c>
      <c r="CR36" s="200" t="n">
        <f aca="false">$BB36*BN36*(1-$CK36)</f>
        <v>0</v>
      </c>
      <c r="CS36" s="201" t="n">
        <f aca="false">$BB36*BO36*(1-$CK36)</f>
        <v>0</v>
      </c>
      <c r="CT36" s="202" t="n">
        <f aca="false">$BB36*BQ36*(1-$CK36)</f>
        <v>0</v>
      </c>
      <c r="CU36" s="203" t="n">
        <v>0</v>
      </c>
      <c r="CV36" s="204" t="n">
        <v>0</v>
      </c>
      <c r="CW36" s="205" t="n">
        <v>1</v>
      </c>
      <c r="CX36" s="206" t="n">
        <v>80</v>
      </c>
      <c r="CY36" s="27" t="n">
        <v>47</v>
      </c>
      <c r="CZ36" s="0" t="n">
        <f aca="false">$H36*AS36</f>
        <v>0</v>
      </c>
      <c r="DA36" s="0" t="n">
        <f aca="false">$H36*AT36</f>
        <v>0</v>
      </c>
      <c r="DB36" s="0" t="n">
        <f aca="false">$H36*AU36</f>
        <v>0</v>
      </c>
      <c r="DC36" s="0" t="n">
        <f aca="false">$H36*AV36</f>
        <v>0</v>
      </c>
      <c r="DD36" s="28" t="n">
        <f aca="false">$H36*AH36</f>
        <v>0</v>
      </c>
      <c r="DE36" s="0" t="n">
        <f aca="false">$H36*AI36</f>
        <v>0</v>
      </c>
      <c r="DF36" s="0" t="n">
        <f aca="false">$H36*AJ36</f>
        <v>0</v>
      </c>
      <c r="DG36" s="0" t="n">
        <f aca="false">$H36*AK36</f>
        <v>0</v>
      </c>
      <c r="DH36" s="0" t="e">
        <f aca="false">$H36*AL36</f>
        <v>#VALUE!</v>
      </c>
      <c r="DI36" s="0" t="n">
        <f aca="false">$H36*AM36</f>
        <v>0</v>
      </c>
      <c r="DJ36" s="0" t="n">
        <f aca="false">$H36*AN36</f>
        <v>0</v>
      </c>
      <c r="DK36" s="0" t="n">
        <f aca="false">$H36*AO36</f>
        <v>8044</v>
      </c>
      <c r="DL36" s="0" t="n">
        <f aca="false">$H36*AP36</f>
        <v>0</v>
      </c>
      <c r="DM36" s="0" t="n">
        <f aca="false">$H36*AQ36</f>
        <v>0</v>
      </c>
      <c r="DN36" s="28" t="n">
        <f aca="false">$H36*BC36</f>
        <v>0</v>
      </c>
      <c r="DO36" s="0" t="n">
        <f aca="false">$H36*BD36</f>
        <v>0</v>
      </c>
      <c r="DP36" s="0" t="n">
        <f aca="false">$H36*BE36</f>
        <v>0</v>
      </c>
      <c r="DQ36" s="0" t="n">
        <f aca="false">$H36*BF36</f>
        <v>0</v>
      </c>
      <c r="DR36" s="0" t="n">
        <f aca="false">$H36*BG36</f>
        <v>0</v>
      </c>
      <c r="DS36" s="0" t="n">
        <f aca="false">$H36*BH36</f>
        <v>0</v>
      </c>
      <c r="DT36" s="0" t="n">
        <f aca="false">$H36*BI36</f>
        <v>0</v>
      </c>
      <c r="DU36" s="29" t="n">
        <f aca="false">$H36*BJ36</f>
        <v>0</v>
      </c>
      <c r="DV36" s="0" t="n">
        <f aca="false">AH36*$AQ36</f>
        <v>0</v>
      </c>
      <c r="DW36" s="0" t="n">
        <f aca="false">AI36*$AQ36</f>
        <v>0</v>
      </c>
      <c r="DX36" s="0" t="n">
        <f aca="false">AJ36*$AQ36</f>
        <v>0</v>
      </c>
      <c r="DY36" s="0" t="n">
        <f aca="false">AK36*$AQ36</f>
        <v>0</v>
      </c>
      <c r="DZ36" s="0" t="e">
        <f aca="false">AL36*$AQ36</f>
        <v>#VALUE!</v>
      </c>
      <c r="EA36" s="0" t="n">
        <f aca="false">AM36*$AQ36</f>
        <v>0</v>
      </c>
      <c r="EB36" s="0" t="n">
        <f aca="false">AN36*$AQ36</f>
        <v>0</v>
      </c>
      <c r="EC36" s="0" t="n">
        <f aca="false">AO36*$AQ36</f>
        <v>0</v>
      </c>
      <c r="ED36" s="29" t="n">
        <f aca="false">AP36*$AQ36</f>
        <v>0</v>
      </c>
      <c r="EE36" s="29" t="n">
        <f aca="false">AC36*AG36</f>
        <v>0</v>
      </c>
      <c r="EF36" s="29" t="n">
        <f aca="false">CB36*CN36</f>
        <v>0</v>
      </c>
      <c r="EG36" s="30" t="n">
        <v>0</v>
      </c>
      <c r="EH36" s="33" t="n">
        <f aca="false">CD36</f>
        <v>1</v>
      </c>
      <c r="EI36" s="83" t="n">
        <f aca="false">BU36</f>
        <v>0</v>
      </c>
      <c r="EJ36" s="83" t="n">
        <f aca="false">BV36</f>
        <v>0</v>
      </c>
      <c r="EK36" s="33" t="n">
        <f aca="false">CC36</f>
        <v>0</v>
      </c>
      <c r="EL36" s="33" t="n">
        <f aca="false">CG36</f>
        <v>0</v>
      </c>
      <c r="EM36" s="33" t="n">
        <f aca="false">CJ36</f>
        <v>0</v>
      </c>
      <c r="EN36" s="71" t="n">
        <f aca="false">BR36</f>
        <v>0</v>
      </c>
      <c r="EO36" s="33" t="n">
        <f aca="false">BS36</f>
        <v>0</v>
      </c>
      <c r="EP36" s="71" t="n">
        <f aca="false">CB36</f>
        <v>0</v>
      </c>
      <c r="EQ36" s="33" t="n">
        <f aca="false">BX36</f>
        <v>0</v>
      </c>
      <c r="ER36" s="33" t="n">
        <f aca="false">BZ36</f>
        <v>0</v>
      </c>
      <c r="ES36" s="33" t="n">
        <f aca="false">BT36</f>
        <v>0</v>
      </c>
      <c r="ET36" s="33" t="n">
        <f aca="false">BY36</f>
        <v>0</v>
      </c>
      <c r="EU36" s="33" t="n">
        <f aca="false">CE36</f>
        <v>0</v>
      </c>
      <c r="EV36" s="33" t="n">
        <f aca="false">CF36</f>
        <v>0</v>
      </c>
      <c r="EW36" s="70" t="n">
        <f aca="false">CH36</f>
        <v>0</v>
      </c>
      <c r="EX36" s="33" t="n">
        <f aca="false">CI36</f>
        <v>0</v>
      </c>
      <c r="EY36" s="71" t="n">
        <f aca="false">BW36</f>
        <v>1</v>
      </c>
      <c r="EZ36" s="71" t="n">
        <f aca="false">CA36</f>
        <v>0</v>
      </c>
    </row>
    <row r="37" customFormat="false" ht="43.15" hidden="false" customHeight="false" outlineLevel="0" collapsed="false">
      <c r="A37" s="33" t="n">
        <v>33</v>
      </c>
      <c r="B37" s="1" t="s">
        <v>352</v>
      </c>
      <c r="C37" s="1" t="s">
        <v>325</v>
      </c>
      <c r="E37" s="1" t="s">
        <v>515</v>
      </c>
      <c r="F37" s="1" t="s">
        <v>516</v>
      </c>
      <c r="G37" s="2" t="s">
        <v>517</v>
      </c>
      <c r="H37" s="1" t="n">
        <v>2018</v>
      </c>
      <c r="I37" s="1" t="s">
        <v>283</v>
      </c>
      <c r="J37" s="99" t="s">
        <v>518</v>
      </c>
      <c r="K37" s="137" t="n">
        <v>50</v>
      </c>
      <c r="L37" s="137"/>
      <c r="M37" s="137" t="s">
        <v>519</v>
      </c>
      <c r="N37" s="175" t="s">
        <v>520</v>
      </c>
      <c r="Q37" s="4" t="s">
        <v>519</v>
      </c>
      <c r="R37" s="139"/>
      <c r="S37" s="139"/>
      <c r="T37" s="139"/>
      <c r="U37" s="139"/>
      <c r="V37" s="139"/>
      <c r="W37" s="139"/>
      <c r="X37" s="139" t="n">
        <v>1</v>
      </c>
      <c r="Y37" s="157" t="n">
        <v>0</v>
      </c>
      <c r="AC37" s="158" t="n">
        <v>33</v>
      </c>
      <c r="BU37" s="152"/>
      <c r="BV37" s="83"/>
      <c r="BW37" s="5" t="n">
        <v>0</v>
      </c>
      <c r="BX37" s="5" t="n">
        <v>0</v>
      </c>
      <c r="BY37" s="5" t="n">
        <v>0</v>
      </c>
      <c r="BZ37" s="5" t="n">
        <v>0</v>
      </c>
      <c r="CA37" s="5" t="n">
        <v>0</v>
      </c>
      <c r="CB37" s="5" t="n">
        <v>0</v>
      </c>
      <c r="CC37" s="5" t="n">
        <v>0</v>
      </c>
      <c r="CD37" s="12" t="n">
        <v>0</v>
      </c>
      <c r="CE37" s="13" t="n">
        <v>0</v>
      </c>
      <c r="CF37" s="5" t="n">
        <v>0</v>
      </c>
      <c r="CG37" s="5" t="n">
        <v>0</v>
      </c>
      <c r="CH37" s="12" t="n">
        <v>0</v>
      </c>
      <c r="CI37" s="14" t="n">
        <v>0</v>
      </c>
      <c r="CJ37" s="12" t="n">
        <v>0</v>
      </c>
      <c r="CK37" s="15" t="n">
        <v>0</v>
      </c>
      <c r="CL37" s="154" t="n">
        <v>1</v>
      </c>
      <c r="CM37" s="16" t="n">
        <v>0</v>
      </c>
      <c r="CN37" s="17" t="n">
        <v>1</v>
      </c>
      <c r="CO37" s="18" t="n">
        <f aca="false">$BA37*BN37*(1-$CK37)</f>
        <v>0</v>
      </c>
      <c r="CP37" s="145" t="n">
        <f aca="false">$BA37*BO37*(1-$CK37)</f>
        <v>0</v>
      </c>
      <c r="CQ37" s="146" t="n">
        <f aca="false">$BA37*BQ37*(1-$CK37)</f>
        <v>0</v>
      </c>
      <c r="CR37" s="21" t="n">
        <f aca="false">$BB37*BN37*(1-$CK37)</f>
        <v>0</v>
      </c>
      <c r="CS37" s="19" t="n">
        <f aca="false">$BB37*BO37*(1-$CK37)</f>
        <v>0</v>
      </c>
      <c r="CT37" s="22" t="n">
        <f aca="false">$BB37*BQ37*(1-$CK37)</f>
        <v>0</v>
      </c>
      <c r="CU37" s="147" t="n">
        <v>1</v>
      </c>
      <c r="CV37" s="148" t="n">
        <v>0</v>
      </c>
      <c r="CW37" s="149" t="n">
        <v>0</v>
      </c>
      <c r="CX37" s="150" t="n">
        <v>74</v>
      </c>
      <c r="CY37" s="27" t="n">
        <v>1</v>
      </c>
      <c r="CZ37" s="0" t="n">
        <f aca="false">$H37*AS37</f>
        <v>0</v>
      </c>
      <c r="DA37" s="0" t="n">
        <f aca="false">$H37*AT37</f>
        <v>0</v>
      </c>
      <c r="DB37" s="0" t="n">
        <f aca="false">$H37*AU37</f>
        <v>0</v>
      </c>
      <c r="DC37" s="0" t="n">
        <f aca="false">$H37*AV37</f>
        <v>0</v>
      </c>
      <c r="DD37" s="28" t="n">
        <f aca="false">$H37*AH37</f>
        <v>0</v>
      </c>
      <c r="DE37" s="0" t="n">
        <f aca="false">$H37*AI37</f>
        <v>0</v>
      </c>
      <c r="DF37" s="0" t="n">
        <f aca="false">$H37*AJ37</f>
        <v>0</v>
      </c>
      <c r="DG37" s="0" t="n">
        <f aca="false">$H37*AK37</f>
        <v>0</v>
      </c>
      <c r="DH37" s="0" t="n">
        <f aca="false">$H37*AL37</f>
        <v>0</v>
      </c>
      <c r="DI37" s="0" t="n">
        <f aca="false">$H37*AM37</f>
        <v>0</v>
      </c>
      <c r="DJ37" s="0" t="n">
        <f aca="false">$H37*AN37</f>
        <v>0</v>
      </c>
      <c r="DK37" s="0" t="n">
        <f aca="false">$H37*AO37</f>
        <v>0</v>
      </c>
      <c r="DL37" s="0" t="n">
        <f aca="false">$H37*AP37</f>
        <v>0</v>
      </c>
      <c r="DM37" s="0" t="n">
        <f aca="false">$H37*AQ37</f>
        <v>0</v>
      </c>
      <c r="DN37" s="28" t="n">
        <f aca="false">$H37*BC37</f>
        <v>0</v>
      </c>
      <c r="DO37" s="0" t="n">
        <f aca="false">$H37*BD37</f>
        <v>0</v>
      </c>
      <c r="DP37" s="0" t="n">
        <f aca="false">$H37*BE37</f>
        <v>0</v>
      </c>
      <c r="DQ37" s="0" t="n">
        <f aca="false">$H37*BF37</f>
        <v>0</v>
      </c>
      <c r="DR37" s="0" t="n">
        <f aca="false">$H37*BG37</f>
        <v>0</v>
      </c>
      <c r="DS37" s="0" t="n">
        <f aca="false">$H37*BH37</f>
        <v>0</v>
      </c>
      <c r="DT37" s="0" t="n">
        <f aca="false">$H37*BI37</f>
        <v>0</v>
      </c>
      <c r="DU37" s="29" t="n">
        <f aca="false">$H37*BJ37</f>
        <v>0</v>
      </c>
      <c r="DV37" s="0" t="n">
        <f aca="false">AH37*$AQ37</f>
        <v>0</v>
      </c>
      <c r="DW37" s="0" t="n">
        <f aca="false">AI37*$AQ37</f>
        <v>0</v>
      </c>
      <c r="DX37" s="0" t="n">
        <f aca="false">AJ37*$AQ37</f>
        <v>0</v>
      </c>
      <c r="DY37" s="0" t="n">
        <f aca="false">AK37*$AQ37</f>
        <v>0</v>
      </c>
      <c r="DZ37" s="0" t="n">
        <f aca="false">AL37*$AQ37</f>
        <v>0</v>
      </c>
      <c r="EA37" s="0" t="n">
        <f aca="false">AM37*$AQ37</f>
        <v>0</v>
      </c>
      <c r="EB37" s="0" t="n">
        <f aca="false">AN37*$AQ37</f>
        <v>0</v>
      </c>
      <c r="EC37" s="0" t="n">
        <f aca="false">AO37*$AQ37</f>
        <v>0</v>
      </c>
      <c r="ED37" s="29" t="n">
        <f aca="false">AP37*$AQ37</f>
        <v>0</v>
      </c>
      <c r="EE37" s="29" t="n">
        <f aca="false">AC37*AG37</f>
        <v>0</v>
      </c>
      <c r="EF37" s="29" t="n">
        <f aca="false">CB37*CN37</f>
        <v>0</v>
      </c>
      <c r="EG37" s="30" t="n">
        <v>0</v>
      </c>
      <c r="EH37" s="33" t="n">
        <f aca="false">CD37</f>
        <v>0</v>
      </c>
      <c r="EI37" s="83" t="n">
        <f aca="false">BU37</f>
        <v>0</v>
      </c>
      <c r="EJ37" s="83" t="n">
        <f aca="false">BV37</f>
        <v>0</v>
      </c>
      <c r="EK37" s="33" t="n">
        <f aca="false">CC37</f>
        <v>0</v>
      </c>
      <c r="EL37" s="33" t="n">
        <f aca="false">CG37</f>
        <v>0</v>
      </c>
      <c r="EM37" s="33" t="n">
        <f aca="false">CJ37</f>
        <v>0</v>
      </c>
      <c r="EN37" s="71" t="n">
        <f aca="false">BR37</f>
        <v>0</v>
      </c>
      <c r="EO37" s="33" t="n">
        <f aca="false">BS37</f>
        <v>0</v>
      </c>
      <c r="EP37" s="71" t="n">
        <f aca="false">CB37</f>
        <v>0</v>
      </c>
      <c r="EQ37" s="33" t="n">
        <f aca="false">BX37</f>
        <v>0</v>
      </c>
      <c r="ER37" s="33" t="n">
        <f aca="false">BZ37</f>
        <v>0</v>
      </c>
      <c r="ES37" s="33" t="n">
        <f aca="false">BT37</f>
        <v>0</v>
      </c>
      <c r="ET37" s="33" t="n">
        <f aca="false">BY37</f>
        <v>0</v>
      </c>
      <c r="EU37" s="33" t="n">
        <f aca="false">CE37</f>
        <v>0</v>
      </c>
      <c r="EV37" s="33" t="n">
        <f aca="false">CF37</f>
        <v>0</v>
      </c>
      <c r="EW37" s="70" t="n">
        <f aca="false">CH37</f>
        <v>0</v>
      </c>
      <c r="EX37" s="33" t="n">
        <f aca="false">CI37</f>
        <v>0</v>
      </c>
      <c r="EY37" s="71" t="n">
        <f aca="false">BW37</f>
        <v>0</v>
      </c>
      <c r="EZ37" s="71" t="n">
        <f aca="false">CA37</f>
        <v>0</v>
      </c>
    </row>
    <row r="38" customFormat="false" ht="56.25" hidden="false" customHeight="true" outlineLevel="0" collapsed="false">
      <c r="A38" s="33" t="n">
        <v>34</v>
      </c>
      <c r="B38" s="1" t="s">
        <v>254</v>
      </c>
      <c r="C38" s="1" t="s">
        <v>325</v>
      </c>
      <c r="E38" s="1" t="s">
        <v>426</v>
      </c>
      <c r="F38" s="1" t="s">
        <v>521</v>
      </c>
      <c r="G38" s="2" t="s">
        <v>522</v>
      </c>
      <c r="H38" s="1" t="n">
        <v>2021</v>
      </c>
      <c r="I38" s="1" t="s">
        <v>523</v>
      </c>
      <c r="J38" s="99" t="s">
        <v>524</v>
      </c>
      <c r="K38" s="137" t="n">
        <v>16</v>
      </c>
      <c r="L38" s="137"/>
      <c r="M38" s="137" t="s">
        <v>525</v>
      </c>
      <c r="N38" s="175" t="s">
        <v>526</v>
      </c>
      <c r="O38" s="177"/>
      <c r="P38" s="177"/>
      <c r="Q38" s="177" t="s">
        <v>525</v>
      </c>
      <c r="R38" s="139"/>
      <c r="S38" s="139"/>
      <c r="T38" s="139"/>
      <c r="U38" s="139"/>
      <c r="V38" s="139"/>
      <c r="W38" s="139"/>
      <c r="X38" s="139" t="n">
        <v>1</v>
      </c>
      <c r="Y38" s="157" t="s">
        <v>396</v>
      </c>
      <c r="AC38" s="6" t="n">
        <v>34</v>
      </c>
      <c r="BU38" s="152"/>
      <c r="BV38" s="83"/>
      <c r="BW38" s="5" t="n">
        <v>0</v>
      </c>
      <c r="BX38" s="5" t="n">
        <v>0</v>
      </c>
      <c r="BY38" s="5" t="n">
        <v>0</v>
      </c>
      <c r="BZ38" s="5" t="n">
        <v>0</v>
      </c>
      <c r="CA38" s="5" t="n">
        <v>1</v>
      </c>
      <c r="CB38" s="5" t="n">
        <v>0</v>
      </c>
      <c r="CC38" s="5" t="n">
        <v>0</v>
      </c>
      <c r="CD38" s="12" t="n">
        <v>0</v>
      </c>
      <c r="CE38" s="13" t="n">
        <v>0</v>
      </c>
      <c r="CF38" s="5" t="n">
        <v>0</v>
      </c>
      <c r="CG38" s="5" t="n">
        <v>0</v>
      </c>
      <c r="CH38" s="12" t="n">
        <v>1</v>
      </c>
      <c r="CI38" s="14" t="n">
        <v>0</v>
      </c>
      <c r="CJ38" s="12" t="n">
        <v>0</v>
      </c>
      <c r="CK38" s="15" t="n">
        <v>0</v>
      </c>
      <c r="CL38" s="16" t="n">
        <v>0</v>
      </c>
      <c r="CM38" s="154" t="n">
        <v>1</v>
      </c>
      <c r="CN38" s="17" t="n">
        <v>0</v>
      </c>
      <c r="CO38" s="18" t="n">
        <f aca="false">$BA38*BN38*(1-$CK38)</f>
        <v>0</v>
      </c>
      <c r="CP38" s="145" t="n">
        <f aca="false">$BA38*BO38*(1-$CK38)</f>
        <v>0</v>
      </c>
      <c r="CQ38" s="146" t="n">
        <f aca="false">$BA38*BQ38*(1-$CK38)</f>
        <v>0</v>
      </c>
      <c r="CR38" s="21" t="n">
        <f aca="false">$BB38*BN38*(1-$CK38)</f>
        <v>0</v>
      </c>
      <c r="CS38" s="19" t="n">
        <f aca="false">$BB38*BO38*(1-$CK38)</f>
        <v>0</v>
      </c>
      <c r="CT38" s="22" t="n">
        <f aca="false">$BB38*BQ38*(1-$CK38)</f>
        <v>0</v>
      </c>
      <c r="CU38" s="147" t="n">
        <v>0</v>
      </c>
      <c r="CV38" s="148" t="n">
        <v>0</v>
      </c>
      <c r="CW38" s="149" t="n">
        <v>0</v>
      </c>
      <c r="CX38" s="150"/>
      <c r="CY38" s="27" t="n">
        <v>2</v>
      </c>
      <c r="CZ38" s="0" t="n">
        <f aca="false">$H38*AS38</f>
        <v>0</v>
      </c>
      <c r="DA38" s="0" t="n">
        <f aca="false">$H38*AT38</f>
        <v>0</v>
      </c>
      <c r="DB38" s="0" t="n">
        <f aca="false">$H38*AU38</f>
        <v>0</v>
      </c>
      <c r="DC38" s="0" t="n">
        <f aca="false">$H38*AV38</f>
        <v>0</v>
      </c>
      <c r="DD38" s="28" t="n">
        <f aca="false">$H38*AH38</f>
        <v>0</v>
      </c>
      <c r="DE38" s="0" t="n">
        <f aca="false">$H38*AI38</f>
        <v>0</v>
      </c>
      <c r="DF38" s="0" t="n">
        <f aca="false">$H38*AJ38</f>
        <v>0</v>
      </c>
      <c r="DG38" s="0" t="n">
        <f aca="false">$H38*AK38</f>
        <v>0</v>
      </c>
      <c r="DH38" s="0" t="n">
        <f aca="false">$H38*AL38</f>
        <v>0</v>
      </c>
      <c r="DI38" s="0" t="n">
        <f aca="false">$H38*AM38</f>
        <v>0</v>
      </c>
      <c r="DJ38" s="0" t="n">
        <f aca="false">$H38*AN38</f>
        <v>0</v>
      </c>
      <c r="DK38" s="0" t="n">
        <f aca="false">$H38*AO38</f>
        <v>0</v>
      </c>
      <c r="DL38" s="0" t="n">
        <f aca="false">$H38*AP38</f>
        <v>0</v>
      </c>
      <c r="DM38" s="0" t="n">
        <f aca="false">$H38*AQ38</f>
        <v>0</v>
      </c>
      <c r="DN38" s="28" t="n">
        <f aca="false">$H38*BC38</f>
        <v>0</v>
      </c>
      <c r="DO38" s="0" t="n">
        <f aca="false">$H38*BD38</f>
        <v>0</v>
      </c>
      <c r="DP38" s="0" t="n">
        <f aca="false">$H38*BE38</f>
        <v>0</v>
      </c>
      <c r="DQ38" s="0" t="n">
        <f aca="false">$H38*BF38</f>
        <v>0</v>
      </c>
      <c r="DR38" s="0" t="n">
        <f aca="false">$H38*BG38</f>
        <v>0</v>
      </c>
      <c r="DS38" s="0" t="n">
        <f aca="false">$H38*BH38</f>
        <v>0</v>
      </c>
      <c r="DT38" s="0" t="n">
        <f aca="false">$H38*BI38</f>
        <v>0</v>
      </c>
      <c r="DU38" s="29" t="n">
        <f aca="false">$H38*BJ38</f>
        <v>0</v>
      </c>
      <c r="DV38" s="0" t="n">
        <f aca="false">AH38*$AQ38</f>
        <v>0</v>
      </c>
      <c r="DW38" s="0" t="n">
        <f aca="false">AI38*$AQ38</f>
        <v>0</v>
      </c>
      <c r="DX38" s="0" t="n">
        <f aca="false">AJ38*$AQ38</f>
        <v>0</v>
      </c>
      <c r="DY38" s="0" t="n">
        <f aca="false">AK38*$AQ38</f>
        <v>0</v>
      </c>
      <c r="DZ38" s="0" t="n">
        <f aca="false">AL38*$AQ38</f>
        <v>0</v>
      </c>
      <c r="EA38" s="0" t="n">
        <f aca="false">AM38*$AQ38</f>
        <v>0</v>
      </c>
      <c r="EB38" s="0" t="n">
        <f aca="false">AN38*$AQ38</f>
        <v>0</v>
      </c>
      <c r="EC38" s="0" t="n">
        <f aca="false">AO38*$AQ38</f>
        <v>0</v>
      </c>
      <c r="ED38" s="29" t="n">
        <f aca="false">AP38*$AQ38</f>
        <v>0</v>
      </c>
      <c r="EE38" s="29" t="n">
        <f aca="false">AC38*AG38</f>
        <v>0</v>
      </c>
      <c r="EF38" s="29" t="n">
        <f aca="false">CB38*CN38</f>
        <v>0</v>
      </c>
      <c r="EG38" s="30" t="n">
        <v>0</v>
      </c>
      <c r="EH38" s="33" t="n">
        <f aca="false">CD38</f>
        <v>0</v>
      </c>
      <c r="EI38" s="83" t="n">
        <f aca="false">BU38</f>
        <v>0</v>
      </c>
      <c r="EJ38" s="83" t="n">
        <f aca="false">BV38</f>
        <v>0</v>
      </c>
      <c r="EK38" s="33" t="n">
        <f aca="false">CC38</f>
        <v>0</v>
      </c>
      <c r="EL38" s="33" t="n">
        <f aca="false">CG38</f>
        <v>0</v>
      </c>
      <c r="EM38" s="33" t="n">
        <f aca="false">CJ38</f>
        <v>0</v>
      </c>
      <c r="EN38" s="71" t="n">
        <f aca="false">BR38</f>
        <v>0</v>
      </c>
      <c r="EO38" s="33" t="n">
        <f aca="false">BS38</f>
        <v>0</v>
      </c>
      <c r="EP38" s="71" t="n">
        <f aca="false">CB38</f>
        <v>0</v>
      </c>
      <c r="EQ38" s="33" t="n">
        <f aca="false">BX38</f>
        <v>0</v>
      </c>
      <c r="ER38" s="33" t="n">
        <f aca="false">BZ38</f>
        <v>0</v>
      </c>
      <c r="ES38" s="33" t="n">
        <f aca="false">BT38</f>
        <v>0</v>
      </c>
      <c r="ET38" s="33" t="n">
        <f aca="false">BY38</f>
        <v>0</v>
      </c>
      <c r="EU38" s="33" t="n">
        <f aca="false">CE38</f>
        <v>0</v>
      </c>
      <c r="EV38" s="33" t="n">
        <f aca="false">CF38</f>
        <v>0</v>
      </c>
      <c r="EW38" s="70" t="n">
        <f aca="false">CH38</f>
        <v>1</v>
      </c>
      <c r="EX38" s="33" t="n">
        <f aca="false">CI38</f>
        <v>0</v>
      </c>
      <c r="EY38" s="71" t="n">
        <f aca="false">BW38</f>
        <v>0</v>
      </c>
      <c r="EZ38" s="71" t="n">
        <f aca="false">CA38</f>
        <v>1</v>
      </c>
    </row>
    <row r="39" customFormat="false" ht="48" hidden="false" customHeight="true" outlineLevel="0" collapsed="false">
      <c r="A39" s="33" t="n">
        <v>35</v>
      </c>
      <c r="B39" s="1" t="s">
        <v>254</v>
      </c>
      <c r="C39" s="1" t="s">
        <v>401</v>
      </c>
      <c r="E39" s="1" t="s">
        <v>527</v>
      </c>
      <c r="F39" s="1" t="s">
        <v>528</v>
      </c>
      <c r="G39" s="2" t="s">
        <v>529</v>
      </c>
      <c r="H39" s="1" t="n">
        <v>2022</v>
      </c>
      <c r="I39" s="1" t="s">
        <v>530</v>
      </c>
      <c r="J39" s="99" t="s">
        <v>531</v>
      </c>
      <c r="K39" s="137" t="n">
        <v>33</v>
      </c>
      <c r="L39" s="137" t="s">
        <v>302</v>
      </c>
      <c r="M39" s="137" t="s">
        <v>532</v>
      </c>
      <c r="N39" s="3" t="s">
        <v>533</v>
      </c>
      <c r="Q39" s="4" t="s">
        <v>532</v>
      </c>
      <c r="R39" s="139" t="n">
        <v>1</v>
      </c>
      <c r="S39" s="139"/>
      <c r="T39" s="139" t="n">
        <v>1</v>
      </c>
      <c r="U39" s="139"/>
      <c r="V39" s="139"/>
      <c r="W39" s="139"/>
      <c r="X39" s="139"/>
      <c r="Y39" s="157" t="n">
        <v>0</v>
      </c>
      <c r="AC39" s="6" t="n">
        <v>35</v>
      </c>
      <c r="AM39" s="7" t="s">
        <v>418</v>
      </c>
      <c r="BU39" s="152"/>
      <c r="BV39" s="83"/>
      <c r="BW39" s="5" t="n">
        <v>0</v>
      </c>
      <c r="BX39" s="5" t="n">
        <v>0</v>
      </c>
      <c r="BY39" s="5" t="n">
        <v>0</v>
      </c>
      <c r="BZ39" s="5" t="n">
        <v>0</v>
      </c>
      <c r="CA39" s="5" t="n">
        <v>0</v>
      </c>
      <c r="CB39" s="5" t="n">
        <v>0</v>
      </c>
      <c r="CC39" s="5" t="n">
        <v>0</v>
      </c>
      <c r="CD39" s="12" t="n">
        <v>0</v>
      </c>
      <c r="CE39" s="13" t="n">
        <v>1</v>
      </c>
      <c r="CF39" s="5" t="n">
        <v>0</v>
      </c>
      <c r="CG39" s="5" t="n">
        <v>0</v>
      </c>
      <c r="CH39" s="12" t="n">
        <v>0</v>
      </c>
      <c r="CI39" s="14" t="n">
        <v>0</v>
      </c>
      <c r="CJ39" s="12" t="n">
        <v>0</v>
      </c>
      <c r="CK39" s="15" t="n">
        <v>0</v>
      </c>
      <c r="CL39" s="16" t="n">
        <v>0</v>
      </c>
      <c r="CM39" s="16" t="n">
        <v>0</v>
      </c>
      <c r="CN39" s="17" t="n">
        <v>1</v>
      </c>
      <c r="CO39" s="18" t="n">
        <f aca="false">$BA39*BN39*(1-$CK39)</f>
        <v>0</v>
      </c>
      <c r="CP39" s="145" t="n">
        <f aca="false">$BA39*BO39*(1-$CK39)</f>
        <v>0</v>
      </c>
      <c r="CQ39" s="146" t="n">
        <f aca="false">$BA39*BQ39*(1-$CK39)</f>
        <v>0</v>
      </c>
      <c r="CR39" s="21" t="n">
        <f aca="false">$BB39*BN39*(1-$CK39)</f>
        <v>0</v>
      </c>
      <c r="CS39" s="19" t="n">
        <f aca="false">$BB39*BO39*(1-$CK39)</f>
        <v>0</v>
      </c>
      <c r="CT39" s="22" t="n">
        <f aca="false">$BB39*BQ39*(1-$CK39)</f>
        <v>0</v>
      </c>
      <c r="CU39" s="147" t="n">
        <v>0</v>
      </c>
      <c r="CV39" s="148" t="n">
        <v>0</v>
      </c>
      <c r="CW39" s="149" t="n">
        <v>0</v>
      </c>
      <c r="CX39" s="150"/>
      <c r="CY39" s="27" t="n">
        <v>5</v>
      </c>
      <c r="CZ39" s="0" t="n">
        <f aca="false">$H39*AS39</f>
        <v>0</v>
      </c>
      <c r="DA39" s="0" t="n">
        <f aca="false">$H39*AT39</f>
        <v>0</v>
      </c>
      <c r="DB39" s="0" t="n">
        <f aca="false">$H39*AU39</f>
        <v>0</v>
      </c>
      <c r="DC39" s="0" t="n">
        <f aca="false">$H39*AV39</f>
        <v>0</v>
      </c>
      <c r="DD39" s="28" t="n">
        <f aca="false">$H39*AH39</f>
        <v>0</v>
      </c>
      <c r="DE39" s="0" t="n">
        <f aca="false">$H39*AI39</f>
        <v>0</v>
      </c>
      <c r="DF39" s="0" t="n">
        <f aca="false">$H39*AJ39</f>
        <v>0</v>
      </c>
      <c r="DG39" s="0" t="n">
        <f aca="false">$H39*AK39</f>
        <v>0</v>
      </c>
      <c r="DH39" s="0" t="n">
        <f aca="false">$H39*AL39</f>
        <v>0</v>
      </c>
      <c r="DI39" s="0" t="e">
        <f aca="false">$H39*AM39</f>
        <v>#VALUE!</v>
      </c>
      <c r="DJ39" s="0" t="n">
        <f aca="false">$H39*AN39</f>
        <v>0</v>
      </c>
      <c r="DK39" s="0" t="n">
        <f aca="false">$H39*AO39</f>
        <v>0</v>
      </c>
      <c r="DL39" s="0" t="n">
        <f aca="false">$H39*AP39</f>
        <v>0</v>
      </c>
      <c r="DM39" s="0" t="n">
        <f aca="false">$H39*AQ39</f>
        <v>0</v>
      </c>
      <c r="DN39" s="28" t="n">
        <f aca="false">$H39*BC39</f>
        <v>0</v>
      </c>
      <c r="DO39" s="0" t="n">
        <f aca="false">$H39*BD39</f>
        <v>0</v>
      </c>
      <c r="DP39" s="0" t="n">
        <f aca="false">$H39*BE39</f>
        <v>0</v>
      </c>
      <c r="DQ39" s="0" t="n">
        <f aca="false">$H39*BF39</f>
        <v>0</v>
      </c>
      <c r="DR39" s="0" t="n">
        <f aca="false">$H39*BG39</f>
        <v>0</v>
      </c>
      <c r="DS39" s="0" t="n">
        <f aca="false">$H39*BH39</f>
        <v>0</v>
      </c>
      <c r="DT39" s="0" t="n">
        <f aca="false">$H39*BI39</f>
        <v>0</v>
      </c>
      <c r="DU39" s="29" t="n">
        <f aca="false">$H39*BJ39</f>
        <v>0</v>
      </c>
      <c r="DV39" s="0" t="n">
        <f aca="false">AH39*$AQ39</f>
        <v>0</v>
      </c>
      <c r="DW39" s="0" t="n">
        <f aca="false">AI39*$AQ39</f>
        <v>0</v>
      </c>
      <c r="DX39" s="0" t="n">
        <f aca="false">AJ39*$AQ39</f>
        <v>0</v>
      </c>
      <c r="DY39" s="0" t="n">
        <f aca="false">AK39*$AQ39</f>
        <v>0</v>
      </c>
      <c r="DZ39" s="0" t="n">
        <f aca="false">AL39*$AQ39</f>
        <v>0</v>
      </c>
      <c r="EA39" s="0" t="e">
        <f aca="false">AM39*$AQ39</f>
        <v>#VALUE!</v>
      </c>
      <c r="EB39" s="0" t="n">
        <f aca="false">AN39*$AQ39</f>
        <v>0</v>
      </c>
      <c r="EC39" s="0" t="n">
        <f aca="false">AO39*$AQ39</f>
        <v>0</v>
      </c>
      <c r="ED39" s="29" t="n">
        <f aca="false">AP39*$AQ39</f>
        <v>0</v>
      </c>
      <c r="EE39" s="29" t="n">
        <f aca="false">AC39*AG39</f>
        <v>0</v>
      </c>
      <c r="EF39" s="29" t="n">
        <f aca="false">CB39*CN39</f>
        <v>0</v>
      </c>
      <c r="EG39" s="30" t="n">
        <v>0</v>
      </c>
      <c r="EH39" s="33" t="n">
        <f aca="false">CD39</f>
        <v>0</v>
      </c>
      <c r="EI39" s="83" t="n">
        <f aca="false">BU39</f>
        <v>0</v>
      </c>
      <c r="EJ39" s="83" t="n">
        <f aca="false">BV39</f>
        <v>0</v>
      </c>
      <c r="EK39" s="33" t="n">
        <f aca="false">CC39</f>
        <v>0</v>
      </c>
      <c r="EL39" s="33" t="n">
        <f aca="false">CG39</f>
        <v>0</v>
      </c>
      <c r="EM39" s="33" t="n">
        <f aca="false">CJ39</f>
        <v>0</v>
      </c>
      <c r="EN39" s="71" t="n">
        <f aca="false">BR39</f>
        <v>0</v>
      </c>
      <c r="EO39" s="33" t="n">
        <f aca="false">BS39</f>
        <v>0</v>
      </c>
      <c r="EP39" s="71" t="n">
        <f aca="false">CB39</f>
        <v>0</v>
      </c>
      <c r="EQ39" s="33" t="n">
        <f aca="false">BX39</f>
        <v>0</v>
      </c>
      <c r="ER39" s="33" t="n">
        <f aca="false">BZ39</f>
        <v>0</v>
      </c>
      <c r="ES39" s="33" t="n">
        <f aca="false">BT39</f>
        <v>0</v>
      </c>
      <c r="ET39" s="33" t="n">
        <f aca="false">BY39</f>
        <v>0</v>
      </c>
      <c r="EU39" s="33" t="n">
        <f aca="false">CE39</f>
        <v>1</v>
      </c>
      <c r="EV39" s="33" t="n">
        <f aca="false">CF39</f>
        <v>0</v>
      </c>
      <c r="EW39" s="70" t="n">
        <f aca="false">CH39</f>
        <v>0</v>
      </c>
      <c r="EX39" s="33" t="n">
        <f aca="false">CI39</f>
        <v>0</v>
      </c>
      <c r="EY39" s="71" t="n">
        <f aca="false">BW39</f>
        <v>0</v>
      </c>
      <c r="EZ39" s="71" t="n">
        <f aca="false">CA39</f>
        <v>0</v>
      </c>
    </row>
    <row r="40" customFormat="false" ht="86.45" hidden="false" customHeight="false" outlineLevel="0" collapsed="false">
      <c r="A40" s="33" t="n">
        <v>36</v>
      </c>
      <c r="B40" s="1" t="s">
        <v>278</v>
      </c>
      <c r="C40" s="1" t="s">
        <v>534</v>
      </c>
      <c r="E40" s="1" t="s">
        <v>535</v>
      </c>
      <c r="F40" s="1" t="s">
        <v>536</v>
      </c>
      <c r="G40" s="2" t="s">
        <v>537</v>
      </c>
      <c r="H40" s="1" t="n">
        <v>2021</v>
      </c>
      <c r="I40" s="1" t="s">
        <v>283</v>
      </c>
      <c r="J40" s="99"/>
      <c r="K40" s="137" t="n">
        <v>19</v>
      </c>
      <c r="L40" s="137"/>
      <c r="M40" s="137" t="s">
        <v>538</v>
      </c>
      <c r="N40" s="175" t="s">
        <v>539</v>
      </c>
      <c r="Q40" s="4" t="s">
        <v>538</v>
      </c>
      <c r="R40" s="139"/>
      <c r="S40" s="139"/>
      <c r="T40" s="139"/>
      <c r="U40" s="139"/>
      <c r="V40" s="139"/>
      <c r="W40" s="139"/>
      <c r="X40" s="139" t="n">
        <v>1</v>
      </c>
      <c r="Y40" s="157" t="n">
        <v>0</v>
      </c>
      <c r="AC40" s="158" t="n">
        <v>36</v>
      </c>
      <c r="BU40" s="152"/>
      <c r="BV40" s="83"/>
      <c r="BW40" s="5" t="n">
        <v>0</v>
      </c>
      <c r="BX40" s="5" t="n">
        <v>0</v>
      </c>
      <c r="BY40" s="5" t="n">
        <v>0</v>
      </c>
      <c r="BZ40" s="5" t="n">
        <v>0</v>
      </c>
      <c r="CA40" s="5" t="n">
        <v>1</v>
      </c>
      <c r="CB40" s="5" t="n">
        <v>0</v>
      </c>
      <c r="CC40" s="5" t="n">
        <v>0</v>
      </c>
      <c r="CD40" s="12" t="n">
        <v>0</v>
      </c>
      <c r="CE40" s="13" t="n">
        <v>0</v>
      </c>
      <c r="CF40" s="5" t="n">
        <v>0</v>
      </c>
      <c r="CG40" s="5" t="n">
        <v>0</v>
      </c>
      <c r="CH40" s="12" t="n">
        <v>0</v>
      </c>
      <c r="CI40" s="14" t="n">
        <v>0</v>
      </c>
      <c r="CJ40" s="12" t="n">
        <v>0</v>
      </c>
      <c r="CK40" s="15" t="n">
        <v>0</v>
      </c>
      <c r="CL40" s="16" t="n">
        <v>0</v>
      </c>
      <c r="CM40" s="16" t="n">
        <v>1</v>
      </c>
      <c r="CN40" s="17" t="n">
        <v>0</v>
      </c>
      <c r="CO40" s="18" t="n">
        <f aca="false">$BA40*BN40*(1-$CK40)</f>
        <v>0</v>
      </c>
      <c r="CP40" s="145" t="n">
        <f aca="false">$BA40*BO40*(1-$CK40)</f>
        <v>0</v>
      </c>
      <c r="CQ40" s="146" t="n">
        <f aca="false">$BA40*BQ40*(1-$CK40)</f>
        <v>0</v>
      </c>
      <c r="CR40" s="21" t="n">
        <f aca="false">$BB40*BN40*(1-$CK40)</f>
        <v>0</v>
      </c>
      <c r="CS40" s="19" t="n">
        <f aca="false">$BB40*BO40*(1-$CK40)</f>
        <v>0</v>
      </c>
      <c r="CT40" s="22" t="n">
        <f aca="false">$BB40*BQ40*(1-$CK40)</f>
        <v>0</v>
      </c>
      <c r="CU40" s="147" t="n">
        <v>0</v>
      </c>
      <c r="CV40" s="148" t="n">
        <v>0</v>
      </c>
      <c r="CW40" s="149" t="n">
        <v>0</v>
      </c>
      <c r="CX40" s="150"/>
      <c r="CY40" s="27" t="n">
        <v>6</v>
      </c>
      <c r="CZ40" s="0" t="n">
        <f aca="false">$H40*AS40</f>
        <v>0</v>
      </c>
      <c r="DA40" s="0" t="n">
        <f aca="false">$H40*AT40</f>
        <v>0</v>
      </c>
      <c r="DB40" s="0" t="n">
        <f aca="false">$H40*AU40</f>
        <v>0</v>
      </c>
      <c r="DC40" s="0" t="n">
        <f aca="false">$H40*AV40</f>
        <v>0</v>
      </c>
      <c r="DD40" s="28" t="n">
        <f aca="false">$H40*AH40</f>
        <v>0</v>
      </c>
      <c r="DE40" s="0" t="n">
        <f aca="false">$H40*AI40</f>
        <v>0</v>
      </c>
      <c r="DF40" s="0" t="n">
        <f aca="false">$H40*AJ40</f>
        <v>0</v>
      </c>
      <c r="DG40" s="0" t="n">
        <f aca="false">$H40*AK40</f>
        <v>0</v>
      </c>
      <c r="DH40" s="0" t="n">
        <f aca="false">$H40*AL40</f>
        <v>0</v>
      </c>
      <c r="DI40" s="0" t="n">
        <f aca="false">$H40*AM40</f>
        <v>0</v>
      </c>
      <c r="DJ40" s="0" t="n">
        <f aca="false">$H40*AN40</f>
        <v>0</v>
      </c>
      <c r="DK40" s="0" t="n">
        <f aca="false">$H40*AO40</f>
        <v>0</v>
      </c>
      <c r="DL40" s="0" t="n">
        <f aca="false">$H40*AP40</f>
        <v>0</v>
      </c>
      <c r="DM40" s="0" t="n">
        <f aca="false">$H40*AQ40</f>
        <v>0</v>
      </c>
      <c r="DN40" s="28" t="n">
        <f aca="false">$H40*BC40</f>
        <v>0</v>
      </c>
      <c r="DO40" s="0" t="n">
        <f aca="false">$H40*BD40</f>
        <v>0</v>
      </c>
      <c r="DP40" s="0" t="n">
        <f aca="false">$H40*BE40</f>
        <v>0</v>
      </c>
      <c r="DQ40" s="0" t="n">
        <f aca="false">$H40*BF40</f>
        <v>0</v>
      </c>
      <c r="DR40" s="0" t="n">
        <f aca="false">$H40*BG40</f>
        <v>0</v>
      </c>
      <c r="DS40" s="0" t="n">
        <f aca="false">$H40*BH40</f>
        <v>0</v>
      </c>
      <c r="DT40" s="0" t="n">
        <f aca="false">$H40*BI40</f>
        <v>0</v>
      </c>
      <c r="DU40" s="29" t="n">
        <f aca="false">$H40*BJ40</f>
        <v>0</v>
      </c>
      <c r="DV40" s="0" t="n">
        <f aca="false">AH40*$AQ40</f>
        <v>0</v>
      </c>
      <c r="DW40" s="0" t="n">
        <f aca="false">AI40*$AQ40</f>
        <v>0</v>
      </c>
      <c r="DX40" s="0" t="n">
        <f aca="false">AJ40*$AQ40</f>
        <v>0</v>
      </c>
      <c r="DY40" s="0" t="n">
        <f aca="false">AK40*$AQ40</f>
        <v>0</v>
      </c>
      <c r="DZ40" s="0" t="n">
        <f aca="false">AL40*$AQ40</f>
        <v>0</v>
      </c>
      <c r="EA40" s="0" t="n">
        <f aca="false">AM40*$AQ40</f>
        <v>0</v>
      </c>
      <c r="EB40" s="0" t="n">
        <f aca="false">AN40*$AQ40</f>
        <v>0</v>
      </c>
      <c r="EC40" s="0" t="n">
        <f aca="false">AO40*$AQ40</f>
        <v>0</v>
      </c>
      <c r="ED40" s="29" t="n">
        <f aca="false">AP40*$AQ40</f>
        <v>0</v>
      </c>
      <c r="EE40" s="29" t="n">
        <f aca="false">AC40*AG40</f>
        <v>0</v>
      </c>
      <c r="EF40" s="29" t="n">
        <f aca="false">CB40*CN40</f>
        <v>0</v>
      </c>
      <c r="EG40" s="30" t="n">
        <v>0</v>
      </c>
      <c r="EH40" s="33" t="n">
        <f aca="false">CD40</f>
        <v>0</v>
      </c>
      <c r="EI40" s="83" t="n">
        <f aca="false">BU40</f>
        <v>0</v>
      </c>
      <c r="EJ40" s="83" t="n">
        <f aca="false">BV40</f>
        <v>0</v>
      </c>
      <c r="EK40" s="33" t="n">
        <f aca="false">CC40</f>
        <v>0</v>
      </c>
      <c r="EL40" s="33" t="n">
        <f aca="false">CG40</f>
        <v>0</v>
      </c>
      <c r="EM40" s="33" t="n">
        <f aca="false">CJ40</f>
        <v>0</v>
      </c>
      <c r="EN40" s="71" t="n">
        <f aca="false">BR40</f>
        <v>0</v>
      </c>
      <c r="EO40" s="33" t="n">
        <f aca="false">BS40</f>
        <v>0</v>
      </c>
      <c r="EP40" s="71" t="n">
        <f aca="false">CB40</f>
        <v>0</v>
      </c>
      <c r="EQ40" s="33" t="n">
        <f aca="false">BX40</f>
        <v>0</v>
      </c>
      <c r="ER40" s="33" t="n">
        <f aca="false">BZ40</f>
        <v>0</v>
      </c>
      <c r="ES40" s="33" t="n">
        <f aca="false">BT40</f>
        <v>0</v>
      </c>
      <c r="ET40" s="33" t="n">
        <f aca="false">BY40</f>
        <v>0</v>
      </c>
      <c r="EU40" s="33" t="n">
        <f aca="false">CE40</f>
        <v>0</v>
      </c>
      <c r="EV40" s="33" t="n">
        <f aca="false">CF40</f>
        <v>0</v>
      </c>
      <c r="EW40" s="70" t="n">
        <f aca="false">CH40</f>
        <v>0</v>
      </c>
      <c r="EX40" s="33" t="n">
        <f aca="false">CI40</f>
        <v>0</v>
      </c>
      <c r="EY40" s="71" t="n">
        <f aca="false">BW40</f>
        <v>0</v>
      </c>
      <c r="EZ40" s="71" t="n">
        <f aca="false">CA40</f>
        <v>1</v>
      </c>
    </row>
    <row r="41" customFormat="false" ht="43.15" hidden="false" customHeight="false" outlineLevel="0" collapsed="false">
      <c r="A41" s="33" t="n">
        <v>37</v>
      </c>
      <c r="B41" s="1" t="s">
        <v>352</v>
      </c>
      <c r="C41" s="1" t="s">
        <v>325</v>
      </c>
      <c r="E41" s="1" t="s">
        <v>540</v>
      </c>
      <c r="F41" s="1" t="s">
        <v>541</v>
      </c>
      <c r="G41" s="2" t="s">
        <v>542</v>
      </c>
      <c r="H41" s="1" t="n">
        <v>2021</v>
      </c>
      <c r="I41" s="1" t="s">
        <v>543</v>
      </c>
      <c r="J41" s="99" t="s">
        <v>544</v>
      </c>
      <c r="K41" s="137" t="n">
        <v>0</v>
      </c>
      <c r="L41" s="137"/>
      <c r="M41" s="137" t="s">
        <v>545</v>
      </c>
      <c r="N41" s="175" t="s">
        <v>546</v>
      </c>
      <c r="O41" s="177"/>
      <c r="P41" s="177"/>
      <c r="Q41" s="177" t="s">
        <v>545</v>
      </c>
      <c r="R41" s="139"/>
      <c r="S41" s="139"/>
      <c r="T41" s="139"/>
      <c r="U41" s="139"/>
      <c r="V41" s="139"/>
      <c r="W41" s="139"/>
      <c r="X41" s="139" t="n">
        <v>1</v>
      </c>
      <c r="Y41" s="157" t="s">
        <v>396</v>
      </c>
      <c r="AC41" s="6" t="n">
        <v>37</v>
      </c>
      <c r="BU41" s="152"/>
      <c r="BV41" s="83"/>
      <c r="BW41" s="5" t="n">
        <v>0</v>
      </c>
      <c r="BX41" s="5" t="n">
        <v>0</v>
      </c>
      <c r="BY41" s="5" t="n">
        <v>0</v>
      </c>
      <c r="BZ41" s="5" t="n">
        <v>0</v>
      </c>
      <c r="CA41" s="5" t="n">
        <v>0</v>
      </c>
      <c r="CB41" s="5" t="n">
        <v>0</v>
      </c>
      <c r="CC41" s="5" t="n">
        <v>0</v>
      </c>
      <c r="CD41" s="12" t="n">
        <v>1</v>
      </c>
      <c r="CE41" s="13" t="n">
        <v>0</v>
      </c>
      <c r="CF41" s="5" t="n">
        <v>1</v>
      </c>
      <c r="CG41" s="5" t="n">
        <v>0</v>
      </c>
      <c r="CH41" s="12" t="n">
        <v>0</v>
      </c>
      <c r="CI41" s="14" t="n">
        <v>0</v>
      </c>
      <c r="CJ41" s="12" t="n">
        <v>0</v>
      </c>
      <c r="CK41" s="15" t="n">
        <v>0</v>
      </c>
      <c r="CL41" s="16" t="n">
        <v>0</v>
      </c>
      <c r="CM41" s="16" t="n">
        <v>0</v>
      </c>
      <c r="CN41" s="17" t="n">
        <v>1</v>
      </c>
      <c r="CO41" s="18" t="n">
        <f aca="false">$BA41*BN41*(1-$CK41)</f>
        <v>0</v>
      </c>
      <c r="CP41" s="145" t="n">
        <f aca="false">$BA41*BO41*(1-$CK41)</f>
        <v>0</v>
      </c>
      <c r="CQ41" s="146" t="n">
        <f aca="false">$BA41*BQ41*(1-$CK41)</f>
        <v>0</v>
      </c>
      <c r="CR41" s="21" t="n">
        <f aca="false">$BB41*BN41*(1-$CK41)</f>
        <v>0</v>
      </c>
      <c r="CS41" s="19" t="n">
        <f aca="false">$BB41*BO41*(1-$CK41)</f>
        <v>0</v>
      </c>
      <c r="CT41" s="22" t="n">
        <f aca="false">$BB41*BQ41*(1-$CK41)</f>
        <v>0</v>
      </c>
      <c r="CU41" s="147" t="n">
        <v>0</v>
      </c>
      <c r="CV41" s="148" t="n">
        <v>1</v>
      </c>
      <c r="CW41" s="149" t="n">
        <v>0</v>
      </c>
      <c r="CX41" s="218" t="n">
        <v>60</v>
      </c>
      <c r="CY41" s="27" t="n">
        <v>17</v>
      </c>
      <c r="CZ41" s="0" t="n">
        <f aca="false">$H41*AS41</f>
        <v>0</v>
      </c>
      <c r="DA41" s="0" t="n">
        <f aca="false">$H41*AT41</f>
        <v>0</v>
      </c>
      <c r="DB41" s="0" t="n">
        <f aca="false">$H41*AU41</f>
        <v>0</v>
      </c>
      <c r="DC41" s="0" t="n">
        <f aca="false">$H41*AV41</f>
        <v>0</v>
      </c>
      <c r="DD41" s="28" t="n">
        <f aca="false">$H41*AH41</f>
        <v>0</v>
      </c>
      <c r="DE41" s="0" t="n">
        <f aca="false">$H41*AI41</f>
        <v>0</v>
      </c>
      <c r="DF41" s="0" t="n">
        <f aca="false">$H41*AJ41</f>
        <v>0</v>
      </c>
      <c r="DG41" s="0" t="n">
        <f aca="false">$H41*AK41</f>
        <v>0</v>
      </c>
      <c r="DH41" s="0" t="n">
        <f aca="false">$H41*AL41</f>
        <v>0</v>
      </c>
      <c r="DI41" s="0" t="n">
        <f aca="false">$H41*AM41</f>
        <v>0</v>
      </c>
      <c r="DJ41" s="0" t="n">
        <f aca="false">$H41*AN41</f>
        <v>0</v>
      </c>
      <c r="DK41" s="0" t="n">
        <f aca="false">$H41*AO41</f>
        <v>0</v>
      </c>
      <c r="DL41" s="0" t="n">
        <f aca="false">$H41*AP41</f>
        <v>0</v>
      </c>
      <c r="DM41" s="0" t="n">
        <f aca="false">$H41*AQ41</f>
        <v>0</v>
      </c>
      <c r="DN41" s="28" t="n">
        <f aca="false">$H41*BC41</f>
        <v>0</v>
      </c>
      <c r="DO41" s="0" t="n">
        <f aca="false">$H41*BD41</f>
        <v>0</v>
      </c>
      <c r="DP41" s="0" t="n">
        <f aca="false">$H41*BE41</f>
        <v>0</v>
      </c>
      <c r="DQ41" s="0" t="n">
        <f aca="false">$H41*BF41</f>
        <v>0</v>
      </c>
      <c r="DR41" s="0" t="n">
        <f aca="false">$H41*BG41</f>
        <v>0</v>
      </c>
      <c r="DS41" s="0" t="n">
        <f aca="false">$H41*BH41</f>
        <v>0</v>
      </c>
      <c r="DT41" s="0" t="n">
        <f aca="false">$H41*BI41</f>
        <v>0</v>
      </c>
      <c r="DU41" s="29" t="n">
        <f aca="false">$H41*BJ41</f>
        <v>0</v>
      </c>
      <c r="DV41" s="0" t="n">
        <f aca="false">AH41*$AQ41</f>
        <v>0</v>
      </c>
      <c r="DW41" s="0" t="n">
        <f aca="false">AI41*$AQ41</f>
        <v>0</v>
      </c>
      <c r="DX41" s="0" t="n">
        <f aca="false">AJ41*$AQ41</f>
        <v>0</v>
      </c>
      <c r="DY41" s="0" t="n">
        <f aca="false">AK41*$AQ41</f>
        <v>0</v>
      </c>
      <c r="DZ41" s="0" t="n">
        <f aca="false">AL41*$AQ41</f>
        <v>0</v>
      </c>
      <c r="EA41" s="0" t="n">
        <f aca="false">AM41*$AQ41</f>
        <v>0</v>
      </c>
      <c r="EB41" s="0" t="n">
        <f aca="false">AN41*$AQ41</f>
        <v>0</v>
      </c>
      <c r="EC41" s="0" t="n">
        <f aca="false">AO41*$AQ41</f>
        <v>0</v>
      </c>
      <c r="ED41" s="29" t="n">
        <f aca="false">AP41*$AQ41</f>
        <v>0</v>
      </c>
      <c r="EE41" s="29" t="n">
        <f aca="false">AC41*AG41</f>
        <v>0</v>
      </c>
      <c r="EF41" s="29" t="n">
        <f aca="false">CB41*CN41</f>
        <v>0</v>
      </c>
      <c r="EG41" s="30" t="n">
        <v>0</v>
      </c>
      <c r="EH41" s="33" t="n">
        <f aca="false">CD41</f>
        <v>1</v>
      </c>
      <c r="EI41" s="83" t="n">
        <f aca="false">BU41</f>
        <v>0</v>
      </c>
      <c r="EJ41" s="83" t="n">
        <f aca="false">BV41</f>
        <v>0</v>
      </c>
      <c r="EK41" s="33" t="n">
        <f aca="false">CC41</f>
        <v>0</v>
      </c>
      <c r="EL41" s="33" t="n">
        <f aca="false">CG41</f>
        <v>0</v>
      </c>
      <c r="EM41" s="33" t="n">
        <f aca="false">CJ41</f>
        <v>0</v>
      </c>
      <c r="EN41" s="71" t="n">
        <f aca="false">BR41</f>
        <v>0</v>
      </c>
      <c r="EO41" s="33" t="n">
        <f aca="false">BS41</f>
        <v>0</v>
      </c>
      <c r="EP41" s="71" t="n">
        <f aca="false">CB41</f>
        <v>0</v>
      </c>
      <c r="EQ41" s="33" t="n">
        <f aca="false">BX41</f>
        <v>0</v>
      </c>
      <c r="ER41" s="33" t="n">
        <f aca="false">BZ41</f>
        <v>0</v>
      </c>
      <c r="ES41" s="33" t="n">
        <f aca="false">BT41</f>
        <v>0</v>
      </c>
      <c r="ET41" s="33" t="n">
        <f aca="false">BY41</f>
        <v>0</v>
      </c>
      <c r="EU41" s="33" t="n">
        <f aca="false">CE41</f>
        <v>0</v>
      </c>
      <c r="EV41" s="33" t="n">
        <f aca="false">CF41</f>
        <v>1</v>
      </c>
      <c r="EW41" s="70" t="n">
        <f aca="false">CH41</f>
        <v>0</v>
      </c>
      <c r="EX41" s="33" t="n">
        <f aca="false">CI41</f>
        <v>0</v>
      </c>
      <c r="EY41" s="71" t="n">
        <f aca="false">BW41</f>
        <v>0</v>
      </c>
      <c r="EZ41" s="71" t="n">
        <f aca="false">CA41</f>
        <v>0</v>
      </c>
    </row>
    <row r="42" customFormat="false" ht="57.6" hidden="false" customHeight="false" outlineLevel="0" collapsed="false">
      <c r="A42" s="33" t="n">
        <v>38</v>
      </c>
      <c r="B42" s="1" t="s">
        <v>254</v>
      </c>
      <c r="C42" s="1" t="s">
        <v>547</v>
      </c>
      <c r="E42" s="1" t="s">
        <v>548</v>
      </c>
      <c r="F42" s="1" t="s">
        <v>549</v>
      </c>
      <c r="G42" s="2" t="s">
        <v>550</v>
      </c>
      <c r="H42" s="1" t="n">
        <v>2019</v>
      </c>
      <c r="I42" s="1" t="s">
        <v>551</v>
      </c>
      <c r="J42" s="99" t="s">
        <v>552</v>
      </c>
      <c r="K42" s="137" t="n">
        <v>36</v>
      </c>
      <c r="L42" s="137"/>
      <c r="M42" s="137" t="s">
        <v>553</v>
      </c>
      <c r="N42" s="175" t="s">
        <v>554</v>
      </c>
      <c r="Q42" s="4" t="s">
        <v>553</v>
      </c>
      <c r="R42" s="139"/>
      <c r="S42" s="139"/>
      <c r="T42" s="139"/>
      <c r="U42" s="139"/>
      <c r="V42" s="139"/>
      <c r="W42" s="139"/>
      <c r="X42" s="139" t="n">
        <v>1</v>
      </c>
      <c r="Y42" s="157" t="n">
        <v>0</v>
      </c>
      <c r="AC42" s="6" t="n">
        <v>38</v>
      </c>
      <c r="BU42" s="152"/>
      <c r="BV42" s="83"/>
      <c r="BW42" s="5" t="n">
        <v>0</v>
      </c>
      <c r="BX42" s="5" t="n">
        <v>0</v>
      </c>
      <c r="BY42" s="5" t="n">
        <v>0</v>
      </c>
      <c r="BZ42" s="5" t="n">
        <v>0</v>
      </c>
      <c r="CA42" s="5" t="n">
        <v>0</v>
      </c>
      <c r="CB42" s="5" t="n">
        <v>0</v>
      </c>
      <c r="CC42" s="5" t="n">
        <v>0</v>
      </c>
      <c r="CD42" s="12" t="n">
        <v>0</v>
      </c>
      <c r="CE42" s="13" t="n">
        <v>0</v>
      </c>
      <c r="CF42" s="5" t="n">
        <v>0</v>
      </c>
      <c r="CG42" s="5" t="n">
        <v>0</v>
      </c>
      <c r="CH42" s="12" t="n">
        <v>0</v>
      </c>
      <c r="CI42" s="14" t="n">
        <v>0</v>
      </c>
      <c r="CJ42" s="12" t="n">
        <v>0</v>
      </c>
      <c r="CK42" s="15" t="n">
        <v>0</v>
      </c>
      <c r="CL42" s="16" t="n">
        <v>0</v>
      </c>
      <c r="CM42" s="16" t="n">
        <v>0</v>
      </c>
      <c r="CN42" s="17" t="n">
        <v>1</v>
      </c>
      <c r="CO42" s="18" t="n">
        <f aca="false">$BA42*BN42*(1-$CK42)</f>
        <v>0</v>
      </c>
      <c r="CP42" s="145" t="n">
        <f aca="false">$BA42*BO42*(1-$CK42)</f>
        <v>0</v>
      </c>
      <c r="CQ42" s="146" t="n">
        <f aca="false">$BA42*BQ42*(1-$CK42)</f>
        <v>0</v>
      </c>
      <c r="CR42" s="21" t="n">
        <f aca="false">$BB42*BN42*(1-$CK42)</f>
        <v>0</v>
      </c>
      <c r="CS42" s="19" t="n">
        <f aca="false">$BB42*BO42*(1-$CK42)</f>
        <v>0</v>
      </c>
      <c r="CT42" s="22" t="n">
        <f aca="false">$BB42*BQ42*(1-$CK42)</f>
        <v>0</v>
      </c>
      <c r="CU42" s="147" t="n">
        <v>0</v>
      </c>
      <c r="CV42" s="148" t="n">
        <v>0</v>
      </c>
      <c r="CW42" s="149" t="n">
        <v>1</v>
      </c>
      <c r="CX42" s="218" t="n">
        <v>117</v>
      </c>
      <c r="CY42" s="27" t="n">
        <v>19</v>
      </c>
      <c r="CZ42" s="0" t="n">
        <f aca="false">$H42*AS42</f>
        <v>0</v>
      </c>
      <c r="DA42" s="0" t="n">
        <f aca="false">$H42*AT42</f>
        <v>0</v>
      </c>
      <c r="DB42" s="0" t="n">
        <f aca="false">$H42*AU42</f>
        <v>0</v>
      </c>
      <c r="DC42" s="0" t="n">
        <f aca="false">$H42*AV42</f>
        <v>0</v>
      </c>
      <c r="DD42" s="28" t="n">
        <f aca="false">$H42*AH42</f>
        <v>0</v>
      </c>
      <c r="DE42" s="0" t="n">
        <f aca="false">$H42*AI42</f>
        <v>0</v>
      </c>
      <c r="DF42" s="0" t="n">
        <f aca="false">$H42*AJ42</f>
        <v>0</v>
      </c>
      <c r="DG42" s="0" t="n">
        <f aca="false">$H42*AK42</f>
        <v>0</v>
      </c>
      <c r="DH42" s="0" t="n">
        <f aca="false">$H42*AL42</f>
        <v>0</v>
      </c>
      <c r="DI42" s="0" t="n">
        <f aca="false">$H42*AM42</f>
        <v>0</v>
      </c>
      <c r="DJ42" s="0" t="n">
        <f aca="false">$H42*AN42</f>
        <v>0</v>
      </c>
      <c r="DK42" s="0" t="n">
        <f aca="false">$H42*AO42</f>
        <v>0</v>
      </c>
      <c r="DL42" s="0" t="n">
        <f aca="false">$H42*AP42</f>
        <v>0</v>
      </c>
      <c r="DM42" s="0" t="n">
        <f aca="false">$H42*AQ42</f>
        <v>0</v>
      </c>
      <c r="DN42" s="28" t="n">
        <f aca="false">$H42*BC42</f>
        <v>0</v>
      </c>
      <c r="DO42" s="0" t="n">
        <f aca="false">$H42*BD42</f>
        <v>0</v>
      </c>
      <c r="DP42" s="0" t="n">
        <f aca="false">$H42*BE42</f>
        <v>0</v>
      </c>
      <c r="DQ42" s="0" t="n">
        <f aca="false">$H42*BF42</f>
        <v>0</v>
      </c>
      <c r="DR42" s="0" t="n">
        <f aca="false">$H42*BG42</f>
        <v>0</v>
      </c>
      <c r="DS42" s="0" t="n">
        <f aca="false">$H42*BH42</f>
        <v>0</v>
      </c>
      <c r="DT42" s="0" t="n">
        <f aca="false">$H42*BI42</f>
        <v>0</v>
      </c>
      <c r="DU42" s="29" t="n">
        <f aca="false">$H42*BJ42</f>
        <v>0</v>
      </c>
      <c r="DV42" s="0" t="n">
        <f aca="false">AH42*$AQ42</f>
        <v>0</v>
      </c>
      <c r="DW42" s="0" t="n">
        <f aca="false">AI42*$AQ42</f>
        <v>0</v>
      </c>
      <c r="DX42" s="0" t="n">
        <f aca="false">AJ42*$AQ42</f>
        <v>0</v>
      </c>
      <c r="DY42" s="0" t="n">
        <f aca="false">AK42*$AQ42</f>
        <v>0</v>
      </c>
      <c r="DZ42" s="0" t="n">
        <f aca="false">AL42*$AQ42</f>
        <v>0</v>
      </c>
      <c r="EA42" s="0" t="n">
        <f aca="false">AM42*$AQ42</f>
        <v>0</v>
      </c>
      <c r="EB42" s="0" t="n">
        <f aca="false">AN42*$AQ42</f>
        <v>0</v>
      </c>
      <c r="EC42" s="0" t="n">
        <f aca="false">AO42*$AQ42</f>
        <v>0</v>
      </c>
      <c r="ED42" s="29" t="n">
        <f aca="false">AP42*$AQ42</f>
        <v>0</v>
      </c>
      <c r="EE42" s="29" t="n">
        <f aca="false">AC42*AG42</f>
        <v>0</v>
      </c>
      <c r="EF42" s="29" t="n">
        <f aca="false">CB42*CN42</f>
        <v>0</v>
      </c>
      <c r="EG42" s="30" t="n">
        <v>0</v>
      </c>
      <c r="EH42" s="33" t="n">
        <f aca="false">CD42</f>
        <v>0</v>
      </c>
      <c r="EI42" s="83" t="n">
        <f aca="false">BU42</f>
        <v>0</v>
      </c>
      <c r="EJ42" s="83" t="n">
        <f aca="false">BV42</f>
        <v>0</v>
      </c>
      <c r="EK42" s="33" t="n">
        <f aca="false">CC42</f>
        <v>0</v>
      </c>
      <c r="EL42" s="33" t="n">
        <f aca="false">CG42</f>
        <v>0</v>
      </c>
      <c r="EM42" s="33" t="n">
        <f aca="false">CJ42</f>
        <v>0</v>
      </c>
      <c r="EN42" s="71" t="n">
        <f aca="false">BR42</f>
        <v>0</v>
      </c>
      <c r="EO42" s="33" t="n">
        <f aca="false">BS42</f>
        <v>0</v>
      </c>
      <c r="EP42" s="71" t="n">
        <f aca="false">CB42</f>
        <v>0</v>
      </c>
      <c r="EQ42" s="33" t="n">
        <f aca="false">BX42</f>
        <v>0</v>
      </c>
      <c r="ER42" s="33" t="n">
        <f aca="false">BZ42</f>
        <v>0</v>
      </c>
      <c r="ES42" s="33" t="n">
        <f aca="false">BT42</f>
        <v>0</v>
      </c>
      <c r="ET42" s="33" t="n">
        <f aca="false">BY42</f>
        <v>0</v>
      </c>
      <c r="EU42" s="33" t="n">
        <f aca="false">CE42</f>
        <v>0</v>
      </c>
      <c r="EV42" s="33" t="n">
        <f aca="false">CF42</f>
        <v>0</v>
      </c>
      <c r="EW42" s="70" t="n">
        <f aca="false">CH42</f>
        <v>0</v>
      </c>
      <c r="EX42" s="33" t="n">
        <f aca="false">CI42</f>
        <v>0</v>
      </c>
      <c r="EY42" s="71" t="n">
        <f aca="false">BW42</f>
        <v>0</v>
      </c>
      <c r="EZ42" s="71" t="n">
        <f aca="false">CA42</f>
        <v>0</v>
      </c>
    </row>
    <row r="43" customFormat="false" ht="43.15" hidden="false" customHeight="false" outlineLevel="0" collapsed="false">
      <c r="A43" s="33" t="n">
        <v>39</v>
      </c>
      <c r="B43" s="1" t="s">
        <v>278</v>
      </c>
      <c r="C43" s="1" t="s">
        <v>307</v>
      </c>
      <c r="E43" s="1" t="s">
        <v>509</v>
      </c>
      <c r="F43" s="1" t="s">
        <v>555</v>
      </c>
      <c r="G43" s="2" t="s">
        <v>556</v>
      </c>
      <c r="H43" s="1" t="n">
        <v>2015</v>
      </c>
      <c r="I43" s="1" t="s">
        <v>494</v>
      </c>
      <c r="J43" s="99" t="s">
        <v>557</v>
      </c>
      <c r="K43" s="137" t="n">
        <v>4</v>
      </c>
      <c r="L43" s="137"/>
      <c r="M43" s="137" t="s">
        <v>558</v>
      </c>
      <c r="N43" s="175" t="s">
        <v>559</v>
      </c>
      <c r="Q43" s="4" t="s">
        <v>558</v>
      </c>
      <c r="R43" s="139"/>
      <c r="S43" s="139"/>
      <c r="T43" s="139"/>
      <c r="U43" s="139"/>
      <c r="V43" s="139"/>
      <c r="W43" s="139"/>
      <c r="X43" s="139" t="n">
        <v>1</v>
      </c>
      <c r="Y43" s="157" t="n">
        <v>0</v>
      </c>
      <c r="AC43" s="158" t="n">
        <v>39</v>
      </c>
      <c r="BU43" s="152"/>
      <c r="BV43" s="83"/>
      <c r="BW43" s="5" t="n">
        <v>0</v>
      </c>
      <c r="BX43" s="5" t="n">
        <v>0</v>
      </c>
      <c r="BY43" s="5" t="n">
        <v>0</v>
      </c>
      <c r="BZ43" s="5" t="n">
        <v>0</v>
      </c>
      <c r="CA43" s="5" t="n">
        <v>0</v>
      </c>
      <c r="CB43" s="5" t="n">
        <v>0</v>
      </c>
      <c r="CC43" s="5" t="n">
        <v>0</v>
      </c>
      <c r="CD43" s="12" t="n">
        <v>0</v>
      </c>
      <c r="CE43" s="13" t="n">
        <v>0</v>
      </c>
      <c r="CF43" s="5" t="n">
        <v>0</v>
      </c>
      <c r="CG43" s="5" t="n">
        <v>0</v>
      </c>
      <c r="CH43" s="12" t="n">
        <v>1</v>
      </c>
      <c r="CI43" s="14" t="n">
        <v>1</v>
      </c>
      <c r="CJ43" s="12" t="n">
        <v>0</v>
      </c>
      <c r="CK43" s="15" t="n">
        <v>0</v>
      </c>
      <c r="CL43" s="16" t="n">
        <v>1</v>
      </c>
      <c r="CM43" s="16" t="n">
        <v>1</v>
      </c>
      <c r="CN43" s="17" t="n">
        <v>0</v>
      </c>
      <c r="CO43" s="18" t="n">
        <f aca="false">$BA43*BN43*(1-$CK43)</f>
        <v>0</v>
      </c>
      <c r="CP43" s="145" t="n">
        <f aca="false">$BA43*BO43*(1-$CK43)</f>
        <v>0</v>
      </c>
      <c r="CQ43" s="146" t="n">
        <f aca="false">$BA43*BQ43*(1-$CK43)</f>
        <v>0</v>
      </c>
      <c r="CR43" s="21" t="n">
        <f aca="false">$BB43*BN43*(1-$CK43)</f>
        <v>0</v>
      </c>
      <c r="CS43" s="19" t="n">
        <f aca="false">$BB43*BO43*(1-$CK43)</f>
        <v>0</v>
      </c>
      <c r="CT43" s="22" t="n">
        <f aca="false">$BB43*BQ43*(1-$CK43)</f>
        <v>0</v>
      </c>
      <c r="CU43" s="147" t="n">
        <v>0</v>
      </c>
      <c r="CV43" s="148" t="n">
        <v>0</v>
      </c>
      <c r="CW43" s="149" t="n">
        <v>0</v>
      </c>
      <c r="CX43" s="150"/>
      <c r="CY43" s="27" t="n">
        <v>38</v>
      </c>
      <c r="CZ43" s="0" t="n">
        <f aca="false">$H43*AS43</f>
        <v>0</v>
      </c>
      <c r="DA43" s="0" t="n">
        <f aca="false">$H43*AT43</f>
        <v>0</v>
      </c>
      <c r="DB43" s="0" t="n">
        <f aca="false">$H43*AU43</f>
        <v>0</v>
      </c>
      <c r="DC43" s="0" t="n">
        <f aca="false">$H43*AV43</f>
        <v>0</v>
      </c>
      <c r="DD43" s="28" t="n">
        <f aca="false">$H43*AH43</f>
        <v>0</v>
      </c>
      <c r="DE43" s="0" t="n">
        <f aca="false">$H43*AI43</f>
        <v>0</v>
      </c>
      <c r="DF43" s="0" t="n">
        <f aca="false">$H43*AJ43</f>
        <v>0</v>
      </c>
      <c r="DG43" s="0" t="n">
        <f aca="false">$H43*AK43</f>
        <v>0</v>
      </c>
      <c r="DH43" s="0" t="n">
        <f aca="false">$H43*AL43</f>
        <v>0</v>
      </c>
      <c r="DI43" s="0" t="n">
        <f aca="false">$H43*AM43</f>
        <v>0</v>
      </c>
      <c r="DJ43" s="0" t="n">
        <f aca="false">$H43*AN43</f>
        <v>0</v>
      </c>
      <c r="DK43" s="0" t="n">
        <f aca="false">$H43*AO43</f>
        <v>0</v>
      </c>
      <c r="DL43" s="0" t="n">
        <f aca="false">$H43*AP43</f>
        <v>0</v>
      </c>
      <c r="DM43" s="0" t="n">
        <f aca="false">$H43*AQ43</f>
        <v>0</v>
      </c>
      <c r="DN43" s="28" t="n">
        <f aca="false">$H43*BC43</f>
        <v>0</v>
      </c>
      <c r="DO43" s="0" t="n">
        <f aca="false">$H43*BD43</f>
        <v>0</v>
      </c>
      <c r="DP43" s="0" t="n">
        <f aca="false">$H43*BE43</f>
        <v>0</v>
      </c>
      <c r="DQ43" s="0" t="n">
        <f aca="false">$H43*BF43</f>
        <v>0</v>
      </c>
      <c r="DR43" s="0" t="n">
        <f aca="false">$H43*BG43</f>
        <v>0</v>
      </c>
      <c r="DS43" s="0" t="n">
        <f aca="false">$H43*BH43</f>
        <v>0</v>
      </c>
      <c r="DT43" s="0" t="n">
        <f aca="false">$H43*BI43</f>
        <v>0</v>
      </c>
      <c r="DU43" s="29" t="n">
        <f aca="false">$H43*BJ43</f>
        <v>0</v>
      </c>
      <c r="DV43" s="0" t="n">
        <f aca="false">AH43*$AQ43</f>
        <v>0</v>
      </c>
      <c r="DW43" s="0" t="n">
        <f aca="false">AI43*$AQ43</f>
        <v>0</v>
      </c>
      <c r="DX43" s="0" t="n">
        <f aca="false">AJ43*$AQ43</f>
        <v>0</v>
      </c>
      <c r="DY43" s="0" t="n">
        <f aca="false">AK43*$AQ43</f>
        <v>0</v>
      </c>
      <c r="DZ43" s="0" t="n">
        <f aca="false">AL43*$AQ43</f>
        <v>0</v>
      </c>
      <c r="EA43" s="0" t="n">
        <f aca="false">AM43*$AQ43</f>
        <v>0</v>
      </c>
      <c r="EB43" s="0" t="n">
        <f aca="false">AN43*$AQ43</f>
        <v>0</v>
      </c>
      <c r="EC43" s="0" t="n">
        <f aca="false">AO43*$AQ43</f>
        <v>0</v>
      </c>
      <c r="ED43" s="29" t="n">
        <f aca="false">AP43*$AQ43</f>
        <v>0</v>
      </c>
      <c r="EE43" s="29" t="n">
        <f aca="false">AC43*AG43</f>
        <v>0</v>
      </c>
      <c r="EF43" s="29" t="n">
        <f aca="false">CB43*CN43</f>
        <v>0</v>
      </c>
      <c r="EG43" s="30" t="n">
        <v>0</v>
      </c>
      <c r="EH43" s="33" t="n">
        <f aca="false">CD43</f>
        <v>0</v>
      </c>
      <c r="EI43" s="83" t="n">
        <f aca="false">BU43</f>
        <v>0</v>
      </c>
      <c r="EJ43" s="83" t="n">
        <f aca="false">BV43</f>
        <v>0</v>
      </c>
      <c r="EK43" s="33" t="n">
        <f aca="false">CC43</f>
        <v>0</v>
      </c>
      <c r="EL43" s="33" t="n">
        <f aca="false">CG43</f>
        <v>0</v>
      </c>
      <c r="EM43" s="33" t="n">
        <f aca="false">CJ43</f>
        <v>0</v>
      </c>
      <c r="EN43" s="71" t="n">
        <f aca="false">BR43</f>
        <v>0</v>
      </c>
      <c r="EO43" s="33" t="n">
        <f aca="false">BS43</f>
        <v>0</v>
      </c>
      <c r="EP43" s="71" t="n">
        <f aca="false">CB43</f>
        <v>0</v>
      </c>
      <c r="EQ43" s="33" t="n">
        <f aca="false">BX43</f>
        <v>0</v>
      </c>
      <c r="ER43" s="33" t="n">
        <f aca="false">BZ43</f>
        <v>0</v>
      </c>
      <c r="ES43" s="33" t="n">
        <f aca="false">BT43</f>
        <v>0</v>
      </c>
      <c r="ET43" s="33" t="n">
        <f aca="false">BY43</f>
        <v>0</v>
      </c>
      <c r="EU43" s="33" t="n">
        <f aca="false">CE43</f>
        <v>0</v>
      </c>
      <c r="EV43" s="33" t="n">
        <f aca="false">CF43</f>
        <v>0</v>
      </c>
      <c r="EW43" s="70" t="n">
        <f aca="false">CH43</f>
        <v>1</v>
      </c>
      <c r="EX43" s="33" t="n">
        <f aca="false">CI43</f>
        <v>1</v>
      </c>
      <c r="EY43" s="71" t="n">
        <f aca="false">BW43</f>
        <v>0</v>
      </c>
      <c r="EZ43" s="71" t="n">
        <f aca="false">CA43</f>
        <v>0</v>
      </c>
    </row>
    <row r="44" customFormat="false" ht="73.15" hidden="false" customHeight="true" outlineLevel="0" collapsed="false">
      <c r="A44" s="33" t="n">
        <v>40</v>
      </c>
      <c r="B44" s="1" t="s">
        <v>254</v>
      </c>
      <c r="C44" s="1" t="s">
        <v>325</v>
      </c>
      <c r="E44" s="1" t="s">
        <v>426</v>
      </c>
      <c r="F44" s="1" t="s">
        <v>560</v>
      </c>
      <c r="G44" s="2" t="s">
        <v>561</v>
      </c>
      <c r="H44" s="1" t="n">
        <v>2017</v>
      </c>
      <c r="I44" s="1" t="s">
        <v>283</v>
      </c>
      <c r="J44" s="99" t="s">
        <v>562</v>
      </c>
      <c r="K44" s="137" t="n">
        <v>25</v>
      </c>
      <c r="L44" s="137"/>
      <c r="M44" s="137" t="s">
        <v>563</v>
      </c>
      <c r="N44" s="175" t="s">
        <v>564</v>
      </c>
      <c r="O44" s="177"/>
      <c r="P44" s="177"/>
      <c r="Q44" s="177" t="s">
        <v>563</v>
      </c>
      <c r="R44" s="139"/>
      <c r="S44" s="139"/>
      <c r="T44" s="139"/>
      <c r="U44" s="139"/>
      <c r="V44" s="139"/>
      <c r="W44" s="139"/>
      <c r="X44" s="139" t="n">
        <v>1</v>
      </c>
      <c r="Y44" s="157" t="s">
        <v>396</v>
      </c>
      <c r="AC44" s="6" t="n">
        <v>40</v>
      </c>
      <c r="BU44" s="152"/>
      <c r="BV44" s="83"/>
      <c r="BW44" s="5" t="n">
        <v>0</v>
      </c>
      <c r="BX44" s="5" t="n">
        <v>0</v>
      </c>
      <c r="BY44" s="5" t="n">
        <v>0</v>
      </c>
      <c r="BZ44" s="5" t="n">
        <v>0</v>
      </c>
      <c r="CA44" s="5" t="n">
        <v>0</v>
      </c>
      <c r="CB44" s="5" t="n">
        <v>0</v>
      </c>
      <c r="CC44" s="5" t="n">
        <v>0</v>
      </c>
      <c r="CD44" s="12" t="n">
        <v>0</v>
      </c>
      <c r="CE44" s="13" t="n">
        <v>0</v>
      </c>
      <c r="CF44" s="5" t="n">
        <v>0</v>
      </c>
      <c r="CG44" s="5" t="n">
        <v>0</v>
      </c>
      <c r="CH44" s="12" t="n">
        <v>0</v>
      </c>
      <c r="CI44" s="14" t="n">
        <v>0</v>
      </c>
      <c r="CJ44" s="12" t="n">
        <v>0</v>
      </c>
      <c r="CK44" s="15" t="n">
        <v>0</v>
      </c>
      <c r="CL44" s="16" t="n">
        <v>0</v>
      </c>
      <c r="CM44" s="16" t="n">
        <v>0</v>
      </c>
      <c r="CN44" s="17" t="n">
        <v>1</v>
      </c>
      <c r="CO44" s="18" t="n">
        <f aca="false">$BA44*BN44*(1-$CK44)</f>
        <v>0</v>
      </c>
      <c r="CP44" s="145" t="n">
        <f aca="false">$BA44*BO44*(1-$CK44)</f>
        <v>0</v>
      </c>
      <c r="CQ44" s="146" t="n">
        <f aca="false">$BA44*BQ44*(1-$CK44)</f>
        <v>0</v>
      </c>
      <c r="CR44" s="21" t="n">
        <f aca="false">$BB44*BN44*(1-$CK44)</f>
        <v>0</v>
      </c>
      <c r="CS44" s="19" t="n">
        <f aca="false">$BB44*BO44*(1-$CK44)</f>
        <v>0</v>
      </c>
      <c r="CT44" s="22" t="n">
        <f aca="false">$BB44*BQ44*(1-$CK44)</f>
        <v>0</v>
      </c>
      <c r="CU44" s="147" t="n">
        <v>0</v>
      </c>
      <c r="CV44" s="148" t="n">
        <v>0</v>
      </c>
      <c r="CW44" s="149" t="n">
        <v>1</v>
      </c>
      <c r="CX44" s="218" t="n">
        <v>12</v>
      </c>
      <c r="CY44" s="27" t="n">
        <v>49</v>
      </c>
      <c r="CZ44" s="0" t="n">
        <f aca="false">$H44*AS44</f>
        <v>0</v>
      </c>
      <c r="DA44" s="0" t="n">
        <f aca="false">$H44*AT44</f>
        <v>0</v>
      </c>
      <c r="DB44" s="0" t="n">
        <f aca="false">$H44*AU44</f>
        <v>0</v>
      </c>
      <c r="DC44" s="0" t="n">
        <f aca="false">$H44*AV44</f>
        <v>0</v>
      </c>
      <c r="DD44" s="28" t="n">
        <f aca="false">$H44*AH44</f>
        <v>0</v>
      </c>
      <c r="DE44" s="0" t="n">
        <f aca="false">$H44*AI44</f>
        <v>0</v>
      </c>
      <c r="DF44" s="0" t="n">
        <f aca="false">$H44*AJ44</f>
        <v>0</v>
      </c>
      <c r="DG44" s="0" t="n">
        <f aca="false">$H44*AK44</f>
        <v>0</v>
      </c>
      <c r="DH44" s="0" t="n">
        <f aca="false">$H44*AL44</f>
        <v>0</v>
      </c>
      <c r="DI44" s="0" t="n">
        <f aca="false">$H44*AM44</f>
        <v>0</v>
      </c>
      <c r="DJ44" s="0" t="n">
        <f aca="false">$H44*AN44</f>
        <v>0</v>
      </c>
      <c r="DK44" s="0" t="n">
        <f aca="false">$H44*AO44</f>
        <v>0</v>
      </c>
      <c r="DL44" s="0" t="n">
        <f aca="false">$H44*AP44</f>
        <v>0</v>
      </c>
      <c r="DM44" s="0" t="n">
        <f aca="false">$H44*AQ44</f>
        <v>0</v>
      </c>
      <c r="DN44" s="28" t="n">
        <f aca="false">$H44*BC44</f>
        <v>0</v>
      </c>
      <c r="DO44" s="0" t="n">
        <f aca="false">$H44*BD44</f>
        <v>0</v>
      </c>
      <c r="DP44" s="0" t="n">
        <f aca="false">$H44*BE44</f>
        <v>0</v>
      </c>
      <c r="DQ44" s="0" t="n">
        <f aca="false">$H44*BF44</f>
        <v>0</v>
      </c>
      <c r="DR44" s="0" t="n">
        <f aca="false">$H44*BG44</f>
        <v>0</v>
      </c>
      <c r="DS44" s="0" t="n">
        <f aca="false">$H44*BH44</f>
        <v>0</v>
      </c>
      <c r="DT44" s="0" t="n">
        <f aca="false">$H44*BI44</f>
        <v>0</v>
      </c>
      <c r="DU44" s="29" t="n">
        <f aca="false">$H44*BJ44</f>
        <v>0</v>
      </c>
      <c r="DV44" s="0" t="n">
        <f aca="false">AH44*$AQ44</f>
        <v>0</v>
      </c>
      <c r="DW44" s="0" t="n">
        <f aca="false">AI44*$AQ44</f>
        <v>0</v>
      </c>
      <c r="DX44" s="0" t="n">
        <f aca="false">AJ44*$AQ44</f>
        <v>0</v>
      </c>
      <c r="DY44" s="0" t="n">
        <f aca="false">AK44*$AQ44</f>
        <v>0</v>
      </c>
      <c r="DZ44" s="0" t="n">
        <f aca="false">AL44*$AQ44</f>
        <v>0</v>
      </c>
      <c r="EA44" s="0" t="n">
        <f aca="false">AM44*$AQ44</f>
        <v>0</v>
      </c>
      <c r="EB44" s="0" t="n">
        <f aca="false">AN44*$AQ44</f>
        <v>0</v>
      </c>
      <c r="EC44" s="0" t="n">
        <f aca="false">AO44*$AQ44</f>
        <v>0</v>
      </c>
      <c r="ED44" s="29" t="n">
        <f aca="false">AP44*$AQ44</f>
        <v>0</v>
      </c>
      <c r="EE44" s="29" t="n">
        <f aca="false">AC44*AG44</f>
        <v>0</v>
      </c>
      <c r="EF44" s="29" t="n">
        <f aca="false">CB44*CN44</f>
        <v>0</v>
      </c>
      <c r="EG44" s="30" t="n">
        <v>0</v>
      </c>
      <c r="EH44" s="33" t="n">
        <f aca="false">CD44</f>
        <v>0</v>
      </c>
      <c r="EI44" s="83" t="n">
        <f aca="false">BU44</f>
        <v>0</v>
      </c>
      <c r="EJ44" s="83" t="n">
        <f aca="false">BV44</f>
        <v>0</v>
      </c>
      <c r="EK44" s="33" t="n">
        <f aca="false">CC44</f>
        <v>0</v>
      </c>
      <c r="EL44" s="33" t="n">
        <f aca="false">CG44</f>
        <v>0</v>
      </c>
      <c r="EM44" s="33" t="n">
        <f aca="false">CJ44</f>
        <v>0</v>
      </c>
      <c r="EN44" s="71" t="n">
        <f aca="false">BR44</f>
        <v>0</v>
      </c>
      <c r="EO44" s="33" t="n">
        <f aca="false">BS44</f>
        <v>0</v>
      </c>
      <c r="EP44" s="71" t="n">
        <f aca="false">CB44</f>
        <v>0</v>
      </c>
      <c r="EQ44" s="33" t="n">
        <f aca="false">BX44</f>
        <v>0</v>
      </c>
      <c r="ER44" s="33" t="n">
        <f aca="false">BZ44</f>
        <v>0</v>
      </c>
      <c r="ES44" s="33" t="n">
        <f aca="false">BT44</f>
        <v>0</v>
      </c>
      <c r="ET44" s="33" t="n">
        <f aca="false">BY44</f>
        <v>0</v>
      </c>
      <c r="EU44" s="33" t="n">
        <f aca="false">CE44</f>
        <v>0</v>
      </c>
      <c r="EV44" s="33" t="n">
        <f aca="false">CF44</f>
        <v>0</v>
      </c>
      <c r="EW44" s="70" t="n">
        <f aca="false">CH44</f>
        <v>0</v>
      </c>
      <c r="EX44" s="33" t="n">
        <f aca="false">CI44</f>
        <v>0</v>
      </c>
      <c r="EY44" s="71" t="n">
        <f aca="false">BW44</f>
        <v>0</v>
      </c>
      <c r="EZ44" s="71" t="n">
        <f aca="false">CA44</f>
        <v>0</v>
      </c>
    </row>
    <row r="45" customFormat="false" ht="43.15" hidden="false" customHeight="false" outlineLevel="0" collapsed="false">
      <c r="A45" s="33" t="n">
        <v>41</v>
      </c>
      <c r="B45" s="1" t="s">
        <v>254</v>
      </c>
      <c r="C45" s="1" t="s">
        <v>361</v>
      </c>
      <c r="E45" s="1" t="s">
        <v>565</v>
      </c>
      <c r="F45" s="1" t="s">
        <v>566</v>
      </c>
      <c r="G45" s="2" t="s">
        <v>567</v>
      </c>
      <c r="H45" s="1" t="n">
        <v>2018</v>
      </c>
      <c r="I45" s="1" t="s">
        <v>568</v>
      </c>
      <c r="J45" s="99" t="s">
        <v>569</v>
      </c>
      <c r="K45" s="137" t="n">
        <v>24</v>
      </c>
      <c r="L45" s="137"/>
      <c r="M45" s="137" t="s">
        <v>570</v>
      </c>
      <c r="N45" s="175" t="s">
        <v>571</v>
      </c>
      <c r="Q45" s="4" t="s">
        <v>570</v>
      </c>
      <c r="R45" s="139"/>
      <c r="S45" s="156"/>
      <c r="T45" s="156"/>
      <c r="U45" s="156"/>
      <c r="V45" s="156"/>
      <c r="W45" s="156"/>
      <c r="X45" s="156" t="n">
        <v>1</v>
      </c>
      <c r="Y45" s="157" t="n">
        <v>0</v>
      </c>
      <c r="AC45" s="6" t="n">
        <v>41</v>
      </c>
      <c r="AD45" s="158"/>
      <c r="AE45" s="158"/>
      <c r="AS45" s="159"/>
      <c r="AT45" s="159"/>
      <c r="AU45" s="159"/>
      <c r="AV45" s="160"/>
      <c r="BG45" s="161"/>
      <c r="BH45" s="162"/>
      <c r="BI45" s="162"/>
      <c r="BJ45" s="163"/>
      <c r="BK45" s="162"/>
      <c r="BL45" s="162"/>
      <c r="BM45" s="162"/>
      <c r="BN45" s="162"/>
      <c r="BU45" s="152"/>
      <c r="BV45" s="83"/>
      <c r="BW45" s="156" t="n">
        <v>1</v>
      </c>
      <c r="BX45" s="156" t="n">
        <v>0</v>
      </c>
      <c r="BY45" s="156" t="n">
        <v>0</v>
      </c>
      <c r="BZ45" s="156" t="n">
        <v>0</v>
      </c>
      <c r="CA45" s="164" t="n">
        <v>0</v>
      </c>
      <c r="CB45" s="156" t="n">
        <v>0</v>
      </c>
      <c r="CC45" s="156" t="n">
        <v>0</v>
      </c>
      <c r="CD45" s="165" t="n">
        <v>1</v>
      </c>
      <c r="CE45" s="166" t="n">
        <v>0</v>
      </c>
      <c r="CF45" s="167" t="n">
        <v>0</v>
      </c>
      <c r="CG45" s="167" t="n">
        <v>0</v>
      </c>
      <c r="CH45" s="168" t="n">
        <v>0</v>
      </c>
      <c r="CI45" s="169" t="n">
        <v>0</v>
      </c>
      <c r="CJ45" s="165" t="n">
        <v>0</v>
      </c>
      <c r="CK45" s="15" t="n">
        <v>0</v>
      </c>
      <c r="CL45" s="16" t="n">
        <v>0</v>
      </c>
      <c r="CM45" s="16" t="n">
        <v>0</v>
      </c>
      <c r="CN45" s="17" t="n">
        <v>1</v>
      </c>
      <c r="CO45" s="18" t="n">
        <f aca="false">$BA45*BN45*(1-$CK45)</f>
        <v>0</v>
      </c>
      <c r="CP45" s="145" t="n">
        <f aca="false">$BA45*BO45*(1-$CK45)</f>
        <v>0</v>
      </c>
      <c r="CQ45" s="146" t="n">
        <f aca="false">$BA45*BQ45*(1-$CK45)</f>
        <v>0</v>
      </c>
      <c r="CR45" s="21" t="n">
        <f aca="false">$BB45*BN45*(1-$CK45)</f>
        <v>0</v>
      </c>
      <c r="CS45" s="19" t="n">
        <f aca="false">$BB45*BO45*(1-$CK45)</f>
        <v>0</v>
      </c>
      <c r="CT45" s="22" t="n">
        <f aca="false">$BB45*BQ45*(1-$CK45)</f>
        <v>0</v>
      </c>
      <c r="CU45" s="147" t="n">
        <v>0</v>
      </c>
      <c r="CV45" s="148" t="n">
        <v>0</v>
      </c>
      <c r="CW45" s="149" t="n">
        <v>1</v>
      </c>
      <c r="CX45" s="150" t="n">
        <v>5</v>
      </c>
      <c r="CY45" s="27" t="n">
        <v>30</v>
      </c>
      <c r="CZ45" s="0" t="n">
        <f aca="false">$H45*AS45</f>
        <v>0</v>
      </c>
      <c r="DA45" s="0" t="n">
        <f aca="false">$H45*AT45</f>
        <v>0</v>
      </c>
      <c r="DB45" s="0" t="n">
        <f aca="false">$H45*AU45</f>
        <v>0</v>
      </c>
      <c r="DC45" s="0" t="n">
        <f aca="false">$H45*AV45</f>
        <v>0</v>
      </c>
      <c r="DD45" s="28" t="n">
        <f aca="false">$H45*AH45</f>
        <v>0</v>
      </c>
      <c r="DE45" s="0" t="n">
        <f aca="false">$H45*AI45</f>
        <v>0</v>
      </c>
      <c r="DF45" s="0" t="n">
        <f aca="false">$H45*AJ45</f>
        <v>0</v>
      </c>
      <c r="DG45" s="0" t="n">
        <f aca="false">$H45*AK45</f>
        <v>0</v>
      </c>
      <c r="DH45" s="0" t="n">
        <f aca="false">$H45*AL45</f>
        <v>0</v>
      </c>
      <c r="DI45" s="0" t="n">
        <f aca="false">$H45*AM45</f>
        <v>0</v>
      </c>
      <c r="DJ45" s="0" t="n">
        <f aca="false">$H45*AN45</f>
        <v>0</v>
      </c>
      <c r="DK45" s="0" t="n">
        <f aca="false">$H45*AO45</f>
        <v>0</v>
      </c>
      <c r="DL45" s="0" t="n">
        <f aca="false">$H45*AP45</f>
        <v>0</v>
      </c>
      <c r="DM45" s="0" t="n">
        <f aca="false">$H45*AQ45</f>
        <v>0</v>
      </c>
      <c r="DN45" s="28" t="n">
        <f aca="false">$H45*BC45</f>
        <v>0</v>
      </c>
      <c r="DO45" s="0" t="n">
        <f aca="false">$H45*BD45</f>
        <v>0</v>
      </c>
      <c r="DP45" s="0" t="n">
        <f aca="false">$H45*BE45</f>
        <v>0</v>
      </c>
      <c r="DQ45" s="0" t="n">
        <f aca="false">$H45*BF45</f>
        <v>0</v>
      </c>
      <c r="DR45" s="0" t="n">
        <f aca="false">$H45*BG45</f>
        <v>0</v>
      </c>
      <c r="DS45" s="0" t="n">
        <f aca="false">$H45*BH45</f>
        <v>0</v>
      </c>
      <c r="DT45" s="0" t="n">
        <f aca="false">$H45*BI45</f>
        <v>0</v>
      </c>
      <c r="DU45" s="29" t="n">
        <f aca="false">$H45*BJ45</f>
        <v>0</v>
      </c>
      <c r="DV45" s="0" t="n">
        <f aca="false">AH45*$AQ45</f>
        <v>0</v>
      </c>
      <c r="DW45" s="0" t="n">
        <f aca="false">AI45*$AQ45</f>
        <v>0</v>
      </c>
      <c r="DX45" s="0" t="n">
        <f aca="false">AJ45*$AQ45</f>
        <v>0</v>
      </c>
      <c r="DY45" s="0" t="n">
        <f aca="false">AK45*$AQ45</f>
        <v>0</v>
      </c>
      <c r="DZ45" s="0" t="n">
        <f aca="false">AL45*$AQ45</f>
        <v>0</v>
      </c>
      <c r="EA45" s="0" t="n">
        <f aca="false">AM45*$AQ45</f>
        <v>0</v>
      </c>
      <c r="EB45" s="0" t="n">
        <f aca="false">AN45*$AQ45</f>
        <v>0</v>
      </c>
      <c r="EC45" s="0" t="n">
        <f aca="false">AO45*$AQ45</f>
        <v>0</v>
      </c>
      <c r="ED45" s="29" t="n">
        <f aca="false">AP45*$AQ45</f>
        <v>0</v>
      </c>
      <c r="EE45" s="29" t="n">
        <f aca="false">AC45*AG45</f>
        <v>0</v>
      </c>
      <c r="EF45" s="29" t="n">
        <f aca="false">CB45*CN45</f>
        <v>0</v>
      </c>
      <c r="EG45" s="30" t="n">
        <v>0</v>
      </c>
      <c r="EH45" s="33" t="n">
        <f aca="false">CD45</f>
        <v>1</v>
      </c>
      <c r="EI45" s="83" t="n">
        <f aca="false">BU45</f>
        <v>0</v>
      </c>
      <c r="EJ45" s="83" t="n">
        <f aca="false">BV45</f>
        <v>0</v>
      </c>
      <c r="EK45" s="33" t="n">
        <f aca="false">CC45</f>
        <v>0</v>
      </c>
      <c r="EL45" s="33" t="n">
        <f aca="false">CG45</f>
        <v>0</v>
      </c>
      <c r="EM45" s="33" t="n">
        <f aca="false">CJ45</f>
        <v>0</v>
      </c>
      <c r="EN45" s="71" t="n">
        <f aca="false">BR45</f>
        <v>0</v>
      </c>
      <c r="EO45" s="33" t="n">
        <f aca="false">BS45</f>
        <v>0</v>
      </c>
      <c r="EP45" s="71" t="n">
        <f aca="false">CB45</f>
        <v>0</v>
      </c>
      <c r="EQ45" s="33" t="n">
        <f aca="false">BX45</f>
        <v>0</v>
      </c>
      <c r="ER45" s="33" t="n">
        <f aca="false">BZ45</f>
        <v>0</v>
      </c>
      <c r="ES45" s="33" t="n">
        <f aca="false">BT45</f>
        <v>0</v>
      </c>
      <c r="ET45" s="33" t="n">
        <f aca="false">BY45</f>
        <v>0</v>
      </c>
      <c r="EU45" s="33" t="n">
        <f aca="false">CE45</f>
        <v>0</v>
      </c>
      <c r="EV45" s="33" t="n">
        <f aca="false">CF45</f>
        <v>0</v>
      </c>
      <c r="EW45" s="70" t="n">
        <f aca="false">CH45</f>
        <v>0</v>
      </c>
      <c r="EX45" s="33" t="n">
        <f aca="false">CI45</f>
        <v>0</v>
      </c>
      <c r="EY45" s="71" t="n">
        <f aca="false">BW45</f>
        <v>1</v>
      </c>
      <c r="EZ45" s="71" t="n">
        <f aca="false">CA45</f>
        <v>0</v>
      </c>
    </row>
    <row r="46" customFormat="false" ht="14.45" hidden="false" customHeight="false" outlineLevel="0" collapsed="false">
      <c r="A46" s="33" t="n">
        <v>42</v>
      </c>
      <c r="B46" s="1" t="s">
        <v>491</v>
      </c>
      <c r="F46" s="1" t="s">
        <v>572</v>
      </c>
      <c r="G46" s="2" t="s">
        <v>573</v>
      </c>
      <c r="H46" s="1" t="n">
        <v>2017</v>
      </c>
      <c r="I46" s="1" t="s">
        <v>375</v>
      </c>
      <c r="J46" s="99"/>
      <c r="K46" s="137" t="n">
        <v>6</v>
      </c>
      <c r="L46" s="137" t="s">
        <v>261</v>
      </c>
      <c r="M46" s="137" t="s">
        <v>574</v>
      </c>
      <c r="Q46" s="4" t="s">
        <v>574</v>
      </c>
      <c r="R46" s="139"/>
      <c r="S46" s="139"/>
      <c r="T46" s="139"/>
      <c r="U46" s="139"/>
      <c r="V46" s="139"/>
      <c r="W46" s="139"/>
      <c r="X46" s="139" t="n">
        <v>1</v>
      </c>
      <c r="Y46" s="157" t="n">
        <v>0</v>
      </c>
      <c r="AC46" s="158" t="n">
        <v>42</v>
      </c>
      <c r="AD46" s="6" t="n">
        <v>1</v>
      </c>
      <c r="BD46" s="7" t="n">
        <v>1</v>
      </c>
      <c r="BU46" s="152"/>
      <c r="BV46" s="83"/>
      <c r="BW46" s="5" t="n">
        <v>0</v>
      </c>
      <c r="BX46" s="5" t="n">
        <v>0</v>
      </c>
      <c r="BY46" s="5" t="n">
        <v>0</v>
      </c>
      <c r="BZ46" s="5" t="n">
        <v>1</v>
      </c>
      <c r="CA46" s="5" t="n">
        <v>0</v>
      </c>
      <c r="CB46" s="5" t="n">
        <v>0</v>
      </c>
      <c r="CC46" s="5" t="n">
        <v>0</v>
      </c>
      <c r="CD46" s="12" t="n">
        <v>0</v>
      </c>
      <c r="CE46" s="13" t="n">
        <v>0</v>
      </c>
      <c r="CF46" s="5" t="n">
        <v>0</v>
      </c>
      <c r="CG46" s="5" t="n">
        <v>0</v>
      </c>
      <c r="CH46" s="12" t="n">
        <v>0</v>
      </c>
      <c r="CI46" s="14" t="n">
        <v>0</v>
      </c>
      <c r="CJ46" s="12" t="n">
        <v>0</v>
      </c>
      <c r="CK46" s="15" t="n">
        <v>0</v>
      </c>
      <c r="CL46" s="16" t="n">
        <v>0</v>
      </c>
      <c r="CM46" s="16" t="n">
        <v>0</v>
      </c>
      <c r="CN46" s="17" t="n">
        <v>1</v>
      </c>
      <c r="CO46" s="18" t="n">
        <f aca="false">$BA46*BN46*(1-$CK46)</f>
        <v>0</v>
      </c>
      <c r="CP46" s="145" t="n">
        <f aca="false">$BA46*BO46*(1-$CK46)</f>
        <v>0</v>
      </c>
      <c r="CQ46" s="146" t="n">
        <f aca="false">$BA46*BQ46*(1-$CK46)</f>
        <v>0</v>
      </c>
      <c r="CR46" s="21" t="n">
        <f aca="false">$BB46*BN46*(1-$CK46)</f>
        <v>0</v>
      </c>
      <c r="CS46" s="19" t="n">
        <f aca="false">$BB46*BO46*(1-$CK46)</f>
        <v>0</v>
      </c>
      <c r="CT46" s="22" t="n">
        <f aca="false">$BB46*BQ46*(1-$CK46)</f>
        <v>0</v>
      </c>
      <c r="CU46" s="147" t="n">
        <v>1</v>
      </c>
      <c r="CV46" s="148" t="n">
        <v>0</v>
      </c>
      <c r="CW46" s="149" t="n">
        <v>0</v>
      </c>
      <c r="CX46" s="150" t="n">
        <v>700</v>
      </c>
      <c r="CY46" s="27" t="n">
        <v>37</v>
      </c>
      <c r="CZ46" s="0" t="n">
        <f aca="false">$H46*AS46</f>
        <v>0</v>
      </c>
      <c r="DA46" s="0" t="n">
        <f aca="false">$H46*AT46</f>
        <v>0</v>
      </c>
      <c r="DB46" s="0" t="n">
        <f aca="false">$H46*AU46</f>
        <v>0</v>
      </c>
      <c r="DC46" s="0" t="n">
        <f aca="false">$H46*AV46</f>
        <v>0</v>
      </c>
      <c r="DD46" s="28" t="n">
        <f aca="false">$H46*AH46</f>
        <v>0</v>
      </c>
      <c r="DE46" s="0" t="n">
        <f aca="false">$H46*AI46</f>
        <v>0</v>
      </c>
      <c r="DF46" s="0" t="n">
        <f aca="false">$H46*AJ46</f>
        <v>0</v>
      </c>
      <c r="DG46" s="0" t="n">
        <f aca="false">$H46*AK46</f>
        <v>0</v>
      </c>
      <c r="DH46" s="0" t="n">
        <f aca="false">$H46*AL46</f>
        <v>0</v>
      </c>
      <c r="DI46" s="0" t="n">
        <f aca="false">$H46*AM46</f>
        <v>0</v>
      </c>
      <c r="DJ46" s="0" t="n">
        <f aca="false">$H46*AN46</f>
        <v>0</v>
      </c>
      <c r="DK46" s="0" t="n">
        <f aca="false">$H46*AO46</f>
        <v>0</v>
      </c>
      <c r="DL46" s="0" t="n">
        <f aca="false">$H46*AP46</f>
        <v>0</v>
      </c>
      <c r="DM46" s="0" t="n">
        <f aca="false">$H46*AQ46</f>
        <v>0</v>
      </c>
      <c r="DN46" s="28" t="n">
        <f aca="false">$H46*BC46</f>
        <v>0</v>
      </c>
      <c r="DO46" s="0" t="n">
        <f aca="false">$H46*BD46</f>
        <v>2017</v>
      </c>
      <c r="DP46" s="0" t="n">
        <f aca="false">$H46*BE46</f>
        <v>0</v>
      </c>
      <c r="DQ46" s="0" t="n">
        <f aca="false">$H46*BF46</f>
        <v>0</v>
      </c>
      <c r="DR46" s="0" t="n">
        <f aca="false">$H46*BG46</f>
        <v>0</v>
      </c>
      <c r="DS46" s="0" t="n">
        <f aca="false">$H46*BH46</f>
        <v>0</v>
      </c>
      <c r="DT46" s="0" t="n">
        <f aca="false">$H46*BI46</f>
        <v>0</v>
      </c>
      <c r="DU46" s="29" t="n">
        <f aca="false">$H46*BJ46</f>
        <v>0</v>
      </c>
      <c r="DV46" s="0" t="n">
        <f aca="false">AH46*$AQ46</f>
        <v>0</v>
      </c>
      <c r="DW46" s="0" t="n">
        <f aca="false">AI46*$AQ46</f>
        <v>0</v>
      </c>
      <c r="DX46" s="0" t="n">
        <f aca="false">AJ46*$AQ46</f>
        <v>0</v>
      </c>
      <c r="DY46" s="0" t="n">
        <f aca="false">AK46*$AQ46</f>
        <v>0</v>
      </c>
      <c r="DZ46" s="0" t="n">
        <f aca="false">AL46*$AQ46</f>
        <v>0</v>
      </c>
      <c r="EA46" s="0" t="n">
        <f aca="false">AM46*$AQ46</f>
        <v>0</v>
      </c>
      <c r="EB46" s="0" t="n">
        <f aca="false">AN46*$AQ46</f>
        <v>0</v>
      </c>
      <c r="EC46" s="0" t="n">
        <f aca="false">AO46*$AQ46</f>
        <v>0</v>
      </c>
      <c r="ED46" s="29" t="n">
        <f aca="false">AP46*$AQ46</f>
        <v>0</v>
      </c>
      <c r="EE46" s="29" t="n">
        <f aca="false">AC46*AG46</f>
        <v>0</v>
      </c>
      <c r="EF46" s="29" t="n">
        <f aca="false">CB46*CN46</f>
        <v>0</v>
      </c>
      <c r="EG46" s="30" t="n">
        <v>0</v>
      </c>
      <c r="EH46" s="33" t="n">
        <f aca="false">CD46</f>
        <v>0</v>
      </c>
      <c r="EI46" s="83" t="n">
        <f aca="false">BU46</f>
        <v>0</v>
      </c>
      <c r="EJ46" s="83" t="n">
        <f aca="false">BV46</f>
        <v>0</v>
      </c>
      <c r="EK46" s="33" t="n">
        <f aca="false">CC46</f>
        <v>0</v>
      </c>
      <c r="EL46" s="33" t="n">
        <f aca="false">CG46</f>
        <v>0</v>
      </c>
      <c r="EM46" s="33" t="n">
        <f aca="false">CJ46</f>
        <v>0</v>
      </c>
      <c r="EN46" s="71" t="n">
        <f aca="false">BR46</f>
        <v>0</v>
      </c>
      <c r="EO46" s="33" t="n">
        <f aca="false">BS46</f>
        <v>0</v>
      </c>
      <c r="EP46" s="71" t="n">
        <f aca="false">CB46</f>
        <v>0</v>
      </c>
      <c r="EQ46" s="33" t="n">
        <f aca="false">BX46</f>
        <v>0</v>
      </c>
      <c r="ER46" s="33" t="n">
        <f aca="false">BZ46</f>
        <v>1</v>
      </c>
      <c r="ES46" s="33" t="n">
        <f aca="false">BT46</f>
        <v>0</v>
      </c>
      <c r="ET46" s="33" t="n">
        <f aca="false">BY46</f>
        <v>0</v>
      </c>
      <c r="EU46" s="33" t="n">
        <f aca="false">CE46</f>
        <v>0</v>
      </c>
      <c r="EV46" s="33" t="n">
        <f aca="false">CF46</f>
        <v>0</v>
      </c>
      <c r="EW46" s="70" t="n">
        <f aca="false">CH46</f>
        <v>0</v>
      </c>
      <c r="EX46" s="33" t="n">
        <f aca="false">CI46</f>
        <v>0</v>
      </c>
      <c r="EY46" s="71" t="n">
        <f aca="false">BW46</f>
        <v>0</v>
      </c>
      <c r="EZ46" s="71" t="n">
        <f aca="false">CA46</f>
        <v>0</v>
      </c>
    </row>
    <row r="47" customFormat="false" ht="273.6" hidden="false" customHeight="false" outlineLevel="0" collapsed="false">
      <c r="A47" s="33" t="n">
        <v>43</v>
      </c>
      <c r="B47" s="1" t="s">
        <v>254</v>
      </c>
      <c r="C47" s="1" t="s">
        <v>575</v>
      </c>
      <c r="E47" s="1" t="s">
        <v>576</v>
      </c>
      <c r="F47" s="1" t="s">
        <v>577</v>
      </c>
      <c r="G47" s="2" t="s">
        <v>578</v>
      </c>
      <c r="H47" s="1" t="n">
        <v>2019</v>
      </c>
      <c r="I47" s="1" t="s">
        <v>579</v>
      </c>
      <c r="J47" s="99" t="s">
        <v>580</v>
      </c>
      <c r="K47" s="137" t="n">
        <v>290</v>
      </c>
      <c r="L47" s="137" t="s">
        <v>581</v>
      </c>
      <c r="M47" s="137" t="s">
        <v>582</v>
      </c>
      <c r="N47" s="3" t="s">
        <v>583</v>
      </c>
      <c r="O47" s="177"/>
      <c r="P47" s="177"/>
      <c r="Q47" s="177" t="s">
        <v>582</v>
      </c>
      <c r="R47" s="139"/>
      <c r="S47" s="139"/>
      <c r="T47" s="139" t="n">
        <v>1</v>
      </c>
      <c r="U47" s="139"/>
      <c r="V47" s="139"/>
      <c r="W47" s="139"/>
      <c r="X47" s="139"/>
      <c r="Y47" s="157" t="s">
        <v>396</v>
      </c>
      <c r="AC47" s="6" t="n">
        <v>43</v>
      </c>
      <c r="AL47" s="7" t="s">
        <v>584</v>
      </c>
      <c r="BU47" s="152"/>
      <c r="BV47" s="83"/>
      <c r="BW47" s="5" t="n">
        <v>0</v>
      </c>
      <c r="BX47" s="5" t="n">
        <v>0</v>
      </c>
      <c r="BY47" s="5" t="n">
        <v>0</v>
      </c>
      <c r="BZ47" s="5" t="n">
        <v>0</v>
      </c>
      <c r="CA47" s="5" t="n">
        <v>1</v>
      </c>
      <c r="CB47" s="5" t="n">
        <v>0</v>
      </c>
      <c r="CC47" s="5" t="n">
        <v>0</v>
      </c>
      <c r="CD47" s="12" t="n">
        <v>0</v>
      </c>
      <c r="CE47" s="13" t="n">
        <v>0</v>
      </c>
      <c r="CF47" s="5" t="n">
        <v>0</v>
      </c>
      <c r="CG47" s="5" t="n">
        <v>0</v>
      </c>
      <c r="CH47" s="12" t="n">
        <v>0</v>
      </c>
      <c r="CI47" s="14" t="n">
        <v>0</v>
      </c>
      <c r="CJ47" s="12" t="n">
        <v>0</v>
      </c>
      <c r="CK47" s="15" t="n">
        <v>0</v>
      </c>
      <c r="CL47" s="16" t="n">
        <v>0</v>
      </c>
      <c r="CM47" s="154" t="n">
        <v>1</v>
      </c>
      <c r="CN47" s="17" t="n">
        <v>0</v>
      </c>
      <c r="CO47" s="18" t="n">
        <f aca="false">$BA47*BN47*(1-$CK47)</f>
        <v>0</v>
      </c>
      <c r="CP47" s="145" t="n">
        <f aca="false">$BA47*BO47*(1-$CK47)</f>
        <v>0</v>
      </c>
      <c r="CQ47" s="146" t="n">
        <f aca="false">$BA47*BQ47*(1-$CK47)</f>
        <v>0</v>
      </c>
      <c r="CR47" s="21" t="n">
        <f aca="false">$BB47*BN47*(1-$CK47)</f>
        <v>0</v>
      </c>
      <c r="CS47" s="19" t="n">
        <f aca="false">$BB47*BO47*(1-$CK47)</f>
        <v>0</v>
      </c>
      <c r="CT47" s="22" t="n">
        <f aca="false">$BB47*BQ47*(1-$CK47)</f>
        <v>0</v>
      </c>
      <c r="CU47" s="147" t="n">
        <v>0</v>
      </c>
      <c r="CV47" s="148" t="n">
        <v>0</v>
      </c>
      <c r="CW47" s="149" t="n">
        <v>0</v>
      </c>
      <c r="CX47" s="150"/>
      <c r="CY47" s="27" t="n">
        <v>42</v>
      </c>
      <c r="CZ47" s="0" t="n">
        <f aca="false">$H47*AS47</f>
        <v>0</v>
      </c>
      <c r="DA47" s="0" t="n">
        <f aca="false">$H47*AT47</f>
        <v>0</v>
      </c>
      <c r="DB47" s="0" t="n">
        <f aca="false">$H47*AU47</f>
        <v>0</v>
      </c>
      <c r="DC47" s="0" t="n">
        <f aca="false">$H47*AV47</f>
        <v>0</v>
      </c>
      <c r="DD47" s="28" t="n">
        <f aca="false">$H47*AH47</f>
        <v>0</v>
      </c>
      <c r="DE47" s="0" t="n">
        <f aca="false">$H47*AI47</f>
        <v>0</v>
      </c>
      <c r="DF47" s="0" t="n">
        <f aca="false">$H47*AJ47</f>
        <v>0</v>
      </c>
      <c r="DG47" s="0" t="n">
        <f aca="false">$H47*AK47</f>
        <v>0</v>
      </c>
      <c r="DH47" s="0" t="e">
        <f aca="false">$H47*AL47</f>
        <v>#VALUE!</v>
      </c>
      <c r="DI47" s="0" t="n">
        <f aca="false">$H47*AM47</f>
        <v>0</v>
      </c>
      <c r="DJ47" s="0" t="n">
        <f aca="false">$H47*AN47</f>
        <v>0</v>
      </c>
      <c r="DK47" s="0" t="n">
        <f aca="false">$H47*AO47</f>
        <v>0</v>
      </c>
      <c r="DL47" s="0" t="n">
        <f aca="false">$H47*AP47</f>
        <v>0</v>
      </c>
      <c r="DM47" s="0" t="n">
        <f aca="false">$H47*AQ47</f>
        <v>0</v>
      </c>
      <c r="DN47" s="28" t="n">
        <f aca="false">$H47*BC47</f>
        <v>0</v>
      </c>
      <c r="DO47" s="0" t="n">
        <f aca="false">$H47*BD47</f>
        <v>0</v>
      </c>
      <c r="DP47" s="0" t="n">
        <f aca="false">$H47*BE47</f>
        <v>0</v>
      </c>
      <c r="DQ47" s="0" t="n">
        <f aca="false">$H47*BF47</f>
        <v>0</v>
      </c>
      <c r="DR47" s="0" t="n">
        <f aca="false">$H47*BG47</f>
        <v>0</v>
      </c>
      <c r="DS47" s="0" t="n">
        <f aca="false">$H47*BH47</f>
        <v>0</v>
      </c>
      <c r="DT47" s="0" t="n">
        <f aca="false">$H47*BI47</f>
        <v>0</v>
      </c>
      <c r="DU47" s="29" t="n">
        <f aca="false">$H47*BJ47</f>
        <v>0</v>
      </c>
      <c r="DV47" s="0" t="n">
        <f aca="false">AH47*$AQ47</f>
        <v>0</v>
      </c>
      <c r="DW47" s="0" t="n">
        <f aca="false">AI47*$AQ47</f>
        <v>0</v>
      </c>
      <c r="DX47" s="0" t="n">
        <f aca="false">AJ47*$AQ47</f>
        <v>0</v>
      </c>
      <c r="DY47" s="0" t="n">
        <f aca="false">AK47*$AQ47</f>
        <v>0</v>
      </c>
      <c r="DZ47" s="0" t="e">
        <f aca="false">AL47*$AQ47</f>
        <v>#VALUE!</v>
      </c>
      <c r="EA47" s="0" t="n">
        <f aca="false">AM47*$AQ47</f>
        <v>0</v>
      </c>
      <c r="EB47" s="0" t="n">
        <f aca="false">AN47*$AQ47</f>
        <v>0</v>
      </c>
      <c r="EC47" s="0" t="n">
        <f aca="false">AO47*$AQ47</f>
        <v>0</v>
      </c>
      <c r="ED47" s="29" t="n">
        <f aca="false">AP47*$AQ47</f>
        <v>0</v>
      </c>
      <c r="EE47" s="29" t="n">
        <f aca="false">AC47*AG47</f>
        <v>0</v>
      </c>
      <c r="EF47" s="29" t="n">
        <f aca="false">CB47*CN47</f>
        <v>0</v>
      </c>
      <c r="EG47" s="30" t="n">
        <v>0</v>
      </c>
      <c r="EH47" s="33" t="n">
        <f aca="false">CD47</f>
        <v>0</v>
      </c>
      <c r="EI47" s="83" t="n">
        <f aca="false">BU47</f>
        <v>0</v>
      </c>
      <c r="EJ47" s="83" t="n">
        <f aca="false">BV47</f>
        <v>0</v>
      </c>
      <c r="EK47" s="33" t="n">
        <f aca="false">CC47</f>
        <v>0</v>
      </c>
      <c r="EL47" s="33" t="n">
        <f aca="false">CG47</f>
        <v>0</v>
      </c>
      <c r="EM47" s="33" t="n">
        <f aca="false">CJ47</f>
        <v>0</v>
      </c>
      <c r="EN47" s="71" t="n">
        <f aca="false">BR47</f>
        <v>0</v>
      </c>
      <c r="EO47" s="33" t="n">
        <f aca="false">BS47</f>
        <v>0</v>
      </c>
      <c r="EP47" s="71" t="n">
        <f aca="false">CB47</f>
        <v>0</v>
      </c>
      <c r="EQ47" s="33" t="n">
        <f aca="false">BX47</f>
        <v>0</v>
      </c>
      <c r="ER47" s="33" t="n">
        <f aca="false">BZ47</f>
        <v>0</v>
      </c>
      <c r="ES47" s="33" t="n">
        <f aca="false">BT47</f>
        <v>0</v>
      </c>
      <c r="ET47" s="33" t="n">
        <f aca="false">BY47</f>
        <v>0</v>
      </c>
      <c r="EU47" s="33" t="n">
        <f aca="false">CE47</f>
        <v>0</v>
      </c>
      <c r="EV47" s="33" t="n">
        <f aca="false">CF47</f>
        <v>0</v>
      </c>
      <c r="EW47" s="70" t="n">
        <f aca="false">CH47</f>
        <v>0</v>
      </c>
      <c r="EX47" s="33" t="n">
        <f aca="false">CI47</f>
        <v>0</v>
      </c>
      <c r="EY47" s="71" t="n">
        <f aca="false">BW47</f>
        <v>0</v>
      </c>
      <c r="EZ47" s="71" t="n">
        <f aca="false">CA47</f>
        <v>1</v>
      </c>
    </row>
    <row r="48" customFormat="false" ht="57.6" hidden="false" customHeight="false" outlineLevel="0" collapsed="false">
      <c r="A48" s="33" t="n">
        <v>44</v>
      </c>
      <c r="B48" s="1" t="s">
        <v>254</v>
      </c>
      <c r="E48" s="1" t="s">
        <v>585</v>
      </c>
      <c r="F48" s="1" t="s">
        <v>586</v>
      </c>
      <c r="G48" s="2" t="s">
        <v>587</v>
      </c>
      <c r="H48" s="1" t="n">
        <v>1990</v>
      </c>
      <c r="I48" s="1" t="s">
        <v>494</v>
      </c>
      <c r="J48" s="99"/>
      <c r="K48" s="137" t="n">
        <v>289</v>
      </c>
      <c r="L48" s="137" t="s">
        <v>331</v>
      </c>
      <c r="M48" s="137" t="s">
        <v>588</v>
      </c>
      <c r="N48" s="3" t="s">
        <v>589</v>
      </c>
      <c r="Q48" s="4" t="s">
        <v>588</v>
      </c>
      <c r="R48" s="139" t="n">
        <v>1</v>
      </c>
      <c r="S48" s="139"/>
      <c r="T48" s="139"/>
      <c r="U48" s="139"/>
      <c r="V48" s="139"/>
      <c r="W48" s="139"/>
      <c r="X48" s="139"/>
      <c r="Y48" s="157" t="n">
        <v>0</v>
      </c>
      <c r="AC48" s="6" t="n">
        <v>44</v>
      </c>
      <c r="BU48" s="152"/>
      <c r="BV48" s="83"/>
      <c r="BW48" s="5" t="n">
        <v>0</v>
      </c>
      <c r="BX48" s="5" t="n">
        <v>0</v>
      </c>
      <c r="BY48" s="5" t="n">
        <v>0</v>
      </c>
      <c r="BZ48" s="5" t="n">
        <v>0</v>
      </c>
      <c r="CA48" s="5" t="n">
        <v>1</v>
      </c>
      <c r="CB48" s="5" t="n">
        <v>0</v>
      </c>
      <c r="CC48" s="5" t="n">
        <v>0</v>
      </c>
      <c r="CD48" s="12" t="n">
        <v>0</v>
      </c>
      <c r="CE48" s="13" t="n">
        <v>0</v>
      </c>
      <c r="CF48" s="5" t="n">
        <v>0</v>
      </c>
      <c r="CG48" s="5" t="n">
        <v>0</v>
      </c>
      <c r="CH48" s="12" t="n">
        <v>0</v>
      </c>
      <c r="CI48" s="14" t="n">
        <v>0</v>
      </c>
      <c r="CJ48" s="12" t="n">
        <v>0</v>
      </c>
      <c r="CK48" s="15" t="n">
        <v>0</v>
      </c>
      <c r="CL48" s="16" t="n">
        <v>0</v>
      </c>
      <c r="CM48" s="16" t="n">
        <v>1</v>
      </c>
      <c r="CN48" s="17" t="n">
        <v>1</v>
      </c>
      <c r="CO48" s="18" t="n">
        <f aca="false">$BA48*BN48*(1-$CK48)</f>
        <v>0</v>
      </c>
      <c r="CP48" s="145" t="n">
        <f aca="false">$BA48*BO48*(1-$CK48)</f>
        <v>0</v>
      </c>
      <c r="CQ48" s="146" t="n">
        <f aca="false">$BA48*BQ48*(1-$CK48)</f>
        <v>0</v>
      </c>
      <c r="CR48" s="21" t="n">
        <f aca="false">$BB48*BN48*(1-$CK48)</f>
        <v>0</v>
      </c>
      <c r="CS48" s="19" t="n">
        <f aca="false">$BB48*BO48*(1-$CK48)</f>
        <v>0</v>
      </c>
      <c r="CT48" s="22" t="n">
        <f aca="false">$BB48*BQ48*(1-$CK48)</f>
        <v>0</v>
      </c>
      <c r="CU48" s="147" t="n">
        <v>0</v>
      </c>
      <c r="CV48" s="148" t="n">
        <v>0</v>
      </c>
      <c r="CW48" s="149" t="n">
        <v>1</v>
      </c>
      <c r="CX48" s="218" t="n">
        <v>101</v>
      </c>
      <c r="CY48" s="27" t="n">
        <v>45</v>
      </c>
      <c r="CZ48" s="0" t="n">
        <f aca="false">$H48*AS48</f>
        <v>0</v>
      </c>
      <c r="DA48" s="0" t="n">
        <f aca="false">$H48*AT48</f>
        <v>0</v>
      </c>
      <c r="DB48" s="0" t="n">
        <f aca="false">$H48*AU48</f>
        <v>0</v>
      </c>
      <c r="DC48" s="0" t="n">
        <f aca="false">$H48*AV48</f>
        <v>0</v>
      </c>
      <c r="DD48" s="28" t="n">
        <f aca="false">$H48*AH48</f>
        <v>0</v>
      </c>
      <c r="DE48" s="0" t="n">
        <f aca="false">$H48*AI48</f>
        <v>0</v>
      </c>
      <c r="DF48" s="0" t="n">
        <f aca="false">$H48*AJ48</f>
        <v>0</v>
      </c>
      <c r="DG48" s="0" t="n">
        <f aca="false">$H48*AK48</f>
        <v>0</v>
      </c>
      <c r="DH48" s="0" t="n">
        <f aca="false">$H48*AL48</f>
        <v>0</v>
      </c>
      <c r="DI48" s="0" t="n">
        <f aca="false">$H48*AM48</f>
        <v>0</v>
      </c>
      <c r="DJ48" s="0" t="n">
        <f aca="false">$H48*AN48</f>
        <v>0</v>
      </c>
      <c r="DK48" s="0" t="n">
        <f aca="false">$H48*AO48</f>
        <v>0</v>
      </c>
      <c r="DL48" s="0" t="n">
        <f aca="false">$H48*AP48</f>
        <v>0</v>
      </c>
      <c r="DM48" s="0" t="n">
        <f aca="false">$H48*AQ48</f>
        <v>0</v>
      </c>
      <c r="DN48" s="28" t="n">
        <f aca="false">$H48*BC48</f>
        <v>0</v>
      </c>
      <c r="DO48" s="0" t="n">
        <f aca="false">$H48*BD48</f>
        <v>0</v>
      </c>
      <c r="DP48" s="0" t="n">
        <f aca="false">$H48*BE48</f>
        <v>0</v>
      </c>
      <c r="DQ48" s="0" t="n">
        <f aca="false">$H48*BF48</f>
        <v>0</v>
      </c>
      <c r="DR48" s="0" t="n">
        <f aca="false">$H48*BG48</f>
        <v>0</v>
      </c>
      <c r="DS48" s="0" t="n">
        <f aca="false">$H48*BH48</f>
        <v>0</v>
      </c>
      <c r="DT48" s="0" t="n">
        <f aca="false">$H48*BI48</f>
        <v>0</v>
      </c>
      <c r="DU48" s="29" t="n">
        <f aca="false">$H48*BJ48</f>
        <v>0</v>
      </c>
      <c r="DV48" s="0" t="n">
        <f aca="false">AH48*$AQ48</f>
        <v>0</v>
      </c>
      <c r="DW48" s="0" t="n">
        <f aca="false">AI48*$AQ48</f>
        <v>0</v>
      </c>
      <c r="DX48" s="0" t="n">
        <f aca="false">AJ48*$AQ48</f>
        <v>0</v>
      </c>
      <c r="DY48" s="0" t="n">
        <f aca="false">AK48*$AQ48</f>
        <v>0</v>
      </c>
      <c r="DZ48" s="0" t="n">
        <f aca="false">AL48*$AQ48</f>
        <v>0</v>
      </c>
      <c r="EA48" s="0" t="n">
        <f aca="false">AM48*$AQ48</f>
        <v>0</v>
      </c>
      <c r="EB48" s="0" t="n">
        <f aca="false">AN48*$AQ48</f>
        <v>0</v>
      </c>
      <c r="EC48" s="0" t="n">
        <f aca="false">AO48*$AQ48</f>
        <v>0</v>
      </c>
      <c r="ED48" s="29" t="n">
        <f aca="false">AP48*$AQ48</f>
        <v>0</v>
      </c>
      <c r="EE48" s="29" t="n">
        <f aca="false">AC48*AG48</f>
        <v>0</v>
      </c>
      <c r="EF48" s="29" t="n">
        <f aca="false">CB48*CN48</f>
        <v>0</v>
      </c>
      <c r="EG48" s="30" t="n">
        <v>0</v>
      </c>
      <c r="EH48" s="33" t="n">
        <f aca="false">CD48</f>
        <v>0</v>
      </c>
      <c r="EI48" s="83" t="n">
        <f aca="false">BU48</f>
        <v>0</v>
      </c>
      <c r="EJ48" s="83" t="n">
        <f aca="false">BV48</f>
        <v>0</v>
      </c>
      <c r="EK48" s="33" t="n">
        <f aca="false">CC48</f>
        <v>0</v>
      </c>
      <c r="EL48" s="33" t="n">
        <f aca="false">CG48</f>
        <v>0</v>
      </c>
      <c r="EM48" s="33" t="n">
        <f aca="false">CJ48</f>
        <v>0</v>
      </c>
      <c r="EN48" s="71" t="n">
        <f aca="false">BR48</f>
        <v>0</v>
      </c>
      <c r="EO48" s="33" t="n">
        <f aca="false">BS48</f>
        <v>0</v>
      </c>
      <c r="EP48" s="71" t="n">
        <f aca="false">CB48</f>
        <v>0</v>
      </c>
      <c r="EQ48" s="33" t="n">
        <f aca="false">BX48</f>
        <v>0</v>
      </c>
      <c r="ER48" s="33" t="n">
        <f aca="false">BZ48</f>
        <v>0</v>
      </c>
      <c r="ES48" s="33" t="n">
        <f aca="false">BT48</f>
        <v>0</v>
      </c>
      <c r="ET48" s="33" t="n">
        <f aca="false">BY48</f>
        <v>0</v>
      </c>
      <c r="EU48" s="33" t="n">
        <f aca="false">CE48</f>
        <v>0</v>
      </c>
      <c r="EV48" s="33" t="n">
        <f aca="false">CF48</f>
        <v>0</v>
      </c>
      <c r="EW48" s="70" t="n">
        <f aca="false">CH48</f>
        <v>0</v>
      </c>
      <c r="EX48" s="33" t="n">
        <f aca="false">CI48</f>
        <v>0</v>
      </c>
      <c r="EY48" s="71" t="n">
        <f aca="false">BW48</f>
        <v>0</v>
      </c>
      <c r="EZ48" s="71" t="n">
        <f aca="false">CA48</f>
        <v>1</v>
      </c>
    </row>
    <row r="49" customFormat="false" ht="129.6" hidden="false" customHeight="false" outlineLevel="0" collapsed="false">
      <c r="A49" s="33" t="n">
        <v>45</v>
      </c>
      <c r="B49" s="1" t="s">
        <v>254</v>
      </c>
      <c r="C49" s="1" t="s">
        <v>575</v>
      </c>
      <c r="E49" s="1" t="s">
        <v>576</v>
      </c>
      <c r="F49" s="1" t="s">
        <v>590</v>
      </c>
      <c r="G49" s="2" t="s">
        <v>591</v>
      </c>
      <c r="H49" s="1" t="n">
        <v>2018</v>
      </c>
      <c r="I49" s="1" t="s">
        <v>592</v>
      </c>
      <c r="J49" s="99" t="s">
        <v>593</v>
      </c>
      <c r="K49" s="137" t="n">
        <v>333</v>
      </c>
      <c r="L49" s="137" t="s">
        <v>302</v>
      </c>
      <c r="M49" s="137" t="s">
        <v>594</v>
      </c>
      <c r="N49" s="3" t="s">
        <v>595</v>
      </c>
      <c r="Q49" s="4" t="s">
        <v>594</v>
      </c>
      <c r="R49" s="139" t="n">
        <v>1</v>
      </c>
      <c r="S49" s="139"/>
      <c r="T49" s="139"/>
      <c r="U49" s="139"/>
      <c r="V49" s="139"/>
      <c r="W49" s="139"/>
      <c r="X49" s="139"/>
      <c r="Y49" s="157" t="n">
        <v>0</v>
      </c>
      <c r="AC49" s="158" t="n">
        <v>45</v>
      </c>
      <c r="BU49" s="152"/>
      <c r="BV49" s="83"/>
      <c r="BW49" s="5" t="n">
        <v>0</v>
      </c>
      <c r="BX49" s="5" t="n">
        <v>0</v>
      </c>
      <c r="BY49" s="5" t="n">
        <v>0</v>
      </c>
      <c r="BZ49" s="5" t="n">
        <v>0</v>
      </c>
      <c r="CA49" s="5" t="n">
        <v>0</v>
      </c>
      <c r="CB49" s="5" t="n">
        <v>0</v>
      </c>
      <c r="CC49" s="154" t="n">
        <v>1</v>
      </c>
      <c r="CD49" s="151" t="n">
        <v>1</v>
      </c>
      <c r="CE49" s="13" t="n">
        <v>0</v>
      </c>
      <c r="CF49" s="5" t="n">
        <v>0</v>
      </c>
      <c r="CG49" s="5" t="n">
        <v>0</v>
      </c>
      <c r="CH49" s="12" t="n">
        <v>0</v>
      </c>
      <c r="CI49" s="14" t="n">
        <v>0</v>
      </c>
      <c r="CJ49" s="151" t="n">
        <v>1</v>
      </c>
      <c r="CK49" s="15" t="n">
        <v>0</v>
      </c>
      <c r="CL49" s="16" t="n">
        <v>0</v>
      </c>
      <c r="CM49" s="16" t="n">
        <v>1</v>
      </c>
      <c r="CN49" s="17" t="n">
        <v>0</v>
      </c>
      <c r="CO49" s="18" t="n">
        <f aca="false">$BA49*BN49*(1-$CK49)</f>
        <v>0</v>
      </c>
      <c r="CP49" s="145" t="n">
        <f aca="false">$BA49*BO49*(1-$CK49)</f>
        <v>0</v>
      </c>
      <c r="CQ49" s="146" t="n">
        <f aca="false">$BA49*BQ49*(1-$CK49)</f>
        <v>0</v>
      </c>
      <c r="CR49" s="21" t="n">
        <f aca="false">$BB49*BN49*(1-$CK49)</f>
        <v>0</v>
      </c>
      <c r="CS49" s="19" t="n">
        <f aca="false">$BB49*BO49*(1-$CK49)</f>
        <v>0</v>
      </c>
      <c r="CT49" s="22" t="n">
        <f aca="false">$BB49*BQ49*(1-$CK49)</f>
        <v>0</v>
      </c>
      <c r="CU49" s="147" t="n">
        <v>0</v>
      </c>
      <c r="CV49" s="148" t="n">
        <v>0</v>
      </c>
      <c r="CW49" s="149" t="n">
        <v>1</v>
      </c>
      <c r="CX49" s="218" t="n">
        <v>23</v>
      </c>
      <c r="CY49" s="27" t="n">
        <v>48</v>
      </c>
      <c r="CZ49" s="0" t="n">
        <f aca="false">$H49*AS49</f>
        <v>0</v>
      </c>
      <c r="DA49" s="0" t="n">
        <f aca="false">$H49*AT49</f>
        <v>0</v>
      </c>
      <c r="DB49" s="0" t="n">
        <f aca="false">$H49*AU49</f>
        <v>0</v>
      </c>
      <c r="DC49" s="0" t="n">
        <f aca="false">$H49*AV49</f>
        <v>0</v>
      </c>
      <c r="DD49" s="28" t="n">
        <f aca="false">$H49*AH49</f>
        <v>0</v>
      </c>
      <c r="DE49" s="0" t="n">
        <f aca="false">$H49*AI49</f>
        <v>0</v>
      </c>
      <c r="DF49" s="0" t="n">
        <f aca="false">$H49*AJ49</f>
        <v>0</v>
      </c>
      <c r="DG49" s="0" t="n">
        <f aca="false">$H49*AK49</f>
        <v>0</v>
      </c>
      <c r="DH49" s="0" t="n">
        <f aca="false">$H49*AL49</f>
        <v>0</v>
      </c>
      <c r="DI49" s="0" t="n">
        <f aca="false">$H49*AM49</f>
        <v>0</v>
      </c>
      <c r="DJ49" s="0" t="n">
        <f aca="false">$H49*AN49</f>
        <v>0</v>
      </c>
      <c r="DK49" s="0" t="n">
        <f aca="false">$H49*AO49</f>
        <v>0</v>
      </c>
      <c r="DL49" s="0" t="n">
        <f aca="false">$H49*AP49</f>
        <v>0</v>
      </c>
      <c r="DM49" s="0" t="n">
        <f aca="false">$H49*AQ49</f>
        <v>0</v>
      </c>
      <c r="DN49" s="28" t="n">
        <f aca="false">$H49*BC49</f>
        <v>0</v>
      </c>
      <c r="DO49" s="0" t="n">
        <f aca="false">$H49*BD49</f>
        <v>0</v>
      </c>
      <c r="DP49" s="0" t="n">
        <f aca="false">$H49*BE49</f>
        <v>0</v>
      </c>
      <c r="DQ49" s="0" t="n">
        <f aca="false">$H49*BF49</f>
        <v>0</v>
      </c>
      <c r="DR49" s="0" t="n">
        <f aca="false">$H49*BG49</f>
        <v>0</v>
      </c>
      <c r="DS49" s="0" t="n">
        <f aca="false">$H49*BH49</f>
        <v>0</v>
      </c>
      <c r="DT49" s="0" t="n">
        <f aca="false">$H49*BI49</f>
        <v>0</v>
      </c>
      <c r="DU49" s="29" t="n">
        <f aca="false">$H49*BJ49</f>
        <v>0</v>
      </c>
      <c r="DV49" s="0" t="n">
        <f aca="false">AH49*$AQ49</f>
        <v>0</v>
      </c>
      <c r="DW49" s="0" t="n">
        <f aca="false">AI49*$AQ49</f>
        <v>0</v>
      </c>
      <c r="DX49" s="0" t="n">
        <f aca="false">AJ49*$AQ49</f>
        <v>0</v>
      </c>
      <c r="DY49" s="0" t="n">
        <f aca="false">AK49*$AQ49</f>
        <v>0</v>
      </c>
      <c r="DZ49" s="0" t="n">
        <f aca="false">AL49*$AQ49</f>
        <v>0</v>
      </c>
      <c r="EA49" s="0" t="n">
        <f aca="false">AM49*$AQ49</f>
        <v>0</v>
      </c>
      <c r="EB49" s="0" t="n">
        <f aca="false">AN49*$AQ49</f>
        <v>0</v>
      </c>
      <c r="EC49" s="0" t="n">
        <f aca="false">AO49*$AQ49</f>
        <v>0</v>
      </c>
      <c r="ED49" s="29" t="n">
        <f aca="false">AP49*$AQ49</f>
        <v>0</v>
      </c>
      <c r="EE49" s="29" t="n">
        <f aca="false">AC49*AG49</f>
        <v>0</v>
      </c>
      <c r="EF49" s="29" t="n">
        <f aca="false">CB49*CN49</f>
        <v>0</v>
      </c>
      <c r="EG49" s="30" t="n">
        <v>0</v>
      </c>
      <c r="EH49" s="33" t="n">
        <f aca="false">CD49</f>
        <v>1</v>
      </c>
      <c r="EI49" s="83" t="n">
        <f aca="false">BU49</f>
        <v>0</v>
      </c>
      <c r="EJ49" s="83" t="n">
        <f aca="false">BV49</f>
        <v>0</v>
      </c>
      <c r="EK49" s="33" t="n">
        <f aca="false">CC49</f>
        <v>1</v>
      </c>
      <c r="EL49" s="33" t="n">
        <f aca="false">CG49</f>
        <v>0</v>
      </c>
      <c r="EM49" s="33" t="n">
        <f aca="false">CJ49</f>
        <v>1</v>
      </c>
      <c r="EN49" s="71" t="n">
        <f aca="false">BR49</f>
        <v>0</v>
      </c>
      <c r="EO49" s="33" t="n">
        <f aca="false">BS49</f>
        <v>0</v>
      </c>
      <c r="EP49" s="71" t="n">
        <f aca="false">CB49</f>
        <v>0</v>
      </c>
      <c r="EQ49" s="33" t="n">
        <f aca="false">BX49</f>
        <v>0</v>
      </c>
      <c r="ER49" s="33" t="n">
        <f aca="false">BZ49</f>
        <v>0</v>
      </c>
      <c r="ES49" s="33" t="n">
        <f aca="false">BT49</f>
        <v>0</v>
      </c>
      <c r="ET49" s="33" t="n">
        <f aca="false">BY49</f>
        <v>0</v>
      </c>
      <c r="EU49" s="33" t="n">
        <f aca="false">CE49</f>
        <v>0</v>
      </c>
      <c r="EV49" s="33" t="n">
        <f aca="false">CF49</f>
        <v>0</v>
      </c>
      <c r="EW49" s="70" t="n">
        <f aca="false">CH49</f>
        <v>0</v>
      </c>
      <c r="EX49" s="33" t="n">
        <f aca="false">CI49</f>
        <v>0</v>
      </c>
      <c r="EY49" s="71" t="n">
        <f aca="false">BW49</f>
        <v>0</v>
      </c>
      <c r="EZ49" s="71" t="n">
        <f aca="false">CA49</f>
        <v>0</v>
      </c>
    </row>
    <row r="50" customFormat="false" ht="14.45" hidden="false" customHeight="false" outlineLevel="0" collapsed="false">
      <c r="A50" s="33" t="n">
        <v>46</v>
      </c>
      <c r="B50" s="1" t="s">
        <v>254</v>
      </c>
      <c r="E50" s="1" t="s">
        <v>596</v>
      </c>
      <c r="F50" s="1" t="s">
        <v>597</v>
      </c>
      <c r="G50" s="2" t="s">
        <v>598</v>
      </c>
      <c r="H50" s="1" t="n">
        <v>2010</v>
      </c>
      <c r="I50" s="1" t="s">
        <v>356</v>
      </c>
      <c r="J50" s="99"/>
      <c r="K50" s="137" t="n">
        <v>487</v>
      </c>
      <c r="L50" s="137" t="s">
        <v>261</v>
      </c>
      <c r="M50" s="137" t="s">
        <v>599</v>
      </c>
      <c r="O50" s="177"/>
      <c r="P50" s="177"/>
      <c r="Q50" s="177" t="s">
        <v>599</v>
      </c>
      <c r="R50" s="139"/>
      <c r="S50" s="156"/>
      <c r="T50" s="156"/>
      <c r="U50" s="156"/>
      <c r="V50" s="156"/>
      <c r="W50" s="156"/>
      <c r="X50" s="156" t="n">
        <v>1</v>
      </c>
      <c r="Y50" s="157" t="s">
        <v>396</v>
      </c>
      <c r="AC50" s="6" t="n">
        <v>46</v>
      </c>
      <c r="AD50" s="158"/>
      <c r="AE50" s="158"/>
      <c r="AS50" s="159"/>
      <c r="AT50" s="159"/>
      <c r="AU50" s="159"/>
      <c r="AV50" s="160"/>
      <c r="BG50" s="161"/>
      <c r="BH50" s="162"/>
      <c r="BI50" s="162"/>
      <c r="BJ50" s="163"/>
      <c r="BK50" s="162"/>
      <c r="BL50" s="162"/>
      <c r="BM50" s="162"/>
      <c r="BN50" s="162"/>
      <c r="BU50" s="152"/>
      <c r="BV50" s="83"/>
      <c r="BW50" s="156" t="n">
        <v>0</v>
      </c>
      <c r="BX50" s="156" t="n">
        <v>0</v>
      </c>
      <c r="BY50" s="156" t="n">
        <v>0</v>
      </c>
      <c r="BZ50" s="156" t="n">
        <v>0</v>
      </c>
      <c r="CA50" s="164" t="n">
        <v>0</v>
      </c>
      <c r="CB50" s="156" t="n">
        <v>0</v>
      </c>
      <c r="CC50" s="156" t="n">
        <v>0</v>
      </c>
      <c r="CD50" s="165" t="n">
        <v>0</v>
      </c>
      <c r="CE50" s="166" t="n">
        <v>0</v>
      </c>
      <c r="CF50" s="167" t="n">
        <v>0</v>
      </c>
      <c r="CG50" s="167" t="n">
        <v>0</v>
      </c>
      <c r="CH50" s="168" t="n">
        <v>0</v>
      </c>
      <c r="CI50" s="169" t="n">
        <v>0</v>
      </c>
      <c r="CJ50" s="165" t="n">
        <v>0</v>
      </c>
      <c r="CK50" s="15" t="n">
        <v>0</v>
      </c>
      <c r="CL50" s="16" t="n">
        <v>0</v>
      </c>
      <c r="CM50" s="16" t="n">
        <v>1</v>
      </c>
      <c r="CN50" s="17" t="n">
        <v>0</v>
      </c>
      <c r="CO50" s="18" t="n">
        <f aca="false">$BA50*BN50*(1-$CK50)</f>
        <v>0</v>
      </c>
      <c r="CP50" s="145" t="n">
        <f aca="false">$BA50*BO50*(1-$CK50)</f>
        <v>0</v>
      </c>
      <c r="CQ50" s="146" t="n">
        <f aca="false">$BA50*BQ50*(1-$CK50)</f>
        <v>0</v>
      </c>
      <c r="CR50" s="21" t="n">
        <f aca="false">$BB50*BN50*(1-$CK50)</f>
        <v>0</v>
      </c>
      <c r="CS50" s="19" t="n">
        <f aca="false">$BB50*BO50*(1-$CK50)</f>
        <v>0</v>
      </c>
      <c r="CT50" s="22" t="n">
        <f aca="false">$BB50*BQ50*(1-$CK50)</f>
        <v>0</v>
      </c>
      <c r="CU50" s="147" t="n">
        <v>0</v>
      </c>
      <c r="CV50" s="148" t="n">
        <v>0</v>
      </c>
      <c r="CW50" s="149" t="n">
        <v>1</v>
      </c>
      <c r="CX50" s="218" t="n">
        <v>9</v>
      </c>
      <c r="CY50" s="27" t="n">
        <v>7</v>
      </c>
      <c r="CZ50" s="0" t="n">
        <f aca="false">$H50*AS50</f>
        <v>0</v>
      </c>
      <c r="DA50" s="0" t="n">
        <f aca="false">$H50*AT50</f>
        <v>0</v>
      </c>
      <c r="DB50" s="0" t="n">
        <f aca="false">$H50*AU50</f>
        <v>0</v>
      </c>
      <c r="DC50" s="0" t="n">
        <f aca="false">$H50*AV50</f>
        <v>0</v>
      </c>
      <c r="DD50" s="28" t="n">
        <f aca="false">$H50*AH50</f>
        <v>0</v>
      </c>
      <c r="DE50" s="0" t="n">
        <f aca="false">$H50*AI50</f>
        <v>0</v>
      </c>
      <c r="DF50" s="0" t="n">
        <f aca="false">$H50*AJ50</f>
        <v>0</v>
      </c>
      <c r="DG50" s="0" t="n">
        <f aca="false">$H50*AK50</f>
        <v>0</v>
      </c>
      <c r="DH50" s="0" t="n">
        <f aca="false">$H50*AL50</f>
        <v>0</v>
      </c>
      <c r="DI50" s="0" t="n">
        <f aca="false">$H50*AM50</f>
        <v>0</v>
      </c>
      <c r="DJ50" s="0" t="n">
        <f aca="false">$H50*AN50</f>
        <v>0</v>
      </c>
      <c r="DK50" s="0" t="n">
        <f aca="false">$H50*AO50</f>
        <v>0</v>
      </c>
      <c r="DL50" s="0" t="n">
        <f aca="false">$H50*AP50</f>
        <v>0</v>
      </c>
      <c r="DM50" s="0" t="n">
        <f aca="false">$H50*AQ50</f>
        <v>0</v>
      </c>
      <c r="DN50" s="28" t="n">
        <f aca="false">$H50*BC50</f>
        <v>0</v>
      </c>
      <c r="DO50" s="0" t="n">
        <f aca="false">$H50*BD50</f>
        <v>0</v>
      </c>
      <c r="DP50" s="0" t="n">
        <f aca="false">$H50*BE50</f>
        <v>0</v>
      </c>
      <c r="DQ50" s="0" t="n">
        <f aca="false">$H50*BF50</f>
        <v>0</v>
      </c>
      <c r="DR50" s="0" t="n">
        <f aca="false">$H50*BG50</f>
        <v>0</v>
      </c>
      <c r="DS50" s="0" t="n">
        <f aca="false">$H50*BH50</f>
        <v>0</v>
      </c>
      <c r="DT50" s="0" t="n">
        <f aca="false">$H50*BI50</f>
        <v>0</v>
      </c>
      <c r="DU50" s="29" t="n">
        <f aca="false">$H50*BJ50</f>
        <v>0</v>
      </c>
      <c r="DV50" s="0" t="n">
        <f aca="false">AH50*$AQ50</f>
        <v>0</v>
      </c>
      <c r="DW50" s="0" t="n">
        <f aca="false">AI50*$AQ50</f>
        <v>0</v>
      </c>
      <c r="DX50" s="0" t="n">
        <f aca="false">AJ50*$AQ50</f>
        <v>0</v>
      </c>
      <c r="DY50" s="0" t="n">
        <f aca="false">AK50*$AQ50</f>
        <v>0</v>
      </c>
      <c r="DZ50" s="0" t="n">
        <f aca="false">AL50*$AQ50</f>
        <v>0</v>
      </c>
      <c r="EA50" s="0" t="n">
        <f aca="false">AM50*$AQ50</f>
        <v>0</v>
      </c>
      <c r="EB50" s="0" t="n">
        <f aca="false">AN50*$AQ50</f>
        <v>0</v>
      </c>
      <c r="EC50" s="0" t="n">
        <f aca="false">AO50*$AQ50</f>
        <v>0</v>
      </c>
      <c r="ED50" s="29" t="n">
        <f aca="false">AP50*$AQ50</f>
        <v>0</v>
      </c>
      <c r="EE50" s="29" t="n">
        <f aca="false">AC50*AG50</f>
        <v>0</v>
      </c>
      <c r="EF50" s="29" t="n">
        <f aca="false">CB50*CN50</f>
        <v>0</v>
      </c>
      <c r="EG50" s="30" t="n">
        <v>0</v>
      </c>
      <c r="EH50" s="33" t="n">
        <f aca="false">CD50</f>
        <v>0</v>
      </c>
      <c r="EI50" s="83" t="n">
        <f aca="false">BU50</f>
        <v>0</v>
      </c>
      <c r="EJ50" s="83" t="n">
        <f aca="false">BV50</f>
        <v>0</v>
      </c>
      <c r="EK50" s="33" t="n">
        <f aca="false">CC50</f>
        <v>0</v>
      </c>
      <c r="EL50" s="33" t="n">
        <f aca="false">CG50</f>
        <v>0</v>
      </c>
      <c r="EM50" s="33" t="n">
        <f aca="false">CJ50</f>
        <v>0</v>
      </c>
      <c r="EN50" s="71" t="n">
        <f aca="false">BR50</f>
        <v>0</v>
      </c>
      <c r="EO50" s="33" t="n">
        <f aca="false">BS50</f>
        <v>0</v>
      </c>
      <c r="EP50" s="71" t="n">
        <f aca="false">CB50</f>
        <v>0</v>
      </c>
      <c r="EQ50" s="33" t="n">
        <f aca="false">BX50</f>
        <v>0</v>
      </c>
      <c r="ER50" s="33" t="n">
        <f aca="false">BZ50</f>
        <v>0</v>
      </c>
      <c r="ES50" s="33" t="n">
        <f aca="false">BT50</f>
        <v>0</v>
      </c>
      <c r="ET50" s="33" t="n">
        <f aca="false">BY50</f>
        <v>0</v>
      </c>
      <c r="EU50" s="33" t="n">
        <f aca="false">CE50</f>
        <v>0</v>
      </c>
      <c r="EV50" s="33" t="n">
        <f aca="false">CF50</f>
        <v>0</v>
      </c>
      <c r="EW50" s="70" t="n">
        <f aca="false">CH50</f>
        <v>0</v>
      </c>
      <c r="EX50" s="33" t="n">
        <f aca="false">CI50</f>
        <v>0</v>
      </c>
      <c r="EY50" s="71" t="n">
        <f aca="false">BW50</f>
        <v>0</v>
      </c>
      <c r="EZ50" s="71" t="n">
        <f aca="false">CA50</f>
        <v>0</v>
      </c>
    </row>
    <row r="51" customFormat="false" ht="14.45" hidden="false" customHeight="false" outlineLevel="0" collapsed="false">
      <c r="A51" s="33" t="n">
        <v>47</v>
      </c>
      <c r="B51" s="1" t="s">
        <v>254</v>
      </c>
      <c r="C51" s="1" t="s">
        <v>325</v>
      </c>
      <c r="E51" s="1" t="s">
        <v>600</v>
      </c>
      <c r="F51" s="1" t="s">
        <v>601</v>
      </c>
      <c r="G51" s="2" t="s">
        <v>602</v>
      </c>
      <c r="H51" s="1" t="n">
        <v>2019</v>
      </c>
      <c r="I51" s="1" t="s">
        <v>603</v>
      </c>
      <c r="J51" s="99" t="s">
        <v>604</v>
      </c>
      <c r="K51" s="137" t="n">
        <v>0</v>
      </c>
      <c r="L51" s="137"/>
      <c r="M51" s="137" t="s">
        <v>605</v>
      </c>
      <c r="Q51" s="4" t="s">
        <v>605</v>
      </c>
      <c r="R51" s="139"/>
      <c r="S51" s="139"/>
      <c r="T51" s="139"/>
      <c r="U51" s="139"/>
      <c r="V51" s="139"/>
      <c r="W51" s="139"/>
      <c r="X51" s="139" t="n">
        <v>1</v>
      </c>
      <c r="Y51" s="157" t="n">
        <v>0</v>
      </c>
      <c r="AC51" s="6" t="n">
        <v>47</v>
      </c>
      <c r="AE51" s="6" t="n">
        <v>1</v>
      </c>
      <c r="AG51" s="6" t="s">
        <v>415</v>
      </c>
      <c r="AI51" s="6" t="s">
        <v>606</v>
      </c>
      <c r="BD51" s="7" t="n">
        <v>1</v>
      </c>
      <c r="BG51" s="9" t="s">
        <v>607</v>
      </c>
      <c r="BU51" s="152"/>
      <c r="BV51" s="83"/>
      <c r="BW51" s="5" t="n">
        <v>0</v>
      </c>
      <c r="BX51" s="5" t="n">
        <v>0</v>
      </c>
      <c r="BY51" s="5" t="n">
        <v>0</v>
      </c>
      <c r="BZ51" s="5" t="n">
        <v>0</v>
      </c>
      <c r="CA51" s="5" t="n">
        <v>1</v>
      </c>
      <c r="CB51" s="5" t="n">
        <v>0</v>
      </c>
      <c r="CC51" s="5" t="n">
        <v>0</v>
      </c>
      <c r="CD51" s="12" t="n">
        <v>0</v>
      </c>
      <c r="CE51" s="13" t="n">
        <v>0</v>
      </c>
      <c r="CF51" s="5" t="n">
        <v>0</v>
      </c>
      <c r="CG51" s="5" t="n">
        <v>0</v>
      </c>
      <c r="CH51" s="12" t="n">
        <v>0</v>
      </c>
      <c r="CI51" s="14" t="n">
        <v>0</v>
      </c>
      <c r="CJ51" s="12" t="n">
        <v>0</v>
      </c>
      <c r="CK51" s="15" t="n">
        <v>0</v>
      </c>
      <c r="CL51" s="16" t="n">
        <v>1</v>
      </c>
      <c r="CM51" s="154" t="n">
        <v>1</v>
      </c>
      <c r="CN51" s="17" t="n">
        <v>0</v>
      </c>
      <c r="CO51" s="18" t="n">
        <f aca="false">$BA51*BN51*(1-$CK51)</f>
        <v>0</v>
      </c>
      <c r="CP51" s="145" t="n">
        <f aca="false">$BA51*BO51*(1-$CK51)</f>
        <v>0</v>
      </c>
      <c r="CQ51" s="146" t="n">
        <f aca="false">$BA51*BQ51*(1-$CK51)</f>
        <v>0</v>
      </c>
      <c r="CR51" s="21" t="n">
        <f aca="false">$BB51*BN51*(1-$CK51)</f>
        <v>0</v>
      </c>
      <c r="CS51" s="19" t="n">
        <f aca="false">$BB51*BO51*(1-$CK51)</f>
        <v>0</v>
      </c>
      <c r="CT51" s="22" t="n">
        <f aca="false">$BB51*BQ51*(1-$CK51)</f>
        <v>0</v>
      </c>
      <c r="CU51" s="147" t="n">
        <v>0</v>
      </c>
      <c r="CV51" s="148" t="n">
        <v>1</v>
      </c>
      <c r="CW51" s="149" t="n">
        <v>0</v>
      </c>
      <c r="CX51" s="218" t="n">
        <v>14</v>
      </c>
      <c r="CY51" s="27" t="n">
        <v>31</v>
      </c>
      <c r="CZ51" s="0" t="n">
        <f aca="false">$H51*AS51</f>
        <v>0</v>
      </c>
      <c r="DA51" s="0" t="n">
        <f aca="false">$H51*AT51</f>
        <v>0</v>
      </c>
      <c r="DB51" s="0" t="n">
        <f aca="false">$H51*AU51</f>
        <v>0</v>
      </c>
      <c r="DC51" s="0" t="n">
        <f aca="false">$H51*AV51</f>
        <v>0</v>
      </c>
      <c r="DD51" s="28" t="n">
        <f aca="false">$H51*AH51</f>
        <v>0</v>
      </c>
      <c r="DE51" s="0" t="e">
        <f aca="false">$H51*#REF!</f>
        <v>#REF!</v>
      </c>
      <c r="DF51" s="0" t="n">
        <f aca="false">$H51*AJ51</f>
        <v>0</v>
      </c>
      <c r="DG51" s="0" t="n">
        <f aca="false">$H51*AK51</f>
        <v>0</v>
      </c>
      <c r="DH51" s="0" t="n">
        <f aca="false">$H51*AL51</f>
        <v>0</v>
      </c>
      <c r="DI51" s="0" t="n">
        <f aca="false">$H51*AM51</f>
        <v>0</v>
      </c>
      <c r="DJ51" s="0" t="n">
        <f aca="false">$H51*AN51</f>
        <v>0</v>
      </c>
      <c r="DK51" s="0" t="n">
        <f aca="false">$H51*AO51</f>
        <v>0</v>
      </c>
      <c r="DL51" s="0" t="n">
        <f aca="false">$H51*AP51</f>
        <v>0</v>
      </c>
      <c r="DM51" s="0" t="n">
        <f aca="false">$H51*AQ51</f>
        <v>0</v>
      </c>
      <c r="DN51" s="28" t="n">
        <f aca="false">$H51*BC51</f>
        <v>0</v>
      </c>
      <c r="DO51" s="0" t="n">
        <f aca="false">$H51*BD51</f>
        <v>2019</v>
      </c>
      <c r="DP51" s="0" t="n">
        <f aca="false">$H51*BE51</f>
        <v>0</v>
      </c>
      <c r="DQ51" s="0" t="n">
        <f aca="false">$H51*BF51</f>
        <v>0</v>
      </c>
      <c r="DR51" s="0" t="e">
        <f aca="false">$H51*BG51</f>
        <v>#VALUE!</v>
      </c>
      <c r="DS51" s="0" t="n">
        <f aca="false">$H51*BH51</f>
        <v>0</v>
      </c>
      <c r="DT51" s="0" t="n">
        <f aca="false">$H51*BI51</f>
        <v>0</v>
      </c>
      <c r="DU51" s="29" t="n">
        <f aca="false">$H51*BJ51</f>
        <v>0</v>
      </c>
      <c r="DV51" s="0" t="n">
        <f aca="false">AH51*$AQ51</f>
        <v>0</v>
      </c>
      <c r="DW51" s="0" t="e">
        <f aca="false">#REF!*$AQ51</f>
        <v>#REF!</v>
      </c>
      <c r="DX51" s="0" t="n">
        <f aca="false">AJ51*$AQ51</f>
        <v>0</v>
      </c>
      <c r="DY51" s="0" t="n">
        <f aca="false">AK51*$AQ51</f>
        <v>0</v>
      </c>
      <c r="DZ51" s="0" t="n">
        <f aca="false">AL51*$AQ51</f>
        <v>0</v>
      </c>
      <c r="EA51" s="0" t="n">
        <f aca="false">AM51*$AQ51</f>
        <v>0</v>
      </c>
      <c r="EB51" s="0" t="n">
        <f aca="false">AN51*$AQ51</f>
        <v>0</v>
      </c>
      <c r="EC51" s="0" t="n">
        <f aca="false">AO51*$AQ51</f>
        <v>0</v>
      </c>
      <c r="ED51" s="29" t="n">
        <f aca="false">AP51*$AQ51</f>
        <v>0</v>
      </c>
      <c r="EE51" s="29" t="e">
        <f aca="false">AC51*AG51</f>
        <v>#VALUE!</v>
      </c>
      <c r="EF51" s="29" t="n">
        <f aca="false">CB51*CN51</f>
        <v>0</v>
      </c>
      <c r="EG51" s="30" t="n">
        <v>0</v>
      </c>
      <c r="EH51" s="33" t="n">
        <f aca="false">CD51</f>
        <v>0</v>
      </c>
      <c r="EI51" s="83" t="n">
        <f aca="false">BU51</f>
        <v>0</v>
      </c>
      <c r="EJ51" s="83" t="n">
        <f aca="false">BV51</f>
        <v>0</v>
      </c>
      <c r="EK51" s="33" t="n">
        <f aca="false">CC51</f>
        <v>0</v>
      </c>
      <c r="EL51" s="33" t="n">
        <f aca="false">CG51</f>
        <v>0</v>
      </c>
      <c r="EM51" s="33" t="n">
        <f aca="false">CJ51</f>
        <v>0</v>
      </c>
      <c r="EN51" s="71" t="n">
        <f aca="false">BR51</f>
        <v>0</v>
      </c>
      <c r="EO51" s="33" t="n">
        <f aca="false">BS51</f>
        <v>0</v>
      </c>
      <c r="EP51" s="71" t="n">
        <f aca="false">CB51</f>
        <v>0</v>
      </c>
      <c r="EQ51" s="33" t="n">
        <f aca="false">BX51</f>
        <v>0</v>
      </c>
      <c r="ER51" s="33" t="n">
        <f aca="false">BZ51</f>
        <v>0</v>
      </c>
      <c r="ES51" s="33" t="n">
        <f aca="false">BT51</f>
        <v>0</v>
      </c>
      <c r="ET51" s="33" t="n">
        <f aca="false">BY51</f>
        <v>0</v>
      </c>
      <c r="EU51" s="33" t="n">
        <f aca="false">CE51</f>
        <v>0</v>
      </c>
      <c r="EV51" s="33" t="n">
        <f aca="false">CF51</f>
        <v>0</v>
      </c>
      <c r="EW51" s="70" t="n">
        <f aca="false">CH51</f>
        <v>0</v>
      </c>
      <c r="EX51" s="33" t="n">
        <f aca="false">CI51</f>
        <v>0</v>
      </c>
      <c r="EY51" s="71" t="n">
        <f aca="false">BW51</f>
        <v>0</v>
      </c>
      <c r="EZ51" s="71" t="n">
        <f aca="false">CA51</f>
        <v>1</v>
      </c>
    </row>
    <row r="52" customFormat="false" ht="43.15" hidden="false" customHeight="false" outlineLevel="0" collapsed="false">
      <c r="A52" s="33" t="n">
        <v>48</v>
      </c>
      <c r="B52" s="1" t="s">
        <v>254</v>
      </c>
      <c r="C52" s="1" t="s">
        <v>608</v>
      </c>
      <c r="E52" s="1" t="s">
        <v>585</v>
      </c>
      <c r="F52" s="1" t="s">
        <v>609</v>
      </c>
      <c r="G52" s="2" t="s">
        <v>610</v>
      </c>
      <c r="H52" s="1" t="n">
        <v>2022</v>
      </c>
      <c r="I52" s="1" t="s">
        <v>494</v>
      </c>
      <c r="J52" s="99"/>
      <c r="K52" s="137" t="n">
        <v>0</v>
      </c>
      <c r="L52" s="137" t="s">
        <v>261</v>
      </c>
      <c r="M52" s="137" t="s">
        <v>611</v>
      </c>
      <c r="N52" s="3" t="s">
        <v>612</v>
      </c>
      <c r="Q52" s="4" t="s">
        <v>611</v>
      </c>
      <c r="R52" s="139"/>
      <c r="S52" s="139"/>
      <c r="T52" s="139"/>
      <c r="U52" s="139"/>
      <c r="V52" s="139"/>
      <c r="W52" s="139"/>
      <c r="X52" s="139" t="n">
        <v>1</v>
      </c>
      <c r="Y52" s="157" t="n">
        <v>0</v>
      </c>
      <c r="AC52" s="158" t="n">
        <v>48</v>
      </c>
      <c r="BR52" s="11" t="n">
        <v>3</v>
      </c>
      <c r="BU52" s="152"/>
      <c r="BV52" s="83"/>
      <c r="BW52" s="5" t="n">
        <v>0</v>
      </c>
      <c r="BX52" s="5" t="n">
        <v>0</v>
      </c>
      <c r="BY52" s="5" t="n">
        <v>0</v>
      </c>
      <c r="BZ52" s="5" t="n">
        <v>0</v>
      </c>
      <c r="CA52" s="5" t="n">
        <v>1</v>
      </c>
      <c r="CB52" s="5" t="n">
        <v>1</v>
      </c>
      <c r="CC52" s="5" t="n">
        <v>1</v>
      </c>
      <c r="CD52" s="12" t="n">
        <v>0</v>
      </c>
      <c r="CE52" s="13" t="n">
        <v>1</v>
      </c>
      <c r="CF52" s="5" t="n">
        <v>1</v>
      </c>
      <c r="CG52" s="5" t="n">
        <v>1</v>
      </c>
      <c r="CH52" s="12" t="n">
        <v>0</v>
      </c>
      <c r="CI52" s="14" t="n">
        <v>1</v>
      </c>
      <c r="CJ52" s="12" t="n">
        <v>0</v>
      </c>
      <c r="CK52" s="15" t="n">
        <v>0</v>
      </c>
      <c r="CL52" s="16" t="n">
        <v>0</v>
      </c>
      <c r="CM52" s="154" t="n">
        <v>1</v>
      </c>
      <c r="CN52" s="17" t="n">
        <v>0</v>
      </c>
      <c r="CO52" s="18" t="n">
        <f aca="false">$BA52*BN52*(1-$CK52)</f>
        <v>0</v>
      </c>
      <c r="CP52" s="145" t="n">
        <f aca="false">$BA52*BO52*(1-$CK52)</f>
        <v>0</v>
      </c>
      <c r="CQ52" s="146" t="n">
        <f aca="false">$BA52*BQ52*(1-$CK52)</f>
        <v>0</v>
      </c>
      <c r="CR52" s="21" t="n">
        <f aca="false">$BB52*BN52*(1-$CK52)</f>
        <v>0</v>
      </c>
      <c r="CS52" s="19" t="n">
        <f aca="false">$BB52*BO52*(1-$CK52)</f>
        <v>0</v>
      </c>
      <c r="CT52" s="22" t="n">
        <f aca="false">$BB52*BQ52*(1-$CK52)</f>
        <v>0</v>
      </c>
      <c r="CU52" s="147" t="n">
        <v>0</v>
      </c>
      <c r="CV52" s="148" t="n">
        <v>0</v>
      </c>
      <c r="CW52" s="149" t="n">
        <v>0</v>
      </c>
      <c r="CX52" s="150"/>
      <c r="CY52" s="27" t="n">
        <v>32</v>
      </c>
      <c r="CZ52" s="0" t="n">
        <f aca="false">$H52*AS52</f>
        <v>0</v>
      </c>
      <c r="DA52" s="0" t="n">
        <f aca="false">$H52*AT52</f>
        <v>0</v>
      </c>
      <c r="DB52" s="0" t="n">
        <f aca="false">$H52*AU52</f>
        <v>0</v>
      </c>
      <c r="DC52" s="0" t="n">
        <f aca="false">$H52*AV52</f>
        <v>0</v>
      </c>
      <c r="DD52" s="28" t="n">
        <f aca="false">$H52*AH52</f>
        <v>0</v>
      </c>
      <c r="DE52" s="0" t="e">
        <f aca="false">$H52*#REF!</f>
        <v>#REF!</v>
      </c>
      <c r="DF52" s="0" t="n">
        <f aca="false">$H52*AJ52</f>
        <v>0</v>
      </c>
      <c r="DG52" s="0" t="n">
        <f aca="false">$H52*AK52</f>
        <v>0</v>
      </c>
      <c r="DH52" s="0" t="n">
        <f aca="false">$H52*AL52</f>
        <v>0</v>
      </c>
      <c r="DI52" s="0" t="n">
        <f aca="false">$H52*AM52</f>
        <v>0</v>
      </c>
      <c r="DJ52" s="0" t="n">
        <f aca="false">$H52*AN52</f>
        <v>0</v>
      </c>
      <c r="DK52" s="0" t="n">
        <f aca="false">$H52*AO52</f>
        <v>0</v>
      </c>
      <c r="DL52" s="0" t="n">
        <f aca="false">$H52*AP52</f>
        <v>0</v>
      </c>
      <c r="DM52" s="0" t="n">
        <f aca="false">$H52*AQ52</f>
        <v>0</v>
      </c>
      <c r="DN52" s="28" t="n">
        <f aca="false">$H52*BC52</f>
        <v>0</v>
      </c>
      <c r="DO52" s="0" t="n">
        <f aca="false">$H52*BD52</f>
        <v>0</v>
      </c>
      <c r="DP52" s="0" t="n">
        <f aca="false">$H52*BE52</f>
        <v>0</v>
      </c>
      <c r="DQ52" s="0" t="n">
        <f aca="false">$H52*BF52</f>
        <v>0</v>
      </c>
      <c r="DR52" s="0" t="n">
        <f aca="false">$H52*BG52</f>
        <v>0</v>
      </c>
      <c r="DS52" s="0" t="n">
        <f aca="false">$H52*BH52</f>
        <v>0</v>
      </c>
      <c r="DT52" s="0" t="n">
        <f aca="false">$H52*BI52</f>
        <v>0</v>
      </c>
      <c r="DU52" s="29" t="n">
        <f aca="false">$H52*BJ52</f>
        <v>0</v>
      </c>
      <c r="DV52" s="0" t="n">
        <f aca="false">AH52*$AQ52</f>
        <v>0</v>
      </c>
      <c r="DW52" s="0" t="e">
        <f aca="false">#REF!*$AQ52</f>
        <v>#REF!</v>
      </c>
      <c r="DX52" s="0" t="n">
        <f aca="false">AJ52*$AQ52</f>
        <v>0</v>
      </c>
      <c r="DY52" s="0" t="n">
        <f aca="false">AK52*$AQ52</f>
        <v>0</v>
      </c>
      <c r="DZ52" s="0" t="n">
        <f aca="false">AL52*$AQ52</f>
        <v>0</v>
      </c>
      <c r="EA52" s="0" t="n">
        <f aca="false">AM52*$AQ52</f>
        <v>0</v>
      </c>
      <c r="EB52" s="0" t="n">
        <f aca="false">AN52*$AQ52</f>
        <v>0</v>
      </c>
      <c r="EC52" s="0" t="n">
        <f aca="false">AO52*$AQ52</f>
        <v>0</v>
      </c>
      <c r="ED52" s="29" t="n">
        <f aca="false">AP52*$AQ52</f>
        <v>0</v>
      </c>
      <c r="EE52" s="29" t="e">
        <f aca="false">AC52*AI51</f>
        <v>#VALUE!</v>
      </c>
      <c r="EF52" s="29" t="n">
        <f aca="false">CB52*CN52</f>
        <v>0</v>
      </c>
      <c r="EG52" s="30" t="n">
        <v>0</v>
      </c>
      <c r="EH52" s="33" t="n">
        <f aca="false">CD52</f>
        <v>0</v>
      </c>
      <c r="EI52" s="83" t="n">
        <f aca="false">BU52</f>
        <v>0</v>
      </c>
      <c r="EJ52" s="83" t="n">
        <f aca="false">BV52</f>
        <v>0</v>
      </c>
      <c r="EK52" s="33" t="n">
        <f aca="false">CC52</f>
        <v>1</v>
      </c>
      <c r="EL52" s="33" t="n">
        <f aca="false">CG52</f>
        <v>1</v>
      </c>
      <c r="EM52" s="33" t="n">
        <f aca="false">CJ52</f>
        <v>0</v>
      </c>
      <c r="EN52" s="71" t="n">
        <f aca="false">BR52</f>
        <v>3</v>
      </c>
      <c r="EO52" s="33" t="n">
        <f aca="false">BS52</f>
        <v>0</v>
      </c>
      <c r="EP52" s="71" t="n">
        <f aca="false">CB52</f>
        <v>1</v>
      </c>
      <c r="EQ52" s="33" t="n">
        <f aca="false">BX52</f>
        <v>0</v>
      </c>
      <c r="ER52" s="33" t="n">
        <f aca="false">BZ52</f>
        <v>0</v>
      </c>
      <c r="ES52" s="33" t="n">
        <f aca="false">BT52</f>
        <v>0</v>
      </c>
      <c r="ET52" s="33" t="n">
        <f aca="false">BY52</f>
        <v>0</v>
      </c>
      <c r="EU52" s="33" t="n">
        <f aca="false">CE52</f>
        <v>1</v>
      </c>
      <c r="EV52" s="33" t="n">
        <f aca="false">CF52</f>
        <v>1</v>
      </c>
      <c r="EW52" s="70" t="n">
        <f aca="false">CH52</f>
        <v>0</v>
      </c>
      <c r="EX52" s="33" t="n">
        <f aca="false">CI52</f>
        <v>1</v>
      </c>
      <c r="EY52" s="71" t="n">
        <f aca="false">BW52</f>
        <v>0</v>
      </c>
      <c r="EZ52" s="71" t="n">
        <f aca="false">CA52</f>
        <v>1</v>
      </c>
    </row>
    <row r="53" customFormat="false" ht="144" hidden="false" customHeight="false" outlineLevel="0" collapsed="false">
      <c r="A53" s="33" t="n">
        <v>49</v>
      </c>
      <c r="B53" s="1" t="s">
        <v>278</v>
      </c>
      <c r="C53" s="1" t="s">
        <v>613</v>
      </c>
      <c r="E53" s="1" t="s">
        <v>614</v>
      </c>
      <c r="F53" s="1" t="s">
        <v>615</v>
      </c>
      <c r="G53" s="2" t="s">
        <v>616</v>
      </c>
      <c r="H53" s="1" t="n">
        <v>2019</v>
      </c>
      <c r="I53" s="1" t="s">
        <v>494</v>
      </c>
      <c r="J53" s="99" t="s">
        <v>617</v>
      </c>
      <c r="K53" s="137" t="n">
        <v>0</v>
      </c>
      <c r="L53" s="137" t="s">
        <v>261</v>
      </c>
      <c r="M53" s="137" t="s">
        <v>618</v>
      </c>
      <c r="N53" s="175" t="s">
        <v>619</v>
      </c>
      <c r="O53" s="177"/>
      <c r="P53" s="177"/>
      <c r="Q53" s="177" t="s">
        <v>618</v>
      </c>
      <c r="R53" s="139"/>
      <c r="S53" s="139"/>
      <c r="T53" s="139"/>
      <c r="U53" s="139"/>
      <c r="V53" s="139"/>
      <c r="W53" s="139"/>
      <c r="X53" s="139" t="n">
        <v>1</v>
      </c>
      <c r="Y53" s="157" t="s">
        <v>396</v>
      </c>
      <c r="AC53" s="6" t="n">
        <v>49</v>
      </c>
      <c r="BU53" s="152"/>
      <c r="BV53" s="83"/>
      <c r="BW53" s="5" t="n">
        <v>1</v>
      </c>
      <c r="BX53" s="5" t="n">
        <v>1</v>
      </c>
      <c r="BY53" s="5" t="n">
        <v>0</v>
      </c>
      <c r="BZ53" s="5" t="n">
        <v>0</v>
      </c>
      <c r="CA53" s="5" t="n">
        <v>0</v>
      </c>
      <c r="CB53" s="5" t="n">
        <v>1</v>
      </c>
      <c r="CC53" s="5" t="n">
        <v>1</v>
      </c>
      <c r="CD53" s="12" t="n">
        <v>1</v>
      </c>
      <c r="CE53" s="13" t="n">
        <v>1</v>
      </c>
      <c r="CF53" s="5" t="n">
        <v>0</v>
      </c>
      <c r="CG53" s="5" t="n">
        <v>1</v>
      </c>
      <c r="CH53" s="12" t="n">
        <v>0</v>
      </c>
      <c r="CI53" s="14" t="n">
        <v>0</v>
      </c>
      <c r="CJ53" s="12" t="n">
        <v>1</v>
      </c>
      <c r="CK53" s="15" t="n">
        <v>0</v>
      </c>
      <c r="CL53" s="16" t="n">
        <v>0</v>
      </c>
      <c r="CM53" s="154" t="n">
        <v>1</v>
      </c>
      <c r="CN53" s="151" t="n">
        <v>0</v>
      </c>
      <c r="CO53" s="18" t="n">
        <f aca="false">$BA53*BN53*(1-$CK53)</f>
        <v>0</v>
      </c>
      <c r="CP53" s="145" t="n">
        <f aca="false">$BA53*BO53*(1-$CK53)</f>
        <v>0</v>
      </c>
      <c r="CQ53" s="146" t="n">
        <f aca="false">$BA53*BQ53*(1-$CK53)</f>
        <v>0</v>
      </c>
      <c r="CR53" s="21" t="n">
        <f aca="false">$BB53*BN53*(1-$CK53)</f>
        <v>0</v>
      </c>
      <c r="CS53" s="19" t="n">
        <f aca="false">$BB53*BO53*(1-$CK53)</f>
        <v>0</v>
      </c>
      <c r="CT53" s="22" t="n">
        <f aca="false">$BB53*BQ53*(1-$CK53)</f>
        <v>0</v>
      </c>
      <c r="CU53" s="147" t="n">
        <v>0</v>
      </c>
      <c r="CV53" s="148" t="n">
        <v>0</v>
      </c>
      <c r="CW53" s="149" t="n">
        <v>0</v>
      </c>
      <c r="CX53" s="150"/>
      <c r="CY53" s="27" t="n">
        <v>46</v>
      </c>
      <c r="CZ53" s="0" t="n">
        <f aca="false">$H53*AS53</f>
        <v>0</v>
      </c>
      <c r="DA53" s="0" t="n">
        <f aca="false">$H53*AT53</f>
        <v>0</v>
      </c>
      <c r="DB53" s="0" t="n">
        <f aca="false">$H53*AU53</f>
        <v>0</v>
      </c>
      <c r="DC53" s="0" t="n">
        <f aca="false">$H53*AV53</f>
        <v>0</v>
      </c>
      <c r="DD53" s="28" t="n">
        <f aca="false">$H53*AH53</f>
        <v>0</v>
      </c>
      <c r="DE53" s="0" t="n">
        <f aca="false">$H53*AI53</f>
        <v>0</v>
      </c>
      <c r="DF53" s="0" t="n">
        <f aca="false">$H53*AJ53</f>
        <v>0</v>
      </c>
      <c r="DG53" s="0" t="n">
        <f aca="false">$H53*AK53</f>
        <v>0</v>
      </c>
      <c r="DH53" s="0" t="n">
        <f aca="false">$H53*AL53</f>
        <v>0</v>
      </c>
      <c r="DI53" s="0" t="n">
        <f aca="false">$H53*AM53</f>
        <v>0</v>
      </c>
      <c r="DJ53" s="0" t="n">
        <f aca="false">$H53*AN53</f>
        <v>0</v>
      </c>
      <c r="DK53" s="0" t="n">
        <f aca="false">$H53*AO53</f>
        <v>0</v>
      </c>
      <c r="DL53" s="0" t="n">
        <f aca="false">$H53*AP53</f>
        <v>0</v>
      </c>
      <c r="DM53" s="0" t="n">
        <f aca="false">$H53*AQ53</f>
        <v>0</v>
      </c>
      <c r="DN53" s="28" t="n">
        <f aca="false">$H53*BC53</f>
        <v>0</v>
      </c>
      <c r="DO53" s="0" t="n">
        <f aca="false">$H53*BD53</f>
        <v>0</v>
      </c>
      <c r="DP53" s="0" t="n">
        <f aca="false">$H53*BE53</f>
        <v>0</v>
      </c>
      <c r="DQ53" s="0" t="n">
        <f aca="false">$H53*BF53</f>
        <v>0</v>
      </c>
      <c r="DR53" s="0" t="n">
        <f aca="false">$H53*BG53</f>
        <v>0</v>
      </c>
      <c r="DS53" s="0" t="n">
        <f aca="false">$H53*BH53</f>
        <v>0</v>
      </c>
      <c r="DT53" s="0" t="n">
        <f aca="false">$H53*BI53</f>
        <v>0</v>
      </c>
      <c r="DU53" s="29" t="n">
        <f aca="false">$H53*BJ53</f>
        <v>0</v>
      </c>
      <c r="DV53" s="0" t="n">
        <f aca="false">AH53*$AQ53</f>
        <v>0</v>
      </c>
      <c r="DW53" s="0" t="n">
        <f aca="false">AI53*$AQ53</f>
        <v>0</v>
      </c>
      <c r="DX53" s="0" t="n">
        <f aca="false">AJ53*$AQ53</f>
        <v>0</v>
      </c>
      <c r="DY53" s="0" t="n">
        <f aca="false">AK53*$AQ53</f>
        <v>0</v>
      </c>
      <c r="DZ53" s="0" t="n">
        <f aca="false">AL53*$AQ53</f>
        <v>0</v>
      </c>
      <c r="EA53" s="0" t="n">
        <f aca="false">AM53*$AQ53</f>
        <v>0</v>
      </c>
      <c r="EB53" s="0" t="n">
        <f aca="false">AN53*$AQ53</f>
        <v>0</v>
      </c>
      <c r="EC53" s="0" t="n">
        <f aca="false">AO53*$AQ53</f>
        <v>0</v>
      </c>
      <c r="ED53" s="29" t="n">
        <f aca="false">AP53*$AQ53</f>
        <v>0</v>
      </c>
      <c r="EE53" s="29" t="n">
        <f aca="false">AC53*AG53</f>
        <v>0</v>
      </c>
      <c r="EF53" s="29" t="n">
        <f aca="false">CB53*CN53</f>
        <v>0</v>
      </c>
      <c r="EG53" s="30" t="n">
        <v>0</v>
      </c>
      <c r="EH53" s="33" t="n">
        <f aca="false">CD53</f>
        <v>1</v>
      </c>
      <c r="EI53" s="83" t="n">
        <f aca="false">BU53</f>
        <v>0</v>
      </c>
      <c r="EJ53" s="83" t="n">
        <f aca="false">BV53</f>
        <v>0</v>
      </c>
      <c r="EK53" s="33" t="n">
        <f aca="false">CC53</f>
        <v>1</v>
      </c>
      <c r="EL53" s="33" t="n">
        <f aca="false">CG53</f>
        <v>1</v>
      </c>
      <c r="EM53" s="33" t="n">
        <f aca="false">CJ53</f>
        <v>1</v>
      </c>
      <c r="EN53" s="71" t="n">
        <f aca="false">BR53</f>
        <v>0</v>
      </c>
      <c r="EO53" s="33" t="n">
        <f aca="false">BS53</f>
        <v>0</v>
      </c>
      <c r="EP53" s="71" t="n">
        <f aca="false">CB53</f>
        <v>1</v>
      </c>
      <c r="EQ53" s="33" t="n">
        <f aca="false">BX53</f>
        <v>1</v>
      </c>
      <c r="ER53" s="33" t="n">
        <f aca="false">BZ53</f>
        <v>0</v>
      </c>
      <c r="ES53" s="33" t="n">
        <f aca="false">BT53</f>
        <v>0</v>
      </c>
      <c r="ET53" s="33" t="n">
        <f aca="false">BY53</f>
        <v>0</v>
      </c>
      <c r="EU53" s="33" t="n">
        <f aca="false">CE53</f>
        <v>1</v>
      </c>
      <c r="EV53" s="33" t="n">
        <f aca="false">CF53</f>
        <v>0</v>
      </c>
      <c r="EW53" s="70" t="n">
        <f aca="false">CH53</f>
        <v>0</v>
      </c>
      <c r="EX53" s="33" t="n">
        <f aca="false">CI53</f>
        <v>0</v>
      </c>
      <c r="EY53" s="71" t="n">
        <f aca="false">BW53</f>
        <v>1</v>
      </c>
      <c r="EZ53" s="71" t="n">
        <f aca="false">CA53</f>
        <v>0</v>
      </c>
    </row>
    <row r="54" customFormat="false" ht="14.45" hidden="false" customHeight="false" outlineLevel="0" collapsed="false">
      <c r="A54" s="33" t="n">
        <v>50</v>
      </c>
      <c r="B54" s="1" t="s">
        <v>491</v>
      </c>
      <c r="F54" s="1" t="s">
        <v>620</v>
      </c>
      <c r="G54" s="2" t="s">
        <v>621</v>
      </c>
      <c r="H54" s="1" t="n">
        <v>2009</v>
      </c>
      <c r="I54" s="1" t="s">
        <v>494</v>
      </c>
      <c r="J54" s="99" t="s">
        <v>622</v>
      </c>
      <c r="K54" s="137" t="n">
        <v>23</v>
      </c>
      <c r="L54" s="137"/>
      <c r="M54" s="137" t="s">
        <v>623</v>
      </c>
      <c r="Q54" s="4" t="s">
        <v>623</v>
      </c>
      <c r="R54" s="139"/>
      <c r="S54" s="139"/>
      <c r="T54" s="139" t="n">
        <v>1</v>
      </c>
      <c r="U54" s="139"/>
      <c r="V54" s="139"/>
      <c r="W54" s="139" t="n">
        <v>1</v>
      </c>
      <c r="X54" s="139"/>
      <c r="Y54" s="139"/>
      <c r="AC54" s="6" t="n">
        <v>50</v>
      </c>
      <c r="AJ54" s="219"/>
      <c r="AK54" s="8"/>
      <c r="AL54" s="8"/>
      <c r="AM54" s="8"/>
      <c r="AN54" s="8"/>
      <c r="AO54" s="8"/>
      <c r="AP54" s="8"/>
      <c r="AQ54" s="8"/>
      <c r="AR54" s="8"/>
      <c r="AW54" s="220"/>
      <c r="AX54" s="220"/>
      <c r="BU54" s="152"/>
      <c r="BV54" s="221"/>
      <c r="CM54" s="154"/>
      <c r="CO54" s="222" t="n">
        <f aca="false">$BA54*BN54*(1-$CK54)</f>
        <v>0</v>
      </c>
      <c r="CP54" s="223" t="n">
        <f aca="false">$BA54*BO54*(1-$CK54)</f>
        <v>0</v>
      </c>
      <c r="CQ54" s="224" t="n">
        <f aca="false">$BA54*BQ54*(1-$CK54)</f>
        <v>0</v>
      </c>
      <c r="CR54" s="21" t="n">
        <f aca="false">$BB54*BN54*(1-$CK54)</f>
        <v>0</v>
      </c>
      <c r="CS54" s="19" t="n">
        <f aca="false">$BB54*BO54*(1-$CK54)</f>
        <v>0</v>
      </c>
      <c r="CT54" s="22" t="n">
        <f aca="false">$BB54*BQ54*(1-$CK54)</f>
        <v>0</v>
      </c>
      <c r="CU54" s="147"/>
      <c r="CV54" s="148"/>
      <c r="CW54" s="149"/>
      <c r="CX54" s="150"/>
      <c r="EE54" s="29" t="e">
        <f aca="false">SUM(EE17:EE53)</f>
        <v>#VALUE!</v>
      </c>
      <c r="EF54" s="29" t="n">
        <f aca="false">SUM(EF17:EF53)</f>
        <v>0</v>
      </c>
    </row>
    <row r="55" customFormat="false" ht="43.15" hidden="false" customHeight="false" outlineLevel="0" collapsed="false">
      <c r="A55" s="33" t="n">
        <v>51</v>
      </c>
      <c r="B55" s="1" t="s">
        <v>254</v>
      </c>
      <c r="C55" s="1" t="s">
        <v>325</v>
      </c>
      <c r="E55" s="1" t="s">
        <v>624</v>
      </c>
      <c r="F55" s="1" t="s">
        <v>625</v>
      </c>
      <c r="G55" s="2" t="s">
        <v>626</v>
      </c>
      <c r="H55" s="1" t="n">
        <v>2022</v>
      </c>
      <c r="I55" s="1" t="s">
        <v>283</v>
      </c>
      <c r="J55" s="99"/>
      <c r="K55" s="137" t="n">
        <v>0</v>
      </c>
      <c r="L55" s="137" t="s">
        <v>627</v>
      </c>
      <c r="M55" s="137" t="s">
        <v>628</v>
      </c>
      <c r="N55" s="3" t="s">
        <v>629</v>
      </c>
      <c r="Q55" s="4" t="s">
        <v>628</v>
      </c>
      <c r="R55" s="139"/>
      <c r="S55" s="139"/>
      <c r="T55" s="139" t="n">
        <v>1</v>
      </c>
      <c r="U55" s="139"/>
      <c r="V55" s="139"/>
      <c r="W55" s="139"/>
      <c r="X55" s="139"/>
      <c r="Y55" s="139"/>
      <c r="AC55" s="158" t="n">
        <v>51</v>
      </c>
      <c r="AJ55" s="219"/>
      <c r="AK55" s="8"/>
      <c r="AL55" s="8"/>
      <c r="AM55" s="8"/>
      <c r="AN55" s="8"/>
      <c r="AO55" s="8"/>
      <c r="AP55" s="8"/>
      <c r="AQ55" s="8"/>
      <c r="AR55" s="8"/>
      <c r="AW55" s="220"/>
      <c r="AX55" s="220"/>
      <c r="BU55" s="152"/>
      <c r="BV55" s="221"/>
      <c r="CM55" s="154"/>
      <c r="CO55" s="222" t="n">
        <f aca="false">$BA55*BN55*(1-$CK55)</f>
        <v>0</v>
      </c>
      <c r="CP55" s="223" t="n">
        <f aca="false">$BA55*BO55*(1-$CK55)</f>
        <v>0</v>
      </c>
      <c r="CQ55" s="224" t="n">
        <f aca="false">$BA55*BQ55*(1-$CK55)</f>
        <v>0</v>
      </c>
      <c r="CR55" s="21" t="n">
        <f aca="false">$BB55*BN55*(1-$CK55)</f>
        <v>0</v>
      </c>
      <c r="CS55" s="19" t="n">
        <f aca="false">$BB55*BO55*(1-$CK55)</f>
        <v>0</v>
      </c>
      <c r="CT55" s="22" t="n">
        <f aca="false">$BB55*BQ55*(1-$CK55)</f>
        <v>0</v>
      </c>
      <c r="CU55" s="147"/>
      <c r="CV55" s="148"/>
      <c r="CW55" s="149"/>
      <c r="CX55" s="150"/>
      <c r="CZ55" s="0" t="s">
        <v>124</v>
      </c>
      <c r="DA55" s="0" t="s">
        <v>125</v>
      </c>
      <c r="DB55" s="0" t="s">
        <v>126</v>
      </c>
      <c r="DC55" s="0" t="s">
        <v>31</v>
      </c>
      <c r="DD55" s="225" t="str">
        <f aca="false">DD1</f>
        <v>GPS</v>
      </c>
      <c r="DE55" s="225" t="str">
        <f aca="false">DE1</f>
        <v>Acel</v>
      </c>
      <c r="DF55" s="225" t="str">
        <f aca="false">DF1</f>
        <v>Brujula</v>
      </c>
      <c r="DG55" s="225" t="str">
        <f aca="false">DG1</f>
        <v>Luz</v>
      </c>
      <c r="DH55" s="225" t="str">
        <f aca="false">DH1</f>
        <v>Not</v>
      </c>
      <c r="DI55" s="225" t="str">
        <f aca="false">DI1</f>
        <v>MM in</v>
      </c>
      <c r="DJ55" s="225" t="str">
        <f aca="false">DJ1</f>
        <v>MM Out</v>
      </c>
      <c r="DK55" s="225" t="str">
        <f aca="false">DK1</f>
        <v>PA WIFI</v>
      </c>
      <c r="DL55" s="225" t="str">
        <f aca="false">DL1</f>
        <v>Arduino</v>
      </c>
      <c r="DM55" s="225" t="str">
        <f aca="false">DM1</f>
        <v>wearable?</v>
      </c>
      <c r="DN55" s="225" t="str">
        <f aca="false">DN1</f>
        <v>Seg datos</v>
      </c>
      <c r="DO55" s="225" t="str">
        <f aca="false">DO1</f>
        <v>Offline</v>
      </c>
      <c r="DP55" s="225" t="str">
        <f aca="false">DP1</f>
        <v>Interop</v>
      </c>
      <c r="DQ55" s="225" t="str">
        <f aca="false">DQ1</f>
        <v>AugReal</v>
      </c>
      <c r="DR55" s="225" t="str">
        <f aca="false">DR1</f>
        <v>Art Intl</v>
      </c>
      <c r="DS55" s="225" t="str">
        <f aca="false">DS1</f>
        <v>BigData</v>
      </c>
      <c r="DT55" s="225" t="str">
        <f aca="false">DT1</f>
        <v>Serious G</v>
      </c>
      <c r="DU55" s="225" t="str">
        <f aca="false">DU1</f>
        <v>SocialNets</v>
      </c>
      <c r="DV55" s="225" t="str">
        <f aca="false">DV1</f>
        <v>GPS</v>
      </c>
      <c r="DW55" s="225" t="str">
        <f aca="false">DW1</f>
        <v>Acel</v>
      </c>
      <c r="DX55" s="225" t="str">
        <f aca="false">DX1</f>
        <v>Brujula</v>
      </c>
      <c r="DY55" s="225" t="str">
        <f aca="false">DY1</f>
        <v>Luz</v>
      </c>
      <c r="DZ55" s="225" t="str">
        <f aca="false">DZ1</f>
        <v>Not</v>
      </c>
      <c r="EA55" s="225" t="str">
        <f aca="false">EA1</f>
        <v>MM in</v>
      </c>
      <c r="EB55" s="225" t="str">
        <f aca="false">EB1</f>
        <v>MM Out</v>
      </c>
      <c r="EC55" s="225" t="str">
        <f aca="false">EC1</f>
        <v>PA WIFI</v>
      </c>
      <c r="ED55" s="225" t="str">
        <f aca="false">ED1</f>
        <v>Arduino</v>
      </c>
      <c r="EH55" s="33" t="str">
        <f aca="false">EH3</f>
        <v>Memory</v>
      </c>
      <c r="EI55" s="33" t="str">
        <f aca="false">EI3</f>
        <v>Comm</v>
      </c>
      <c r="EJ55" s="33" t="str">
        <f aca="false">EJ3</f>
        <v>LogicalTh</v>
      </c>
      <c r="EK55" s="33" t="str">
        <f aca="false">EK3</f>
        <v>Percep</v>
      </c>
      <c r="EL55" s="33" t="str">
        <f aca="false">EL3</f>
        <v>Time/plan</v>
      </c>
      <c r="EM55" s="33" t="str">
        <f aca="false">EM3</f>
        <v>Languaje</v>
      </c>
      <c r="EN55" s="71" t="str">
        <f aca="false">EN3</f>
        <v>Screening</v>
      </c>
      <c r="EO55" s="33" t="str">
        <f aca="false">EO3</f>
        <v>Pred/diag</v>
      </c>
      <c r="EP55" s="33" t="str">
        <f aca="false">EP3</f>
        <v>Curativa</v>
      </c>
      <c r="EQ55" s="33" t="str">
        <f aca="false">EQ3</f>
        <v>RemoteAss</v>
      </c>
      <c r="ER55" s="33" t="str">
        <f aca="false">ER3</f>
        <v>Riesgos</v>
      </c>
      <c r="ES55" s="33" t="str">
        <f aca="false">ES3</f>
        <v>Monit</v>
      </c>
      <c r="ET55" s="33" t="str">
        <f aca="false">ET3</f>
        <v>Emerge</v>
      </c>
      <c r="EU55" s="33" t="str">
        <f aca="false">EU3</f>
        <v>RecPers</v>
      </c>
      <c r="EV55" s="33" t="str">
        <f aca="false">EV3</f>
        <v>SocialTh</v>
      </c>
      <c r="EW55" s="33" t="str">
        <f aca="false">EW3</f>
        <v>Track</v>
      </c>
      <c r="EX55" s="33" t="str">
        <f aca="false">EX3</f>
        <v>Location</v>
      </c>
      <c r="EY55" s="33" t="str">
        <f aca="false">EY3</f>
        <v>Rehab</v>
      </c>
      <c r="EZ55" s="33" t="str">
        <f aca="false">EZ3</f>
        <v>Cuidador</v>
      </c>
    </row>
    <row r="56" customFormat="false" ht="129.6" hidden="false" customHeight="false" outlineLevel="0" collapsed="false">
      <c r="A56" s="33" t="n">
        <v>52</v>
      </c>
      <c r="B56" s="1" t="s">
        <v>254</v>
      </c>
      <c r="C56" s="1" t="s">
        <v>630</v>
      </c>
      <c r="E56" s="1" t="s">
        <v>631</v>
      </c>
      <c r="F56" s="1" t="s">
        <v>632</v>
      </c>
      <c r="G56" s="2" t="s">
        <v>633</v>
      </c>
      <c r="H56" s="1" t="n">
        <v>2022</v>
      </c>
      <c r="I56" s="1" t="s">
        <v>530</v>
      </c>
      <c r="J56" s="99" t="s">
        <v>634</v>
      </c>
      <c r="K56" s="137" t="n">
        <v>1</v>
      </c>
      <c r="L56" s="137" t="s">
        <v>261</v>
      </c>
      <c r="M56" s="137" t="s">
        <v>635</v>
      </c>
      <c r="N56" s="3" t="s">
        <v>636</v>
      </c>
      <c r="O56" s="177"/>
      <c r="P56" s="177"/>
      <c r="Q56" s="177" t="s">
        <v>637</v>
      </c>
      <c r="R56" s="139" t="n">
        <v>1</v>
      </c>
      <c r="S56" s="139"/>
      <c r="T56" s="139" t="n">
        <v>1</v>
      </c>
      <c r="U56" s="139"/>
      <c r="V56" s="139"/>
      <c r="W56" s="139"/>
      <c r="X56" s="139"/>
      <c r="Y56" s="139"/>
      <c r="AC56" s="6" t="n">
        <v>52</v>
      </c>
      <c r="AE56" s="6" t="n">
        <v>1</v>
      </c>
      <c r="AJ56" s="219"/>
      <c r="AK56" s="8"/>
      <c r="AL56" s="8" t="s">
        <v>638</v>
      </c>
      <c r="AM56" s="8"/>
      <c r="AN56" s="8"/>
      <c r="AO56" s="8"/>
      <c r="AP56" s="8"/>
      <c r="AQ56" s="8"/>
      <c r="AR56" s="8" t="n">
        <v>30</v>
      </c>
      <c r="AW56" s="220"/>
      <c r="AX56" s="220"/>
      <c r="BU56" s="152"/>
      <c r="BV56" s="221"/>
      <c r="CM56" s="154"/>
      <c r="CO56" s="222" t="n">
        <f aca="false">$BA56*BN56*(1-$CK56)</f>
        <v>0</v>
      </c>
      <c r="CP56" s="223" t="n">
        <f aca="false">$BA56*BO56*(1-$CK56)</f>
        <v>0</v>
      </c>
      <c r="CQ56" s="224" t="n">
        <f aca="false">$BA56*BQ56*(1-$CK56)</f>
        <v>0</v>
      </c>
      <c r="CR56" s="21" t="n">
        <f aca="false">$BB56*BN56*(1-$CK56)</f>
        <v>0</v>
      </c>
      <c r="CS56" s="19" t="n">
        <f aca="false">$BB56*BO56*(1-$CK56)</f>
        <v>0</v>
      </c>
      <c r="CT56" s="22" t="n">
        <f aca="false">$BB56*BQ56*(1-$CK56)</f>
        <v>0</v>
      </c>
      <c r="CU56" s="147"/>
      <c r="CV56" s="148"/>
      <c r="CW56" s="149"/>
      <c r="CX56" s="150"/>
      <c r="CZ56" s="0" t="n">
        <f aca="false">COUNTIF(CZ$5:CZ$53,$CY127)</f>
        <v>0</v>
      </c>
      <c r="DA56" s="0" t="n">
        <f aca="false">COUNTIF(DA$5:DA$53,$CY127)</f>
        <v>0</v>
      </c>
      <c r="DB56" s="0" t="n">
        <f aca="false">COUNTIF(DB$5:DB$53,$CY127)</f>
        <v>0</v>
      </c>
      <c r="DC56" s="0" t="n">
        <f aca="false">COUNTIF(DC$5:DC$53,$CY127)</f>
        <v>0</v>
      </c>
      <c r="DD56" s="28" t="n">
        <f aca="false">COUNTIF(DD$5:DD$53,$CY127)</f>
        <v>0</v>
      </c>
      <c r="DE56" s="0" t="n">
        <f aca="false">COUNTIF(DE$5:DE$53,$CY127)</f>
        <v>0</v>
      </c>
      <c r="DF56" s="0" t="n">
        <f aca="false">COUNTIF(DF$5:DF$53,$CY127)</f>
        <v>0</v>
      </c>
      <c r="DG56" s="0" t="n">
        <f aca="false">COUNTIF(DG$5:DG$53,$CY127)</f>
        <v>0</v>
      </c>
      <c r="DH56" s="0" t="n">
        <f aca="false">COUNTIF(DH$5:DH$53,$CY127)</f>
        <v>0</v>
      </c>
      <c r="DI56" s="0" t="n">
        <f aca="false">COUNTIF(DI$5:DI$53,$CY127)</f>
        <v>0</v>
      </c>
      <c r="DJ56" s="0" t="n">
        <f aca="false">COUNTIF(DJ$5:DJ$53,$CY127)</f>
        <v>0</v>
      </c>
      <c r="DK56" s="0" t="n">
        <f aca="false">COUNTIF(DK$5:DK$53,$CY127)</f>
        <v>0</v>
      </c>
      <c r="DL56" s="0" t="n">
        <f aca="false">COUNTIF(DL$5:DL$53,$CY127)</f>
        <v>0</v>
      </c>
      <c r="DM56" s="0" t="n">
        <f aca="false">COUNTIF(DM$5:DM$53,$CY127)</f>
        <v>0</v>
      </c>
      <c r="DN56" s="28" t="n">
        <f aca="false">COUNTIF(DN$5:DN$53,$CY127)</f>
        <v>0</v>
      </c>
      <c r="DO56" s="0" t="n">
        <f aca="false">COUNTIF(DO$5:DO$53,$CY127)</f>
        <v>0</v>
      </c>
      <c r="DP56" s="0" t="n">
        <f aca="false">COUNTIF(DP$5:DP$53,$CY127)</f>
        <v>0</v>
      </c>
      <c r="DQ56" s="0" t="n">
        <f aca="false">COUNTIF(DQ$5:DQ$53,$CY127)</f>
        <v>0</v>
      </c>
      <c r="DR56" s="0" t="n">
        <f aca="false">COUNTIF(DR$5:DR$53,$CY127)</f>
        <v>0</v>
      </c>
      <c r="DS56" s="0" t="n">
        <f aca="false">COUNTIF(DS$5:DS$53,$CY127)</f>
        <v>0</v>
      </c>
      <c r="DT56" s="0" t="n">
        <f aca="false">COUNTIF(DT$5:DT$53,$CY127)</f>
        <v>0</v>
      </c>
      <c r="DU56" s="0" t="n">
        <f aca="false">COUNTIF(DU$5:DU$53,$CY127)</f>
        <v>0</v>
      </c>
      <c r="DV56" s="225" t="e">
        <f aca="false">SUM(DV5:DV53)</f>
        <v>#VALUE!</v>
      </c>
      <c r="DW56" s="225" t="e">
        <f aca="false">SUM(DW5:DW53)</f>
        <v>#VALUE!</v>
      </c>
      <c r="DX56" s="225" t="n">
        <f aca="false">SUM(DX5:DX53)</f>
        <v>0</v>
      </c>
      <c r="DY56" s="225" t="n">
        <f aca="false">SUM(DY5:DY53)</f>
        <v>0</v>
      </c>
      <c r="DZ56" s="225" t="e">
        <f aca="false">SUM(DZ5:DZ53)</f>
        <v>#VALUE!</v>
      </c>
      <c r="EA56" s="225" t="e">
        <f aca="false">SUM(EA5:EA53)</f>
        <v>#VALUE!</v>
      </c>
      <c r="EB56" s="225" t="n">
        <f aca="false">SUM(EB5:EB53)</f>
        <v>0</v>
      </c>
      <c r="EC56" s="225" t="n">
        <f aca="false">SUM(EC5:EC53)</f>
        <v>0</v>
      </c>
      <c r="ED56" s="225" t="n">
        <f aca="false">SUM(ED5:ED53)</f>
        <v>0</v>
      </c>
      <c r="EE56" s="225"/>
      <c r="EF56" s="225"/>
      <c r="EG56" s="225"/>
      <c r="EH56" s="225" t="n">
        <f aca="false">SUM(EH5:EH53)</f>
        <v>22</v>
      </c>
      <c r="EI56" s="225" t="n">
        <f aca="false">SUM(EI5:EI53)</f>
        <v>0</v>
      </c>
      <c r="EJ56" s="225" t="n">
        <f aca="false">SUM(EJ5:EJ53)</f>
        <v>0</v>
      </c>
      <c r="EK56" s="225" t="n">
        <f aca="false">SUM(EK5:EK53)</f>
        <v>5</v>
      </c>
      <c r="EL56" s="225" t="n">
        <f aca="false">SUM(EL5:EL53)</f>
        <v>13</v>
      </c>
      <c r="EM56" s="225" t="n">
        <f aca="false">SUM(EM5:EM53)</f>
        <v>4</v>
      </c>
      <c r="EN56" s="226" t="n">
        <f aca="false">SUM(EN5:EN53)</f>
        <v>3</v>
      </c>
      <c r="EO56" s="225" t="n">
        <f aca="false">SUM(EO5:EO53)</f>
        <v>0</v>
      </c>
      <c r="EP56" s="225" t="n">
        <f aca="false">SUM(EP5:EP53)</f>
        <v>3</v>
      </c>
      <c r="EQ56" s="225" t="n">
        <f aca="false">SUM(EQ5:EQ53)</f>
        <v>3</v>
      </c>
      <c r="ER56" s="225" t="n">
        <f aca="false">SUM(ER5:ER53)</f>
        <v>4</v>
      </c>
      <c r="ES56" s="225" t="n">
        <f aca="false">SUM(ES5:ES53)</f>
        <v>0</v>
      </c>
      <c r="ET56" s="225" t="n">
        <f aca="false">SUM(ET5:ET53)</f>
        <v>2</v>
      </c>
      <c r="EU56" s="225" t="n">
        <f aca="false">SUM(EU5:EU53)</f>
        <v>7</v>
      </c>
      <c r="EV56" s="225" t="n">
        <f aca="false">SUM(EV5:EV53)</f>
        <v>7</v>
      </c>
      <c r="EW56" s="225" t="n">
        <f aca="false">SUM(EW5:EW53)</f>
        <v>6</v>
      </c>
      <c r="EX56" s="225" t="n">
        <f aca="false">SUM(EX5:EX53)</f>
        <v>10</v>
      </c>
      <c r="EY56" s="225" t="n">
        <f aca="false">SUM(EY5:EY53)</f>
        <v>17</v>
      </c>
      <c r="EZ56" s="225" t="n">
        <f aca="false">SUM(EZ5:EZ53)</f>
        <v>13</v>
      </c>
    </row>
    <row r="57" customFormat="false" ht="14.45" hidden="false" customHeight="false" outlineLevel="0" collapsed="false">
      <c r="A57" s="33" t="n">
        <v>53</v>
      </c>
      <c r="B57" s="1" t="s">
        <v>254</v>
      </c>
      <c r="C57" s="1" t="s">
        <v>575</v>
      </c>
      <c r="E57" s="1" t="s">
        <v>639</v>
      </c>
      <c r="F57" s="1" t="s">
        <v>640</v>
      </c>
      <c r="G57" s="2" t="s">
        <v>641</v>
      </c>
      <c r="H57" s="1" t="n">
        <v>2016</v>
      </c>
      <c r="I57" s="1" t="s">
        <v>283</v>
      </c>
      <c r="J57" s="99" t="s">
        <v>642</v>
      </c>
      <c r="K57" s="137" t="s">
        <v>643</v>
      </c>
      <c r="L57" s="137" t="s">
        <v>627</v>
      </c>
      <c r="M57" s="137" t="s">
        <v>644</v>
      </c>
      <c r="N57" s="3" t="s">
        <v>645</v>
      </c>
      <c r="R57" s="139"/>
      <c r="S57" s="139"/>
      <c r="T57" s="139" t="n">
        <v>1</v>
      </c>
      <c r="U57" s="139"/>
      <c r="V57" s="139"/>
      <c r="W57" s="139"/>
      <c r="X57" s="139"/>
      <c r="Y57" s="139"/>
      <c r="AJ57" s="219"/>
      <c r="AK57" s="8"/>
      <c r="AL57" s="8"/>
      <c r="AM57" s="8"/>
      <c r="AN57" s="8"/>
      <c r="AO57" s="8"/>
      <c r="AP57" s="8"/>
      <c r="AQ57" s="8"/>
      <c r="AR57" s="8"/>
      <c r="AW57" s="220"/>
      <c r="AX57" s="220"/>
      <c r="BU57" s="152"/>
      <c r="BV57" s="221"/>
      <c r="CM57" s="154"/>
      <c r="CO57" s="222"/>
      <c r="CP57" s="223"/>
      <c r="CQ57" s="224"/>
      <c r="CU57" s="147"/>
      <c r="CV57" s="148"/>
      <c r="CW57" s="149"/>
      <c r="CX57" s="150"/>
    </row>
    <row r="58" customFormat="false" ht="28.9" hidden="false" customHeight="false" outlineLevel="0" collapsed="false">
      <c r="A58" s="33" t="n">
        <v>54</v>
      </c>
      <c r="B58" s="1" t="s">
        <v>254</v>
      </c>
      <c r="C58" s="1" t="s">
        <v>646</v>
      </c>
      <c r="E58" s="1" t="s">
        <v>647</v>
      </c>
      <c r="F58" s="1" t="s">
        <v>648</v>
      </c>
      <c r="G58" s="2" t="s">
        <v>649</v>
      </c>
      <c r="H58" s="1" t="n">
        <v>2016</v>
      </c>
      <c r="I58" s="1" t="s">
        <v>650</v>
      </c>
      <c r="J58" s="99" t="s">
        <v>651</v>
      </c>
      <c r="K58" s="137" t="n">
        <v>6</v>
      </c>
      <c r="L58" s="137" t="s">
        <v>261</v>
      </c>
      <c r="M58" s="137" t="s">
        <v>652</v>
      </c>
      <c r="N58" s="175" t="s">
        <v>653</v>
      </c>
      <c r="Q58" s="4" t="s">
        <v>652</v>
      </c>
      <c r="R58" s="139"/>
      <c r="S58" s="139"/>
      <c r="T58" s="139"/>
      <c r="U58" s="139"/>
      <c r="V58" s="139"/>
      <c r="W58" s="139"/>
      <c r="X58" s="139" t="n">
        <v>1</v>
      </c>
      <c r="Y58" s="139"/>
      <c r="AC58" s="158" t="n">
        <v>54</v>
      </c>
      <c r="AJ58" s="219"/>
      <c r="AK58" s="8"/>
      <c r="AL58" s="8"/>
      <c r="AM58" s="8"/>
      <c r="AN58" s="8"/>
      <c r="AO58" s="8"/>
      <c r="AP58" s="8"/>
      <c r="AQ58" s="8"/>
      <c r="AR58" s="8"/>
      <c r="AW58" s="220"/>
      <c r="AX58" s="220"/>
      <c r="BU58" s="152"/>
      <c r="BV58" s="221"/>
      <c r="CM58" s="154"/>
      <c r="CO58" s="222" t="n">
        <f aca="false">$BA58*BN58*(1-$CK58)</f>
        <v>0</v>
      </c>
      <c r="CP58" s="223" t="n">
        <f aca="false">$BA58*BO58*(1-$CK58)</f>
        <v>0</v>
      </c>
      <c r="CQ58" s="224" t="n">
        <f aca="false">$BA58*BQ58*(1-$CK58)</f>
        <v>0</v>
      </c>
      <c r="CR58" s="21" t="n">
        <f aca="false">$BB58*BN58*(1-$CK58)</f>
        <v>0</v>
      </c>
      <c r="CS58" s="19" t="n">
        <f aca="false">$BB58*BO58*(1-$CK58)</f>
        <v>0</v>
      </c>
      <c r="CT58" s="22" t="n">
        <f aca="false">$BB58*BQ58*(1-$CK58)</f>
        <v>0</v>
      </c>
      <c r="CU58" s="147"/>
      <c r="CV58" s="148"/>
      <c r="CW58" s="149"/>
      <c r="CX58" s="150"/>
      <c r="CZ58" s="0" t="n">
        <f aca="false">COUNTIF(CZ$5:CZ$53,$CY129)+CZ57</f>
        <v>0</v>
      </c>
      <c r="DA58" s="0" t="n">
        <f aca="false">COUNTIF(DA$5:DA$53,$CY129)+DA57</f>
        <v>0</v>
      </c>
      <c r="DB58" s="0" t="n">
        <f aca="false">COUNTIF(DB$5:DB$53,$CY129)+DB57</f>
        <v>0</v>
      </c>
      <c r="DC58" s="0" t="n">
        <f aca="false">COUNTIF(DC$5:DC$53,$CY129)+DC57</f>
        <v>0</v>
      </c>
      <c r="DD58" s="28" t="n">
        <f aca="false">COUNTIF(DD$5:DD$53,$CY129)+DD57</f>
        <v>0</v>
      </c>
      <c r="DE58" s="0" t="n">
        <f aca="false">COUNTIF(DE$5:DE$53,$CY129)+DE57</f>
        <v>0</v>
      </c>
      <c r="DF58" s="0" t="n">
        <f aca="false">COUNTIF(DF$5:DF$53,$CY129)+DF57</f>
        <v>0</v>
      </c>
      <c r="DG58" s="0" t="n">
        <f aca="false">COUNTIF(DG$5:DG$53,$CY129)+DG57</f>
        <v>0</v>
      </c>
      <c r="DH58" s="0" t="n">
        <f aca="false">COUNTIF(DH$5:DH$53,$CY129)+DH57</f>
        <v>0</v>
      </c>
      <c r="DI58" s="0" t="n">
        <f aca="false">COUNTIF(DI$5:DI$53,$CY129)+DI57</f>
        <v>0</v>
      </c>
      <c r="DJ58" s="0" t="n">
        <f aca="false">COUNTIF(DJ$5:DJ$53,$CY129)+DJ57</f>
        <v>0</v>
      </c>
      <c r="DK58" s="0" t="n">
        <f aca="false">COUNTIF(DK$5:DK$53,$CY129)+DK57</f>
        <v>0</v>
      </c>
      <c r="DL58" s="0" t="n">
        <f aca="false">COUNTIF(DL$5:DL$53,$CY129)+DL57</f>
        <v>0</v>
      </c>
      <c r="DM58" s="0" t="n">
        <f aca="false">COUNTIF(DM$5:DM$53,$CY129)+DM57</f>
        <v>0</v>
      </c>
      <c r="DN58" s="28" t="n">
        <f aca="false">COUNTIF(DN$5:DN$53,$CY129)+DN57</f>
        <v>0</v>
      </c>
      <c r="DO58" s="0" t="n">
        <f aca="false">COUNTIF(DO$5:DO$53,$CY129)+DO57</f>
        <v>0</v>
      </c>
      <c r="DP58" s="0" t="n">
        <f aca="false">COUNTIF(DP$5:DP$53,$CY129)+DP57</f>
        <v>0</v>
      </c>
      <c r="DQ58" s="0" t="n">
        <f aca="false">COUNTIF(DQ$5:DQ$53,$CY129)+DQ57</f>
        <v>0</v>
      </c>
      <c r="DR58" s="0" t="n">
        <f aca="false">COUNTIF(DR$5:DR$53,$CY129)+DR57</f>
        <v>0</v>
      </c>
      <c r="DS58" s="0" t="n">
        <f aca="false">COUNTIF(DS$5:DS$53,$CY129)+DS57</f>
        <v>0</v>
      </c>
      <c r="DT58" s="0" t="n">
        <f aca="false">COUNTIF(DT$5:DT$53,$CY129)+DT57</f>
        <v>0</v>
      </c>
      <c r="DU58" s="0" t="n">
        <f aca="false">COUNTIF(DU$5:DU$53,$CY129)+DU57</f>
        <v>0</v>
      </c>
    </row>
    <row r="59" customFormat="false" ht="57.6" hidden="false" customHeight="false" outlineLevel="0" collapsed="false">
      <c r="A59" s="33" t="n">
        <v>55</v>
      </c>
      <c r="B59" s="1" t="s">
        <v>254</v>
      </c>
      <c r="C59" s="1" t="s">
        <v>654</v>
      </c>
      <c r="E59" s="1" t="s">
        <v>655</v>
      </c>
      <c r="F59" s="1" t="s">
        <v>656</v>
      </c>
      <c r="G59" s="2" t="s">
        <v>657</v>
      </c>
      <c r="H59" s="1" t="n">
        <v>2016</v>
      </c>
      <c r="I59" s="1" t="s">
        <v>658</v>
      </c>
      <c r="J59" s="99"/>
      <c r="K59" s="137" t="n">
        <v>19</v>
      </c>
      <c r="L59" s="137" t="s">
        <v>261</v>
      </c>
      <c r="M59" s="137" t="s">
        <v>659</v>
      </c>
      <c r="N59" s="3" t="s">
        <v>660</v>
      </c>
      <c r="O59" s="177"/>
      <c r="P59" s="177"/>
      <c r="Q59" s="177" t="s">
        <v>659</v>
      </c>
      <c r="R59" s="139"/>
      <c r="S59" s="139"/>
      <c r="T59" s="139"/>
      <c r="U59" s="139" t="n">
        <v>1</v>
      </c>
      <c r="V59" s="139"/>
      <c r="W59" s="139"/>
      <c r="X59" s="139"/>
      <c r="Y59" s="139"/>
      <c r="AC59" s="6" t="n">
        <v>55</v>
      </c>
      <c r="AE59" s="6" t="n">
        <v>1</v>
      </c>
      <c r="AJ59" s="219"/>
      <c r="AK59" s="8"/>
      <c r="AL59" s="8" t="s">
        <v>288</v>
      </c>
      <c r="AM59" s="8"/>
      <c r="AN59" s="8"/>
      <c r="AO59" s="8"/>
      <c r="AP59" s="8"/>
      <c r="AQ59" s="8"/>
      <c r="AR59" s="8" t="n">
        <v>30</v>
      </c>
      <c r="AW59" s="220"/>
      <c r="AX59" s="220"/>
      <c r="BU59" s="152"/>
      <c r="BV59" s="221"/>
      <c r="CM59" s="154"/>
      <c r="CO59" s="222" t="n">
        <f aca="false">$BA59*BN59*(1-$CK59)</f>
        <v>0</v>
      </c>
      <c r="CP59" s="223" t="n">
        <f aca="false">$BA59*BO59*(1-$CK59)</f>
        <v>0</v>
      </c>
      <c r="CQ59" s="224" t="n">
        <f aca="false">$BA59*BQ59*(1-$CK59)</f>
        <v>0</v>
      </c>
      <c r="CR59" s="21" t="n">
        <f aca="false">$BB59*BN59*(1-$CK59)</f>
        <v>0</v>
      </c>
      <c r="CS59" s="19" t="n">
        <f aca="false">$BB59*BO59*(1-$CK59)</f>
        <v>0</v>
      </c>
      <c r="CT59" s="22" t="n">
        <f aca="false">$BB59*BQ59*(1-$CK59)</f>
        <v>0</v>
      </c>
      <c r="CU59" s="147"/>
      <c r="CV59" s="148"/>
      <c r="CW59" s="149"/>
      <c r="CX59" s="150"/>
      <c r="CZ59" s="0" t="n">
        <f aca="false">COUNTIF(CZ$5:CZ$53,$CY130)+CZ58</f>
        <v>0</v>
      </c>
      <c r="DA59" s="0" t="n">
        <f aca="false">COUNTIF(DA$5:DA$53,$CY130)+DA58</f>
        <v>0</v>
      </c>
      <c r="DB59" s="0" t="n">
        <f aca="false">COUNTIF(DB$5:DB$53,$CY130)+DB58</f>
        <v>0</v>
      </c>
      <c r="DC59" s="0" t="n">
        <f aca="false">COUNTIF(DC$5:DC$53,$CY130)+DC58</f>
        <v>0</v>
      </c>
      <c r="DD59" s="28" t="n">
        <f aca="false">COUNTIF(DD$5:DD$53,$CY130)+DD58</f>
        <v>0</v>
      </c>
      <c r="DE59" s="0" t="n">
        <f aca="false">COUNTIF(DE$5:DE$53,$CY130)+DE58</f>
        <v>0</v>
      </c>
      <c r="DF59" s="0" t="n">
        <f aca="false">COUNTIF(DF$5:DF$53,$CY130)+DF58</f>
        <v>0</v>
      </c>
      <c r="DG59" s="0" t="n">
        <f aca="false">COUNTIF(DG$5:DG$53,$CY130)+DG58</f>
        <v>0</v>
      </c>
      <c r="DH59" s="0" t="n">
        <f aca="false">COUNTIF(DH$5:DH$53,$CY130)+DH58</f>
        <v>0</v>
      </c>
      <c r="DI59" s="0" t="n">
        <f aca="false">COUNTIF(DI$5:DI$53,$CY130)+DI58</f>
        <v>0</v>
      </c>
      <c r="DJ59" s="0" t="n">
        <f aca="false">COUNTIF(DJ$5:DJ$53,$CY130)+DJ58</f>
        <v>0</v>
      </c>
      <c r="DK59" s="0" t="n">
        <f aca="false">COUNTIF(DK$5:DK$53,$CY130)+DK58</f>
        <v>0</v>
      </c>
      <c r="DL59" s="0" t="n">
        <f aca="false">COUNTIF(DL$5:DL$53,$CY130)+DL58</f>
        <v>0</v>
      </c>
      <c r="DM59" s="0" t="n">
        <f aca="false">COUNTIF(DM$5:DM$53,$CY130)+DM58</f>
        <v>0</v>
      </c>
      <c r="DN59" s="28" t="n">
        <f aca="false">COUNTIF(DN$5:DN$53,$CY130)+DN58</f>
        <v>0</v>
      </c>
      <c r="DO59" s="0" t="n">
        <f aca="false">COUNTIF(DO$5:DO$53,$CY130)+DO58</f>
        <v>0</v>
      </c>
      <c r="DP59" s="0" t="n">
        <f aca="false">COUNTIF(DP$5:DP$53,$CY130)+DP58</f>
        <v>0</v>
      </c>
      <c r="DQ59" s="0" t="n">
        <f aca="false">COUNTIF(DQ$5:DQ$53,$CY130)+DQ58</f>
        <v>0</v>
      </c>
      <c r="DR59" s="0" t="n">
        <f aca="false">COUNTIF(DR$5:DR$53,$CY130)+DR58</f>
        <v>0</v>
      </c>
      <c r="DS59" s="0" t="n">
        <f aca="false">COUNTIF(DS$5:DS$53,$CY130)+DS58</f>
        <v>0</v>
      </c>
      <c r="DT59" s="0" t="n">
        <f aca="false">COUNTIF(DT$5:DT$53,$CY130)+DT58</f>
        <v>0</v>
      </c>
      <c r="DU59" s="0" t="n">
        <f aca="false">COUNTIF(DU$5:DU$53,$CY130)+DU58</f>
        <v>0</v>
      </c>
    </row>
    <row r="60" customFormat="false" ht="14.45" hidden="false" customHeight="false" outlineLevel="0" collapsed="false">
      <c r="A60" s="33" t="n">
        <v>56</v>
      </c>
      <c r="B60" s="1" t="s">
        <v>278</v>
      </c>
      <c r="C60" s="1" t="s">
        <v>575</v>
      </c>
      <c r="E60" s="1" t="s">
        <v>661</v>
      </c>
      <c r="F60" s="1" t="s">
        <v>662</v>
      </c>
      <c r="G60" s="2" t="s">
        <v>663</v>
      </c>
      <c r="H60" s="1" t="n">
        <v>2021</v>
      </c>
      <c r="I60" s="1" t="s">
        <v>530</v>
      </c>
      <c r="J60" s="99" t="s">
        <v>664</v>
      </c>
      <c r="K60" s="137" t="n">
        <v>0</v>
      </c>
      <c r="L60" s="137" t="s">
        <v>261</v>
      </c>
      <c r="M60" s="137" t="s">
        <v>665</v>
      </c>
      <c r="Q60" s="4" t="s">
        <v>665</v>
      </c>
      <c r="R60" s="139" t="n">
        <v>1</v>
      </c>
      <c r="S60" s="139"/>
      <c r="T60" s="139"/>
      <c r="U60" s="139"/>
      <c r="V60" s="139"/>
      <c r="W60" s="139"/>
      <c r="X60" s="139"/>
      <c r="Y60" s="139"/>
      <c r="AC60" s="6" t="n">
        <v>56</v>
      </c>
      <c r="AE60" s="6" t="n">
        <v>1</v>
      </c>
      <c r="AJ60" s="219"/>
      <c r="AK60" s="8"/>
      <c r="AL60" s="8" t="s">
        <v>638</v>
      </c>
      <c r="AM60" s="8"/>
      <c r="AN60" s="8"/>
      <c r="AO60" s="8"/>
      <c r="AP60" s="8" t="n">
        <v>4000</v>
      </c>
      <c r="AQ60" s="8"/>
      <c r="AR60" s="8" t="n">
        <v>30</v>
      </c>
      <c r="AW60" s="220"/>
      <c r="AX60" s="220"/>
      <c r="BI60" s="9" t="s">
        <v>666</v>
      </c>
      <c r="BU60" s="152"/>
      <c r="BV60" s="221"/>
      <c r="CM60" s="154"/>
      <c r="CO60" s="222" t="n">
        <f aca="false">$BA60*BN60*(1-$CK60)</f>
        <v>0</v>
      </c>
      <c r="CP60" s="223" t="n">
        <f aca="false">$BA60*BO60*(1-$CK60)</f>
        <v>0</v>
      </c>
      <c r="CQ60" s="224" t="n">
        <f aca="false">$BA60*BQ60*(1-$CK60)</f>
        <v>0</v>
      </c>
      <c r="CR60" s="21" t="n">
        <f aca="false">$BB60*BN60*(1-$CK60)</f>
        <v>0</v>
      </c>
      <c r="CS60" s="19" t="n">
        <f aca="false">$BB60*BO60*(1-$CK60)</f>
        <v>0</v>
      </c>
      <c r="CT60" s="22" t="n">
        <f aca="false">$BB60*BQ60*(1-$CK60)</f>
        <v>0</v>
      </c>
      <c r="CU60" s="147"/>
      <c r="CV60" s="148"/>
      <c r="CW60" s="149"/>
      <c r="CX60" s="150"/>
      <c r="CZ60" s="0" t="n">
        <f aca="false">COUNTIF(CZ$5:CZ$53,$CY131)+CZ59</f>
        <v>0</v>
      </c>
      <c r="DA60" s="0" t="n">
        <f aca="false">COUNTIF(DA$5:DA$53,$CY131)+DA59</f>
        <v>0</v>
      </c>
      <c r="DB60" s="0" t="n">
        <f aca="false">COUNTIF(DB$5:DB$53,$CY131)+DB59</f>
        <v>0</v>
      </c>
      <c r="DC60" s="0" t="n">
        <f aca="false">COUNTIF(DC$5:DC$53,$CY131)+DC59</f>
        <v>0</v>
      </c>
      <c r="DD60" s="28" t="n">
        <f aca="false">COUNTIF(DD$5:DD$53,$CY131)+DD59</f>
        <v>0</v>
      </c>
      <c r="DE60" s="0" t="n">
        <f aca="false">COUNTIF(DE$5:DE$53,$CY131)+DE59</f>
        <v>0</v>
      </c>
      <c r="DF60" s="0" t="n">
        <f aca="false">COUNTIF(DF$5:DF$53,$CY131)+DF59</f>
        <v>0</v>
      </c>
      <c r="DG60" s="0" t="n">
        <f aca="false">COUNTIF(DG$5:DG$53,$CY131)+DG59</f>
        <v>0</v>
      </c>
      <c r="DH60" s="0" t="n">
        <f aca="false">COUNTIF(DH$5:DH$53,$CY131)+DH59</f>
        <v>0</v>
      </c>
      <c r="DI60" s="0" t="n">
        <f aca="false">COUNTIF(DI$5:DI$53,$CY131)+DI59</f>
        <v>0</v>
      </c>
      <c r="DJ60" s="0" t="n">
        <f aca="false">COUNTIF(DJ$5:DJ$53,$CY131)+DJ59</f>
        <v>0</v>
      </c>
      <c r="DK60" s="0" t="n">
        <f aca="false">COUNTIF(DK$5:DK$53,$CY131)+DK59</f>
        <v>0</v>
      </c>
      <c r="DL60" s="0" t="n">
        <f aca="false">COUNTIF(DL$5:DL$53,$CY131)+DL59</f>
        <v>0</v>
      </c>
      <c r="DM60" s="0" t="n">
        <f aca="false">COUNTIF(DM$5:DM$53,$CY131)+DM59</f>
        <v>0</v>
      </c>
      <c r="DN60" s="28" t="n">
        <f aca="false">COUNTIF(DN$5:DN$53,$CY131)+DN59</f>
        <v>0</v>
      </c>
      <c r="DO60" s="0" t="n">
        <f aca="false">COUNTIF(DO$5:DO$53,$CY131)+DO59</f>
        <v>0</v>
      </c>
      <c r="DP60" s="0" t="n">
        <f aca="false">COUNTIF(DP$5:DP$53,$CY131)+DP59</f>
        <v>0</v>
      </c>
      <c r="DQ60" s="0" t="n">
        <f aca="false">COUNTIF(DQ$5:DQ$53,$CY131)+DQ59</f>
        <v>0</v>
      </c>
      <c r="DR60" s="0" t="n">
        <f aca="false">COUNTIF(DR$5:DR$53,$CY131)+DR59</f>
        <v>0</v>
      </c>
      <c r="DS60" s="0" t="n">
        <f aca="false">COUNTIF(DS$5:DS$53,$CY131)+DS59</f>
        <v>0</v>
      </c>
      <c r="DT60" s="0" t="n">
        <f aca="false">COUNTIF(DT$5:DT$53,$CY131)+DT59</f>
        <v>0</v>
      </c>
      <c r="DU60" s="0" t="n">
        <f aca="false">COUNTIF(DU$5:DU$53,$CY131)+DU59</f>
        <v>0</v>
      </c>
    </row>
    <row r="61" customFormat="false" ht="13.85" hidden="false" customHeight="false" outlineLevel="0" collapsed="false">
      <c r="A61" s="33" t="n">
        <v>57</v>
      </c>
      <c r="B61" s="1" t="s">
        <v>254</v>
      </c>
      <c r="C61" s="1" t="s">
        <v>255</v>
      </c>
      <c r="E61" s="1" t="s">
        <v>667</v>
      </c>
      <c r="F61" s="1" t="s">
        <v>668</v>
      </c>
      <c r="G61" s="2" t="s">
        <v>669</v>
      </c>
      <c r="H61" s="1" t="n">
        <v>2003</v>
      </c>
      <c r="I61" s="1" t="s">
        <v>356</v>
      </c>
      <c r="J61" s="99" t="s">
        <v>670</v>
      </c>
      <c r="K61" s="137" t="n">
        <v>82</v>
      </c>
      <c r="L61" s="137" t="s">
        <v>261</v>
      </c>
      <c r="M61" s="137" t="s">
        <v>671</v>
      </c>
      <c r="Q61" s="4" t="s">
        <v>671</v>
      </c>
      <c r="R61" s="139" t="n">
        <v>1</v>
      </c>
      <c r="S61" s="139"/>
      <c r="T61" s="139"/>
      <c r="U61" s="139"/>
      <c r="V61" s="139"/>
      <c r="W61" s="139"/>
      <c r="X61" s="139"/>
      <c r="Y61" s="139"/>
      <c r="AC61" s="158" t="n">
        <v>57</v>
      </c>
      <c r="AE61" s="6" t="n">
        <v>1</v>
      </c>
      <c r="AG61" s="140" t="s">
        <v>672</v>
      </c>
      <c r="AJ61" s="219"/>
      <c r="AK61" s="8"/>
      <c r="AL61" s="8" t="s">
        <v>673</v>
      </c>
      <c r="AM61" s="8" t="s">
        <v>674</v>
      </c>
      <c r="AN61" s="8"/>
      <c r="AO61" s="8"/>
      <c r="AP61" s="8"/>
      <c r="AQ61" s="8" t="n">
        <v>100</v>
      </c>
      <c r="AR61" s="8"/>
      <c r="AW61" s="220"/>
      <c r="AX61" s="220"/>
      <c r="BG61" s="9" t="s">
        <v>675</v>
      </c>
      <c r="BU61" s="152"/>
      <c r="BV61" s="221"/>
      <c r="CM61" s="154"/>
      <c r="CO61" s="222" t="n">
        <f aca="false">$BA61*BN61*(1-$CK61)</f>
        <v>0</v>
      </c>
      <c r="CP61" s="223" t="n">
        <f aca="false">$BA61*BO61*(1-$CK61)</f>
        <v>0</v>
      </c>
      <c r="CQ61" s="224" t="n">
        <f aca="false">$BA61*BQ61*(1-$CK61)</f>
        <v>0</v>
      </c>
      <c r="CR61" s="21" t="n">
        <f aca="false">$BB61*BN61*(1-$CK61)</f>
        <v>0</v>
      </c>
      <c r="CS61" s="19" t="n">
        <f aca="false">$BB61*BO61*(1-$CK61)</f>
        <v>0</v>
      </c>
      <c r="CT61" s="22" t="n">
        <f aca="false">$BB61*BQ61*(1-$CK61)</f>
        <v>0</v>
      </c>
      <c r="CU61" s="147"/>
      <c r="CV61" s="148"/>
      <c r="CW61" s="149"/>
      <c r="CX61" s="150"/>
      <c r="CZ61" s="0" t="n">
        <f aca="false">COUNTIF(CZ$5:CZ$53,$CY132)+CZ60</f>
        <v>0</v>
      </c>
      <c r="DA61" s="0" t="n">
        <f aca="false">COUNTIF(DA$5:DA$53,$CY132)+DA60</f>
        <v>0</v>
      </c>
      <c r="DB61" s="0" t="n">
        <f aca="false">COUNTIF(DB$5:DB$53,$CY132)+DB60</f>
        <v>0</v>
      </c>
      <c r="DC61" s="0" t="n">
        <f aca="false">COUNTIF(DC$5:DC$53,$CY132)+DC60</f>
        <v>0</v>
      </c>
      <c r="DD61" s="28" t="n">
        <f aca="false">COUNTIF(DD$5:DD$53,$CY132)+DD60</f>
        <v>0</v>
      </c>
      <c r="DE61" s="0" t="n">
        <f aca="false">COUNTIF(DE$5:DE$53,$CY132)+DE60</f>
        <v>0</v>
      </c>
      <c r="DF61" s="0" t="n">
        <f aca="false">COUNTIF(DF$5:DF$53,$CY132)+DF60</f>
        <v>0</v>
      </c>
      <c r="DG61" s="0" t="n">
        <f aca="false">COUNTIF(DG$5:DG$53,$CY132)+DG60</f>
        <v>0</v>
      </c>
      <c r="DH61" s="0" t="n">
        <f aca="false">COUNTIF(DH$5:DH$53,$CY132)+DH60</f>
        <v>0</v>
      </c>
      <c r="DI61" s="0" t="n">
        <f aca="false">COUNTIF(DI$5:DI$53,$CY132)+DI60</f>
        <v>0</v>
      </c>
      <c r="DJ61" s="0" t="n">
        <f aca="false">COUNTIF(DJ$5:DJ$53,$CY132)+DJ60</f>
        <v>0</v>
      </c>
      <c r="DK61" s="0" t="n">
        <f aca="false">COUNTIF(DK$5:DK$53,$CY132)+DK60</f>
        <v>0</v>
      </c>
      <c r="DL61" s="0" t="n">
        <f aca="false">COUNTIF(DL$5:DL$53,$CY132)+DL60</f>
        <v>0</v>
      </c>
      <c r="DM61" s="0" t="n">
        <f aca="false">COUNTIF(DM$5:DM$53,$CY132)+DM60</f>
        <v>0</v>
      </c>
      <c r="DN61" s="28" t="n">
        <f aca="false">COUNTIF(DN$5:DN$53,$CY132)+DN60</f>
        <v>0</v>
      </c>
      <c r="DO61" s="0" t="n">
        <f aca="false">COUNTIF(DO$5:DO$53,$CY132)+DO60</f>
        <v>0</v>
      </c>
      <c r="DP61" s="0" t="n">
        <f aca="false">COUNTIF(DP$5:DP$53,$CY132)+DP60</f>
        <v>0</v>
      </c>
      <c r="DQ61" s="0" t="n">
        <f aca="false">COUNTIF(DQ$5:DQ$53,$CY132)+DQ60</f>
        <v>0</v>
      </c>
      <c r="DR61" s="0" t="n">
        <f aca="false">COUNTIF(DR$5:DR$53,$CY132)+DR60</f>
        <v>0</v>
      </c>
      <c r="DS61" s="0" t="n">
        <f aca="false">COUNTIF(DS$5:DS$53,$CY132)+DS60</f>
        <v>0</v>
      </c>
      <c r="DT61" s="0" t="n">
        <f aca="false">COUNTIF(DT$5:DT$53,$CY132)+DT60</f>
        <v>0</v>
      </c>
      <c r="DU61" s="0" t="n">
        <f aca="false">COUNTIF(DU$5:DU$53,$CY132)+DU60</f>
        <v>0</v>
      </c>
    </row>
    <row r="62" customFormat="false" ht="86.45" hidden="false" customHeight="false" outlineLevel="0" collapsed="false">
      <c r="A62" s="33" t="n">
        <v>58</v>
      </c>
      <c r="B62" s="1" t="s">
        <v>491</v>
      </c>
      <c r="E62" s="1" t="s">
        <v>676</v>
      </c>
      <c r="F62" s="1" t="s">
        <v>677</v>
      </c>
      <c r="H62" s="1" t="n">
        <v>2018</v>
      </c>
      <c r="I62" s="1" t="s">
        <v>678</v>
      </c>
      <c r="J62" s="99" t="s">
        <v>679</v>
      </c>
      <c r="K62" s="137" t="n">
        <v>13</v>
      </c>
      <c r="L62" s="137" t="s">
        <v>627</v>
      </c>
      <c r="M62" s="137" t="s">
        <v>680</v>
      </c>
      <c r="N62" s="3" t="s">
        <v>681</v>
      </c>
      <c r="O62" s="177"/>
      <c r="P62" s="177"/>
      <c r="Q62" s="177" t="s">
        <v>680</v>
      </c>
      <c r="R62" s="139" t="n">
        <v>1</v>
      </c>
      <c r="S62" s="139"/>
      <c r="T62" s="139"/>
      <c r="U62" s="139" t="n">
        <v>1</v>
      </c>
      <c r="V62" s="139"/>
      <c r="W62" s="139" t="n">
        <v>1</v>
      </c>
      <c r="X62" s="139"/>
      <c r="Y62" s="139"/>
      <c r="AC62" s="227" t="n">
        <v>58</v>
      </c>
      <c r="AE62" s="6" t="n">
        <v>1</v>
      </c>
      <c r="AJ62" s="219"/>
      <c r="AK62" s="8"/>
      <c r="AL62" s="8" t="s">
        <v>682</v>
      </c>
      <c r="AM62" s="8"/>
      <c r="AN62" s="8"/>
      <c r="AO62" s="8"/>
      <c r="AP62" s="8"/>
      <c r="AQ62" s="8"/>
      <c r="AR62" s="8"/>
      <c r="AW62" s="220"/>
      <c r="AX62" s="220"/>
      <c r="BU62" s="152"/>
      <c r="BV62" s="221"/>
      <c r="CM62" s="154"/>
      <c r="CO62" s="222" t="n">
        <f aca="false">$BA62*BN62*(1-$CK62)</f>
        <v>0</v>
      </c>
      <c r="CP62" s="223" t="n">
        <f aca="false">$BA62*BO62*(1-$CK62)</f>
        <v>0</v>
      </c>
      <c r="CQ62" s="224" t="n">
        <f aca="false">$BA62*BQ62*(1-$CK62)</f>
        <v>0</v>
      </c>
      <c r="CR62" s="21" t="n">
        <f aca="false">$BB62*BN62*(1-$CK62)</f>
        <v>0</v>
      </c>
      <c r="CS62" s="19" t="n">
        <f aca="false">$BB62*BO62*(1-$CK62)</f>
        <v>0</v>
      </c>
      <c r="CT62" s="22" t="n">
        <f aca="false">$BB62*BQ62*(1-$CK62)</f>
        <v>0</v>
      </c>
      <c r="CU62" s="147"/>
      <c r="CV62" s="148"/>
      <c r="CW62" s="149"/>
      <c r="CX62" s="150"/>
      <c r="CZ62" s="0" t="n">
        <f aca="false">COUNTIF(CZ$5:CZ$53,$CY133)+CZ61</f>
        <v>0</v>
      </c>
      <c r="DA62" s="0" t="n">
        <f aca="false">COUNTIF(DA$5:DA$53,$CY133)+DA61</f>
        <v>0</v>
      </c>
      <c r="DB62" s="0" t="n">
        <f aca="false">COUNTIF(DB$5:DB$53,$CY133)+DB61</f>
        <v>0</v>
      </c>
      <c r="DC62" s="0" t="n">
        <f aca="false">COUNTIF(DC$5:DC$53,$CY133)+DC61</f>
        <v>0</v>
      </c>
      <c r="DD62" s="28" t="n">
        <f aca="false">COUNTIF(DD$5:DD$53,$CY133)+DD61</f>
        <v>0</v>
      </c>
      <c r="DE62" s="0" t="n">
        <f aca="false">COUNTIF(DE$5:DE$53,$CY133)+DE61</f>
        <v>0</v>
      </c>
      <c r="DF62" s="0" t="n">
        <f aca="false">COUNTIF(DF$5:DF$53,$CY133)+DF61</f>
        <v>0</v>
      </c>
      <c r="DG62" s="0" t="n">
        <f aca="false">COUNTIF(DG$5:DG$53,$CY133)+DG61</f>
        <v>0</v>
      </c>
      <c r="DH62" s="0" t="n">
        <f aca="false">COUNTIF(DH$5:DH$53,$CY133)+DH61</f>
        <v>0</v>
      </c>
      <c r="DI62" s="0" t="n">
        <f aca="false">COUNTIF(DI$5:DI$53,$CY133)+DI61</f>
        <v>0</v>
      </c>
      <c r="DJ62" s="0" t="n">
        <f aca="false">COUNTIF(DJ$5:DJ$53,$CY133)+DJ61</f>
        <v>0</v>
      </c>
      <c r="DK62" s="0" t="n">
        <f aca="false">COUNTIF(DK$5:DK$53,$CY133)+DK61</f>
        <v>0</v>
      </c>
      <c r="DL62" s="0" t="n">
        <f aca="false">COUNTIF(DL$5:DL$53,$CY133)+DL61</f>
        <v>0</v>
      </c>
      <c r="DM62" s="0" t="n">
        <f aca="false">COUNTIF(DM$5:DM$53,$CY133)+DM61</f>
        <v>0</v>
      </c>
      <c r="DN62" s="28" t="n">
        <f aca="false">COUNTIF(DN$5:DN$53,$CY133)+DN61</f>
        <v>0</v>
      </c>
      <c r="DO62" s="0" t="n">
        <f aca="false">COUNTIF(DO$5:DO$53,$CY133)+DO61</f>
        <v>0</v>
      </c>
      <c r="DP62" s="0" t="n">
        <f aca="false">COUNTIF(DP$5:DP$53,$CY133)+DP61</f>
        <v>0</v>
      </c>
      <c r="DQ62" s="0" t="n">
        <f aca="false">COUNTIF(DQ$5:DQ$53,$CY133)+DQ61</f>
        <v>0</v>
      </c>
      <c r="DR62" s="0" t="n">
        <f aca="false">COUNTIF(DR$5:DR$53,$CY133)+DR61</f>
        <v>0</v>
      </c>
      <c r="DS62" s="0" t="n">
        <f aca="false">COUNTIF(DS$5:DS$53,$CY133)+DS61</f>
        <v>0</v>
      </c>
      <c r="DT62" s="0" t="n">
        <f aca="false">COUNTIF(DT$5:DT$53,$CY133)+DT61</f>
        <v>0</v>
      </c>
      <c r="DU62" s="0" t="n">
        <f aca="false">COUNTIF(DU$5:DU$53,$CY133)+DU61</f>
        <v>0</v>
      </c>
    </row>
    <row r="63" customFormat="false" ht="14.45" hidden="false" customHeight="false" outlineLevel="0" collapsed="false">
      <c r="A63" s="33" t="n">
        <v>59</v>
      </c>
      <c r="B63" s="1" t="s">
        <v>683</v>
      </c>
      <c r="F63" s="1" t="s">
        <v>684</v>
      </c>
      <c r="G63" s="2" t="s">
        <v>685</v>
      </c>
      <c r="H63" s="1" t="n">
        <v>2017</v>
      </c>
      <c r="I63" s="1" t="s">
        <v>686</v>
      </c>
      <c r="J63" s="99"/>
      <c r="K63" s="137" t="n">
        <v>13</v>
      </c>
      <c r="L63" s="137" t="s">
        <v>261</v>
      </c>
      <c r="M63" s="137" t="s">
        <v>687</v>
      </c>
      <c r="N63" s="3" t="s">
        <v>688</v>
      </c>
      <c r="Q63" s="4" t="s">
        <v>687</v>
      </c>
      <c r="R63" s="139"/>
      <c r="S63" s="139"/>
      <c r="T63" s="139" t="n">
        <v>1</v>
      </c>
      <c r="U63" s="139"/>
      <c r="V63" s="139"/>
      <c r="W63" s="139" t="n">
        <v>1</v>
      </c>
      <c r="X63" s="139"/>
      <c r="Y63" s="139"/>
      <c r="AC63" s="227" t="n">
        <v>59</v>
      </c>
      <c r="AJ63" s="219"/>
      <c r="AK63" s="8"/>
      <c r="AL63" s="8"/>
      <c r="AM63" s="8"/>
      <c r="AN63" s="8"/>
      <c r="AO63" s="8"/>
      <c r="AP63" s="8"/>
      <c r="AQ63" s="8"/>
      <c r="AR63" s="8"/>
      <c r="AW63" s="220"/>
      <c r="AX63" s="220"/>
      <c r="BU63" s="152"/>
      <c r="BV63" s="221"/>
      <c r="CM63" s="154"/>
      <c r="CO63" s="222" t="n">
        <f aca="false">$BA63*BN63*(1-$CK63)</f>
        <v>0</v>
      </c>
      <c r="CP63" s="223" t="n">
        <f aca="false">$BA63*BO63*(1-$CK63)</f>
        <v>0</v>
      </c>
      <c r="CQ63" s="224" t="n">
        <f aca="false">$BA63*BQ63*(1-$CK63)</f>
        <v>0</v>
      </c>
      <c r="CR63" s="21" t="n">
        <f aca="false">$BB63*BN63*(1-$CK63)</f>
        <v>0</v>
      </c>
      <c r="CS63" s="19" t="n">
        <f aca="false">$BB63*BO63*(1-$CK63)</f>
        <v>0</v>
      </c>
      <c r="CT63" s="22" t="n">
        <f aca="false">$BB63*BQ63*(1-$CK63)</f>
        <v>0</v>
      </c>
      <c r="CU63" s="147"/>
      <c r="CV63" s="148"/>
      <c r="CW63" s="149"/>
      <c r="CX63" s="150"/>
      <c r="CZ63" s="0" t="n">
        <f aca="false">COUNTIF(CZ$5:CZ$53,$CY134)+CZ62</f>
        <v>0</v>
      </c>
      <c r="DA63" s="0" t="n">
        <f aca="false">COUNTIF(DA$5:DA$53,$CY134)+DA62</f>
        <v>0</v>
      </c>
      <c r="DB63" s="0" t="n">
        <f aca="false">COUNTIF(DB$5:DB$53,$CY134)+DB62</f>
        <v>0</v>
      </c>
      <c r="DC63" s="0" t="n">
        <f aca="false">COUNTIF(DC$5:DC$53,$CY134)+DC62</f>
        <v>0</v>
      </c>
      <c r="DD63" s="28" t="n">
        <f aca="false">COUNTIF(DD$5:DD$53,$CY134)+DD62</f>
        <v>0</v>
      </c>
      <c r="DE63" s="0" t="n">
        <f aca="false">COUNTIF(DE$5:DE$53,$CY134)+DE62</f>
        <v>0</v>
      </c>
      <c r="DF63" s="0" t="n">
        <f aca="false">COUNTIF(DF$5:DF$53,$CY134)+DF62</f>
        <v>0</v>
      </c>
      <c r="DG63" s="0" t="n">
        <f aca="false">COUNTIF(DG$5:DG$53,$CY134)+DG62</f>
        <v>0</v>
      </c>
      <c r="DH63" s="0" t="n">
        <f aca="false">COUNTIF(DH$5:DH$53,$CY134)+DH62</f>
        <v>0</v>
      </c>
      <c r="DI63" s="0" t="n">
        <f aca="false">COUNTIF(DI$5:DI$53,$CY134)+DI62</f>
        <v>0</v>
      </c>
      <c r="DJ63" s="0" t="n">
        <f aca="false">COUNTIF(DJ$5:DJ$53,$CY134)+DJ62</f>
        <v>0</v>
      </c>
      <c r="DK63" s="0" t="n">
        <f aca="false">COUNTIF(DK$5:DK$53,$CY134)+DK62</f>
        <v>0</v>
      </c>
      <c r="DL63" s="0" t="n">
        <f aca="false">COUNTIF(DL$5:DL$53,$CY134)+DL62</f>
        <v>0</v>
      </c>
      <c r="DM63" s="0" t="n">
        <f aca="false">COUNTIF(DM$5:DM$53,$CY134)+DM62</f>
        <v>0</v>
      </c>
      <c r="DN63" s="28" t="n">
        <f aca="false">COUNTIF(DN$5:DN$53,$CY134)+DN62</f>
        <v>0</v>
      </c>
      <c r="DO63" s="0" t="n">
        <f aca="false">COUNTIF(DO$5:DO$53,$CY134)+DO62</f>
        <v>1</v>
      </c>
      <c r="DP63" s="0" t="n">
        <f aca="false">COUNTIF(DP$5:DP$53,$CY134)+DP62</f>
        <v>0</v>
      </c>
      <c r="DQ63" s="0" t="n">
        <f aca="false">COUNTIF(DQ$5:DQ$53,$CY134)+DQ62</f>
        <v>0</v>
      </c>
      <c r="DR63" s="0" t="n">
        <f aca="false">COUNTIF(DR$5:DR$53,$CY134)+DR62</f>
        <v>0</v>
      </c>
      <c r="DS63" s="0" t="n">
        <f aca="false">COUNTIF(DS$5:DS$53,$CY134)+DS62</f>
        <v>0</v>
      </c>
      <c r="DT63" s="0" t="n">
        <f aca="false">COUNTIF(DT$5:DT$53,$CY134)+DT62</f>
        <v>0</v>
      </c>
      <c r="DU63" s="0" t="n">
        <f aca="false">COUNTIF(DU$5:DU$53,$CY134)+DU62</f>
        <v>0</v>
      </c>
    </row>
    <row r="64" customFormat="false" ht="72" hidden="false" customHeight="false" outlineLevel="0" collapsed="false">
      <c r="A64" s="33" t="n">
        <v>60</v>
      </c>
      <c r="B64" s="1" t="s">
        <v>278</v>
      </c>
      <c r="C64" s="1" t="s">
        <v>608</v>
      </c>
      <c r="F64" s="1" t="s">
        <v>689</v>
      </c>
      <c r="G64" s="2" t="s">
        <v>690</v>
      </c>
      <c r="H64" s="1" t="n">
        <v>2006</v>
      </c>
      <c r="I64" s="1" t="s">
        <v>283</v>
      </c>
      <c r="J64" s="99"/>
      <c r="K64" s="137" t="n">
        <v>33</v>
      </c>
      <c r="L64" s="137" t="s">
        <v>691</v>
      </c>
      <c r="M64" s="137" t="s">
        <v>692</v>
      </c>
      <c r="N64" s="3" t="s">
        <v>693</v>
      </c>
      <c r="Q64" s="4" t="s">
        <v>692</v>
      </c>
      <c r="R64" s="139"/>
      <c r="S64" s="139"/>
      <c r="T64" s="139"/>
      <c r="U64" s="139"/>
      <c r="V64" s="139"/>
      <c r="W64" s="139" t="n">
        <v>1</v>
      </c>
      <c r="X64" s="139"/>
      <c r="Y64" s="139"/>
      <c r="AC64" s="228" t="n">
        <v>60</v>
      </c>
      <c r="AE64" s="6" t="n">
        <v>1</v>
      </c>
      <c r="AJ64" s="219"/>
      <c r="AK64" s="8"/>
      <c r="AL64" s="8" t="s">
        <v>694</v>
      </c>
      <c r="AM64" s="8"/>
      <c r="AN64" s="8"/>
      <c r="AO64" s="8"/>
      <c r="AP64" s="8"/>
      <c r="AQ64" s="8"/>
      <c r="AR64" s="8"/>
      <c r="AW64" s="220"/>
      <c r="AX64" s="220"/>
      <c r="BU64" s="152"/>
      <c r="BV64" s="221"/>
      <c r="CM64" s="154"/>
      <c r="CO64" s="222" t="n">
        <f aca="false">$BA64*BN64*(1-$CK64)</f>
        <v>0</v>
      </c>
      <c r="CP64" s="223" t="n">
        <f aca="false">$BA64*BO64*(1-$CK64)</f>
        <v>0</v>
      </c>
      <c r="CQ64" s="224" t="n">
        <f aca="false">$BA64*BQ64*(1-$CK64)</f>
        <v>0</v>
      </c>
      <c r="CR64" s="21" t="n">
        <f aca="false">$BB64*BN64*(1-$CK64)</f>
        <v>0</v>
      </c>
      <c r="CS64" s="19" t="n">
        <f aca="false">$BB64*BO64*(1-$CK64)</f>
        <v>0</v>
      </c>
      <c r="CT64" s="22" t="n">
        <f aca="false">$BB64*BQ64*(1-$CK64)</f>
        <v>0</v>
      </c>
      <c r="CU64" s="147"/>
      <c r="CV64" s="148"/>
      <c r="CW64" s="149"/>
      <c r="CX64" s="150"/>
      <c r="CZ64" s="0" t="n">
        <f aca="false">COUNTIF(CZ$5:CZ$53,$CY135)+CZ63</f>
        <v>0</v>
      </c>
      <c r="DA64" s="0" t="n">
        <f aca="false">COUNTIF(DA$5:DA$53,$CY135)+DA63</f>
        <v>0</v>
      </c>
      <c r="DB64" s="0" t="n">
        <f aca="false">COUNTIF(DB$5:DB$53,$CY135)+DB63</f>
        <v>1</v>
      </c>
      <c r="DC64" s="0" t="n">
        <f aca="false">COUNTIF(DC$5:DC$53,$CY135)+DC63</f>
        <v>0</v>
      </c>
      <c r="DD64" s="28" t="n">
        <f aca="false">COUNTIF(DD$5:DD$53,$CY135)+DD63</f>
        <v>0</v>
      </c>
      <c r="DE64" s="0" t="n">
        <f aca="false">COUNTIF(DE$5:DE$53,$CY135)+DE63</f>
        <v>0</v>
      </c>
      <c r="DF64" s="0" t="n">
        <f aca="false">COUNTIF(DF$5:DF$53,$CY135)+DF63</f>
        <v>0</v>
      </c>
      <c r="DG64" s="0" t="n">
        <f aca="false">COUNTIF(DG$5:DG$53,$CY135)+DG63</f>
        <v>0</v>
      </c>
      <c r="DH64" s="0" t="n">
        <f aca="false">COUNTIF(DH$5:DH$53,$CY135)+DH63</f>
        <v>0</v>
      </c>
      <c r="DI64" s="0" t="n">
        <f aca="false">COUNTIF(DI$5:DI$53,$CY135)+DI63</f>
        <v>0</v>
      </c>
      <c r="DJ64" s="0" t="n">
        <f aca="false">COUNTIF(DJ$5:DJ$53,$CY135)+DJ63</f>
        <v>0</v>
      </c>
      <c r="DK64" s="0" t="n">
        <f aca="false">COUNTIF(DK$5:DK$53,$CY135)+DK63</f>
        <v>0</v>
      </c>
      <c r="DL64" s="0" t="n">
        <f aca="false">COUNTIF(DL$5:DL$53,$CY135)+DL63</f>
        <v>0</v>
      </c>
      <c r="DM64" s="0" t="n">
        <f aca="false">COUNTIF(DM$5:DM$53,$CY135)+DM63</f>
        <v>0</v>
      </c>
      <c r="DN64" s="28" t="n">
        <f aca="false">COUNTIF(DN$5:DN$53,$CY135)+DN63</f>
        <v>1</v>
      </c>
      <c r="DO64" s="0" t="n">
        <f aca="false">COUNTIF(DO$5:DO$53,$CY135)+DO63</f>
        <v>2</v>
      </c>
      <c r="DP64" s="0" t="n">
        <f aca="false">COUNTIF(DP$5:DP$53,$CY135)+DP63</f>
        <v>1</v>
      </c>
      <c r="DQ64" s="0" t="n">
        <f aca="false">COUNTIF(DQ$5:DQ$53,$CY135)+DQ63</f>
        <v>0</v>
      </c>
      <c r="DR64" s="0" t="n">
        <f aca="false">COUNTIF(DR$5:DR$53,$CY135)+DR63</f>
        <v>0</v>
      </c>
      <c r="DS64" s="0" t="n">
        <f aca="false">COUNTIF(DS$5:DS$53,$CY135)+DS63</f>
        <v>0</v>
      </c>
      <c r="DT64" s="0" t="n">
        <f aca="false">COUNTIF(DT$5:DT$53,$CY135)+DT63</f>
        <v>0</v>
      </c>
      <c r="DU64" s="0" t="n">
        <f aca="false">COUNTIF(DU$5:DU$53,$CY135)+DU63</f>
        <v>0</v>
      </c>
      <c r="EO64" s="0" t="s">
        <v>695</v>
      </c>
      <c r="EP64" s="28" t="s">
        <v>99</v>
      </c>
      <c r="EQ64" s="0" t="s">
        <v>696</v>
      </c>
      <c r="ER64" s="0" t="s">
        <v>697</v>
      </c>
      <c r="ES64" s="0" t="s">
        <v>698</v>
      </c>
      <c r="ET64" s="0" t="s">
        <v>150</v>
      </c>
      <c r="EU64" s="28" t="s">
        <v>699</v>
      </c>
    </row>
    <row r="65" customFormat="false" ht="259.15" hidden="false" customHeight="false" outlineLevel="0" collapsed="false">
      <c r="A65" s="0" t="n">
        <v>61</v>
      </c>
      <c r="B65" s="1" t="s">
        <v>254</v>
      </c>
      <c r="C65" s="1" t="s">
        <v>325</v>
      </c>
      <c r="E65" s="1" t="s">
        <v>409</v>
      </c>
      <c r="F65" s="1" t="s">
        <v>700</v>
      </c>
      <c r="G65" s="2" t="s">
        <v>701</v>
      </c>
      <c r="H65" s="1" t="n">
        <v>2020</v>
      </c>
      <c r="I65" s="1" t="s">
        <v>702</v>
      </c>
      <c r="J65" s="99" t="s">
        <v>703</v>
      </c>
      <c r="K65" s="137" t="s">
        <v>285</v>
      </c>
      <c r="L65" s="137" t="s">
        <v>261</v>
      </c>
      <c r="M65" s="137" t="s">
        <v>704</v>
      </c>
      <c r="N65" s="3" t="s">
        <v>705</v>
      </c>
      <c r="O65" s="177"/>
      <c r="P65" s="177"/>
      <c r="Q65" s="177"/>
      <c r="R65" s="139"/>
      <c r="S65" s="139"/>
      <c r="T65" s="139"/>
      <c r="U65" s="139"/>
      <c r="V65" s="139"/>
      <c r="W65" s="139"/>
      <c r="X65" s="139"/>
      <c r="Y65" s="139"/>
      <c r="AC65" s="227" t="n">
        <v>61</v>
      </c>
      <c r="AJ65" s="219"/>
      <c r="AK65" s="8" t="s">
        <v>706</v>
      </c>
      <c r="AL65" s="8" t="s">
        <v>417</v>
      </c>
      <c r="AM65" s="8"/>
      <c r="AN65" s="8"/>
      <c r="AO65" s="8"/>
      <c r="AP65" s="8"/>
      <c r="AQ65" s="8"/>
      <c r="AR65" s="8"/>
      <c r="AW65" s="220"/>
      <c r="AX65" s="220"/>
      <c r="BU65" s="152"/>
      <c r="BV65" s="221"/>
      <c r="CM65" s="154"/>
      <c r="CO65" s="222" t="n">
        <f aca="false">$BA65*BN65*(1-$CK65)</f>
        <v>0</v>
      </c>
      <c r="CP65" s="223" t="n">
        <f aca="false">$BA65*BO65*(1-$CK65)</f>
        <v>0</v>
      </c>
      <c r="CQ65" s="224" t="n">
        <f aca="false">$BA65*BQ65*(1-$CK65)</f>
        <v>0</v>
      </c>
      <c r="CR65" s="21" t="n">
        <f aca="false">$BB65*BN65*(1-$CK65)</f>
        <v>0</v>
      </c>
      <c r="CS65" s="19" t="n">
        <f aca="false">$BB65*BO65*(1-$CK65)</f>
        <v>0</v>
      </c>
      <c r="CT65" s="22" t="n">
        <f aca="false">$BB65*BQ65*(1-$CK65)</f>
        <v>0</v>
      </c>
      <c r="CU65" s="147"/>
      <c r="CV65" s="148"/>
      <c r="CW65" s="149"/>
      <c r="CX65" s="150"/>
      <c r="CZ65" s="0" t="n">
        <f aca="false">COUNTIF(CZ$5:CZ$53,$CY136)+CZ64</f>
        <v>0</v>
      </c>
      <c r="DA65" s="0" t="n">
        <f aca="false">COUNTIF(DA$5:DA$53,$CY136)+DA64</f>
        <v>0</v>
      </c>
      <c r="DB65" s="0" t="n">
        <f aca="false">COUNTIF(DB$5:DB$53,$CY136)+DB64</f>
        <v>1</v>
      </c>
      <c r="DC65" s="0" t="n">
        <f aca="false">COUNTIF(DC$5:DC$53,$CY136)+DC64</f>
        <v>0</v>
      </c>
      <c r="DD65" s="28" t="n">
        <f aca="false">COUNTIF(DD$5:DD$53,$CY136)+DD64</f>
        <v>0</v>
      </c>
      <c r="DE65" s="0" t="n">
        <f aca="false">COUNTIF(DE$5:DE$53,$CY136)+DE64</f>
        <v>0</v>
      </c>
      <c r="DF65" s="0" t="n">
        <f aca="false">COUNTIF(DF$5:DF$53,$CY136)+DF64</f>
        <v>0</v>
      </c>
      <c r="DG65" s="0" t="n">
        <f aca="false">COUNTIF(DG$5:DG$53,$CY136)+DG64</f>
        <v>0</v>
      </c>
      <c r="DH65" s="0" t="n">
        <f aca="false">COUNTIF(DH$5:DH$53,$CY136)+DH64</f>
        <v>0</v>
      </c>
      <c r="DI65" s="0" t="n">
        <f aca="false">COUNTIF(DI$5:DI$53,$CY136)+DI64</f>
        <v>0</v>
      </c>
      <c r="DJ65" s="0" t="n">
        <f aca="false">COUNTIF(DJ$5:DJ$53,$CY136)+DJ64</f>
        <v>0</v>
      </c>
      <c r="DK65" s="0" t="n">
        <f aca="false">COUNTIF(DK$5:DK$53,$CY136)+DK64</f>
        <v>0</v>
      </c>
      <c r="DL65" s="0" t="n">
        <f aca="false">COUNTIF(DL$5:DL$53,$CY136)+DL64</f>
        <v>0</v>
      </c>
      <c r="DM65" s="0" t="n">
        <f aca="false">COUNTIF(DM$5:DM$53,$CY136)+DM64</f>
        <v>0</v>
      </c>
      <c r="DN65" s="28" t="n">
        <f aca="false">COUNTIF(DN$5:DN$53,$CY136)+DN64</f>
        <v>1</v>
      </c>
      <c r="DO65" s="0" t="n">
        <f aca="false">COUNTIF(DO$5:DO$53,$CY136)+DO64</f>
        <v>3</v>
      </c>
      <c r="DP65" s="0" t="n">
        <f aca="false">COUNTIF(DP$5:DP$53,$CY136)+DP64</f>
        <v>1</v>
      </c>
      <c r="DQ65" s="0" t="n">
        <f aca="false">COUNTIF(DQ$5:DQ$53,$CY136)+DQ64</f>
        <v>0</v>
      </c>
      <c r="DR65" s="0" t="n">
        <f aca="false">COUNTIF(DR$5:DR$53,$CY136)+DR64</f>
        <v>0</v>
      </c>
      <c r="DS65" s="0" t="n">
        <f aca="false">COUNTIF(DS$5:DS$53,$CY136)+DS64</f>
        <v>0</v>
      </c>
      <c r="DT65" s="0" t="n">
        <f aca="false">COUNTIF(DT$5:DT$53,$CY136)+DT64</f>
        <v>0</v>
      </c>
      <c r="DU65" s="0" t="n">
        <f aca="false">COUNTIF(DU$5:DU$53,$CY136)+DU64</f>
        <v>0</v>
      </c>
      <c r="EO65" s="225" t="n">
        <f aca="false">SUM(EH56:EM56)</f>
        <v>44</v>
      </c>
      <c r="EP65" s="226" t="n">
        <f aca="false">SUM(EN56:EO56)</f>
        <v>3</v>
      </c>
      <c r="EQ65" s="225" t="n">
        <f aca="false">SUM(EP56:ET56)</f>
        <v>12</v>
      </c>
      <c r="ER65" s="225" t="n">
        <f aca="false">SUM(EU56:EV56)</f>
        <v>14</v>
      </c>
      <c r="ES65" s="225" t="n">
        <f aca="false">SUM(EW56:EX56)</f>
        <v>16</v>
      </c>
      <c r="ET65" s="225" t="n">
        <f aca="false">EY56</f>
        <v>17</v>
      </c>
      <c r="EU65" s="225" t="n">
        <f aca="false">EZ56</f>
        <v>13</v>
      </c>
    </row>
    <row r="66" customFormat="false" ht="57.6" hidden="false" customHeight="false" outlineLevel="0" collapsed="false">
      <c r="A66" s="33" t="n">
        <v>62</v>
      </c>
      <c r="B66" s="1" t="s">
        <v>254</v>
      </c>
      <c r="C66" s="1" t="s">
        <v>279</v>
      </c>
      <c r="E66" s="1" t="s">
        <v>707</v>
      </c>
      <c r="F66" s="1" t="s">
        <v>708</v>
      </c>
      <c r="G66" s="2" t="s">
        <v>709</v>
      </c>
      <c r="H66" s="1" t="n">
        <v>2021</v>
      </c>
      <c r="I66" s="1" t="s">
        <v>710</v>
      </c>
      <c r="J66" s="99" t="s">
        <v>711</v>
      </c>
      <c r="K66" s="137" t="s">
        <v>659</v>
      </c>
      <c r="L66" s="137"/>
      <c r="M66" s="137" t="s">
        <v>712</v>
      </c>
      <c r="N66" s="3" t="s">
        <v>713</v>
      </c>
      <c r="R66" s="139"/>
      <c r="S66" s="139"/>
      <c r="T66" s="139"/>
      <c r="U66" s="139"/>
      <c r="V66" s="139"/>
      <c r="W66" s="139"/>
      <c r="X66" s="139"/>
      <c r="Y66" s="139"/>
      <c r="AC66" s="227" t="n">
        <v>62</v>
      </c>
      <c r="AJ66" s="219"/>
      <c r="AK66" s="8"/>
      <c r="AL66" s="8"/>
      <c r="AM66" s="8"/>
      <c r="AN66" s="8"/>
      <c r="AO66" s="8"/>
      <c r="AP66" s="8"/>
      <c r="AQ66" s="8"/>
      <c r="AR66" s="8"/>
      <c r="AW66" s="220"/>
      <c r="AX66" s="220"/>
      <c r="BU66" s="152"/>
      <c r="BV66" s="221"/>
      <c r="CM66" s="154"/>
      <c r="CO66" s="222" t="n">
        <f aca="false">$BA66*BN66*(1-$CK66)</f>
        <v>0</v>
      </c>
      <c r="CP66" s="223" t="n">
        <f aca="false">$BA66*BO66*(1-$CK66)</f>
        <v>0</v>
      </c>
      <c r="CQ66" s="224" t="n">
        <f aca="false">$BA66*BQ66*(1-$CK66)</f>
        <v>0</v>
      </c>
      <c r="CR66" s="21" t="n">
        <f aca="false">$BB66*BN66*(1-$CK66)</f>
        <v>0</v>
      </c>
      <c r="CS66" s="19" t="n">
        <f aca="false">$BB66*BO66*(1-$CK66)</f>
        <v>0</v>
      </c>
      <c r="CT66" s="22" t="n">
        <f aca="false">$BB66*BQ66*(1-$CK66)</f>
        <v>0</v>
      </c>
      <c r="CU66" s="147"/>
      <c r="CV66" s="148"/>
      <c r="CW66" s="149"/>
      <c r="CX66" s="150"/>
      <c r="CZ66" s="0" t="n">
        <f aca="false">COUNTIF(CZ$5:CZ$53,$CY137)+CZ65</f>
        <v>0</v>
      </c>
      <c r="DA66" s="0" t="n">
        <f aca="false">COUNTIF(DA$5:DA$53,$CY137)+DA65</f>
        <v>0</v>
      </c>
      <c r="DB66" s="0" t="n">
        <f aca="false">COUNTIF(DB$5:DB$53,$CY137)+DB65</f>
        <v>1</v>
      </c>
      <c r="DC66" s="0" t="n">
        <f aca="false">COUNTIF(DC$5:DC$53,$CY137)+DC65</f>
        <v>0</v>
      </c>
      <c r="DD66" s="28" t="n">
        <f aca="false">COUNTIF(DD$5:DD$53,$CY137)+DD65</f>
        <v>0</v>
      </c>
      <c r="DE66" s="0" t="n">
        <f aca="false">COUNTIF(DE$5:DE$53,$CY137)+DE65</f>
        <v>0</v>
      </c>
      <c r="DF66" s="0" t="n">
        <f aca="false">COUNTIF(DF$5:DF$53,$CY137)+DF65</f>
        <v>0</v>
      </c>
      <c r="DG66" s="0" t="n">
        <f aca="false">COUNTIF(DG$5:DG$53,$CY137)+DG65</f>
        <v>0</v>
      </c>
      <c r="DH66" s="0" t="n">
        <f aca="false">COUNTIF(DH$5:DH$53,$CY137)+DH65</f>
        <v>0</v>
      </c>
      <c r="DI66" s="0" t="n">
        <f aca="false">COUNTIF(DI$5:DI$53,$CY137)+DI65</f>
        <v>0</v>
      </c>
      <c r="DJ66" s="0" t="n">
        <f aca="false">COUNTIF(DJ$5:DJ$53,$CY137)+DJ65</f>
        <v>0</v>
      </c>
      <c r="DK66" s="0" t="n">
        <f aca="false">COUNTIF(DK$5:DK$53,$CY137)+DK65</f>
        <v>0</v>
      </c>
      <c r="DL66" s="0" t="n">
        <f aca="false">COUNTIF(DL$5:DL$53,$CY137)+DL65</f>
        <v>0</v>
      </c>
      <c r="DM66" s="0" t="n">
        <f aca="false">COUNTIF(DM$5:DM$53,$CY137)+DM65</f>
        <v>0</v>
      </c>
      <c r="DN66" s="28" t="n">
        <f aca="false">COUNTIF(DN$5:DN$53,$CY137)+DN65</f>
        <v>1</v>
      </c>
      <c r="DO66" s="0" t="n">
        <f aca="false">COUNTIF(DO$5:DO$53,$CY137)+DO65</f>
        <v>3</v>
      </c>
      <c r="DP66" s="0" t="n">
        <f aca="false">COUNTIF(DP$5:DP$53,$CY137)+DP65</f>
        <v>1</v>
      </c>
      <c r="DQ66" s="0" t="n">
        <f aca="false">COUNTIF(DQ$5:DQ$53,$CY137)+DQ65</f>
        <v>0</v>
      </c>
      <c r="DR66" s="0" t="n">
        <f aca="false">COUNTIF(DR$5:DR$53,$CY137)+DR65</f>
        <v>0</v>
      </c>
      <c r="DS66" s="0" t="n">
        <f aca="false">COUNTIF(DS$5:DS$53,$CY137)+DS65</f>
        <v>0</v>
      </c>
      <c r="DT66" s="0" t="n">
        <f aca="false">COUNTIF(DT$5:DT$53,$CY137)+DT65</f>
        <v>0</v>
      </c>
      <c r="DU66" s="0" t="n">
        <f aca="false">COUNTIF(DU$5:DU$53,$CY137)+DU65</f>
        <v>0</v>
      </c>
    </row>
    <row r="67" customFormat="false" ht="244.5" hidden="false" customHeight="false" outlineLevel="0" collapsed="false">
      <c r="A67" s="0" t="n">
        <v>63</v>
      </c>
      <c r="B67" s="1" t="s">
        <v>254</v>
      </c>
      <c r="F67" s="1" t="s">
        <v>714</v>
      </c>
      <c r="G67" s="2" t="s">
        <v>715</v>
      </c>
      <c r="H67" s="1" t="n">
        <v>2016</v>
      </c>
      <c r="I67" s="1" t="s">
        <v>494</v>
      </c>
      <c r="J67" s="99"/>
      <c r="K67" s="137" t="s">
        <v>716</v>
      </c>
      <c r="L67" s="137" t="s">
        <v>627</v>
      </c>
      <c r="M67" s="137" t="s">
        <v>717</v>
      </c>
      <c r="N67" s="3" t="s">
        <v>718</v>
      </c>
      <c r="P67" s="4" t="s">
        <v>719</v>
      </c>
      <c r="R67" s="139"/>
      <c r="S67" s="139"/>
      <c r="T67" s="139"/>
      <c r="U67" s="139"/>
      <c r="V67" s="139"/>
      <c r="W67" s="139"/>
      <c r="X67" s="139"/>
      <c r="Y67" s="139"/>
      <c r="AC67" s="228" t="n">
        <v>63</v>
      </c>
      <c r="AJ67" s="219"/>
      <c r="AK67" s="8"/>
      <c r="AL67" s="8"/>
      <c r="AM67" s="8"/>
      <c r="AN67" s="8"/>
      <c r="AO67" s="8"/>
      <c r="AP67" s="8"/>
      <c r="AQ67" s="8"/>
      <c r="AR67" s="8"/>
      <c r="AW67" s="220"/>
      <c r="AX67" s="220"/>
      <c r="BU67" s="152"/>
      <c r="BV67" s="221"/>
      <c r="CM67" s="154"/>
      <c r="CO67" s="222" t="n">
        <f aca="false">$BA67*BN67*(1-$CK67)</f>
        <v>0</v>
      </c>
      <c r="CP67" s="223" t="n">
        <f aca="false">$BA67*BO67*(1-$CK67)</f>
        <v>0</v>
      </c>
      <c r="CQ67" s="224" t="n">
        <f aca="false">$BA67*BQ67*(1-$CK67)</f>
        <v>0</v>
      </c>
      <c r="CR67" s="21" t="n">
        <f aca="false">$BB67*BN67*(1-$CK67)</f>
        <v>0</v>
      </c>
      <c r="CS67" s="19" t="n">
        <f aca="false">$BB67*BO67*(1-$CK67)</f>
        <v>0</v>
      </c>
      <c r="CT67" s="22" t="n">
        <f aca="false">$BB67*BQ67*(1-$CK67)</f>
        <v>0</v>
      </c>
      <c r="CU67" s="147"/>
      <c r="CV67" s="148"/>
      <c r="CW67" s="149"/>
      <c r="CX67" s="150"/>
    </row>
    <row r="68" customFormat="false" ht="14.45" hidden="false" customHeight="false" outlineLevel="0" collapsed="false">
      <c r="A68" s="33" t="n">
        <v>64</v>
      </c>
      <c r="B68" s="1" t="s">
        <v>254</v>
      </c>
      <c r="C68" s="1" t="s">
        <v>575</v>
      </c>
      <c r="E68" s="1" t="s">
        <v>585</v>
      </c>
      <c r="F68" s="1" t="s">
        <v>720</v>
      </c>
      <c r="G68" s="2" t="s">
        <v>587</v>
      </c>
      <c r="H68" s="1" t="n">
        <v>2015</v>
      </c>
      <c r="I68" s="1" t="s">
        <v>494</v>
      </c>
      <c r="J68" s="99" t="s">
        <v>721</v>
      </c>
      <c r="K68" s="137" t="s">
        <v>722</v>
      </c>
      <c r="L68" s="137"/>
      <c r="M68" s="137" t="s">
        <v>723</v>
      </c>
      <c r="O68" s="177"/>
      <c r="P68" s="177"/>
      <c r="Q68" s="177"/>
      <c r="R68" s="139"/>
      <c r="S68" s="139"/>
      <c r="T68" s="139"/>
      <c r="U68" s="139"/>
      <c r="V68" s="139"/>
      <c r="W68" s="139"/>
      <c r="X68" s="139"/>
      <c r="Y68" s="139"/>
      <c r="AC68" s="227" t="n">
        <v>64</v>
      </c>
      <c r="AJ68" s="219"/>
      <c r="AK68" s="8"/>
      <c r="AL68" s="8"/>
      <c r="AM68" s="8"/>
      <c r="AN68" s="8"/>
      <c r="AO68" s="8"/>
      <c r="AP68" s="8"/>
      <c r="AQ68" s="8"/>
      <c r="AR68" s="8"/>
      <c r="AW68" s="220"/>
      <c r="AX68" s="220"/>
      <c r="BU68" s="152"/>
      <c r="BV68" s="221"/>
      <c r="CM68" s="154"/>
      <c r="CO68" s="222" t="n">
        <f aca="false">$BA68*BN68*(1-$CK68)</f>
        <v>0</v>
      </c>
      <c r="CP68" s="223" t="n">
        <f aca="false">$BA68*BO68*(1-$CK68)</f>
        <v>0</v>
      </c>
      <c r="CQ68" s="224" t="n">
        <f aca="false">$BA68*BQ68*(1-$CK68)</f>
        <v>0</v>
      </c>
      <c r="CR68" s="21" t="n">
        <f aca="false">$BB68*BN68*(1-$CK68)</f>
        <v>0</v>
      </c>
      <c r="CS68" s="19" t="n">
        <f aca="false">$BB68*BO68*(1-$CK68)</f>
        <v>0</v>
      </c>
      <c r="CT68" s="22" t="n">
        <f aca="false">$BB68*BQ68*(1-$CK68)</f>
        <v>0</v>
      </c>
      <c r="CU68" s="147"/>
      <c r="CV68" s="148"/>
      <c r="CW68" s="149"/>
      <c r="CX68" s="150"/>
    </row>
    <row r="69" customFormat="false" ht="259.15" hidden="false" customHeight="false" outlineLevel="0" collapsed="false">
      <c r="A69" s="0" t="n">
        <v>65</v>
      </c>
      <c r="B69" s="1" t="s">
        <v>254</v>
      </c>
      <c r="C69" s="1" t="s">
        <v>575</v>
      </c>
      <c r="E69" s="1" t="s">
        <v>724</v>
      </c>
      <c r="F69" s="1" t="s">
        <v>725</v>
      </c>
      <c r="G69" s="2" t="s">
        <v>726</v>
      </c>
      <c r="H69" s="1" t="n">
        <v>2022</v>
      </c>
      <c r="I69" s="1" t="s">
        <v>283</v>
      </c>
      <c r="J69" s="99" t="s">
        <v>727</v>
      </c>
      <c r="K69" s="137" t="s">
        <v>396</v>
      </c>
      <c r="L69" s="137"/>
      <c r="M69" s="137" t="s">
        <v>728</v>
      </c>
      <c r="N69" s="3" t="s">
        <v>729</v>
      </c>
      <c r="P69" s="4" t="s">
        <v>730</v>
      </c>
      <c r="Q69" s="4" t="s">
        <v>731</v>
      </c>
      <c r="R69" s="139"/>
      <c r="S69" s="139"/>
      <c r="T69" s="139" t="n">
        <v>1</v>
      </c>
      <c r="U69" s="139"/>
      <c r="V69" s="139"/>
      <c r="W69" s="139"/>
      <c r="X69" s="139"/>
      <c r="Y69" s="139"/>
      <c r="AC69" s="227" t="n">
        <v>65</v>
      </c>
      <c r="AJ69" s="219"/>
      <c r="AK69" s="8"/>
      <c r="AL69" s="8"/>
      <c r="AM69" s="8"/>
      <c r="AN69" s="8"/>
      <c r="AO69" s="8"/>
      <c r="AP69" s="8"/>
      <c r="AQ69" s="8"/>
      <c r="AR69" s="8"/>
      <c r="AW69" s="220"/>
      <c r="AX69" s="220"/>
      <c r="BU69" s="152"/>
      <c r="BV69" s="221"/>
      <c r="CM69" s="154"/>
      <c r="CO69" s="222" t="n">
        <f aca="false">$BA69*BN69*(1-$CK69)</f>
        <v>0</v>
      </c>
      <c r="CP69" s="223" t="n">
        <f aca="false">$BA69*BO69*(1-$CK69)</f>
        <v>0</v>
      </c>
      <c r="CQ69" s="224" t="n">
        <f aca="false">$BA69*BQ69*(1-$CK69)</f>
        <v>0</v>
      </c>
      <c r="CR69" s="21" t="n">
        <f aca="false">$BB69*BN69*(1-$CK69)</f>
        <v>0</v>
      </c>
      <c r="CS69" s="19" t="n">
        <f aca="false">$BB69*BO69*(1-$CK69)</f>
        <v>0</v>
      </c>
      <c r="CT69" s="22" t="n">
        <f aca="false">$BB69*BQ69*(1-$CK69)</f>
        <v>0</v>
      </c>
      <c r="CU69" s="147"/>
      <c r="CV69" s="148"/>
      <c r="CW69" s="149"/>
      <c r="CX69" s="150"/>
    </row>
    <row r="70" customFormat="false" ht="76.5" hidden="false" customHeight="false" outlineLevel="0" collapsed="false">
      <c r="A70" s="33" t="n">
        <v>66</v>
      </c>
      <c r="B70" s="1" t="s">
        <v>254</v>
      </c>
      <c r="C70" s="1" t="s">
        <v>575</v>
      </c>
      <c r="E70" s="1" t="s">
        <v>732</v>
      </c>
      <c r="F70" s="1" t="s">
        <v>733</v>
      </c>
      <c r="G70" s="2" t="s">
        <v>734</v>
      </c>
      <c r="H70" s="1" t="n">
        <v>2017</v>
      </c>
      <c r="I70" s="1" t="s">
        <v>530</v>
      </c>
      <c r="J70" s="99" t="s">
        <v>735</v>
      </c>
      <c r="K70" s="137" t="s">
        <v>296</v>
      </c>
      <c r="L70" s="137"/>
      <c r="M70" s="137" t="s">
        <v>736</v>
      </c>
      <c r="N70" s="3" t="s">
        <v>737</v>
      </c>
      <c r="P70" s="4" t="s">
        <v>738</v>
      </c>
      <c r="R70" s="139" t="n">
        <v>1</v>
      </c>
      <c r="S70" s="139"/>
      <c r="T70" s="139"/>
      <c r="U70" s="139"/>
      <c r="V70" s="139"/>
      <c r="W70" s="139"/>
      <c r="X70" s="139"/>
      <c r="Y70" s="139"/>
      <c r="AC70" s="228" t="n">
        <v>66</v>
      </c>
      <c r="AJ70" s="219"/>
      <c r="AK70" s="8"/>
      <c r="AL70" s="8"/>
      <c r="AM70" s="8"/>
      <c r="AN70" s="8"/>
      <c r="AO70" s="8"/>
      <c r="AP70" s="8"/>
      <c r="AQ70" s="8"/>
      <c r="AR70" s="8"/>
      <c r="AW70" s="220"/>
      <c r="AX70" s="220"/>
      <c r="BU70" s="152"/>
      <c r="BV70" s="221"/>
      <c r="CM70" s="154"/>
      <c r="CO70" s="222" t="n">
        <f aca="false">$BA70*BN70*(1-$CK70)</f>
        <v>0</v>
      </c>
      <c r="CP70" s="223" t="n">
        <f aca="false">$BA70*BO70*(1-$CK70)</f>
        <v>0</v>
      </c>
      <c r="CQ70" s="224" t="n">
        <f aca="false">$BA70*BQ70*(1-$CK70)</f>
        <v>0</v>
      </c>
      <c r="CR70" s="21" t="n">
        <f aca="false">$BB70*BN70*(1-$CK70)</f>
        <v>0</v>
      </c>
      <c r="CS70" s="19" t="n">
        <f aca="false">$BB70*BO70*(1-$CK70)</f>
        <v>0</v>
      </c>
      <c r="CT70" s="22" t="n">
        <f aca="false">$BB70*BQ70*(1-$CK70)</f>
        <v>0</v>
      </c>
      <c r="CU70" s="147"/>
      <c r="CV70" s="148"/>
      <c r="CW70" s="149"/>
      <c r="CX70" s="150"/>
    </row>
    <row r="71" customFormat="false" ht="216" hidden="false" customHeight="false" outlineLevel="0" collapsed="false">
      <c r="A71" s="0" t="n">
        <v>67</v>
      </c>
      <c r="B71" s="1" t="s">
        <v>254</v>
      </c>
      <c r="C71" s="1" t="s">
        <v>575</v>
      </c>
      <c r="E71" s="1" t="s">
        <v>739</v>
      </c>
      <c r="F71" s="1" t="s">
        <v>740</v>
      </c>
      <c r="G71" s="2" t="s">
        <v>741</v>
      </c>
      <c r="H71" s="1" t="n">
        <v>2018</v>
      </c>
      <c r="I71" s="1" t="s">
        <v>742</v>
      </c>
      <c r="J71" s="99" t="s">
        <v>743</v>
      </c>
      <c r="K71" s="137" t="s">
        <v>396</v>
      </c>
      <c r="L71" s="137"/>
      <c r="M71" s="137" t="s">
        <v>744</v>
      </c>
      <c r="N71" s="3" t="s">
        <v>745</v>
      </c>
      <c r="O71" s="177" t="s">
        <v>746</v>
      </c>
      <c r="P71" s="177"/>
      <c r="Q71" s="177"/>
      <c r="R71" s="139"/>
      <c r="S71" s="139"/>
      <c r="T71" s="139"/>
      <c r="U71" s="139"/>
      <c r="V71" s="139"/>
      <c r="W71" s="139" t="n">
        <v>1</v>
      </c>
      <c r="X71" s="139"/>
      <c r="Y71" s="139"/>
      <c r="AC71" s="227" t="n">
        <v>67</v>
      </c>
      <c r="AJ71" s="219"/>
      <c r="AK71" s="8"/>
      <c r="AL71" s="8"/>
      <c r="AM71" s="8"/>
      <c r="AN71" s="8"/>
      <c r="AO71" s="8"/>
      <c r="AP71" s="8"/>
      <c r="AQ71" s="8"/>
      <c r="AR71" s="8"/>
      <c r="AW71" s="220"/>
      <c r="AX71" s="220"/>
      <c r="BU71" s="152"/>
      <c r="BV71" s="221"/>
      <c r="CM71" s="154"/>
      <c r="CO71" s="222" t="n">
        <f aca="false">$BA71*BN71*(1-$CK71)</f>
        <v>0</v>
      </c>
      <c r="CP71" s="223" t="n">
        <f aca="false">$BA71*BO71*(1-$CK71)</f>
        <v>0</v>
      </c>
      <c r="CQ71" s="224" t="n">
        <f aca="false">$BA71*BQ71*(1-$CK71)</f>
        <v>0</v>
      </c>
      <c r="CR71" s="21" t="n">
        <f aca="false">$BB71*BN71*(1-$CK71)</f>
        <v>0</v>
      </c>
      <c r="CS71" s="19" t="n">
        <f aca="false">$BB71*BO71*(1-$CK71)</f>
        <v>0</v>
      </c>
      <c r="CT71" s="22" t="n">
        <f aca="false">$BB71*BQ71*(1-$CK71)</f>
        <v>0</v>
      </c>
      <c r="CU71" s="147"/>
      <c r="CV71" s="148"/>
      <c r="CW71" s="149"/>
      <c r="CX71" s="150"/>
    </row>
    <row r="72" customFormat="false" ht="187.15" hidden="false" customHeight="false" outlineLevel="0" collapsed="false">
      <c r="A72" s="33" t="n">
        <v>68</v>
      </c>
      <c r="B72" s="1" t="s">
        <v>254</v>
      </c>
      <c r="C72" s="1" t="s">
        <v>747</v>
      </c>
      <c r="E72" s="1" t="s">
        <v>748</v>
      </c>
      <c r="F72" s="1" t="s">
        <v>749</v>
      </c>
      <c r="G72" s="2" t="s">
        <v>750</v>
      </c>
      <c r="H72" s="1" t="n">
        <v>2003</v>
      </c>
      <c r="I72" s="1" t="s">
        <v>449</v>
      </c>
      <c r="J72" s="99" t="s">
        <v>751</v>
      </c>
      <c r="K72" s="137" t="s">
        <v>605</v>
      </c>
      <c r="L72" s="137"/>
      <c r="M72" s="137" t="s">
        <v>752</v>
      </c>
      <c r="N72" s="3" t="s">
        <v>753</v>
      </c>
      <c r="R72" s="139" t="n">
        <v>1</v>
      </c>
      <c r="S72" s="139"/>
      <c r="T72" s="139"/>
      <c r="U72" s="139"/>
      <c r="V72" s="139"/>
      <c r="W72" s="139"/>
      <c r="X72" s="139"/>
      <c r="Y72" s="139"/>
      <c r="AC72" s="227" t="n">
        <v>68</v>
      </c>
      <c r="AJ72" s="219"/>
      <c r="AK72" s="8"/>
      <c r="AL72" s="8"/>
      <c r="AM72" s="8"/>
      <c r="AN72" s="8"/>
      <c r="AO72" s="8"/>
      <c r="AP72" s="8"/>
      <c r="AQ72" s="8"/>
      <c r="AR72" s="8"/>
      <c r="AW72" s="220"/>
      <c r="AX72" s="220"/>
      <c r="BU72" s="152"/>
      <c r="BV72" s="221"/>
      <c r="CM72" s="154"/>
      <c r="CO72" s="222" t="n">
        <f aca="false">$BA72*BN72*(1-$CK72)</f>
        <v>0</v>
      </c>
      <c r="CP72" s="223" t="n">
        <f aca="false">$BA72*BO72*(1-$CK72)</f>
        <v>0</v>
      </c>
      <c r="CQ72" s="224" t="n">
        <f aca="false">$BA72*BQ72*(1-$CK72)</f>
        <v>0</v>
      </c>
      <c r="CR72" s="21" t="n">
        <f aca="false">$BB72*BN72*(1-$CK72)</f>
        <v>0</v>
      </c>
      <c r="CS72" s="19" t="n">
        <f aca="false">$BB72*BO72*(1-$CK72)</f>
        <v>0</v>
      </c>
      <c r="CT72" s="22" t="n">
        <f aca="false">$BB72*BQ72*(1-$CK72)</f>
        <v>0</v>
      </c>
      <c r="CU72" s="147"/>
      <c r="CV72" s="148"/>
      <c r="CW72" s="149"/>
      <c r="CX72" s="150"/>
    </row>
    <row r="73" customFormat="false" ht="91.5" hidden="false" customHeight="false" outlineLevel="0" collapsed="false">
      <c r="A73" s="0" t="n">
        <v>69</v>
      </c>
      <c r="B73" s="1" t="s">
        <v>254</v>
      </c>
      <c r="C73" s="1" t="s">
        <v>754</v>
      </c>
      <c r="E73" s="1" t="s">
        <v>755</v>
      </c>
      <c r="F73" s="1" t="s">
        <v>756</v>
      </c>
      <c r="G73" s="2" t="s">
        <v>757</v>
      </c>
      <c r="H73" s="1" t="n">
        <v>2005</v>
      </c>
      <c r="I73" s="1" t="s">
        <v>758</v>
      </c>
      <c r="J73" s="99"/>
      <c r="K73" s="137" t="s">
        <v>407</v>
      </c>
      <c r="L73" s="137"/>
      <c r="M73" s="137" t="s">
        <v>759</v>
      </c>
      <c r="R73" s="139" t="n">
        <v>1</v>
      </c>
      <c r="S73" s="139"/>
      <c r="T73" s="139"/>
      <c r="U73" s="139"/>
      <c r="V73" s="139"/>
      <c r="W73" s="139"/>
      <c r="X73" s="139"/>
      <c r="Y73" s="139"/>
      <c r="AC73" s="228" t="n">
        <v>69</v>
      </c>
      <c r="AJ73" s="219"/>
      <c r="AK73" s="8"/>
      <c r="AL73" s="8"/>
      <c r="AM73" s="8"/>
      <c r="AN73" s="8"/>
      <c r="AO73" s="8"/>
      <c r="AP73" s="8"/>
      <c r="AQ73" s="8"/>
      <c r="AR73" s="8"/>
      <c r="AW73" s="220"/>
      <c r="AX73" s="220"/>
      <c r="BU73" s="152"/>
      <c r="BV73" s="221"/>
      <c r="CM73" s="154"/>
      <c r="CO73" s="222" t="n">
        <f aca="false">$BA73*BN73*(1-$CK73)</f>
        <v>0</v>
      </c>
      <c r="CP73" s="223" t="n">
        <f aca="false">$BA73*BO73*(1-$CK73)</f>
        <v>0</v>
      </c>
      <c r="CQ73" s="224" t="n">
        <f aca="false">$BA73*BQ73*(1-$CK73)</f>
        <v>0</v>
      </c>
      <c r="CR73" s="21" t="n">
        <f aca="false">$BB73*BN73*(1-$CK73)</f>
        <v>0</v>
      </c>
      <c r="CS73" s="19" t="n">
        <f aca="false">$BB73*BO73*(1-$CK73)</f>
        <v>0</v>
      </c>
      <c r="CT73" s="22" t="n">
        <f aca="false">$BB73*BQ73*(1-$CK73)</f>
        <v>0</v>
      </c>
      <c r="CU73" s="147"/>
      <c r="CV73" s="148"/>
      <c r="CW73" s="149"/>
      <c r="CX73" s="150"/>
    </row>
    <row r="74" customFormat="false" ht="201.6" hidden="false" customHeight="false" outlineLevel="0" collapsed="false">
      <c r="A74" s="33" t="n">
        <v>70</v>
      </c>
      <c r="B74" s="1" t="s">
        <v>254</v>
      </c>
      <c r="C74" s="1" t="s">
        <v>747</v>
      </c>
      <c r="E74" s="1" t="s">
        <v>760</v>
      </c>
      <c r="F74" s="1" t="s">
        <v>761</v>
      </c>
      <c r="G74" s="2" t="s">
        <v>762</v>
      </c>
      <c r="H74" s="1" t="n">
        <v>2001</v>
      </c>
      <c r="I74" s="1" t="s">
        <v>375</v>
      </c>
      <c r="J74" s="99"/>
      <c r="K74" s="137" t="s">
        <v>763</v>
      </c>
      <c r="L74" s="137"/>
      <c r="M74" s="137" t="s">
        <v>764</v>
      </c>
      <c r="O74" s="3"/>
      <c r="P74" s="3"/>
      <c r="Q74" s="3"/>
      <c r="R74" s="139" t="n">
        <v>1</v>
      </c>
      <c r="S74" s="139"/>
      <c r="T74" s="139"/>
      <c r="U74" s="139"/>
      <c r="V74" s="139"/>
      <c r="W74" s="139"/>
      <c r="X74" s="139"/>
      <c r="Y74" s="139"/>
      <c r="AC74" s="227" t="n">
        <v>70</v>
      </c>
      <c r="AJ74" s="219"/>
      <c r="AK74" s="8"/>
      <c r="AL74" s="8"/>
      <c r="AM74" s="8"/>
      <c r="AN74" s="8"/>
      <c r="AO74" s="8"/>
      <c r="AP74" s="8"/>
      <c r="AQ74" s="8"/>
      <c r="AR74" s="8"/>
      <c r="AW74" s="220"/>
      <c r="AX74" s="220"/>
      <c r="BU74" s="152"/>
      <c r="BV74" s="221"/>
      <c r="CM74" s="154"/>
      <c r="CO74" s="222" t="n">
        <f aca="false">$BA74*BN74*(1-$CK74)</f>
        <v>0</v>
      </c>
      <c r="CP74" s="223" t="n">
        <f aca="false">$BA74*BO74*(1-$CK74)</f>
        <v>0</v>
      </c>
      <c r="CQ74" s="224" t="n">
        <f aca="false">$BA74*BQ74*(1-$CK74)</f>
        <v>0</v>
      </c>
      <c r="CR74" s="21" t="n">
        <f aca="false">$BB74*BN74*(1-$CK74)</f>
        <v>0</v>
      </c>
      <c r="CS74" s="19" t="n">
        <f aca="false">$BB74*BO74*(1-$CK74)</f>
        <v>0</v>
      </c>
      <c r="CT74" s="22" t="n">
        <f aca="false">$BB74*BQ74*(1-$CK74)</f>
        <v>0</v>
      </c>
      <c r="CU74" s="147"/>
      <c r="CV74" s="148"/>
      <c r="CW74" s="149"/>
      <c r="CX74" s="150"/>
    </row>
    <row r="75" customFormat="false" ht="86.45" hidden="false" customHeight="false" outlineLevel="0" collapsed="false">
      <c r="A75" s="0" t="n">
        <v>71</v>
      </c>
      <c r="B75" s="1" t="s">
        <v>254</v>
      </c>
      <c r="E75" s="1" t="s">
        <v>765</v>
      </c>
      <c r="F75" s="1" t="s">
        <v>766</v>
      </c>
      <c r="G75" s="2" t="s">
        <v>767</v>
      </c>
      <c r="H75" s="1" t="n">
        <v>1995</v>
      </c>
      <c r="I75" s="1" t="s">
        <v>494</v>
      </c>
      <c r="J75" s="99"/>
      <c r="K75" s="137" t="s">
        <v>538</v>
      </c>
      <c r="L75" s="137"/>
      <c r="M75" s="137" t="s">
        <v>768</v>
      </c>
      <c r="N75" s="3" t="s">
        <v>769</v>
      </c>
      <c r="O75" s="3"/>
      <c r="P75" s="3"/>
      <c r="Q75" s="3"/>
      <c r="R75" s="139"/>
      <c r="S75" s="139"/>
      <c r="T75" s="139"/>
      <c r="U75" s="139"/>
      <c r="V75" s="139"/>
      <c r="W75" s="139"/>
      <c r="X75" s="139"/>
      <c r="Y75" s="139"/>
      <c r="AC75" s="227" t="n">
        <v>71</v>
      </c>
      <c r="AJ75" s="219"/>
      <c r="AK75" s="8"/>
      <c r="AL75" s="8"/>
      <c r="AM75" s="8"/>
      <c r="AN75" s="8"/>
      <c r="AO75" s="8"/>
      <c r="AP75" s="8"/>
      <c r="AQ75" s="8"/>
      <c r="AR75" s="8"/>
      <c r="AW75" s="220"/>
      <c r="AX75" s="220"/>
      <c r="BU75" s="152"/>
      <c r="BV75" s="221"/>
      <c r="CM75" s="154"/>
      <c r="CO75" s="222" t="n">
        <f aca="false">$BA75*BN75*(1-$CK75)</f>
        <v>0</v>
      </c>
      <c r="CP75" s="223" t="n">
        <f aca="false">$BA75*BO75*(1-$CK75)</f>
        <v>0</v>
      </c>
      <c r="CQ75" s="224" t="n">
        <f aca="false">$BA75*BQ75*(1-$CK75)</f>
        <v>0</v>
      </c>
      <c r="CR75" s="21" t="n">
        <f aca="false">$BB75*BN75*(1-$CK75)</f>
        <v>0</v>
      </c>
      <c r="CS75" s="19" t="n">
        <f aca="false">$BB75*BO75*(1-$CK75)</f>
        <v>0</v>
      </c>
      <c r="CT75" s="22" t="n">
        <f aca="false">$BB75*BQ75*(1-$CK75)</f>
        <v>0</v>
      </c>
      <c r="CU75" s="147"/>
      <c r="CV75" s="148"/>
      <c r="CW75" s="149"/>
      <c r="CX75" s="150"/>
    </row>
    <row r="76" customFormat="false" ht="178.3" hidden="false" customHeight="false" outlineLevel="0" collapsed="false">
      <c r="A76" s="33" t="n">
        <v>72</v>
      </c>
      <c r="B76" s="1" t="s">
        <v>254</v>
      </c>
      <c r="C76" s="1" t="s">
        <v>754</v>
      </c>
      <c r="E76" s="1" t="s">
        <v>770</v>
      </c>
      <c r="F76" s="1" t="s">
        <v>771</v>
      </c>
      <c r="G76" s="2" t="s">
        <v>772</v>
      </c>
      <c r="H76" s="1" t="n">
        <v>2008</v>
      </c>
      <c r="I76" s="1" t="s">
        <v>773</v>
      </c>
      <c r="J76" s="99"/>
      <c r="K76" s="137" t="s">
        <v>397</v>
      </c>
      <c r="L76" s="137"/>
      <c r="M76" s="137" t="s">
        <v>774</v>
      </c>
      <c r="N76" s="175" t="s">
        <v>775</v>
      </c>
      <c r="O76" s="3" t="s">
        <v>776</v>
      </c>
      <c r="P76" s="3" t="s">
        <v>777</v>
      </c>
      <c r="Q76" s="3"/>
      <c r="R76" s="139"/>
      <c r="S76" s="139"/>
      <c r="T76" s="139"/>
      <c r="U76" s="139"/>
      <c r="V76" s="139"/>
      <c r="W76" s="139" t="n">
        <v>1</v>
      </c>
      <c r="X76" s="139" t="n">
        <v>1</v>
      </c>
      <c r="Y76" s="139"/>
      <c r="AC76" s="228" t="n">
        <v>72</v>
      </c>
      <c r="AE76" s="6" t="n">
        <v>1</v>
      </c>
      <c r="AG76" s="140" t="s">
        <v>778</v>
      </c>
      <c r="AJ76" s="219"/>
      <c r="AK76" s="8"/>
      <c r="AL76" s="8" t="s">
        <v>779</v>
      </c>
      <c r="AM76" s="8"/>
      <c r="AN76" s="8"/>
      <c r="AO76" s="8"/>
      <c r="AP76" s="8"/>
      <c r="AQ76" s="8"/>
      <c r="AR76" s="8" t="s">
        <v>780</v>
      </c>
      <c r="AW76" s="220"/>
      <c r="AX76" s="220"/>
      <c r="BU76" s="152"/>
      <c r="BV76" s="221"/>
      <c r="CM76" s="154"/>
      <c r="CO76" s="222" t="n">
        <f aca="false">$BA76*BN76*(1-$CK76)</f>
        <v>0</v>
      </c>
      <c r="CP76" s="223" t="n">
        <f aca="false">$BA76*BO76*(1-$CK76)</f>
        <v>0</v>
      </c>
      <c r="CQ76" s="224" t="n">
        <f aca="false">$BA76*BQ76*(1-$CK76)</f>
        <v>0</v>
      </c>
      <c r="CR76" s="21" t="n">
        <f aca="false">$BB76*BN76*(1-$CK76)</f>
        <v>0</v>
      </c>
      <c r="CS76" s="19" t="n">
        <f aca="false">$BB76*BO76*(1-$CK76)</f>
        <v>0</v>
      </c>
      <c r="CT76" s="22" t="n">
        <f aca="false">$BB76*BQ76*(1-$CK76)</f>
        <v>0</v>
      </c>
      <c r="CU76" s="147"/>
      <c r="CV76" s="148"/>
      <c r="CW76" s="149"/>
      <c r="CX76" s="150"/>
    </row>
    <row r="77" customFormat="false" ht="230.45" hidden="false" customHeight="false" outlineLevel="0" collapsed="false">
      <c r="A77" s="0" t="n">
        <v>73</v>
      </c>
      <c r="B77" s="1" t="s">
        <v>254</v>
      </c>
      <c r="C77" s="1" t="s">
        <v>575</v>
      </c>
      <c r="E77" s="1" t="s">
        <v>781</v>
      </c>
      <c r="F77" s="1" t="s">
        <v>782</v>
      </c>
      <c r="G77" s="2" t="s">
        <v>783</v>
      </c>
      <c r="H77" s="1" t="n">
        <v>2021</v>
      </c>
      <c r="I77" s="1" t="s">
        <v>784</v>
      </c>
      <c r="J77" s="99" t="s">
        <v>785</v>
      </c>
      <c r="K77" s="137" t="s">
        <v>396</v>
      </c>
      <c r="L77" s="137"/>
      <c r="M77" s="137" t="s">
        <v>786</v>
      </c>
      <c r="N77" s="3" t="s">
        <v>787</v>
      </c>
      <c r="O77" s="3" t="s">
        <v>788</v>
      </c>
      <c r="P77" s="3"/>
      <c r="Q77" s="3"/>
      <c r="R77" s="139" t="n">
        <v>1</v>
      </c>
      <c r="S77" s="139"/>
      <c r="T77" s="139"/>
      <c r="U77" s="139"/>
      <c r="V77" s="139"/>
      <c r="W77" s="139"/>
      <c r="X77" s="139"/>
      <c r="Y77" s="139"/>
      <c r="AC77" s="227" t="n">
        <v>73</v>
      </c>
      <c r="AJ77" s="219"/>
      <c r="AK77" s="8"/>
      <c r="AL77" s="8"/>
      <c r="AM77" s="8"/>
      <c r="AN77" s="8"/>
      <c r="AO77" s="8"/>
      <c r="AP77" s="8"/>
      <c r="AQ77" s="8"/>
      <c r="AR77" s="8"/>
      <c r="AW77" s="220"/>
      <c r="AX77" s="220"/>
      <c r="BU77" s="152"/>
      <c r="BV77" s="221"/>
      <c r="CM77" s="154"/>
      <c r="CO77" s="222" t="n">
        <f aca="false">$BA77*BN77*(1-$CK77)</f>
        <v>0</v>
      </c>
      <c r="CP77" s="223" t="n">
        <f aca="false">$BA77*BO77*(1-$CK77)</f>
        <v>0</v>
      </c>
      <c r="CQ77" s="224" t="n">
        <f aca="false">$BA77*BQ77*(1-$CK77)</f>
        <v>0</v>
      </c>
      <c r="CR77" s="21" t="n">
        <f aca="false">$BB77*BN77*(1-$CK77)</f>
        <v>0</v>
      </c>
      <c r="CS77" s="19" t="n">
        <f aca="false">$BB77*BO77*(1-$CK77)</f>
        <v>0</v>
      </c>
      <c r="CT77" s="22" t="n">
        <f aca="false">$BB77*BQ77*(1-$CK77)</f>
        <v>0</v>
      </c>
      <c r="CU77" s="147"/>
      <c r="CV77" s="148"/>
      <c r="CW77" s="149"/>
      <c r="CX77" s="150"/>
    </row>
    <row r="78" customFormat="false" ht="190.95" hidden="false" customHeight="false" outlineLevel="0" collapsed="false">
      <c r="A78" s="33" t="n">
        <v>74</v>
      </c>
      <c r="B78" s="1" t="s">
        <v>254</v>
      </c>
      <c r="C78" s="1" t="s">
        <v>789</v>
      </c>
      <c r="F78" s="1" t="s">
        <v>790</v>
      </c>
      <c r="G78" s="2" t="s">
        <v>791</v>
      </c>
      <c r="H78" s="1" t="n">
        <v>2018</v>
      </c>
      <c r="I78" s="1" t="s">
        <v>650</v>
      </c>
      <c r="J78" s="99"/>
      <c r="K78" s="137" t="s">
        <v>285</v>
      </c>
      <c r="L78" s="137"/>
      <c r="M78" s="137" t="s">
        <v>792</v>
      </c>
      <c r="N78" s="3" t="s">
        <v>793</v>
      </c>
      <c r="O78" s="3"/>
      <c r="P78" s="3"/>
      <c r="Q78" s="3"/>
      <c r="R78" s="139" t="n">
        <v>1</v>
      </c>
      <c r="S78" s="139"/>
      <c r="T78" s="139"/>
      <c r="U78" s="139"/>
      <c r="V78" s="139"/>
      <c r="W78" s="139"/>
      <c r="X78" s="139"/>
      <c r="Y78" s="139"/>
      <c r="AC78" s="227" t="n">
        <v>74</v>
      </c>
      <c r="AE78" s="6" t="n">
        <v>1</v>
      </c>
      <c r="AG78" s="140" t="s">
        <v>794</v>
      </c>
      <c r="AJ78" s="219"/>
      <c r="AK78" s="8"/>
      <c r="AL78" s="8"/>
      <c r="AM78" s="8"/>
      <c r="AN78" s="8"/>
      <c r="AO78" s="8"/>
      <c r="AP78" s="8"/>
      <c r="AQ78" s="8"/>
      <c r="AR78" s="8"/>
      <c r="AW78" s="220"/>
      <c r="AX78" s="220"/>
      <c r="BU78" s="152"/>
      <c r="BV78" s="221"/>
      <c r="CM78" s="154"/>
      <c r="CO78" s="222" t="n">
        <f aca="false">$BA78*BN78*(1-$CK78)</f>
        <v>0</v>
      </c>
      <c r="CP78" s="223" t="n">
        <f aca="false">$BA78*BO78*(1-$CK78)</f>
        <v>0</v>
      </c>
      <c r="CQ78" s="224" t="n">
        <f aca="false">$BA78*BQ78*(1-$CK78)</f>
        <v>0</v>
      </c>
      <c r="CR78" s="21" t="n">
        <f aca="false">$BB78*BN78*(1-$CK78)</f>
        <v>0</v>
      </c>
      <c r="CS78" s="19" t="n">
        <f aca="false">$BB78*BO78*(1-$CK78)</f>
        <v>0</v>
      </c>
      <c r="CT78" s="22" t="n">
        <f aca="false">$BB78*BQ78*(1-$CK78)</f>
        <v>0</v>
      </c>
      <c r="CU78" s="147"/>
      <c r="CV78" s="148"/>
      <c r="CW78" s="149"/>
      <c r="CX78" s="150"/>
    </row>
    <row r="79" customFormat="false" ht="244.5" hidden="false" customHeight="false" outlineLevel="0" collapsed="false">
      <c r="A79" s="0" t="n">
        <v>75</v>
      </c>
      <c r="B79" s="1" t="s">
        <v>254</v>
      </c>
      <c r="C79" s="1" t="s">
        <v>325</v>
      </c>
      <c r="E79" s="1" t="s">
        <v>426</v>
      </c>
      <c r="F79" s="1" t="s">
        <v>795</v>
      </c>
      <c r="G79" s="2" t="s">
        <v>796</v>
      </c>
      <c r="H79" s="1" t="n">
        <v>2019</v>
      </c>
      <c r="I79" s="1" t="s">
        <v>283</v>
      </c>
      <c r="J79" s="99" t="s">
        <v>797</v>
      </c>
      <c r="K79" s="137" t="s">
        <v>525</v>
      </c>
      <c r="L79" s="137"/>
      <c r="M79" s="137" t="s">
        <v>798</v>
      </c>
      <c r="N79" s="3" t="s">
        <v>799</v>
      </c>
      <c r="O79" s="3" t="s">
        <v>800</v>
      </c>
      <c r="P79" s="3" t="s">
        <v>801</v>
      </c>
      <c r="Q79" s="3"/>
      <c r="R79" s="139"/>
      <c r="S79" s="139"/>
      <c r="T79" s="139" t="n">
        <v>1</v>
      </c>
      <c r="U79" s="139"/>
      <c r="V79" s="139"/>
      <c r="W79" s="139"/>
      <c r="X79" s="139"/>
      <c r="Y79" s="139"/>
      <c r="AC79" s="228" t="n">
        <v>75</v>
      </c>
      <c r="AD79" s="6" t="n">
        <v>1</v>
      </c>
      <c r="AG79" s="6" t="s">
        <v>802</v>
      </c>
      <c r="AJ79" s="219"/>
      <c r="AK79" s="8"/>
      <c r="AL79" s="8"/>
      <c r="AM79" s="8"/>
      <c r="AN79" s="8"/>
      <c r="AO79" s="8"/>
      <c r="AP79" s="8"/>
      <c r="AQ79" s="8"/>
      <c r="AR79" s="8"/>
      <c r="AW79" s="220"/>
      <c r="AX79" s="220"/>
      <c r="BU79" s="152"/>
      <c r="BV79" s="221"/>
      <c r="CM79" s="154"/>
      <c r="CO79" s="222" t="n">
        <f aca="false">$BA79*BN79*(1-$CK79)</f>
        <v>0</v>
      </c>
      <c r="CP79" s="223" t="n">
        <f aca="false">$BA79*BO79*(1-$CK79)</f>
        <v>0</v>
      </c>
      <c r="CQ79" s="224" t="n">
        <f aca="false">$BA79*BQ79*(1-$CK79)</f>
        <v>0</v>
      </c>
      <c r="CR79" s="21" t="n">
        <f aca="false">$BB79*BN79*(1-$CK79)</f>
        <v>0</v>
      </c>
      <c r="CS79" s="19" t="n">
        <f aca="false">$BB79*BO79*(1-$CK79)</f>
        <v>0</v>
      </c>
      <c r="CT79" s="22" t="n">
        <f aca="false">$BB79*BQ79*(1-$CK79)</f>
        <v>0</v>
      </c>
      <c r="CU79" s="147"/>
      <c r="CV79" s="148"/>
      <c r="CW79" s="149"/>
      <c r="CX79" s="150"/>
    </row>
    <row r="80" customFormat="false" ht="230.45" hidden="false" customHeight="false" outlineLevel="0" collapsed="false">
      <c r="A80" s="33" t="n">
        <v>76</v>
      </c>
      <c r="B80" s="1" t="s">
        <v>254</v>
      </c>
      <c r="F80" s="1" t="s">
        <v>803</v>
      </c>
      <c r="G80" s="2" t="s">
        <v>804</v>
      </c>
      <c r="H80" s="1" t="n">
        <v>2017</v>
      </c>
      <c r="I80" s="1" t="s">
        <v>283</v>
      </c>
      <c r="J80" s="99" t="s">
        <v>805</v>
      </c>
      <c r="K80" s="137" t="s">
        <v>806</v>
      </c>
      <c r="L80" s="137"/>
      <c r="M80" s="137" t="s">
        <v>807</v>
      </c>
      <c r="N80" s="3" t="s">
        <v>808</v>
      </c>
      <c r="O80" s="3"/>
      <c r="P80" s="3" t="s">
        <v>809</v>
      </c>
      <c r="Q80" s="3"/>
      <c r="R80" s="139"/>
      <c r="S80" s="139"/>
      <c r="T80" s="139" t="n">
        <v>1</v>
      </c>
      <c r="U80" s="139"/>
      <c r="V80" s="139"/>
      <c r="W80" s="139"/>
      <c r="X80" s="139"/>
      <c r="Y80" s="139"/>
      <c r="AC80" s="227" t="n">
        <v>76</v>
      </c>
      <c r="AJ80" s="219"/>
      <c r="AK80" s="8"/>
      <c r="AL80" s="8"/>
      <c r="AM80" s="8"/>
      <c r="AN80" s="8"/>
      <c r="AO80" s="8"/>
      <c r="AP80" s="8"/>
      <c r="AQ80" s="8"/>
      <c r="AR80" s="8"/>
      <c r="AW80" s="220"/>
      <c r="AX80" s="220"/>
      <c r="BU80" s="152"/>
      <c r="BV80" s="221"/>
      <c r="CM80" s="154"/>
      <c r="CO80" s="222" t="n">
        <f aca="false">$BA80*BN80*(1-$CK80)</f>
        <v>0</v>
      </c>
      <c r="CP80" s="223" t="n">
        <f aca="false">$BA80*BO80*(1-$CK80)</f>
        <v>0</v>
      </c>
      <c r="CQ80" s="224" t="n">
        <f aca="false">$BA80*BQ80*(1-$CK80)</f>
        <v>0</v>
      </c>
      <c r="CR80" s="21" t="n">
        <f aca="false">$BB80*BN80*(1-$CK80)</f>
        <v>0</v>
      </c>
      <c r="CS80" s="19" t="n">
        <f aca="false">$BB80*BO80*(1-$CK80)</f>
        <v>0</v>
      </c>
      <c r="CT80" s="22" t="n">
        <f aca="false">$BB80*BQ80*(1-$CK80)</f>
        <v>0</v>
      </c>
      <c r="CU80" s="147"/>
      <c r="CV80" s="148"/>
      <c r="CW80" s="149"/>
      <c r="CX80" s="150"/>
    </row>
    <row r="81" customFormat="false" ht="230.45" hidden="false" customHeight="false" outlineLevel="0" collapsed="false">
      <c r="A81" s="0" t="n">
        <v>77</v>
      </c>
      <c r="B81" s="1" t="s">
        <v>254</v>
      </c>
      <c r="C81" s="1" t="s">
        <v>547</v>
      </c>
      <c r="E81" s="1" t="s">
        <v>548</v>
      </c>
      <c r="F81" s="1" t="s">
        <v>810</v>
      </c>
      <c r="G81" s="2" t="s">
        <v>811</v>
      </c>
      <c r="H81" s="1" t="n">
        <v>2019</v>
      </c>
      <c r="I81" s="1" t="s">
        <v>773</v>
      </c>
      <c r="J81" s="99" t="s">
        <v>812</v>
      </c>
      <c r="K81" s="137" t="s">
        <v>385</v>
      </c>
      <c r="L81" s="137" t="s">
        <v>627</v>
      </c>
      <c r="M81" s="137" t="s">
        <v>813</v>
      </c>
      <c r="N81" s="3" t="s">
        <v>814</v>
      </c>
      <c r="O81" s="3" t="s">
        <v>815</v>
      </c>
      <c r="P81" s="3" t="s">
        <v>816</v>
      </c>
      <c r="Q81" s="3"/>
      <c r="R81" s="139"/>
      <c r="S81" s="139"/>
      <c r="T81" s="139"/>
      <c r="U81" s="139"/>
      <c r="V81" s="139"/>
      <c r="W81" s="139" t="n">
        <v>1</v>
      </c>
      <c r="X81" s="139"/>
      <c r="Y81" s="139"/>
      <c r="AC81" s="227" t="n">
        <v>77</v>
      </c>
      <c r="AJ81" s="219"/>
      <c r="AK81" s="8"/>
      <c r="AL81" s="8"/>
      <c r="AM81" s="8"/>
      <c r="AN81" s="8"/>
      <c r="AO81" s="8"/>
      <c r="AP81" s="8"/>
      <c r="AQ81" s="8"/>
      <c r="AR81" s="8"/>
      <c r="AW81" s="220"/>
      <c r="AX81" s="220"/>
      <c r="BU81" s="152"/>
      <c r="BV81" s="221"/>
      <c r="CM81" s="154"/>
      <c r="CO81" s="222" t="n">
        <f aca="false">$BA81*BN81*(1-$CK81)</f>
        <v>0</v>
      </c>
      <c r="CP81" s="223" t="n">
        <f aca="false">$BA81*BO81*(1-$CK81)</f>
        <v>0</v>
      </c>
      <c r="CQ81" s="224" t="n">
        <f aca="false">$BA81*BQ81*(1-$CK81)</f>
        <v>0</v>
      </c>
      <c r="CR81" s="21" t="n">
        <f aca="false">$BB81*BN81*(1-$CK81)</f>
        <v>0</v>
      </c>
      <c r="CS81" s="19" t="n">
        <f aca="false">$BB81*BO81*(1-$CK81)</f>
        <v>0</v>
      </c>
      <c r="CT81" s="22" t="n">
        <f aca="false">$BB81*BQ81*(1-$CK81)</f>
        <v>0</v>
      </c>
      <c r="CU81" s="147"/>
      <c r="CV81" s="148"/>
      <c r="CW81" s="149"/>
      <c r="CX81" s="150"/>
    </row>
    <row r="82" customFormat="false" ht="321" hidden="false" customHeight="false" outlineLevel="0" collapsed="false">
      <c r="A82" s="33" t="n">
        <v>78</v>
      </c>
      <c r="B82" s="1" t="s">
        <v>254</v>
      </c>
      <c r="C82" s="1" t="s">
        <v>747</v>
      </c>
      <c r="E82" s="1" t="s">
        <v>576</v>
      </c>
      <c r="F82" s="1" t="s">
        <v>817</v>
      </c>
      <c r="G82" s="2" t="s">
        <v>818</v>
      </c>
      <c r="H82" s="1" t="n">
        <v>2013</v>
      </c>
      <c r="I82" s="1" t="s">
        <v>449</v>
      </c>
      <c r="J82" s="99" t="s">
        <v>819</v>
      </c>
      <c r="K82" s="137" t="s">
        <v>545</v>
      </c>
      <c r="L82" s="137" t="s">
        <v>627</v>
      </c>
      <c r="M82" s="137" t="s">
        <v>820</v>
      </c>
      <c r="O82" s="3" t="s">
        <v>821</v>
      </c>
      <c r="P82" s="3"/>
      <c r="Q82" s="3"/>
      <c r="R82" s="139" t="n">
        <v>1</v>
      </c>
      <c r="S82" s="139"/>
      <c r="T82" s="139"/>
      <c r="U82" s="139"/>
      <c r="V82" s="139"/>
      <c r="W82" s="139"/>
      <c r="X82" s="139"/>
      <c r="Y82" s="139"/>
      <c r="AC82" s="228" t="n">
        <v>78</v>
      </c>
      <c r="AD82" s="6" t="n">
        <v>1</v>
      </c>
      <c r="AJ82" s="219"/>
      <c r="AK82" s="8"/>
      <c r="AL82" s="8"/>
      <c r="AM82" s="8"/>
      <c r="AN82" s="8"/>
      <c r="AO82" s="8"/>
      <c r="AP82" s="8"/>
      <c r="AQ82" s="8"/>
      <c r="AR82" s="8"/>
      <c r="AW82" s="220"/>
      <c r="AX82" s="220"/>
      <c r="BU82" s="152"/>
      <c r="BV82" s="221"/>
      <c r="CM82" s="154"/>
      <c r="CO82" s="222" t="n">
        <f aca="false">$BA82*BN82*(1-$CK82)</f>
        <v>0</v>
      </c>
      <c r="CP82" s="223" t="n">
        <f aca="false">$BA82*BO82*(1-$CK82)</f>
        <v>0</v>
      </c>
      <c r="CQ82" s="224" t="n">
        <f aca="false">$BA82*BQ82*(1-$CK82)</f>
        <v>0</v>
      </c>
      <c r="CR82" s="21" t="n">
        <f aca="false">$BB82*BN82*(1-$CK82)</f>
        <v>0</v>
      </c>
      <c r="CS82" s="19" t="n">
        <f aca="false">$BB82*BO82*(1-$CK82)</f>
        <v>0</v>
      </c>
      <c r="CT82" s="22" t="n">
        <f aca="false">$BB82*BQ82*(1-$CK82)</f>
        <v>0</v>
      </c>
      <c r="CU82" s="147"/>
      <c r="CV82" s="148"/>
      <c r="CW82" s="149"/>
      <c r="CX82" s="150"/>
    </row>
    <row r="83" customFormat="false" ht="273.6" hidden="false" customHeight="false" outlineLevel="0" collapsed="false">
      <c r="A83" s="0" t="n">
        <v>79</v>
      </c>
      <c r="B83" s="1" t="s">
        <v>254</v>
      </c>
      <c r="C83" s="1" t="s">
        <v>268</v>
      </c>
      <c r="E83" s="1" t="s">
        <v>822</v>
      </c>
      <c r="F83" s="1" t="s">
        <v>823</v>
      </c>
      <c r="G83" s="2" t="s">
        <v>824</v>
      </c>
      <c r="H83" s="1" t="n">
        <v>2021</v>
      </c>
      <c r="I83" s="1" t="s">
        <v>283</v>
      </c>
      <c r="J83" s="99" t="s">
        <v>825</v>
      </c>
      <c r="K83" s="137" t="s">
        <v>423</v>
      </c>
      <c r="L83" s="137"/>
      <c r="M83" s="137" t="s">
        <v>826</v>
      </c>
      <c r="N83" s="3" t="s">
        <v>827</v>
      </c>
      <c r="O83" s="3" t="s">
        <v>828</v>
      </c>
      <c r="P83" s="3"/>
      <c r="Q83" s="3"/>
      <c r="R83" s="139"/>
      <c r="S83" s="139"/>
      <c r="T83" s="139" t="n">
        <v>1</v>
      </c>
      <c r="U83" s="139"/>
      <c r="V83" s="139"/>
      <c r="W83" s="139"/>
      <c r="X83" s="139"/>
      <c r="Y83" s="139"/>
      <c r="AC83" s="227" t="n">
        <v>79</v>
      </c>
      <c r="AJ83" s="219"/>
      <c r="AK83" s="8"/>
      <c r="AL83" s="8"/>
      <c r="AM83" s="8"/>
      <c r="AN83" s="8"/>
      <c r="AO83" s="8"/>
      <c r="AP83" s="8"/>
      <c r="AQ83" s="8"/>
      <c r="AR83" s="8"/>
      <c r="AW83" s="220"/>
      <c r="AX83" s="220"/>
      <c r="BU83" s="152"/>
      <c r="BV83" s="221"/>
      <c r="CM83" s="154"/>
      <c r="CO83" s="222" t="n">
        <f aca="false">$BA83*BN83*(1-$CK83)</f>
        <v>0</v>
      </c>
      <c r="CP83" s="223" t="n">
        <f aca="false">$BA83*BO83*(1-$CK83)</f>
        <v>0</v>
      </c>
      <c r="CQ83" s="224" t="n">
        <f aca="false">$BA83*BQ83*(1-$CK83)</f>
        <v>0</v>
      </c>
      <c r="CR83" s="21" t="n">
        <f aca="false">$BB83*BN83*(1-$CK83)</f>
        <v>0</v>
      </c>
      <c r="CS83" s="19" t="n">
        <f aca="false">$BB83*BO83*(1-$CK83)</f>
        <v>0</v>
      </c>
      <c r="CT83" s="22" t="n">
        <f aca="false">$BB83*BQ83*(1-$CK83)</f>
        <v>0</v>
      </c>
      <c r="CU83" s="147"/>
      <c r="CV83" s="148"/>
      <c r="CW83" s="149"/>
      <c r="CX83" s="150"/>
    </row>
    <row r="84" customFormat="false" ht="14.45" hidden="false" customHeight="false" outlineLevel="0" collapsed="false">
      <c r="A84" s="33" t="n">
        <v>80</v>
      </c>
      <c r="C84" s="1" t="s">
        <v>747</v>
      </c>
      <c r="E84" s="1" t="s">
        <v>829</v>
      </c>
      <c r="F84" s="229" t="s">
        <v>830</v>
      </c>
      <c r="G84" s="99" t="s">
        <v>831</v>
      </c>
      <c r="H84" s="1" t="n">
        <v>2022</v>
      </c>
      <c r="I84" s="1" t="s">
        <v>283</v>
      </c>
      <c r="J84" s="99" t="s">
        <v>832</v>
      </c>
      <c r="K84" s="137" t="s">
        <v>407</v>
      </c>
      <c r="L84" s="137"/>
      <c r="M84" s="137"/>
      <c r="O84" s="3"/>
      <c r="P84" s="3"/>
      <c r="Q84" s="3"/>
      <c r="R84" s="139" t="n">
        <v>1</v>
      </c>
      <c r="S84" s="139"/>
      <c r="T84" s="139"/>
      <c r="U84" s="139"/>
      <c r="V84" s="139"/>
      <c r="W84" s="139"/>
      <c r="X84" s="139"/>
      <c r="Y84" s="139"/>
      <c r="AC84" s="227" t="n">
        <v>80</v>
      </c>
      <c r="AJ84" s="219"/>
      <c r="AK84" s="8"/>
      <c r="AL84" s="8"/>
      <c r="AM84" s="8"/>
      <c r="AN84" s="8"/>
      <c r="AO84" s="8"/>
      <c r="AP84" s="8"/>
      <c r="AQ84" s="8"/>
      <c r="AR84" s="8"/>
      <c r="AW84" s="220"/>
      <c r="AX84" s="220"/>
      <c r="BU84" s="152"/>
      <c r="BV84" s="221"/>
      <c r="CM84" s="154"/>
      <c r="CO84" s="222"/>
      <c r="CP84" s="223"/>
      <c r="CQ84" s="224"/>
      <c r="CU84" s="147"/>
      <c r="CV84" s="148"/>
      <c r="CW84" s="149"/>
      <c r="CX84" s="150"/>
    </row>
    <row r="85" customFormat="false" ht="15" hidden="false" customHeight="false" outlineLevel="0" collapsed="false">
      <c r="A85" s="0" t="n">
        <v>81</v>
      </c>
      <c r="C85" s="1" t="s">
        <v>747</v>
      </c>
      <c r="E85" s="1" t="s">
        <v>833</v>
      </c>
      <c r="F85" s="1" t="s">
        <v>834</v>
      </c>
      <c r="G85" s="99" t="s">
        <v>835</v>
      </c>
      <c r="H85" s="1" t="n">
        <v>2020</v>
      </c>
      <c r="I85" s="1" t="s">
        <v>784</v>
      </c>
      <c r="J85" s="99" t="s">
        <v>836</v>
      </c>
      <c r="K85" s="3" t="n">
        <v>202</v>
      </c>
      <c r="L85" s="137"/>
      <c r="M85" s="137"/>
      <c r="O85" s="3"/>
      <c r="P85" s="3"/>
      <c r="Q85" s="3"/>
      <c r="R85" s="139" t="n">
        <v>1</v>
      </c>
      <c r="S85" s="139"/>
      <c r="T85" s="139"/>
      <c r="U85" s="139"/>
      <c r="V85" s="139"/>
      <c r="W85" s="139"/>
      <c r="X85" s="139"/>
      <c r="Y85" s="139"/>
      <c r="AC85" s="228" t="n">
        <v>81</v>
      </c>
      <c r="AJ85" s="219"/>
      <c r="AK85" s="8"/>
      <c r="AL85" s="8"/>
      <c r="AM85" s="8"/>
      <c r="AN85" s="8"/>
      <c r="AO85" s="8"/>
      <c r="AP85" s="8"/>
      <c r="AQ85" s="8"/>
      <c r="AR85" s="8"/>
      <c r="AW85" s="220"/>
      <c r="AX85" s="220"/>
      <c r="BU85" s="152"/>
      <c r="BV85" s="221"/>
      <c r="CM85" s="154"/>
      <c r="CO85" s="222" t="n">
        <f aca="false">$BA85*BN85*(1-$CK85)</f>
        <v>0</v>
      </c>
      <c r="CP85" s="223" t="n">
        <f aca="false">$BA85*BO85*(1-$CK85)</f>
        <v>0</v>
      </c>
      <c r="CQ85" s="224" t="n">
        <f aca="false">$BA85*BQ85*(1-$CK85)</f>
        <v>0</v>
      </c>
      <c r="CR85" s="21" t="n">
        <f aca="false">$BB85*BN85*(1-$CK85)</f>
        <v>0</v>
      </c>
      <c r="CS85" s="19" t="n">
        <f aca="false">$BB85*BO85*(1-$CK85)</f>
        <v>0</v>
      </c>
      <c r="CT85" s="22" t="n">
        <f aca="false">$BB85*BQ85*(1-$CK85)</f>
        <v>0</v>
      </c>
      <c r="CU85" s="147"/>
      <c r="CV85" s="148"/>
      <c r="CW85" s="149"/>
      <c r="CX85" s="150"/>
    </row>
    <row r="86" customFormat="false" ht="158.45" hidden="false" customHeight="false" outlineLevel="0" collapsed="false">
      <c r="A86" s="0" t="n">
        <v>82</v>
      </c>
      <c r="B86" s="1" t="s">
        <v>254</v>
      </c>
      <c r="E86" s="1" t="s">
        <v>837</v>
      </c>
      <c r="F86" s="1" t="s">
        <v>838</v>
      </c>
      <c r="G86" s="99" t="s">
        <v>839</v>
      </c>
      <c r="H86" s="1" t="n">
        <v>2021</v>
      </c>
      <c r="I86" s="1" t="s">
        <v>283</v>
      </c>
      <c r="J86" s="99" t="s">
        <v>840</v>
      </c>
      <c r="K86" s="137" t="n">
        <v>109</v>
      </c>
      <c r="L86" s="137"/>
      <c r="M86" s="137" t="s">
        <v>841</v>
      </c>
      <c r="O86" s="3"/>
      <c r="P86" s="3"/>
      <c r="Q86" s="3"/>
      <c r="R86" s="139"/>
      <c r="S86" s="139"/>
      <c r="T86" s="139" t="n">
        <v>1</v>
      </c>
      <c r="U86" s="139"/>
      <c r="V86" s="139"/>
      <c r="W86" s="139"/>
      <c r="X86" s="139"/>
      <c r="Y86" s="139"/>
      <c r="AC86" s="227" t="n">
        <v>82</v>
      </c>
      <c r="AE86" s="6" t="n">
        <v>1</v>
      </c>
      <c r="AH86" s="6" t="s">
        <v>287</v>
      </c>
      <c r="AJ86" s="219"/>
      <c r="AK86" s="8"/>
      <c r="AL86" s="8"/>
      <c r="AM86" s="8"/>
      <c r="AN86" s="8"/>
      <c r="AO86" s="8"/>
      <c r="AP86" s="8"/>
      <c r="AQ86" s="8"/>
      <c r="AR86" s="8"/>
      <c r="AW86" s="220"/>
      <c r="AX86" s="220"/>
      <c r="BU86" s="152"/>
      <c r="BV86" s="221"/>
      <c r="CM86" s="154"/>
      <c r="CO86" s="222" t="n">
        <f aca="false">$BA86*BN86*(1-$CK86)</f>
        <v>0</v>
      </c>
      <c r="CP86" s="223" t="n">
        <f aca="false">$BA86*BO86*(1-$CK86)</f>
        <v>0</v>
      </c>
      <c r="CQ86" s="224" t="n">
        <f aca="false">$BA86*BQ86*(1-$CK86)</f>
        <v>0</v>
      </c>
      <c r="CR86" s="21" t="n">
        <f aca="false">$BB86*BN86*(1-$CK86)</f>
        <v>0</v>
      </c>
      <c r="CS86" s="19" t="n">
        <f aca="false">$BB86*BO86*(1-$CK86)</f>
        <v>0</v>
      </c>
      <c r="CT86" s="22" t="n">
        <f aca="false">$BB86*BQ86*(1-$CK86)</f>
        <v>0</v>
      </c>
      <c r="CU86" s="147"/>
      <c r="CV86" s="148"/>
      <c r="CW86" s="149"/>
      <c r="CX86" s="150"/>
    </row>
    <row r="87" customFormat="false" ht="43.15" hidden="false" customHeight="false" outlineLevel="0" collapsed="false">
      <c r="A87" s="33" t="n">
        <v>83</v>
      </c>
      <c r="C87" s="1" t="s">
        <v>747</v>
      </c>
      <c r="E87" s="1" t="s">
        <v>842</v>
      </c>
      <c r="F87" s="1" t="s">
        <v>843</v>
      </c>
      <c r="G87" s="99" t="s">
        <v>844</v>
      </c>
      <c r="H87" s="1" t="n">
        <v>2018</v>
      </c>
      <c r="I87" s="1" t="s">
        <v>494</v>
      </c>
      <c r="J87" s="99" t="s">
        <v>845</v>
      </c>
      <c r="K87" s="137" t="n">
        <v>55</v>
      </c>
      <c r="L87" s="137"/>
      <c r="M87" s="137"/>
      <c r="N87" s="3" t="s">
        <v>846</v>
      </c>
      <c r="O87" s="3" t="s">
        <v>847</v>
      </c>
      <c r="P87" s="3" t="s">
        <v>848</v>
      </c>
      <c r="Q87" s="3"/>
      <c r="R87" s="139"/>
      <c r="S87" s="139"/>
      <c r="T87" s="139" t="n">
        <v>1</v>
      </c>
      <c r="U87" s="139"/>
      <c r="V87" s="139"/>
      <c r="W87" s="139" t="n">
        <v>1</v>
      </c>
      <c r="X87" s="139"/>
      <c r="Y87" s="139"/>
      <c r="AC87" s="227" t="n">
        <v>83</v>
      </c>
      <c r="AJ87" s="219"/>
      <c r="AK87" s="8"/>
      <c r="AL87" s="8"/>
      <c r="AM87" s="8"/>
      <c r="AN87" s="8"/>
      <c r="AO87" s="8"/>
      <c r="AP87" s="8"/>
      <c r="AQ87" s="8"/>
      <c r="AR87" s="8"/>
      <c r="AW87" s="220"/>
      <c r="AX87" s="220"/>
      <c r="BU87" s="152"/>
      <c r="BV87" s="221"/>
      <c r="CM87" s="154"/>
      <c r="CO87" s="222" t="n">
        <f aca="false">$BA87*BN87*(1-$CK87)</f>
        <v>0</v>
      </c>
      <c r="CP87" s="223" t="n">
        <f aca="false">$BA87*BO87*(1-$CK87)</f>
        <v>0</v>
      </c>
      <c r="CQ87" s="224" t="n">
        <f aca="false">$BA87*BQ87*(1-$CK87)</f>
        <v>0</v>
      </c>
      <c r="CR87" s="21" t="n">
        <f aca="false">$BB87*BN87*(1-$CK87)</f>
        <v>0</v>
      </c>
      <c r="CS87" s="19" t="n">
        <f aca="false">$BB87*BO87*(1-$CK87)</f>
        <v>0</v>
      </c>
      <c r="CT87" s="22" t="n">
        <f aca="false">$BB87*BQ87*(1-$CK87)</f>
        <v>0</v>
      </c>
      <c r="CU87" s="147"/>
      <c r="CV87" s="148"/>
      <c r="CW87" s="149"/>
      <c r="CX87" s="150"/>
    </row>
    <row r="88" customFormat="false" ht="30.75" hidden="false" customHeight="false" outlineLevel="0" collapsed="false">
      <c r="A88" s="0" t="n">
        <v>84</v>
      </c>
      <c r="E88" s="1" t="s">
        <v>849</v>
      </c>
      <c r="F88" s="1" t="s">
        <v>850</v>
      </c>
      <c r="G88" s="99" t="s">
        <v>851</v>
      </c>
      <c r="H88" s="1" t="n">
        <v>2019</v>
      </c>
      <c r="I88" s="1" t="s">
        <v>530</v>
      </c>
      <c r="J88" s="99"/>
      <c r="K88" s="137" t="n">
        <v>6</v>
      </c>
      <c r="L88" s="137"/>
      <c r="M88" s="137"/>
      <c r="N88" s="3" t="s">
        <v>852</v>
      </c>
      <c r="O88" s="3" t="s">
        <v>853</v>
      </c>
      <c r="P88" s="3"/>
      <c r="Q88" s="3"/>
      <c r="R88" s="139" t="n">
        <v>1</v>
      </c>
      <c r="S88" s="139"/>
      <c r="T88" s="139"/>
      <c r="U88" s="139"/>
      <c r="V88" s="139"/>
      <c r="W88" s="139"/>
      <c r="X88" s="139"/>
      <c r="Y88" s="139"/>
      <c r="AC88" s="228" t="n">
        <v>84</v>
      </c>
      <c r="AJ88" s="219"/>
      <c r="AK88" s="8"/>
      <c r="AL88" s="8"/>
      <c r="AM88" s="8"/>
      <c r="AN88" s="8"/>
      <c r="AO88" s="8"/>
      <c r="AP88" s="8"/>
      <c r="AQ88" s="8"/>
      <c r="AR88" s="8"/>
      <c r="AW88" s="220"/>
      <c r="AX88" s="220"/>
      <c r="BU88" s="152"/>
      <c r="BV88" s="221"/>
      <c r="CM88" s="154"/>
      <c r="CO88" s="222" t="n">
        <f aca="false">$BA88*BN88*(1-$CK88)</f>
        <v>0</v>
      </c>
      <c r="CP88" s="223" t="n">
        <f aca="false">$BA88*BO88*(1-$CK88)</f>
        <v>0</v>
      </c>
      <c r="CQ88" s="224" t="n">
        <f aca="false">$BA88*BQ88*(1-$CK88)</f>
        <v>0</v>
      </c>
      <c r="CR88" s="21" t="n">
        <f aca="false">$BB88*BN88*(1-$CK88)</f>
        <v>0</v>
      </c>
      <c r="CS88" s="19" t="n">
        <f aca="false">$BB88*BO88*(1-$CK88)</f>
        <v>0</v>
      </c>
      <c r="CT88" s="22" t="n">
        <f aca="false">$BB88*BQ88*(1-$CK88)</f>
        <v>0</v>
      </c>
      <c r="CU88" s="147"/>
      <c r="CV88" s="148"/>
      <c r="CW88" s="149"/>
      <c r="CX88" s="150"/>
    </row>
    <row r="89" customFormat="false" ht="43.15" hidden="false" customHeight="false" outlineLevel="0" collapsed="false">
      <c r="A89" s="0" t="n">
        <v>85</v>
      </c>
      <c r="C89" s="1" t="s">
        <v>854</v>
      </c>
      <c r="E89" s="1" t="s">
        <v>855</v>
      </c>
      <c r="F89" s="1" t="s">
        <v>856</v>
      </c>
      <c r="G89" s="99" t="s">
        <v>857</v>
      </c>
      <c r="H89" s="1" t="n">
        <v>2017</v>
      </c>
      <c r="I89" s="1" t="s">
        <v>858</v>
      </c>
      <c r="J89" s="99" t="s">
        <v>859</v>
      </c>
      <c r="K89" s="137" t="n">
        <v>142</v>
      </c>
      <c r="L89" s="137"/>
      <c r="M89" s="137"/>
      <c r="N89" s="3" t="s">
        <v>860</v>
      </c>
      <c r="O89" s="3" t="s">
        <v>861</v>
      </c>
      <c r="P89" s="3" t="s">
        <v>862</v>
      </c>
      <c r="Q89" s="3"/>
      <c r="R89" s="139"/>
      <c r="S89" s="139"/>
      <c r="T89" s="139"/>
      <c r="U89" s="139"/>
      <c r="V89" s="139"/>
      <c r="W89" s="139"/>
      <c r="X89" s="139"/>
      <c r="Y89" s="139"/>
      <c r="AC89" s="227" t="n">
        <v>85</v>
      </c>
      <c r="AJ89" s="219"/>
      <c r="AK89" s="8"/>
      <c r="AL89" s="8"/>
      <c r="AM89" s="8"/>
      <c r="AN89" s="8"/>
      <c r="AO89" s="8"/>
      <c r="AP89" s="8"/>
      <c r="AQ89" s="8"/>
      <c r="AR89" s="8"/>
      <c r="AW89" s="220"/>
      <c r="AX89" s="220"/>
      <c r="BU89" s="152"/>
      <c r="BV89" s="221"/>
      <c r="CM89" s="154"/>
      <c r="CO89" s="222" t="n">
        <f aca="false">$BA89*BN89*(1-$CK89)</f>
        <v>0</v>
      </c>
      <c r="CP89" s="223" t="n">
        <f aca="false">$BA89*BO89*(1-$CK89)</f>
        <v>0</v>
      </c>
      <c r="CQ89" s="224" t="n">
        <f aca="false">$BA89*BQ89*(1-$CK89)</f>
        <v>0</v>
      </c>
      <c r="CR89" s="21" t="n">
        <f aca="false">$BB89*BN89*(1-$CK89)</f>
        <v>0</v>
      </c>
      <c r="CS89" s="19" t="n">
        <f aca="false">$BB89*BO89*(1-$CK89)</f>
        <v>0</v>
      </c>
      <c r="CT89" s="22" t="n">
        <f aca="false">$BB89*BQ89*(1-$CK89)</f>
        <v>0</v>
      </c>
      <c r="CU89" s="147"/>
      <c r="CV89" s="148"/>
      <c r="CW89" s="149"/>
      <c r="CX89" s="150"/>
    </row>
    <row r="90" customFormat="false" ht="28.9" hidden="false" customHeight="false" outlineLevel="0" collapsed="false">
      <c r="A90" s="33" t="n">
        <v>86</v>
      </c>
      <c r="C90" s="1" t="s">
        <v>747</v>
      </c>
      <c r="E90" s="1" t="s">
        <v>863</v>
      </c>
      <c r="F90" s="1" t="s">
        <v>864</v>
      </c>
      <c r="G90" s="99" t="s">
        <v>865</v>
      </c>
      <c r="H90" s="1" t="n">
        <v>2015</v>
      </c>
      <c r="I90" s="1" t="s">
        <v>579</v>
      </c>
      <c r="J90" s="99" t="s">
        <v>866</v>
      </c>
      <c r="K90" s="137" t="n">
        <v>533</v>
      </c>
      <c r="L90" s="137"/>
      <c r="M90" s="137"/>
      <c r="N90" s="3" t="s">
        <v>867</v>
      </c>
      <c r="O90" s="3" t="s">
        <v>868</v>
      </c>
      <c r="P90" s="3"/>
      <c r="Q90" s="3"/>
      <c r="R90" s="139"/>
      <c r="S90" s="139"/>
      <c r="T90" s="139"/>
      <c r="U90" s="139"/>
      <c r="V90" s="139"/>
      <c r="W90" s="139"/>
      <c r="X90" s="139"/>
      <c r="Y90" s="139"/>
      <c r="AC90" s="227" t="n">
        <v>86</v>
      </c>
      <c r="AJ90" s="219"/>
      <c r="AK90" s="8"/>
      <c r="AL90" s="8"/>
      <c r="AM90" s="8"/>
      <c r="AN90" s="8"/>
      <c r="AO90" s="8"/>
      <c r="AP90" s="8"/>
      <c r="AQ90" s="8"/>
      <c r="AR90" s="8"/>
      <c r="AW90" s="220"/>
      <c r="AX90" s="220"/>
      <c r="BU90" s="152"/>
      <c r="BV90" s="221"/>
      <c r="CM90" s="154"/>
      <c r="CO90" s="222" t="n">
        <f aca="false">$BA90*BN90*(1-$CK90)</f>
        <v>0</v>
      </c>
      <c r="CP90" s="223" t="n">
        <f aca="false">$BA90*BO90*(1-$CK90)</f>
        <v>0</v>
      </c>
      <c r="CQ90" s="224" t="n">
        <f aca="false">$BA90*BQ90*(1-$CK90)</f>
        <v>0</v>
      </c>
      <c r="CR90" s="21" t="n">
        <f aca="false">$BB90*BN90*(1-$CK90)</f>
        <v>0</v>
      </c>
      <c r="CS90" s="19" t="n">
        <f aca="false">$BB90*BO90*(1-$CK90)</f>
        <v>0</v>
      </c>
      <c r="CT90" s="22" t="n">
        <f aca="false">$BB90*BQ90*(1-$CK90)</f>
        <v>0</v>
      </c>
      <c r="CU90" s="147"/>
      <c r="CV90" s="148"/>
      <c r="CW90" s="149"/>
      <c r="CX90" s="150"/>
    </row>
    <row r="91" customFormat="false" ht="15" hidden="false" customHeight="false" outlineLevel="0" collapsed="false">
      <c r="A91" s="0" t="n">
        <v>87</v>
      </c>
      <c r="C91" s="1" t="s">
        <v>747</v>
      </c>
      <c r="E91" s="1" t="s">
        <v>869</v>
      </c>
      <c r="F91" s="1" t="s">
        <v>870</v>
      </c>
      <c r="G91" s="99" t="s">
        <v>871</v>
      </c>
      <c r="H91" s="1" t="n">
        <v>2021</v>
      </c>
      <c r="I91" s="1" t="s">
        <v>283</v>
      </c>
      <c r="J91" s="99" t="s">
        <v>872</v>
      </c>
      <c r="K91" s="137" t="n">
        <v>16</v>
      </c>
      <c r="L91" s="137"/>
      <c r="M91" s="137"/>
      <c r="O91" s="3"/>
      <c r="P91" s="3"/>
      <c r="Q91" s="3"/>
      <c r="R91" s="139"/>
      <c r="S91" s="139"/>
      <c r="T91" s="139" t="n">
        <v>1</v>
      </c>
      <c r="U91" s="139"/>
      <c r="V91" s="139"/>
      <c r="W91" s="139"/>
      <c r="X91" s="139"/>
      <c r="Y91" s="139"/>
      <c r="AC91" s="228" t="n">
        <v>87</v>
      </c>
      <c r="AJ91" s="219"/>
      <c r="AK91" s="8"/>
      <c r="AL91" s="8"/>
      <c r="AM91" s="8"/>
      <c r="AN91" s="8"/>
      <c r="AO91" s="8"/>
      <c r="AP91" s="8"/>
      <c r="AQ91" s="8"/>
      <c r="AR91" s="8"/>
      <c r="AW91" s="220"/>
      <c r="AX91" s="220"/>
      <c r="BU91" s="152"/>
      <c r="BV91" s="221"/>
      <c r="CM91" s="154"/>
      <c r="CO91" s="222" t="n">
        <f aca="false">$BA91*BN91*(1-$CK91)</f>
        <v>0</v>
      </c>
      <c r="CP91" s="223" t="n">
        <f aca="false">$BA91*BO91*(1-$CK91)</f>
        <v>0</v>
      </c>
      <c r="CQ91" s="224" t="n">
        <f aca="false">$BA91*BQ91*(1-$CK91)</f>
        <v>0</v>
      </c>
      <c r="CR91" s="21" t="n">
        <f aca="false">$BB91*BN91*(1-$CK91)</f>
        <v>0</v>
      </c>
      <c r="CS91" s="19" t="n">
        <f aca="false">$BB91*BO91*(1-$CK91)</f>
        <v>0</v>
      </c>
      <c r="CT91" s="22" t="n">
        <f aca="false">$BB91*BQ91*(1-$CK91)</f>
        <v>0</v>
      </c>
      <c r="CU91" s="147"/>
      <c r="CV91" s="148"/>
      <c r="CW91" s="149"/>
      <c r="CX91" s="150"/>
    </row>
    <row r="92" customFormat="false" ht="14.45" hidden="false" customHeight="false" outlineLevel="0" collapsed="false">
      <c r="A92" s="0" t="n">
        <v>88</v>
      </c>
      <c r="C92" s="1" t="s">
        <v>873</v>
      </c>
      <c r="E92" s="1" t="s">
        <v>874</v>
      </c>
      <c r="F92" s="1" t="s">
        <v>875</v>
      </c>
      <c r="G92" s="99" t="s">
        <v>876</v>
      </c>
      <c r="H92" s="1" t="n">
        <v>2016</v>
      </c>
      <c r="I92" s="1" t="s">
        <v>858</v>
      </c>
      <c r="J92" s="99" t="s">
        <v>877</v>
      </c>
      <c r="K92" s="137" t="n">
        <v>88</v>
      </c>
      <c r="L92" s="137"/>
      <c r="M92" s="137"/>
      <c r="O92" s="3"/>
      <c r="P92" s="3"/>
      <c r="Q92" s="3"/>
      <c r="R92" s="139" t="n">
        <v>1</v>
      </c>
      <c r="S92" s="139"/>
      <c r="T92" s="139"/>
      <c r="U92" s="139"/>
      <c r="V92" s="139"/>
      <c r="W92" s="139"/>
      <c r="X92" s="139"/>
      <c r="Y92" s="139"/>
      <c r="AC92" s="227" t="n">
        <v>88</v>
      </c>
      <c r="AE92" s="6" t="n">
        <v>1</v>
      </c>
      <c r="AG92" s="6" t="s">
        <v>778</v>
      </c>
      <c r="AJ92" s="219"/>
      <c r="AK92" s="8"/>
      <c r="AL92" s="8"/>
      <c r="AM92" s="8"/>
      <c r="AN92" s="8"/>
      <c r="AO92" s="8"/>
      <c r="AP92" s="8"/>
      <c r="AQ92" s="8"/>
      <c r="AR92" s="8"/>
      <c r="AW92" s="220"/>
      <c r="AX92" s="220"/>
      <c r="BU92" s="152"/>
      <c r="BV92" s="221"/>
      <c r="CM92" s="154"/>
      <c r="CO92" s="222" t="n">
        <f aca="false">$BA92*BN92*(1-$CK92)</f>
        <v>0</v>
      </c>
      <c r="CP92" s="223" t="n">
        <f aca="false">$BA92*BO92*(1-$CK92)</f>
        <v>0</v>
      </c>
      <c r="CQ92" s="224" t="n">
        <f aca="false">$BA92*BQ92*(1-$CK92)</f>
        <v>0</v>
      </c>
      <c r="CR92" s="21" t="n">
        <f aca="false">$BB92*BN92*(1-$CK92)</f>
        <v>0</v>
      </c>
      <c r="CS92" s="19" t="n">
        <f aca="false">$BB92*BO92*(1-$CK92)</f>
        <v>0</v>
      </c>
      <c r="CT92" s="22" t="n">
        <f aca="false">$BB92*BQ92*(1-$CK92)</f>
        <v>0</v>
      </c>
      <c r="CU92" s="147"/>
      <c r="CV92" s="148"/>
      <c r="CW92" s="149"/>
      <c r="CX92" s="150"/>
    </row>
    <row r="93" customFormat="false" ht="14.45" hidden="false" customHeight="false" outlineLevel="0" collapsed="false">
      <c r="A93" s="33" t="n">
        <v>89</v>
      </c>
      <c r="C93" s="1" t="s">
        <v>747</v>
      </c>
      <c r="E93" s="1" t="s">
        <v>878</v>
      </c>
      <c r="F93" s="1" t="s">
        <v>879</v>
      </c>
      <c r="G93" s="99" t="s">
        <v>880</v>
      </c>
      <c r="H93" s="1" t="n">
        <v>2005</v>
      </c>
      <c r="I93" s="1" t="s">
        <v>784</v>
      </c>
      <c r="J93" s="99" t="s">
        <v>881</v>
      </c>
      <c r="K93" s="137" t="n">
        <v>570</v>
      </c>
      <c r="L93" s="137"/>
      <c r="M93" s="137"/>
      <c r="O93" s="3"/>
      <c r="P93" s="3"/>
      <c r="Q93" s="3"/>
      <c r="R93" s="139" t="n">
        <v>1</v>
      </c>
      <c r="S93" s="139"/>
      <c r="T93" s="139"/>
      <c r="U93" s="139"/>
      <c r="V93" s="139"/>
      <c r="W93" s="139"/>
      <c r="X93" s="139"/>
      <c r="Y93" s="139"/>
      <c r="AC93" s="227" t="n">
        <v>89</v>
      </c>
      <c r="AJ93" s="219"/>
      <c r="AK93" s="8"/>
      <c r="AL93" s="8"/>
      <c r="AM93" s="8"/>
      <c r="AN93" s="8"/>
      <c r="AO93" s="8"/>
      <c r="AP93" s="8"/>
      <c r="AQ93" s="8"/>
      <c r="AR93" s="8"/>
      <c r="AW93" s="220"/>
      <c r="AX93" s="220"/>
      <c r="BU93" s="152"/>
      <c r="BV93" s="221"/>
      <c r="CM93" s="154"/>
      <c r="CO93" s="222" t="n">
        <f aca="false">$BA93*BN93*(1-$CK93)</f>
        <v>0</v>
      </c>
      <c r="CP93" s="223" t="n">
        <f aca="false">$BA93*BO93*(1-$CK93)</f>
        <v>0</v>
      </c>
      <c r="CQ93" s="224" t="n">
        <f aca="false">$BA93*BQ93*(1-$CK93)</f>
        <v>0</v>
      </c>
      <c r="CR93" s="21" t="n">
        <f aca="false">$BB93*BN93*(1-$CK93)</f>
        <v>0</v>
      </c>
      <c r="CS93" s="19" t="n">
        <f aca="false">$BB93*BO93*(1-$CK93)</f>
        <v>0</v>
      </c>
      <c r="CT93" s="22" t="n">
        <f aca="false">$BB93*BQ93*(1-$CK93)</f>
        <v>0</v>
      </c>
      <c r="CU93" s="147"/>
      <c r="CV93" s="148"/>
      <c r="CW93" s="149"/>
      <c r="CX93" s="150"/>
    </row>
    <row r="94" customFormat="false" ht="15" hidden="false" customHeight="false" outlineLevel="0" collapsed="false">
      <c r="A94" s="0" t="n">
        <v>90</v>
      </c>
      <c r="C94" s="1" t="s">
        <v>873</v>
      </c>
      <c r="E94" s="1" t="s">
        <v>882</v>
      </c>
      <c r="F94" s="1" t="s">
        <v>883</v>
      </c>
      <c r="G94" s="99" t="s">
        <v>884</v>
      </c>
      <c r="H94" s="1" t="n">
        <v>2012</v>
      </c>
      <c r="I94" s="1" t="s">
        <v>429</v>
      </c>
      <c r="J94" s="99" t="s">
        <v>885</v>
      </c>
      <c r="K94" s="137" t="n">
        <v>18</v>
      </c>
      <c r="L94" s="137"/>
      <c r="M94" s="137"/>
      <c r="O94" s="3"/>
      <c r="P94" s="3"/>
      <c r="Q94" s="3"/>
      <c r="R94" s="139"/>
      <c r="S94" s="139"/>
      <c r="T94" s="139"/>
      <c r="U94" s="139"/>
      <c r="V94" s="139"/>
      <c r="W94" s="139" t="n">
        <v>1</v>
      </c>
      <c r="X94" s="139"/>
      <c r="Y94" s="139"/>
      <c r="AC94" s="228" t="n">
        <v>90</v>
      </c>
      <c r="AJ94" s="219"/>
      <c r="AK94" s="8"/>
      <c r="AL94" s="8"/>
      <c r="AM94" s="8"/>
      <c r="AN94" s="8"/>
      <c r="AO94" s="8"/>
      <c r="AP94" s="8"/>
      <c r="AQ94" s="8"/>
      <c r="AR94" s="8"/>
      <c r="AW94" s="220"/>
      <c r="AX94" s="220"/>
      <c r="BU94" s="152"/>
      <c r="BV94" s="221"/>
      <c r="CM94" s="154"/>
      <c r="CO94" s="222" t="n">
        <f aca="false">$BA94*BN94*(1-$CK94)</f>
        <v>0</v>
      </c>
      <c r="CP94" s="223" t="n">
        <f aca="false">$BA94*BO94*(1-$CK94)</f>
        <v>0</v>
      </c>
      <c r="CQ94" s="224" t="n">
        <f aca="false">$BA94*BQ94*(1-$CK94)</f>
        <v>0</v>
      </c>
      <c r="CR94" s="21" t="n">
        <f aca="false">$BB94*BN94*(1-$CK94)</f>
        <v>0</v>
      </c>
      <c r="CS94" s="19" t="n">
        <f aca="false">$BB94*BO94*(1-$CK94)</f>
        <v>0</v>
      </c>
      <c r="CT94" s="22" t="n">
        <f aca="false">$BB94*BQ94*(1-$CK94)</f>
        <v>0</v>
      </c>
      <c r="CU94" s="147"/>
      <c r="CV94" s="148"/>
      <c r="CW94" s="149"/>
      <c r="CX94" s="150"/>
    </row>
    <row r="95" customFormat="false" ht="14.45" hidden="false" customHeight="false" outlineLevel="0" collapsed="false">
      <c r="A95" s="0" t="n">
        <v>91</v>
      </c>
      <c r="C95" s="1" t="s">
        <v>747</v>
      </c>
      <c r="E95" s="1" t="s">
        <v>886</v>
      </c>
      <c r="F95" s="1" t="s">
        <v>887</v>
      </c>
      <c r="G95" s="99" t="s">
        <v>888</v>
      </c>
      <c r="H95" s="1" t="n">
        <v>2019</v>
      </c>
      <c r="I95" s="1" t="s">
        <v>889</v>
      </c>
      <c r="J95" s="99"/>
      <c r="K95" s="137" t="n">
        <v>118</v>
      </c>
      <c r="L95" s="137"/>
      <c r="M95" s="137"/>
      <c r="O95" s="3"/>
      <c r="P95" s="3"/>
      <c r="Q95" s="3"/>
      <c r="R95" s="139"/>
      <c r="S95" s="139"/>
      <c r="T95" s="139"/>
      <c r="U95" s="139"/>
      <c r="V95" s="139"/>
      <c r="W95" s="139"/>
      <c r="X95" s="139"/>
      <c r="Y95" s="139"/>
      <c r="AC95" s="227" t="n">
        <v>91</v>
      </c>
      <c r="AJ95" s="219"/>
      <c r="AK95" s="8"/>
      <c r="AL95" s="8"/>
      <c r="AM95" s="8"/>
      <c r="AN95" s="8"/>
      <c r="AO95" s="8"/>
      <c r="AP95" s="8"/>
      <c r="AQ95" s="8"/>
      <c r="AR95" s="8"/>
      <c r="AW95" s="220"/>
      <c r="AX95" s="220"/>
      <c r="BU95" s="152"/>
      <c r="BV95" s="221"/>
      <c r="CM95" s="154"/>
      <c r="CO95" s="222" t="n">
        <f aca="false">$BA95*BN95*(1-$CK95)</f>
        <v>0</v>
      </c>
      <c r="CP95" s="223" t="n">
        <f aca="false">$BA95*BO95*(1-$CK95)</f>
        <v>0</v>
      </c>
      <c r="CQ95" s="224" t="n">
        <f aca="false">$BA95*BQ95*(1-$CK95)</f>
        <v>0</v>
      </c>
      <c r="CR95" s="21" t="n">
        <f aca="false">$BB95*BN95*(1-$CK95)</f>
        <v>0</v>
      </c>
      <c r="CS95" s="19" t="n">
        <f aca="false">$BB95*BO95*(1-$CK95)</f>
        <v>0</v>
      </c>
      <c r="CT95" s="22" t="n">
        <f aca="false">$BB95*BQ95*(1-$CK95)</f>
        <v>0</v>
      </c>
      <c r="CU95" s="147"/>
      <c r="CV95" s="148"/>
      <c r="CW95" s="149"/>
      <c r="CX95" s="150"/>
    </row>
    <row r="96" customFormat="false" ht="14.45" hidden="false" customHeight="false" outlineLevel="0" collapsed="false">
      <c r="A96" s="33" t="n">
        <v>92</v>
      </c>
      <c r="F96" s="1" t="s">
        <v>890</v>
      </c>
      <c r="G96" s="99" t="s">
        <v>891</v>
      </c>
      <c r="H96" s="1" t="n">
        <v>2018</v>
      </c>
      <c r="I96" s="1" t="s">
        <v>283</v>
      </c>
      <c r="J96" s="99" t="s">
        <v>892</v>
      </c>
      <c r="K96" s="137" t="n">
        <v>29</v>
      </c>
      <c r="L96" s="137"/>
      <c r="M96" s="137"/>
      <c r="O96" s="3"/>
      <c r="P96" s="3"/>
      <c r="Q96" s="3"/>
      <c r="R96" s="139"/>
      <c r="S96" s="139"/>
      <c r="T96" s="139" t="n">
        <v>1</v>
      </c>
      <c r="U96" s="139"/>
      <c r="V96" s="139"/>
      <c r="W96" s="139"/>
      <c r="X96" s="139"/>
      <c r="Y96" s="139"/>
      <c r="AC96" s="227" t="n">
        <v>92</v>
      </c>
      <c r="AJ96" s="219"/>
      <c r="AK96" s="8"/>
      <c r="AL96" s="8"/>
      <c r="AM96" s="8"/>
      <c r="AN96" s="8"/>
      <c r="AO96" s="8"/>
      <c r="AP96" s="8"/>
      <c r="AQ96" s="8"/>
      <c r="AR96" s="8"/>
      <c r="AW96" s="220"/>
      <c r="AX96" s="220"/>
      <c r="BU96" s="152"/>
      <c r="BV96" s="221"/>
      <c r="CM96" s="154"/>
      <c r="CO96" s="222" t="n">
        <f aca="false">$BA96*BN96*(1-$CK96)</f>
        <v>0</v>
      </c>
      <c r="CP96" s="223" t="n">
        <f aca="false">$BA96*BO96*(1-$CK96)</f>
        <v>0</v>
      </c>
      <c r="CQ96" s="224" t="n">
        <f aca="false">$BA96*BQ96*(1-$CK96)</f>
        <v>0</v>
      </c>
      <c r="CR96" s="21" t="n">
        <f aca="false">$BB96*BN96*(1-$CK96)</f>
        <v>0</v>
      </c>
      <c r="CS96" s="19" t="n">
        <f aca="false">$BB96*BO96*(1-$CK96)</f>
        <v>0</v>
      </c>
      <c r="CT96" s="22" t="n">
        <f aca="false">$BB96*BQ96*(1-$CK96)</f>
        <v>0</v>
      </c>
      <c r="CU96" s="147"/>
      <c r="CV96" s="148"/>
      <c r="CW96" s="149"/>
      <c r="CX96" s="150"/>
    </row>
    <row r="97" customFormat="false" ht="13.85" hidden="false" customHeight="false" outlineLevel="0" collapsed="false">
      <c r="A97" s="0" t="n">
        <v>93</v>
      </c>
      <c r="E97" s="1" t="s">
        <v>893</v>
      </c>
      <c r="F97" s="1" t="s">
        <v>894</v>
      </c>
      <c r="G97" s="99" t="s">
        <v>895</v>
      </c>
      <c r="H97" s="1" t="n">
        <v>2020</v>
      </c>
      <c r="I97" s="1" t="s">
        <v>283</v>
      </c>
      <c r="J97" s="99" t="s">
        <v>896</v>
      </c>
      <c r="K97" s="137"/>
      <c r="L97" s="137"/>
      <c r="M97" s="137"/>
      <c r="O97" s="3"/>
      <c r="P97" s="3"/>
      <c r="Q97" s="3"/>
      <c r="R97" s="139"/>
      <c r="S97" s="139"/>
      <c r="T97" s="139"/>
      <c r="U97" s="139"/>
      <c r="V97" s="139"/>
      <c r="W97" s="139"/>
      <c r="X97" s="139"/>
      <c r="Y97" s="139"/>
      <c r="AC97" s="228" t="n">
        <v>93</v>
      </c>
      <c r="AE97" s="6" t="n">
        <v>1</v>
      </c>
      <c r="AH97" s="140" t="s">
        <v>299</v>
      </c>
      <c r="AJ97" s="219"/>
      <c r="AK97" s="8"/>
      <c r="AL97" s="8"/>
      <c r="AM97" s="8"/>
      <c r="AN97" s="8"/>
      <c r="AO97" s="8"/>
      <c r="AP97" s="8"/>
      <c r="AQ97" s="8"/>
      <c r="AR97" s="8"/>
      <c r="AW97" s="220"/>
      <c r="AX97" s="220"/>
      <c r="BU97" s="152"/>
      <c r="BV97" s="221"/>
      <c r="CM97" s="154"/>
      <c r="CO97" s="222" t="n">
        <f aca="false">$BA97*BN97*(1-$CK97)</f>
        <v>0</v>
      </c>
      <c r="CP97" s="223" t="n">
        <f aca="false">$BA97*BO97*(1-$CK97)</f>
        <v>0</v>
      </c>
      <c r="CQ97" s="224" t="n">
        <f aca="false">$BA97*BQ97*(1-$CK97)</f>
        <v>0</v>
      </c>
      <c r="CR97" s="21" t="n">
        <f aca="false">$BB97*BN97*(1-$CK97)</f>
        <v>0</v>
      </c>
      <c r="CS97" s="19" t="n">
        <f aca="false">$BB97*BO97*(1-$CK97)</f>
        <v>0</v>
      </c>
      <c r="CT97" s="22" t="n">
        <f aca="false">$BB97*BQ97*(1-$CK97)</f>
        <v>0</v>
      </c>
      <c r="CU97" s="147"/>
      <c r="CV97" s="148"/>
      <c r="CW97" s="149"/>
      <c r="CX97" s="150"/>
    </row>
    <row r="98" customFormat="false" ht="15" hidden="false" customHeight="false" outlineLevel="0" collapsed="false">
      <c r="A98" s="0" t="n">
        <v>94</v>
      </c>
      <c r="C98" s="1" t="s">
        <v>747</v>
      </c>
      <c r="E98" s="1" t="s">
        <v>897</v>
      </c>
      <c r="F98" s="230" t="s">
        <v>898</v>
      </c>
      <c r="G98" s="99" t="s">
        <v>899</v>
      </c>
      <c r="H98" s="1" t="n">
        <v>2022</v>
      </c>
      <c r="I98" s="1" t="s">
        <v>530</v>
      </c>
      <c r="J98" s="99"/>
      <c r="K98" s="137"/>
      <c r="L98" s="137"/>
      <c r="M98" s="137"/>
      <c r="O98" s="3"/>
      <c r="P98" s="3"/>
      <c r="Q98" s="3"/>
      <c r="R98" s="139"/>
      <c r="S98" s="139"/>
      <c r="T98" s="139"/>
      <c r="U98" s="139"/>
      <c r="V98" s="139"/>
      <c r="W98" s="139"/>
      <c r="X98" s="139"/>
      <c r="Y98" s="139"/>
      <c r="AC98" s="227" t="n">
        <v>94</v>
      </c>
      <c r="AJ98" s="219"/>
      <c r="AK98" s="8"/>
      <c r="AL98" s="8"/>
      <c r="AM98" s="8"/>
      <c r="AN98" s="8"/>
      <c r="AO98" s="8"/>
      <c r="AP98" s="8"/>
      <c r="AQ98" s="8"/>
      <c r="AR98" s="8"/>
      <c r="AW98" s="220"/>
      <c r="AX98" s="220"/>
      <c r="BU98" s="152"/>
      <c r="BV98" s="221"/>
      <c r="CM98" s="154"/>
      <c r="CO98" s="222" t="n">
        <f aca="false">$BA98*BN98*(1-$CK98)</f>
        <v>0</v>
      </c>
      <c r="CP98" s="223" t="n">
        <f aca="false">$BA98*BO98*(1-$CK98)</f>
        <v>0</v>
      </c>
      <c r="CQ98" s="224" t="n">
        <f aca="false">$BA98*BQ98*(1-$CK98)</f>
        <v>0</v>
      </c>
      <c r="CR98" s="21" t="n">
        <f aca="false">$BB98*BN98*(1-$CK98)</f>
        <v>0</v>
      </c>
      <c r="CS98" s="19" t="n">
        <f aca="false">$BB98*BO98*(1-$CK98)</f>
        <v>0</v>
      </c>
      <c r="CT98" s="22" t="n">
        <f aca="false">$BB98*BQ98*(1-$CK98)</f>
        <v>0</v>
      </c>
      <c r="CU98" s="147"/>
      <c r="CV98" s="148"/>
      <c r="CW98" s="149"/>
      <c r="CX98" s="150"/>
    </row>
    <row r="99" customFormat="false" ht="14.45" hidden="false" customHeight="false" outlineLevel="0" collapsed="false">
      <c r="A99" s="33" t="n">
        <v>95</v>
      </c>
      <c r="F99" s="1" t="s">
        <v>900</v>
      </c>
      <c r="G99" s="99" t="s">
        <v>901</v>
      </c>
      <c r="H99" s="1" t="n">
        <v>2001</v>
      </c>
      <c r="I99" s="1" t="s">
        <v>494</v>
      </c>
      <c r="J99" s="99"/>
      <c r="K99" s="137"/>
      <c r="L99" s="137"/>
      <c r="M99" s="137"/>
      <c r="O99" s="3"/>
      <c r="P99" s="3"/>
      <c r="Q99" s="3"/>
      <c r="R99" s="139"/>
      <c r="S99" s="139"/>
      <c r="T99" s="139"/>
      <c r="U99" s="139"/>
      <c r="V99" s="139"/>
      <c r="W99" s="139"/>
      <c r="X99" s="139"/>
      <c r="Y99" s="139"/>
      <c r="AC99" s="227" t="n">
        <v>95</v>
      </c>
      <c r="AJ99" s="219"/>
      <c r="AK99" s="8"/>
      <c r="AL99" s="8"/>
      <c r="AM99" s="8"/>
      <c r="AN99" s="8"/>
      <c r="AO99" s="8"/>
      <c r="AP99" s="8"/>
      <c r="AQ99" s="8"/>
      <c r="AR99" s="8"/>
      <c r="AW99" s="220"/>
      <c r="AX99" s="220"/>
      <c r="BU99" s="152"/>
      <c r="BV99" s="221"/>
      <c r="CM99" s="154"/>
      <c r="CO99" s="222" t="n">
        <f aca="false">$BA99*BN99*(1-$CK99)</f>
        <v>0</v>
      </c>
      <c r="CP99" s="223" t="n">
        <f aca="false">$BA99*BO99*(1-$CK99)</f>
        <v>0</v>
      </c>
      <c r="CQ99" s="224" t="n">
        <f aca="false">$BA99*BQ99*(1-$CK99)</f>
        <v>0</v>
      </c>
      <c r="CR99" s="21" t="n">
        <f aca="false">$BB99*BN99*(1-$CK99)</f>
        <v>0</v>
      </c>
      <c r="CS99" s="19" t="n">
        <f aca="false">$BB99*BO99*(1-$CK99)</f>
        <v>0</v>
      </c>
      <c r="CT99" s="22" t="n">
        <f aca="false">$BB99*BQ99*(1-$CK99)</f>
        <v>0</v>
      </c>
      <c r="CU99" s="147"/>
      <c r="CV99" s="148"/>
      <c r="CW99" s="149"/>
      <c r="CX99" s="150"/>
    </row>
    <row r="100" customFormat="false" ht="15" hidden="false" customHeight="false" outlineLevel="0" collapsed="false">
      <c r="A100" s="0" t="n">
        <v>96</v>
      </c>
      <c r="E100" s="1" t="s">
        <v>902</v>
      </c>
      <c r="F100" s="1" t="s">
        <v>903</v>
      </c>
      <c r="G100" s="99" t="s">
        <v>904</v>
      </c>
      <c r="H100" s="1" t="n">
        <v>2021</v>
      </c>
      <c r="I100" s="1" t="s">
        <v>283</v>
      </c>
      <c r="J100" s="99"/>
      <c r="K100" s="137" t="n">
        <v>3</v>
      </c>
      <c r="L100" s="137"/>
      <c r="M100" s="137"/>
      <c r="O100" s="3"/>
      <c r="P100" s="3"/>
      <c r="Q100" s="3"/>
      <c r="R100" s="139"/>
      <c r="S100" s="139"/>
      <c r="T100" s="139"/>
      <c r="U100" s="139"/>
      <c r="V100" s="139"/>
      <c r="W100" s="139"/>
      <c r="X100" s="139"/>
      <c r="Y100" s="139"/>
      <c r="AC100" s="228" t="n">
        <v>96</v>
      </c>
      <c r="AJ100" s="219"/>
      <c r="AK100" s="8"/>
      <c r="AL100" s="8"/>
      <c r="AM100" s="8"/>
      <c r="AN100" s="8"/>
      <c r="AO100" s="8"/>
      <c r="AP100" s="8"/>
      <c r="AQ100" s="8"/>
      <c r="AR100" s="8"/>
      <c r="AW100" s="220"/>
      <c r="AX100" s="220"/>
      <c r="BU100" s="152"/>
      <c r="BV100" s="221"/>
      <c r="CM100" s="154"/>
      <c r="CO100" s="222" t="n">
        <f aca="false">$BA100*BN100*(1-$CK100)</f>
        <v>0</v>
      </c>
      <c r="CP100" s="223" t="n">
        <f aca="false">$BA100*BO100*(1-$CK100)</f>
        <v>0</v>
      </c>
      <c r="CQ100" s="224" t="n">
        <f aca="false">$BA100*BQ100*(1-$CK100)</f>
        <v>0</v>
      </c>
      <c r="CR100" s="21" t="n">
        <f aca="false">$BB100*BN100*(1-$CK100)</f>
        <v>0</v>
      </c>
      <c r="CS100" s="19" t="n">
        <f aca="false">$BB100*BO100*(1-$CK100)</f>
        <v>0</v>
      </c>
      <c r="CT100" s="22" t="n">
        <f aca="false">$BB100*BQ100*(1-$CK100)</f>
        <v>0</v>
      </c>
      <c r="CU100" s="147"/>
      <c r="CV100" s="148"/>
      <c r="CW100" s="149"/>
      <c r="CX100" s="150"/>
    </row>
    <row r="101" customFormat="false" ht="14.45" hidden="false" customHeight="false" outlineLevel="0" collapsed="false">
      <c r="A101" s="0" t="n">
        <v>97</v>
      </c>
      <c r="E101" s="1" t="s">
        <v>905</v>
      </c>
      <c r="F101" s="1" t="s">
        <v>906</v>
      </c>
      <c r="G101" s="99" t="s">
        <v>907</v>
      </c>
      <c r="H101" s="1" t="n">
        <v>2014</v>
      </c>
      <c r="I101" s="1" t="s">
        <v>908</v>
      </c>
      <c r="J101" s="99" t="s">
        <v>909</v>
      </c>
      <c r="K101" s="137" t="n">
        <v>270</v>
      </c>
      <c r="L101" s="137"/>
      <c r="M101" s="137"/>
      <c r="O101" s="3"/>
      <c r="P101" s="3"/>
      <c r="Q101" s="3"/>
      <c r="R101" s="139" t="n">
        <v>1</v>
      </c>
      <c r="S101" s="139"/>
      <c r="T101" s="139"/>
      <c r="U101" s="139"/>
      <c r="V101" s="139"/>
      <c r="W101" s="139"/>
      <c r="X101" s="139"/>
      <c r="Y101" s="139"/>
      <c r="AC101" s="227" t="n">
        <v>97</v>
      </c>
      <c r="AE101" s="6" t="n">
        <v>1</v>
      </c>
      <c r="AG101" s="6" t="s">
        <v>369</v>
      </c>
      <c r="AJ101" s="219"/>
      <c r="AK101" s="8"/>
      <c r="AL101" s="8"/>
      <c r="AM101" s="8"/>
      <c r="AN101" s="8"/>
      <c r="AO101" s="8"/>
      <c r="AP101" s="8"/>
      <c r="AQ101" s="8"/>
      <c r="AR101" s="8"/>
      <c r="AW101" s="220"/>
      <c r="AX101" s="220"/>
      <c r="BU101" s="152"/>
      <c r="BV101" s="221"/>
      <c r="CM101" s="154"/>
      <c r="CO101" s="222" t="n">
        <f aca="false">$BA101*BN101*(1-$CK101)</f>
        <v>0</v>
      </c>
      <c r="CP101" s="223" t="n">
        <f aca="false">$BA101*BO101*(1-$CK101)</f>
        <v>0</v>
      </c>
      <c r="CQ101" s="224" t="n">
        <f aca="false">$BA101*BQ101*(1-$CK101)</f>
        <v>0</v>
      </c>
      <c r="CR101" s="21" t="n">
        <f aca="false">$BB101*BN101*(1-$CK101)</f>
        <v>0</v>
      </c>
      <c r="CS101" s="19" t="n">
        <f aca="false">$BB101*BO101*(1-$CK101)</f>
        <v>0</v>
      </c>
      <c r="CT101" s="22" t="n">
        <f aca="false">$BB101*BQ101*(1-$CK101)</f>
        <v>0</v>
      </c>
      <c r="CU101" s="147"/>
      <c r="CV101" s="148"/>
      <c r="CW101" s="149"/>
      <c r="CX101" s="150"/>
    </row>
    <row r="102" customFormat="false" ht="14.45" hidden="false" customHeight="false" outlineLevel="0" collapsed="false">
      <c r="A102" s="33" t="n">
        <v>98</v>
      </c>
      <c r="C102" s="1" t="s">
        <v>873</v>
      </c>
      <c r="E102" s="1" t="s">
        <v>910</v>
      </c>
      <c r="F102" s="1" t="s">
        <v>911</v>
      </c>
      <c r="G102" s="99" t="s">
        <v>912</v>
      </c>
      <c r="H102" s="1" t="n">
        <v>2015</v>
      </c>
      <c r="I102" s="1" t="s">
        <v>913</v>
      </c>
      <c r="J102" s="99" t="s">
        <v>914</v>
      </c>
      <c r="K102" s="137" t="n">
        <v>558</v>
      </c>
      <c r="L102" s="137"/>
      <c r="M102" s="137"/>
      <c r="O102" s="3"/>
      <c r="P102" s="3"/>
      <c r="Q102" s="3"/>
      <c r="R102" s="139" t="n">
        <v>1</v>
      </c>
      <c r="S102" s="139"/>
      <c r="T102" s="139"/>
      <c r="U102" s="139"/>
      <c r="V102" s="139"/>
      <c r="W102" s="139"/>
      <c r="X102" s="139"/>
      <c r="Y102" s="139"/>
      <c r="AC102" s="227" t="n">
        <v>98</v>
      </c>
      <c r="AJ102" s="219"/>
      <c r="AK102" s="8"/>
      <c r="AL102" s="8"/>
      <c r="AM102" s="8"/>
      <c r="AN102" s="8"/>
      <c r="AO102" s="8"/>
      <c r="AP102" s="8"/>
      <c r="AQ102" s="8"/>
      <c r="AR102" s="8"/>
      <c r="AW102" s="220"/>
      <c r="AX102" s="220"/>
      <c r="BU102" s="152"/>
      <c r="BV102" s="221"/>
      <c r="CM102" s="154"/>
      <c r="CO102" s="222" t="n">
        <f aca="false">$BA102*BN102*(1-$CK102)</f>
        <v>0</v>
      </c>
      <c r="CP102" s="223" t="n">
        <f aca="false">$BA102*BO102*(1-$CK102)</f>
        <v>0</v>
      </c>
      <c r="CQ102" s="224" t="n">
        <f aca="false">$BA102*BQ102*(1-$CK102)</f>
        <v>0</v>
      </c>
      <c r="CR102" s="21" t="n">
        <f aca="false">$BB102*BN102*(1-$CK102)</f>
        <v>0</v>
      </c>
      <c r="CS102" s="19" t="n">
        <f aca="false">$BB102*BO102*(1-$CK102)</f>
        <v>0</v>
      </c>
      <c r="CT102" s="22" t="n">
        <f aca="false">$BB102*BQ102*(1-$CK102)</f>
        <v>0</v>
      </c>
      <c r="CU102" s="147"/>
      <c r="CV102" s="148"/>
      <c r="CW102" s="149"/>
      <c r="CX102" s="150"/>
    </row>
    <row r="103" customFormat="false" ht="15" hidden="false" customHeight="false" outlineLevel="0" collapsed="false">
      <c r="A103" s="0" t="n">
        <v>99</v>
      </c>
      <c r="C103" s="1" t="s">
        <v>854</v>
      </c>
      <c r="E103" s="1" t="s">
        <v>915</v>
      </c>
      <c r="F103" s="1" t="s">
        <v>916</v>
      </c>
      <c r="G103" s="99" t="s">
        <v>917</v>
      </c>
      <c r="H103" s="1" t="n">
        <v>2016</v>
      </c>
      <c r="I103" s="1" t="s">
        <v>283</v>
      </c>
      <c r="J103" s="99" t="s">
        <v>918</v>
      </c>
      <c r="K103" s="137" t="n">
        <v>23</v>
      </c>
      <c r="L103" s="137"/>
      <c r="M103" s="137"/>
      <c r="O103" s="3"/>
      <c r="P103" s="3"/>
      <c r="Q103" s="3"/>
      <c r="R103" s="139" t="n">
        <v>1</v>
      </c>
      <c r="S103" s="139"/>
      <c r="T103" s="139"/>
      <c r="U103" s="139"/>
      <c r="V103" s="139"/>
      <c r="W103" s="139"/>
      <c r="X103" s="139"/>
      <c r="Y103" s="139"/>
      <c r="AC103" s="228" t="n">
        <v>99</v>
      </c>
      <c r="AJ103" s="219"/>
      <c r="AK103" s="8"/>
      <c r="AL103" s="8"/>
      <c r="AM103" s="8"/>
      <c r="AN103" s="8"/>
      <c r="AO103" s="8"/>
      <c r="AP103" s="8"/>
      <c r="AQ103" s="8"/>
      <c r="AR103" s="8"/>
      <c r="AW103" s="220"/>
      <c r="AX103" s="220"/>
      <c r="BU103" s="152"/>
      <c r="BV103" s="221"/>
      <c r="CM103" s="154"/>
      <c r="CO103" s="222" t="n">
        <f aca="false">$BA103*BN103*(1-$CK103)</f>
        <v>0</v>
      </c>
      <c r="CP103" s="223" t="n">
        <f aca="false">$BA103*BO103*(1-$CK103)</f>
        <v>0</v>
      </c>
      <c r="CQ103" s="224" t="n">
        <f aca="false">$BA103*BQ103*(1-$CK103)</f>
        <v>0</v>
      </c>
      <c r="CR103" s="21" t="n">
        <f aca="false">$BB103*BN103*(1-$CK103)</f>
        <v>0</v>
      </c>
      <c r="CS103" s="19" t="n">
        <f aca="false">$BB103*BO103*(1-$CK103)</f>
        <v>0</v>
      </c>
      <c r="CT103" s="22" t="n">
        <f aca="false">$BB103*BQ103*(1-$CK103)</f>
        <v>0</v>
      </c>
      <c r="CU103" s="147"/>
      <c r="CV103" s="148"/>
      <c r="CW103" s="149"/>
      <c r="CX103" s="150"/>
    </row>
    <row r="104" customFormat="false" ht="14.45" hidden="false" customHeight="false" outlineLevel="0" collapsed="false">
      <c r="A104" s="0" t="n">
        <v>100</v>
      </c>
      <c r="E104" s="1" t="s">
        <v>919</v>
      </c>
      <c r="F104" s="1" t="s">
        <v>920</v>
      </c>
      <c r="G104" s="99" t="s">
        <v>921</v>
      </c>
      <c r="H104" s="1" t="n">
        <v>2017</v>
      </c>
      <c r="I104" s="1" t="s">
        <v>429</v>
      </c>
      <c r="J104" s="99" t="s">
        <v>922</v>
      </c>
      <c r="K104" s="137" t="n">
        <v>28</v>
      </c>
      <c r="L104" s="137"/>
      <c r="M104" s="137"/>
      <c r="O104" s="3"/>
      <c r="P104" s="3"/>
      <c r="Q104" s="3"/>
      <c r="R104" s="139" t="n">
        <v>1</v>
      </c>
      <c r="S104" s="139"/>
      <c r="T104" s="139"/>
      <c r="U104" s="139"/>
      <c r="V104" s="139"/>
      <c r="W104" s="139"/>
      <c r="X104" s="139"/>
      <c r="Y104" s="139"/>
      <c r="AC104" s="227" t="n">
        <v>100</v>
      </c>
      <c r="AJ104" s="219"/>
      <c r="AK104" s="8"/>
      <c r="AL104" s="8"/>
      <c r="AM104" s="8"/>
      <c r="AN104" s="8"/>
      <c r="AO104" s="8"/>
      <c r="AP104" s="8"/>
      <c r="AQ104" s="8"/>
      <c r="AR104" s="8"/>
      <c r="AW104" s="220"/>
      <c r="AX104" s="220"/>
      <c r="BU104" s="152"/>
      <c r="BV104" s="221"/>
      <c r="CM104" s="154"/>
      <c r="CO104" s="222" t="n">
        <f aca="false">$BA104*BN104*(1-$CK104)</f>
        <v>0</v>
      </c>
      <c r="CP104" s="223" t="n">
        <f aca="false">$BA104*BO104*(1-$CK104)</f>
        <v>0</v>
      </c>
      <c r="CQ104" s="224" t="n">
        <f aca="false">$BA104*BQ104*(1-$CK104)</f>
        <v>0</v>
      </c>
      <c r="CR104" s="21" t="n">
        <f aca="false">$BB104*BN104*(1-$CK104)</f>
        <v>0</v>
      </c>
      <c r="CS104" s="19" t="n">
        <f aca="false">$BB104*BO104*(1-$CK104)</f>
        <v>0</v>
      </c>
      <c r="CT104" s="22" t="n">
        <f aca="false">$BB104*BQ104*(1-$CK104)</f>
        <v>0</v>
      </c>
      <c r="CU104" s="147"/>
      <c r="CV104" s="148"/>
      <c r="CW104" s="149"/>
      <c r="CX104" s="150"/>
    </row>
    <row r="105" customFormat="false" ht="14.45" hidden="false" customHeight="false" outlineLevel="0" collapsed="false">
      <c r="A105" s="33" t="n">
        <v>101</v>
      </c>
      <c r="C105" s="1" t="s">
        <v>747</v>
      </c>
      <c r="E105" s="1" t="s">
        <v>923</v>
      </c>
      <c r="F105" s="1" t="s">
        <v>924</v>
      </c>
      <c r="G105" s="99" t="s">
        <v>925</v>
      </c>
      <c r="H105" s="1" t="n">
        <v>2015</v>
      </c>
      <c r="I105" s="1" t="s">
        <v>926</v>
      </c>
      <c r="J105" s="99" t="s">
        <v>927</v>
      </c>
      <c r="K105" s="3" t="n">
        <v>245</v>
      </c>
      <c r="L105" s="137"/>
      <c r="M105" s="137"/>
      <c r="O105" s="3"/>
      <c r="P105" s="3"/>
      <c r="Q105" s="3"/>
      <c r="R105" s="139"/>
      <c r="S105" s="139"/>
      <c r="T105" s="139"/>
      <c r="U105" s="139"/>
      <c r="V105" s="139"/>
      <c r="W105" s="139"/>
      <c r="X105" s="139"/>
      <c r="Y105" s="139"/>
      <c r="AC105" s="227" t="n">
        <v>101</v>
      </c>
      <c r="AJ105" s="219"/>
      <c r="AK105" s="8"/>
      <c r="AL105" s="8"/>
      <c r="AM105" s="8"/>
      <c r="AN105" s="8"/>
      <c r="AO105" s="8"/>
      <c r="AP105" s="8"/>
      <c r="AQ105" s="8"/>
      <c r="AR105" s="8"/>
      <c r="AW105" s="220"/>
      <c r="AX105" s="220"/>
      <c r="BU105" s="221"/>
      <c r="BV105" s="221"/>
      <c r="CM105" s="154"/>
      <c r="CO105" s="222" t="n">
        <f aca="false">$BA105*BN105*(1-$CK105)</f>
        <v>0</v>
      </c>
      <c r="CP105" s="223" t="n">
        <f aca="false">$BA105*BO105*(1-$CK105)</f>
        <v>0</v>
      </c>
      <c r="CQ105" s="224" t="n">
        <f aca="false">$BA105*BQ105*(1-$CK105)</f>
        <v>0</v>
      </c>
      <c r="CR105" s="21" t="n">
        <f aca="false">$BB105*BN105*(1-$CK105)</f>
        <v>0</v>
      </c>
      <c r="CS105" s="19" t="n">
        <f aca="false">$BB105*BO105*(1-$CK105)</f>
        <v>0</v>
      </c>
      <c r="CT105" s="22" t="n">
        <f aca="false">$BB105*BQ105*(1-$CK105)</f>
        <v>0</v>
      </c>
      <c r="CU105" s="147"/>
      <c r="CV105" s="148"/>
      <c r="CW105" s="149"/>
      <c r="CX105" s="150"/>
    </row>
    <row r="106" customFormat="false" ht="15" hidden="false" customHeight="false" outlineLevel="0" collapsed="false">
      <c r="A106" s="0" t="n">
        <v>102</v>
      </c>
      <c r="E106" s="1" t="s">
        <v>928</v>
      </c>
      <c r="F106" s="1" t="s">
        <v>929</v>
      </c>
      <c r="G106" s="99" t="s">
        <v>930</v>
      </c>
      <c r="H106" s="1" t="n">
        <v>2021</v>
      </c>
      <c r="I106" s="1" t="s">
        <v>283</v>
      </c>
      <c r="J106" s="99"/>
      <c r="K106" s="3" t="n">
        <v>38</v>
      </c>
      <c r="L106" s="137"/>
      <c r="M106" s="137"/>
      <c r="O106" s="3"/>
      <c r="P106" s="3"/>
      <c r="Q106" s="3"/>
      <c r="R106" s="139"/>
      <c r="S106" s="139"/>
      <c r="T106" s="139" t="n">
        <v>1</v>
      </c>
      <c r="U106" s="139"/>
      <c r="V106" s="139"/>
      <c r="W106" s="139"/>
      <c r="X106" s="139"/>
      <c r="Y106" s="139"/>
      <c r="AC106" s="228" t="n">
        <v>102</v>
      </c>
      <c r="AE106" s="6" t="n">
        <v>1</v>
      </c>
      <c r="AG106" s="6" t="s">
        <v>369</v>
      </c>
      <c r="AH106" s="6" t="s">
        <v>299</v>
      </c>
      <c r="AJ106" s="219"/>
      <c r="AK106" s="8"/>
      <c r="AL106" s="8"/>
      <c r="AM106" s="8"/>
      <c r="AN106" s="8"/>
      <c r="AO106" s="8"/>
      <c r="AP106" s="8"/>
      <c r="AQ106" s="8"/>
      <c r="AR106" s="8"/>
      <c r="AW106" s="220"/>
      <c r="AX106" s="220"/>
      <c r="BU106" s="221"/>
      <c r="BV106" s="221"/>
      <c r="CM106" s="154"/>
      <c r="CO106" s="222" t="n">
        <f aca="false">$BA106*BN106*(1-$CK106)</f>
        <v>0</v>
      </c>
      <c r="CP106" s="223" t="n">
        <f aca="false">$BA106*BO106*(1-$CK106)</f>
        <v>0</v>
      </c>
      <c r="CQ106" s="224" t="n">
        <f aca="false">$BA106*BQ106*(1-$CK106)</f>
        <v>0</v>
      </c>
      <c r="CR106" s="21" t="n">
        <f aca="false">$BB106*BN106*(1-$CK106)</f>
        <v>0</v>
      </c>
      <c r="CS106" s="19" t="n">
        <f aca="false">$BB106*BO106*(1-$CK106)</f>
        <v>0</v>
      </c>
      <c r="CT106" s="22" t="n">
        <f aca="false">$BB106*BQ106*(1-$CK106)</f>
        <v>0</v>
      </c>
      <c r="CU106" s="147"/>
      <c r="CV106" s="148"/>
      <c r="CW106" s="149"/>
      <c r="CX106" s="150"/>
    </row>
    <row r="107" customFormat="false" ht="14.45" hidden="false" customHeight="false" outlineLevel="0" collapsed="false">
      <c r="A107" s="0" t="n">
        <v>103</v>
      </c>
      <c r="C107" s="1" t="s">
        <v>747</v>
      </c>
      <c r="E107" s="1" t="s">
        <v>931</v>
      </c>
      <c r="F107" s="1" t="s">
        <v>932</v>
      </c>
      <c r="G107" s="99" t="s">
        <v>933</v>
      </c>
      <c r="H107" s="1" t="n">
        <v>2004</v>
      </c>
      <c r="I107" s="1" t="s">
        <v>494</v>
      </c>
      <c r="J107" s="99"/>
      <c r="K107" s="3" t="n">
        <v>40728</v>
      </c>
      <c r="L107" s="137"/>
      <c r="M107" s="231"/>
      <c r="O107" s="3"/>
      <c r="P107" s="3"/>
      <c r="Q107" s="3"/>
      <c r="R107" s="139"/>
      <c r="S107" s="139"/>
      <c r="T107" s="139"/>
      <c r="U107" s="139"/>
      <c r="V107" s="139"/>
      <c r="W107" s="139"/>
      <c r="X107" s="139"/>
      <c r="Y107" s="139"/>
      <c r="AC107" s="227" t="n">
        <v>103</v>
      </c>
      <c r="AJ107" s="219"/>
      <c r="AK107" s="8"/>
      <c r="AL107" s="8"/>
      <c r="AM107" s="8"/>
      <c r="AN107" s="8"/>
      <c r="AO107" s="8"/>
      <c r="AP107" s="8"/>
      <c r="AQ107" s="8"/>
      <c r="AR107" s="8"/>
      <c r="AW107" s="220"/>
      <c r="AX107" s="220"/>
      <c r="BU107" s="221"/>
      <c r="BV107" s="221"/>
      <c r="CM107" s="154"/>
      <c r="CO107" s="222" t="n">
        <f aca="false">$BA107*BN107*(1-$CK107)</f>
        <v>0</v>
      </c>
      <c r="CP107" s="223" t="n">
        <f aca="false">$BA107*BO107*(1-$CK107)</f>
        <v>0</v>
      </c>
      <c r="CQ107" s="224" t="n">
        <f aca="false">$BA107*BQ107*(1-$CK107)</f>
        <v>0</v>
      </c>
      <c r="CR107" s="21" t="n">
        <f aca="false">$BB107*BN107*(1-$CK107)</f>
        <v>0</v>
      </c>
      <c r="CS107" s="19" t="n">
        <f aca="false">$BB107*BO107*(1-$CK107)</f>
        <v>0</v>
      </c>
      <c r="CT107" s="22" t="n">
        <f aca="false">$BB107*BQ107*(1-$CK107)</f>
        <v>0</v>
      </c>
      <c r="CU107" s="147"/>
      <c r="CV107" s="148"/>
      <c r="CW107" s="149"/>
      <c r="CX107" s="150"/>
    </row>
    <row r="108" customFormat="false" ht="14.45" hidden="false" customHeight="false" outlineLevel="0" collapsed="false">
      <c r="A108" s="33" t="n">
        <v>104</v>
      </c>
      <c r="C108" s="1" t="s">
        <v>747</v>
      </c>
      <c r="E108" s="1" t="s">
        <v>934</v>
      </c>
      <c r="F108" s="1" t="s">
        <v>935</v>
      </c>
      <c r="G108" s="99" t="s">
        <v>936</v>
      </c>
      <c r="H108" s="1" t="n">
        <v>2016</v>
      </c>
      <c r="I108" s="1" t="s">
        <v>494</v>
      </c>
      <c r="J108" s="99" t="s">
        <v>937</v>
      </c>
      <c r="K108" s="3" t="n">
        <v>545</v>
      </c>
      <c r="L108" s="137"/>
      <c r="M108" s="231"/>
      <c r="O108" s="3"/>
      <c r="P108" s="3"/>
      <c r="Q108" s="3"/>
      <c r="R108" s="139"/>
      <c r="S108" s="139"/>
      <c r="T108" s="139"/>
      <c r="U108" s="139"/>
      <c r="V108" s="139"/>
      <c r="W108" s="139"/>
      <c r="X108" s="139"/>
      <c r="Y108" s="139"/>
      <c r="AC108" s="227" t="n">
        <v>104</v>
      </c>
      <c r="AJ108" s="219"/>
      <c r="AK108" s="8"/>
      <c r="AL108" s="8"/>
      <c r="AM108" s="8"/>
      <c r="AN108" s="8"/>
      <c r="AO108" s="8"/>
      <c r="AP108" s="8"/>
      <c r="AQ108" s="8"/>
      <c r="AR108" s="8"/>
      <c r="AW108" s="220"/>
      <c r="AX108" s="220"/>
      <c r="BU108" s="221"/>
      <c r="BV108" s="221"/>
      <c r="CM108" s="154"/>
      <c r="CO108" s="222" t="n">
        <f aca="false">$BA108*BN108*(1-$CK108)</f>
        <v>0</v>
      </c>
      <c r="CP108" s="223" t="n">
        <f aca="false">$BA108*BO108*(1-$CK108)</f>
        <v>0</v>
      </c>
      <c r="CQ108" s="224" t="n">
        <f aca="false">$BA108*BQ108*(1-$CK108)</f>
        <v>0</v>
      </c>
      <c r="CR108" s="21" t="n">
        <f aca="false">$BB108*BN108*(1-$CK108)</f>
        <v>0</v>
      </c>
      <c r="CS108" s="19" t="n">
        <f aca="false">$BB108*BO108*(1-$CK108)</f>
        <v>0</v>
      </c>
      <c r="CT108" s="22" t="n">
        <f aca="false">$BB108*BQ108*(1-$CK108)</f>
        <v>0</v>
      </c>
      <c r="CU108" s="147"/>
      <c r="CV108" s="148"/>
      <c r="CW108" s="149"/>
      <c r="CX108" s="150"/>
    </row>
    <row r="109" customFormat="false" ht="15" hidden="false" customHeight="false" outlineLevel="0" collapsed="false">
      <c r="A109" s="0" t="n">
        <v>105</v>
      </c>
      <c r="C109" s="1" t="s">
        <v>747</v>
      </c>
      <c r="E109" s="1" t="s">
        <v>938</v>
      </c>
      <c r="F109" s="1" t="s">
        <v>939</v>
      </c>
      <c r="G109" s="99" t="s">
        <v>940</v>
      </c>
      <c r="H109" s="1" t="n">
        <v>2016</v>
      </c>
      <c r="I109" s="1" t="s">
        <v>283</v>
      </c>
      <c r="J109" s="99" t="s">
        <v>941</v>
      </c>
      <c r="K109" s="3" t="n">
        <v>446</v>
      </c>
      <c r="L109" s="137"/>
      <c r="M109" s="231"/>
      <c r="O109" s="3"/>
      <c r="P109" s="3"/>
      <c r="Q109" s="3"/>
      <c r="R109" s="139" t="n">
        <v>1</v>
      </c>
      <c r="S109" s="139"/>
      <c r="T109" s="139"/>
      <c r="U109" s="139"/>
      <c r="V109" s="139"/>
      <c r="W109" s="139"/>
      <c r="X109" s="139"/>
      <c r="Y109" s="139"/>
      <c r="AC109" s="228" t="n">
        <v>105</v>
      </c>
      <c r="AE109" s="6" t="n">
        <v>1</v>
      </c>
      <c r="AG109" s="6" t="s">
        <v>436</v>
      </c>
      <c r="AJ109" s="219"/>
      <c r="AK109" s="8"/>
      <c r="AL109" s="8"/>
      <c r="AM109" s="8"/>
      <c r="AN109" s="8"/>
      <c r="AO109" s="8"/>
      <c r="AP109" s="8"/>
      <c r="AQ109" s="8"/>
      <c r="AR109" s="8"/>
      <c r="AW109" s="220"/>
      <c r="AX109" s="220"/>
      <c r="BH109" s="9" t="s">
        <v>469</v>
      </c>
      <c r="BI109" s="6" t="s">
        <v>942</v>
      </c>
      <c r="BU109" s="221"/>
      <c r="BV109" s="221"/>
      <c r="CM109" s="154"/>
      <c r="CO109" s="222" t="n">
        <f aca="false">$BA109*BN109*(1-$CK109)</f>
        <v>0</v>
      </c>
      <c r="CP109" s="223" t="n">
        <f aca="false">$BA109*BO109*(1-$CK109)</f>
        <v>0</v>
      </c>
      <c r="CQ109" s="224" t="n">
        <f aca="false">$BA109*BQ109*(1-$CK109)</f>
        <v>0</v>
      </c>
      <c r="CR109" s="21" t="n">
        <f aca="false">$BB109*BN109*(1-$CK109)</f>
        <v>0</v>
      </c>
      <c r="CS109" s="19" t="n">
        <f aca="false">$BB109*BO109*(1-$CK109)</f>
        <v>0</v>
      </c>
      <c r="CT109" s="22" t="n">
        <f aca="false">$BB109*BQ109*(1-$CK109)</f>
        <v>0</v>
      </c>
      <c r="CU109" s="147"/>
      <c r="CV109" s="148"/>
      <c r="CW109" s="149"/>
      <c r="CX109" s="150"/>
    </row>
    <row r="110" customFormat="false" ht="14.45" hidden="false" customHeight="false" outlineLevel="0" collapsed="false">
      <c r="A110" s="0" t="n">
        <v>106</v>
      </c>
      <c r="C110" s="1" t="s">
        <v>747</v>
      </c>
      <c r="E110" s="1" t="s">
        <v>943</v>
      </c>
      <c r="F110" s="1" t="s">
        <v>944</v>
      </c>
      <c r="G110" s="99" t="s">
        <v>945</v>
      </c>
      <c r="H110" s="1" t="n">
        <v>2003</v>
      </c>
      <c r="I110" s="1" t="s">
        <v>494</v>
      </c>
      <c r="J110" s="99"/>
      <c r="K110" s="3" t="n">
        <v>225</v>
      </c>
      <c r="L110" s="137"/>
      <c r="M110" s="231"/>
      <c r="O110" s="3"/>
      <c r="P110" s="3"/>
      <c r="Q110" s="3"/>
      <c r="R110" s="139"/>
      <c r="S110" s="139"/>
      <c r="T110" s="139"/>
      <c r="U110" s="139" t="n">
        <v>1</v>
      </c>
      <c r="V110" s="139"/>
      <c r="W110" s="139"/>
      <c r="X110" s="139"/>
      <c r="Y110" s="139"/>
      <c r="AC110" s="227" t="n">
        <v>106</v>
      </c>
      <c r="AJ110" s="219"/>
      <c r="AK110" s="8"/>
      <c r="AL110" s="8"/>
      <c r="AM110" s="8"/>
      <c r="AN110" s="8"/>
      <c r="AO110" s="8"/>
      <c r="AP110" s="8"/>
      <c r="AQ110" s="8"/>
      <c r="AR110" s="8"/>
      <c r="AW110" s="220"/>
      <c r="AX110" s="220"/>
      <c r="BU110" s="221"/>
      <c r="BV110" s="221"/>
      <c r="CM110" s="154"/>
      <c r="CO110" s="222" t="n">
        <f aca="false">$BA110*BN110*(1-$CK110)</f>
        <v>0</v>
      </c>
      <c r="CP110" s="223" t="n">
        <f aca="false">$BA110*BO110*(1-$CK110)</f>
        <v>0</v>
      </c>
      <c r="CQ110" s="224" t="n">
        <f aca="false">$BA110*BQ110*(1-$CK110)</f>
        <v>0</v>
      </c>
      <c r="CR110" s="21" t="n">
        <f aca="false">$BB110*BN110*(1-$CK110)</f>
        <v>0</v>
      </c>
      <c r="CS110" s="19" t="n">
        <f aca="false">$BB110*BO110*(1-$CK110)</f>
        <v>0</v>
      </c>
      <c r="CT110" s="22" t="n">
        <f aca="false">$BB110*BQ110*(1-$CK110)</f>
        <v>0</v>
      </c>
      <c r="CU110" s="147"/>
      <c r="CV110" s="148"/>
      <c r="CW110" s="149"/>
      <c r="CX110" s="150"/>
    </row>
    <row r="111" customFormat="false" ht="14.45" hidden="false" customHeight="false" outlineLevel="0" collapsed="false">
      <c r="A111" s="33" t="n">
        <v>107</v>
      </c>
      <c r="F111" s="1" t="s">
        <v>946</v>
      </c>
      <c r="G111" s="99" t="s">
        <v>947</v>
      </c>
      <c r="H111" s="1" t="n">
        <v>2014</v>
      </c>
      <c r="J111" s="99"/>
      <c r="K111" s="3" t="n">
        <v>37</v>
      </c>
      <c r="L111" s="137"/>
      <c r="M111" s="231"/>
      <c r="O111" s="3"/>
      <c r="P111" s="3"/>
      <c r="Q111" s="3"/>
      <c r="R111" s="139"/>
      <c r="S111" s="139"/>
      <c r="T111" s="139"/>
      <c r="U111" s="139"/>
      <c r="V111" s="139"/>
      <c r="W111" s="139"/>
      <c r="X111" s="139"/>
      <c r="Y111" s="139"/>
      <c r="AC111" s="227" t="n">
        <v>107</v>
      </c>
      <c r="AJ111" s="219"/>
      <c r="AK111" s="8"/>
      <c r="AL111" s="8"/>
      <c r="AM111" s="8"/>
      <c r="AN111" s="8"/>
      <c r="AO111" s="8"/>
      <c r="AP111" s="8"/>
      <c r="AQ111" s="8"/>
      <c r="AR111" s="8"/>
      <c r="AW111" s="220"/>
      <c r="AX111" s="220"/>
      <c r="BU111" s="221"/>
      <c r="BV111" s="221"/>
      <c r="CM111" s="154"/>
      <c r="CO111" s="222" t="n">
        <f aca="false">$BA111*BN111*(1-$CK111)</f>
        <v>0</v>
      </c>
      <c r="CP111" s="223" t="n">
        <f aca="false">$BA111*BO111*(1-$CK111)</f>
        <v>0</v>
      </c>
      <c r="CQ111" s="224" t="n">
        <f aca="false">$BA111*BQ111*(1-$CK111)</f>
        <v>0</v>
      </c>
      <c r="CR111" s="21" t="n">
        <f aca="false">$BB111*BN111*(1-$CK111)</f>
        <v>0</v>
      </c>
      <c r="CS111" s="19" t="n">
        <f aca="false">$BB111*BO111*(1-$CK111)</f>
        <v>0</v>
      </c>
      <c r="CT111" s="22" t="n">
        <f aca="false">$BB111*BQ111*(1-$CK111)</f>
        <v>0</v>
      </c>
      <c r="CU111" s="147"/>
      <c r="CV111" s="148"/>
      <c r="CW111" s="149"/>
      <c r="CX111" s="150"/>
    </row>
    <row r="112" customFormat="false" ht="13.8" hidden="false" customHeight="false" outlineLevel="0" collapsed="false">
      <c r="A112" s="0" t="n">
        <v>108</v>
      </c>
      <c r="F112" s="1" t="s">
        <v>948</v>
      </c>
      <c r="G112" s="99" t="s">
        <v>949</v>
      </c>
      <c r="H112" s="232" t="n">
        <v>2019</v>
      </c>
      <c r="J112" s="99"/>
      <c r="L112" s="137"/>
      <c r="M112" s="231"/>
      <c r="O112" s="3"/>
      <c r="P112" s="3"/>
      <c r="Q112" s="3"/>
      <c r="R112" s="139"/>
      <c r="S112" s="139"/>
      <c r="T112" s="139"/>
      <c r="U112" s="139"/>
      <c r="V112" s="139"/>
      <c r="W112" s="139"/>
      <c r="X112" s="139"/>
      <c r="Y112" s="139"/>
      <c r="AC112" s="228" t="n">
        <v>108</v>
      </c>
      <c r="AJ112" s="219"/>
      <c r="AK112" s="8"/>
      <c r="AL112" s="8"/>
      <c r="AM112" s="8"/>
      <c r="AN112" s="8"/>
      <c r="AO112" s="8"/>
      <c r="AP112" s="8"/>
      <c r="AQ112" s="8"/>
      <c r="AR112" s="8"/>
      <c r="AW112" s="220"/>
      <c r="AX112" s="220"/>
      <c r="BU112" s="221"/>
      <c r="BV112" s="221"/>
      <c r="CM112" s="154"/>
      <c r="CO112" s="222" t="n">
        <f aca="false">$BA112*BN112*(1-$CK112)</f>
        <v>0</v>
      </c>
      <c r="CP112" s="223" t="n">
        <f aca="false">$BA112*BO112*(1-$CK112)</f>
        <v>0</v>
      </c>
      <c r="CQ112" s="224" t="n">
        <f aca="false">$BA112*BQ112*(1-$CK112)</f>
        <v>0</v>
      </c>
      <c r="CR112" s="21" t="n">
        <f aca="false">$BB112*BN112*(1-$CK112)</f>
        <v>0</v>
      </c>
      <c r="CS112" s="19" t="n">
        <f aca="false">$BB112*BO112*(1-$CK112)</f>
        <v>0</v>
      </c>
      <c r="CT112" s="22" t="n">
        <f aca="false">$BB112*BQ112*(1-$CK112)</f>
        <v>0</v>
      </c>
      <c r="CU112" s="147"/>
      <c r="CV112" s="148"/>
      <c r="CW112" s="149"/>
      <c r="CX112" s="150"/>
    </row>
    <row r="113" customFormat="false" ht="14.45" hidden="false" customHeight="false" outlineLevel="0" collapsed="false">
      <c r="A113" s="0" t="n">
        <v>109</v>
      </c>
      <c r="F113" s="1" t="s">
        <v>950</v>
      </c>
      <c r="G113" s="99" t="s">
        <v>951</v>
      </c>
      <c r="H113" s="1" t="n">
        <v>2010</v>
      </c>
      <c r="I113" s="1" t="s">
        <v>758</v>
      </c>
      <c r="J113" s="99" t="s">
        <v>952</v>
      </c>
      <c r="K113" s="3" t="n">
        <v>103</v>
      </c>
      <c r="L113" s="137"/>
      <c r="M113" s="231"/>
      <c r="O113" s="3"/>
      <c r="P113" s="3"/>
      <c r="Q113" s="3"/>
      <c r="R113" s="139"/>
      <c r="S113" s="139"/>
      <c r="T113" s="139"/>
      <c r="U113" s="139"/>
      <c r="V113" s="139"/>
      <c r="W113" s="139"/>
      <c r="X113" s="139"/>
      <c r="Y113" s="139"/>
      <c r="AC113" s="227" t="n">
        <v>109</v>
      </c>
      <c r="AJ113" s="219"/>
      <c r="AK113" s="8"/>
      <c r="AL113" s="8"/>
      <c r="AM113" s="8"/>
      <c r="AN113" s="8"/>
      <c r="AO113" s="8"/>
      <c r="AP113" s="8"/>
      <c r="AQ113" s="8"/>
      <c r="AR113" s="8"/>
      <c r="AW113" s="220"/>
      <c r="AX113" s="220"/>
      <c r="BU113" s="221"/>
      <c r="BV113" s="221"/>
      <c r="CM113" s="154"/>
      <c r="CO113" s="222" t="n">
        <f aca="false">$BA113*BN113*(1-$CK113)</f>
        <v>0</v>
      </c>
      <c r="CP113" s="223" t="n">
        <f aca="false">$BA113*BO113*(1-$CK113)</f>
        <v>0</v>
      </c>
      <c r="CQ113" s="224" t="n">
        <f aca="false">$BA113*BQ113*(1-$CK113)</f>
        <v>0</v>
      </c>
      <c r="CR113" s="21" t="n">
        <f aca="false">$BB113*BN113*(1-$CK113)</f>
        <v>0</v>
      </c>
      <c r="CS113" s="19" t="n">
        <f aca="false">$BB113*BO113*(1-$CK113)</f>
        <v>0</v>
      </c>
      <c r="CT113" s="22" t="n">
        <f aca="false">$BB113*BQ113*(1-$CK113)</f>
        <v>0</v>
      </c>
      <c r="CU113" s="147"/>
      <c r="CV113" s="148"/>
      <c r="CW113" s="149"/>
      <c r="CX113" s="150"/>
    </row>
    <row r="114" customFormat="false" ht="14.45" hidden="false" customHeight="false" outlineLevel="0" collapsed="false">
      <c r="A114" s="33" t="n">
        <v>110</v>
      </c>
      <c r="E114" s="1" t="s">
        <v>953</v>
      </c>
      <c r="F114" s="1" t="s">
        <v>954</v>
      </c>
      <c r="G114" s="99" t="s">
        <v>955</v>
      </c>
      <c r="H114" s="1" t="n">
        <v>2021</v>
      </c>
      <c r="I114" s="1" t="s">
        <v>494</v>
      </c>
      <c r="J114" s="99"/>
      <c r="K114" s="3" t="n">
        <v>4</v>
      </c>
      <c r="L114" s="137"/>
      <c r="M114" s="231"/>
      <c r="O114" s="3"/>
      <c r="P114" s="3"/>
      <c r="Q114" s="3"/>
      <c r="R114" s="139"/>
      <c r="S114" s="139"/>
      <c r="T114" s="139"/>
      <c r="U114" s="139"/>
      <c r="V114" s="139"/>
      <c r="W114" s="139"/>
      <c r="X114" s="139"/>
      <c r="Y114" s="139"/>
      <c r="AC114" s="227" t="n">
        <v>110</v>
      </c>
      <c r="AJ114" s="219"/>
      <c r="AK114" s="8"/>
      <c r="AL114" s="8"/>
      <c r="AM114" s="8"/>
      <c r="AN114" s="8"/>
      <c r="AO114" s="8"/>
      <c r="AP114" s="8"/>
      <c r="AQ114" s="8"/>
      <c r="AR114" s="8"/>
      <c r="AW114" s="220"/>
      <c r="AX114" s="220"/>
      <c r="BU114" s="221"/>
      <c r="BV114" s="221"/>
      <c r="CM114" s="154"/>
      <c r="CO114" s="222" t="n">
        <f aca="false">$BA114*BN114*(1-$CK114)</f>
        <v>0</v>
      </c>
      <c r="CP114" s="223" t="n">
        <f aca="false">$BA114*BO114*(1-$CK114)</f>
        <v>0</v>
      </c>
      <c r="CQ114" s="224" t="n">
        <f aca="false">$BA114*BQ114*(1-$CK114)</f>
        <v>0</v>
      </c>
      <c r="CR114" s="21" t="n">
        <f aca="false">$BB114*BN114*(1-$CK114)</f>
        <v>0</v>
      </c>
      <c r="CS114" s="19" t="n">
        <f aca="false">$BB114*BO114*(1-$CK114)</f>
        <v>0</v>
      </c>
      <c r="CT114" s="22" t="n">
        <f aca="false">$BB114*BQ114*(1-$CK114)</f>
        <v>0</v>
      </c>
      <c r="CU114" s="147"/>
      <c r="CV114" s="148"/>
      <c r="CW114" s="149"/>
      <c r="CX114" s="150"/>
    </row>
    <row r="115" customFormat="false" ht="15" hidden="false" customHeight="false" outlineLevel="0" collapsed="false">
      <c r="A115" s="0" t="n">
        <v>111</v>
      </c>
      <c r="C115" s="1" t="s">
        <v>956</v>
      </c>
      <c r="E115" s="1" t="s">
        <v>957</v>
      </c>
      <c r="F115" s="1" t="s">
        <v>958</v>
      </c>
      <c r="G115" s="99" t="s">
        <v>959</v>
      </c>
      <c r="H115" s="1" t="n">
        <v>2020</v>
      </c>
      <c r="I115" s="1" t="s">
        <v>283</v>
      </c>
      <c r="J115" s="99" t="s">
        <v>960</v>
      </c>
      <c r="K115" s="3" t="n">
        <v>3</v>
      </c>
      <c r="L115" s="137"/>
      <c r="M115" s="231"/>
      <c r="O115" s="3"/>
      <c r="P115" s="3"/>
      <c r="Q115" s="3"/>
      <c r="R115" s="139"/>
      <c r="S115" s="139"/>
      <c r="T115" s="139" t="n">
        <v>1</v>
      </c>
      <c r="U115" s="139"/>
      <c r="V115" s="139"/>
      <c r="W115" s="139"/>
      <c r="X115" s="139"/>
      <c r="Y115" s="139"/>
      <c r="AC115" s="228" t="n">
        <v>111</v>
      </c>
      <c r="AJ115" s="219"/>
      <c r="AK115" s="8"/>
      <c r="AL115" s="8"/>
      <c r="AM115" s="8"/>
      <c r="AN115" s="8"/>
      <c r="AO115" s="8"/>
      <c r="AP115" s="8"/>
      <c r="AQ115" s="8"/>
      <c r="AR115" s="8"/>
      <c r="AW115" s="220"/>
      <c r="AX115" s="220"/>
      <c r="BU115" s="221"/>
      <c r="BV115" s="221"/>
      <c r="CM115" s="154"/>
      <c r="CO115" s="222" t="n">
        <f aca="false">$BA115*BN115*(1-$CK115)</f>
        <v>0</v>
      </c>
      <c r="CP115" s="223" t="n">
        <f aca="false">$BA115*BO115*(1-$CK115)</f>
        <v>0</v>
      </c>
      <c r="CQ115" s="224" t="n">
        <f aca="false">$BA115*BQ115*(1-$CK115)</f>
        <v>0</v>
      </c>
      <c r="CR115" s="21" t="n">
        <f aca="false">$BB115*BN115*(1-$CK115)</f>
        <v>0</v>
      </c>
      <c r="CS115" s="19" t="n">
        <f aca="false">$BB115*BO115*(1-$CK115)</f>
        <v>0</v>
      </c>
      <c r="CT115" s="22" t="n">
        <f aca="false">$BB115*BQ115*(1-$CK115)</f>
        <v>0</v>
      </c>
      <c r="CU115" s="147"/>
      <c r="CV115" s="148"/>
      <c r="CW115" s="149"/>
      <c r="CX115" s="150"/>
    </row>
    <row r="116" customFormat="false" ht="13.8" hidden="false" customHeight="false" outlineLevel="0" collapsed="false">
      <c r="A116" s="0" t="n">
        <v>112</v>
      </c>
      <c r="C116" s="1" t="s">
        <v>630</v>
      </c>
      <c r="F116" s="1" t="s">
        <v>961</v>
      </c>
      <c r="G116" s="99" t="s">
        <v>962</v>
      </c>
      <c r="H116" s="1" t="n">
        <v>2016</v>
      </c>
      <c r="J116" s="99"/>
      <c r="L116" s="137"/>
      <c r="M116" s="231"/>
      <c r="O116" s="3"/>
      <c r="P116" s="3"/>
      <c r="Q116" s="3"/>
      <c r="R116" s="139"/>
      <c r="S116" s="139"/>
      <c r="T116" s="139"/>
      <c r="U116" s="139"/>
      <c r="V116" s="139"/>
      <c r="W116" s="139"/>
      <c r="X116" s="139"/>
      <c r="Y116" s="139"/>
      <c r="AC116" s="227" t="n">
        <v>112</v>
      </c>
      <c r="AJ116" s="219"/>
      <c r="AK116" s="8"/>
      <c r="AL116" s="8"/>
      <c r="AM116" s="8"/>
      <c r="AN116" s="8"/>
      <c r="AO116" s="8"/>
      <c r="AP116" s="8"/>
      <c r="AQ116" s="8"/>
      <c r="AR116" s="8"/>
      <c r="AW116" s="220"/>
      <c r="AX116" s="220"/>
      <c r="BU116" s="221"/>
      <c r="BV116" s="221"/>
      <c r="CM116" s="154"/>
      <c r="CO116" s="222" t="n">
        <f aca="false">$BA116*BN116*(1-$CK116)</f>
        <v>0</v>
      </c>
      <c r="CP116" s="223" t="n">
        <f aca="false">$BA116*BO116*(1-$CK116)</f>
        <v>0</v>
      </c>
      <c r="CQ116" s="224" t="n">
        <f aca="false">$BA116*BQ116*(1-$CK116)</f>
        <v>0</v>
      </c>
      <c r="CR116" s="21" t="n">
        <f aca="false">$BB116*BN116*(1-$CK116)</f>
        <v>0</v>
      </c>
      <c r="CS116" s="19" t="n">
        <f aca="false">$BB116*BO116*(1-$CK116)</f>
        <v>0</v>
      </c>
      <c r="CT116" s="22" t="n">
        <f aca="false">$BB116*BQ116*(1-$CK116)</f>
        <v>0</v>
      </c>
      <c r="CU116" s="147"/>
      <c r="CV116" s="148"/>
      <c r="CW116" s="149"/>
      <c r="CX116" s="150"/>
    </row>
    <row r="117" customFormat="false" ht="14.45" hidden="false" customHeight="false" outlineLevel="0" collapsed="false">
      <c r="A117" s="33" t="n">
        <v>113</v>
      </c>
      <c r="E117" s="1" t="s">
        <v>963</v>
      </c>
      <c r="F117" s="1" t="s">
        <v>964</v>
      </c>
      <c r="G117" s="99" t="s">
        <v>965</v>
      </c>
      <c r="H117" s="1" t="n">
        <v>2018</v>
      </c>
      <c r="I117" s="1" t="s">
        <v>494</v>
      </c>
      <c r="J117" s="99"/>
      <c r="K117" s="3" t="n">
        <v>41</v>
      </c>
      <c r="L117" s="137"/>
      <c r="M117" s="231"/>
      <c r="O117" s="3"/>
      <c r="P117" s="3"/>
      <c r="Q117" s="3"/>
      <c r="R117" s="139"/>
      <c r="S117" s="139"/>
      <c r="T117" s="139" t="n">
        <v>1</v>
      </c>
      <c r="U117" s="139"/>
      <c r="V117" s="139"/>
      <c r="W117" s="139"/>
      <c r="X117" s="139"/>
      <c r="Y117" s="139"/>
      <c r="AC117" s="227" t="n">
        <v>113</v>
      </c>
      <c r="AE117" s="6" t="n">
        <v>1</v>
      </c>
      <c r="AH117" s="6" t="s">
        <v>299</v>
      </c>
      <c r="AJ117" s="219"/>
      <c r="AK117" s="8"/>
      <c r="AL117" s="8"/>
      <c r="AM117" s="8"/>
      <c r="AN117" s="8"/>
      <c r="AO117" s="8"/>
      <c r="AP117" s="8"/>
      <c r="AQ117" s="8"/>
      <c r="AR117" s="8"/>
      <c r="AW117" s="220"/>
      <c r="AX117" s="220"/>
      <c r="BU117" s="221"/>
      <c r="BV117" s="221"/>
      <c r="CM117" s="154"/>
      <c r="CO117" s="222" t="n">
        <f aca="false">$BA117*BN117*(1-$CK117)</f>
        <v>0</v>
      </c>
      <c r="CP117" s="223" t="n">
        <f aca="false">$BA117*BO117*(1-$CK117)</f>
        <v>0</v>
      </c>
      <c r="CQ117" s="224" t="n">
        <f aca="false">$BA117*BQ117*(1-$CK117)</f>
        <v>0</v>
      </c>
      <c r="CR117" s="21" t="n">
        <f aca="false">$BB117*BN117*(1-$CK117)</f>
        <v>0</v>
      </c>
      <c r="CS117" s="19" t="n">
        <f aca="false">$BB117*BO117*(1-$CK117)</f>
        <v>0</v>
      </c>
      <c r="CT117" s="22" t="n">
        <f aca="false">$BB117*BQ117*(1-$CK117)</f>
        <v>0</v>
      </c>
      <c r="CU117" s="147"/>
      <c r="CV117" s="148"/>
      <c r="CW117" s="149"/>
      <c r="CX117" s="150"/>
    </row>
    <row r="118" customFormat="false" ht="13.85" hidden="false" customHeight="false" outlineLevel="0" collapsed="false">
      <c r="A118" s="0" t="n">
        <v>114</v>
      </c>
      <c r="C118" s="1" t="s">
        <v>747</v>
      </c>
      <c r="E118" s="1" t="s">
        <v>966</v>
      </c>
      <c r="F118" s="1" t="s">
        <v>967</v>
      </c>
      <c r="G118" s="99" t="s">
        <v>968</v>
      </c>
      <c r="H118" s="1" t="n">
        <v>2017</v>
      </c>
      <c r="I118" s="1" t="s">
        <v>969</v>
      </c>
      <c r="J118" s="99" t="s">
        <v>970</v>
      </c>
      <c r="K118" s="3" t="n">
        <v>95</v>
      </c>
      <c r="L118" s="137"/>
      <c r="M118" s="231"/>
      <c r="O118" s="3"/>
      <c r="P118" s="3"/>
      <c r="Q118" s="3"/>
      <c r="R118" s="139"/>
      <c r="S118" s="139"/>
      <c r="T118" s="139" t="n">
        <v>1</v>
      </c>
      <c r="U118" s="139"/>
      <c r="V118" s="139"/>
      <c r="W118" s="139"/>
      <c r="X118" s="139"/>
      <c r="Y118" s="139"/>
      <c r="AC118" s="228" t="n">
        <v>114</v>
      </c>
      <c r="AD118" s="6" t="n">
        <v>1</v>
      </c>
      <c r="AH118" s="6" t="s">
        <v>971</v>
      </c>
      <c r="AJ118" s="219"/>
      <c r="AK118" s="8"/>
      <c r="AL118" s="8"/>
      <c r="AM118" s="8"/>
      <c r="AN118" s="8"/>
      <c r="AO118" s="8"/>
      <c r="AP118" s="8"/>
      <c r="AQ118" s="8"/>
      <c r="AR118" s="8"/>
      <c r="AW118" s="220"/>
      <c r="AX118" s="220"/>
      <c r="BU118" s="221"/>
      <c r="BV118" s="221"/>
      <c r="CM118" s="154"/>
      <c r="CO118" s="222" t="n">
        <f aca="false">$BA118*BN118*(1-$CK118)</f>
        <v>0</v>
      </c>
      <c r="CP118" s="223" t="n">
        <f aca="false">$BA118*BO118*(1-$CK118)</f>
        <v>0</v>
      </c>
      <c r="CQ118" s="224" t="n">
        <f aca="false">$BA118*BQ118*(1-$CK118)</f>
        <v>0</v>
      </c>
      <c r="CR118" s="21" t="n">
        <f aca="false">$BB118*BN118*(1-$CK118)</f>
        <v>0</v>
      </c>
      <c r="CS118" s="19" t="n">
        <f aca="false">$BB118*BO118*(1-$CK118)</f>
        <v>0</v>
      </c>
      <c r="CT118" s="22" t="n">
        <f aca="false">$BB118*BQ118*(1-$CK118)</f>
        <v>0</v>
      </c>
      <c r="CU118" s="147"/>
      <c r="CV118" s="148"/>
      <c r="CW118" s="149"/>
      <c r="CX118" s="150"/>
    </row>
    <row r="119" customFormat="false" ht="14.45" hidden="false" customHeight="false" outlineLevel="0" collapsed="false">
      <c r="A119" s="0" t="n">
        <v>115</v>
      </c>
      <c r="C119" s="1" t="s">
        <v>972</v>
      </c>
      <c r="E119" s="1" t="s">
        <v>973</v>
      </c>
      <c r="F119" s="1" t="s">
        <v>974</v>
      </c>
      <c r="G119" s="99" t="s">
        <v>975</v>
      </c>
      <c r="H119" s="1" t="n">
        <v>2022</v>
      </c>
      <c r="I119" s="1" t="s">
        <v>283</v>
      </c>
      <c r="J119" s="99"/>
      <c r="K119" s="3" t="n">
        <v>41</v>
      </c>
      <c r="L119" s="137"/>
      <c r="M119" s="231"/>
      <c r="O119" s="3"/>
      <c r="P119" s="3"/>
      <c r="Q119" s="3"/>
      <c r="R119" s="139"/>
      <c r="S119" s="139"/>
      <c r="T119" s="139" t="n">
        <v>1</v>
      </c>
      <c r="U119" s="139"/>
      <c r="V119" s="139"/>
      <c r="W119" s="139"/>
      <c r="X119" s="139"/>
      <c r="Y119" s="139"/>
      <c r="AC119" s="227" t="n">
        <v>115</v>
      </c>
      <c r="AJ119" s="219"/>
      <c r="AK119" s="8"/>
      <c r="AL119" s="8"/>
      <c r="AM119" s="8"/>
      <c r="AN119" s="8"/>
      <c r="AO119" s="8"/>
      <c r="AP119" s="8"/>
      <c r="AQ119" s="8"/>
      <c r="AR119" s="8"/>
      <c r="AW119" s="220"/>
      <c r="AX119" s="220"/>
      <c r="BU119" s="221"/>
      <c r="BV119" s="221"/>
      <c r="CM119" s="154"/>
      <c r="CO119" s="222" t="n">
        <f aca="false">$BA119*BN119*(1-$CK119)</f>
        <v>0</v>
      </c>
      <c r="CP119" s="223" t="n">
        <f aca="false">$BA119*BO119*(1-$CK119)</f>
        <v>0</v>
      </c>
      <c r="CQ119" s="224" t="n">
        <f aca="false">$BA119*BQ119*(1-$CK119)</f>
        <v>0</v>
      </c>
      <c r="CR119" s="21" t="n">
        <f aca="false">$BB119*BN119*(1-$CK119)</f>
        <v>0</v>
      </c>
      <c r="CS119" s="19" t="n">
        <f aca="false">$BB119*BO119*(1-$CK119)</f>
        <v>0</v>
      </c>
      <c r="CT119" s="22" t="n">
        <f aca="false">$BB119*BQ119*(1-$CK119)</f>
        <v>0</v>
      </c>
      <c r="CU119" s="147"/>
      <c r="CV119" s="148"/>
      <c r="CW119" s="149"/>
      <c r="CX119" s="150"/>
    </row>
    <row r="120" customFormat="false" ht="14.45" hidden="false" customHeight="false" outlineLevel="0" collapsed="false">
      <c r="A120" s="33" t="n">
        <v>116</v>
      </c>
      <c r="C120" s="1" t="s">
        <v>976</v>
      </c>
      <c r="E120" s="1" t="s">
        <v>977</v>
      </c>
      <c r="F120" s="1" t="s">
        <v>978</v>
      </c>
      <c r="G120" s="99" t="s">
        <v>979</v>
      </c>
      <c r="H120" s="1" t="n">
        <v>2018</v>
      </c>
      <c r="I120" s="1" t="s">
        <v>980</v>
      </c>
      <c r="J120" s="99" t="s">
        <v>981</v>
      </c>
      <c r="K120" s="3" t="n">
        <v>51</v>
      </c>
      <c r="L120" s="137"/>
      <c r="M120" s="231"/>
      <c r="O120" s="3"/>
      <c r="P120" s="3"/>
      <c r="Q120" s="3"/>
      <c r="R120" s="139"/>
      <c r="S120" s="139"/>
      <c r="T120" s="139" t="n">
        <v>1</v>
      </c>
      <c r="U120" s="139" t="n">
        <v>1</v>
      </c>
      <c r="V120" s="139"/>
      <c r="W120" s="139"/>
      <c r="X120" s="139"/>
      <c r="Y120" s="139"/>
      <c r="AC120" s="227" t="n">
        <v>116</v>
      </c>
      <c r="AJ120" s="219"/>
      <c r="AK120" s="8"/>
      <c r="AL120" s="8"/>
      <c r="AM120" s="8"/>
      <c r="AN120" s="8"/>
      <c r="AO120" s="8"/>
      <c r="AP120" s="8"/>
      <c r="AQ120" s="8"/>
      <c r="AR120" s="8"/>
      <c r="AW120" s="220"/>
      <c r="AX120" s="220"/>
      <c r="BU120" s="221"/>
      <c r="BV120" s="221"/>
      <c r="CM120" s="154"/>
      <c r="CO120" s="222" t="n">
        <f aca="false">$BA120*BN120*(1-$CK120)</f>
        <v>0</v>
      </c>
      <c r="CP120" s="223" t="n">
        <f aca="false">$BA120*BO120*(1-$CK120)</f>
        <v>0</v>
      </c>
      <c r="CQ120" s="224" t="n">
        <f aca="false">$BA120*BQ120*(1-$CK120)</f>
        <v>0</v>
      </c>
      <c r="CR120" s="21" t="n">
        <f aca="false">$BB120*BN120*(1-$CK120)</f>
        <v>0</v>
      </c>
      <c r="CS120" s="19" t="n">
        <f aca="false">$BB120*BO120*(1-$CK120)</f>
        <v>0</v>
      </c>
      <c r="CT120" s="22" t="n">
        <f aca="false">$BB120*BQ120*(1-$CK120)</f>
        <v>0</v>
      </c>
      <c r="CU120" s="147"/>
      <c r="CV120" s="148"/>
      <c r="CW120" s="149"/>
      <c r="CX120" s="150"/>
    </row>
    <row r="121" customFormat="false" ht="14.45" hidden="false" customHeight="false" outlineLevel="0" collapsed="false">
      <c r="A121" s="0" t="n">
        <v>117</v>
      </c>
      <c r="C121" s="1" t="s">
        <v>747</v>
      </c>
      <c r="E121" s="1" t="s">
        <v>982</v>
      </c>
      <c r="F121" s="1" t="s">
        <v>983</v>
      </c>
      <c r="G121" s="99" t="s">
        <v>984</v>
      </c>
      <c r="H121" s="1" t="n">
        <v>2017</v>
      </c>
      <c r="I121" s="1" t="s">
        <v>494</v>
      </c>
      <c r="J121" s="99" t="s">
        <v>985</v>
      </c>
      <c r="K121" s="3" t="n">
        <v>86</v>
      </c>
      <c r="L121" s="137"/>
      <c r="M121" s="231"/>
      <c r="O121" s="3"/>
      <c r="P121" s="3"/>
      <c r="Q121" s="3"/>
      <c r="R121" s="139"/>
      <c r="S121" s="139"/>
      <c r="T121" s="139" t="n">
        <v>1</v>
      </c>
      <c r="U121" s="139" t="n">
        <v>1</v>
      </c>
      <c r="V121" s="139"/>
      <c r="W121" s="139"/>
      <c r="X121" s="139"/>
      <c r="Y121" s="139"/>
      <c r="AJ121" s="219"/>
      <c r="AK121" s="8"/>
      <c r="AL121" s="8"/>
      <c r="AM121" s="8"/>
      <c r="AN121" s="8"/>
      <c r="AO121" s="8"/>
      <c r="AP121" s="8"/>
      <c r="AQ121" s="8"/>
      <c r="AR121" s="8"/>
      <c r="AW121" s="220"/>
      <c r="AX121" s="220"/>
      <c r="BH121" s="9" t="s">
        <v>460</v>
      </c>
      <c r="BU121" s="221"/>
      <c r="BV121" s="221"/>
      <c r="CM121" s="154"/>
      <c r="CO121" s="222" t="n">
        <f aca="false">$BA121*BN121*(1-$CK121)</f>
        <v>0</v>
      </c>
      <c r="CP121" s="223" t="n">
        <f aca="false">$BA121*BO121*(1-$CK121)</f>
        <v>0</v>
      </c>
      <c r="CQ121" s="224" t="n">
        <f aca="false">$BA121*BQ121*(1-$CK121)</f>
        <v>0</v>
      </c>
      <c r="CR121" s="21" t="n">
        <f aca="false">$BB121*BN121*(1-$CK121)</f>
        <v>0</v>
      </c>
      <c r="CS121" s="19" t="n">
        <f aca="false">$BB121*BO121*(1-$CK121)</f>
        <v>0</v>
      </c>
      <c r="CT121" s="22" t="n">
        <f aca="false">$BB121*BQ121*(1-$CK121)</f>
        <v>0</v>
      </c>
      <c r="CU121" s="147"/>
      <c r="CV121" s="148"/>
      <c r="CW121" s="149"/>
      <c r="CX121" s="150"/>
    </row>
    <row r="122" customFormat="false" ht="14.45" hidden="false" customHeight="false" outlineLevel="0" collapsed="false">
      <c r="A122" s="0" t="n">
        <v>118</v>
      </c>
      <c r="C122" s="1" t="s">
        <v>747</v>
      </c>
      <c r="E122" s="1" t="s">
        <v>986</v>
      </c>
      <c r="F122" s="1" t="s">
        <v>987</v>
      </c>
      <c r="G122" s="99" t="s">
        <v>988</v>
      </c>
      <c r="H122" s="1" t="n">
        <v>2006</v>
      </c>
      <c r="I122" s="1" t="s">
        <v>989</v>
      </c>
      <c r="J122" s="99" t="s">
        <v>990</v>
      </c>
      <c r="K122" s="3" t="n">
        <v>151</v>
      </c>
      <c r="L122" s="137"/>
      <c r="M122" s="231"/>
      <c r="O122" s="3"/>
      <c r="P122" s="3"/>
      <c r="Q122" s="3"/>
      <c r="R122" s="139"/>
      <c r="S122" s="139"/>
      <c r="T122" s="139"/>
      <c r="U122" s="139" t="n">
        <v>1</v>
      </c>
      <c r="V122" s="139"/>
      <c r="W122" s="139" t="n">
        <v>1</v>
      </c>
      <c r="X122" s="139"/>
      <c r="Y122" s="139"/>
      <c r="AE122" s="6" t="n">
        <v>1</v>
      </c>
      <c r="AG122" s="6" t="s">
        <v>672</v>
      </c>
      <c r="AJ122" s="219"/>
      <c r="AK122" s="8"/>
      <c r="AL122" s="8"/>
      <c r="AM122" s="8"/>
      <c r="AN122" s="8"/>
      <c r="AO122" s="8"/>
      <c r="AP122" s="8"/>
      <c r="AQ122" s="8"/>
      <c r="AR122" s="8"/>
      <c r="AW122" s="220"/>
      <c r="AX122" s="220"/>
      <c r="BU122" s="221"/>
      <c r="BV122" s="221"/>
      <c r="CM122" s="154"/>
      <c r="CO122" s="222" t="n">
        <f aca="false">$BA122*BN122*(1-$CK122)</f>
        <v>0</v>
      </c>
      <c r="CP122" s="223" t="n">
        <f aca="false">$BA122*BO122*(1-$CK122)</f>
        <v>0</v>
      </c>
      <c r="CQ122" s="224" t="n">
        <f aca="false">$BA122*BQ122*(1-$CK122)</f>
        <v>0</v>
      </c>
      <c r="CR122" s="21" t="n">
        <f aca="false">$BB122*BN122*(1-$CK122)</f>
        <v>0</v>
      </c>
      <c r="CS122" s="19" t="n">
        <f aca="false">$BB122*BO122*(1-$CK122)</f>
        <v>0</v>
      </c>
      <c r="CT122" s="22" t="n">
        <f aca="false">$BB122*BQ122*(1-$CK122)</f>
        <v>0</v>
      </c>
      <c r="CU122" s="147"/>
      <c r="CV122" s="148"/>
      <c r="CW122" s="149"/>
      <c r="CX122" s="150"/>
    </row>
    <row r="123" customFormat="false" ht="14.45" hidden="false" customHeight="false" outlineLevel="0" collapsed="false">
      <c r="A123" s="33" t="n">
        <v>119</v>
      </c>
      <c r="E123" s="1" t="s">
        <v>991</v>
      </c>
      <c r="F123" s="1" t="s">
        <v>992</v>
      </c>
      <c r="G123" s="99" t="s">
        <v>993</v>
      </c>
      <c r="H123" s="1" t="n">
        <v>2021</v>
      </c>
      <c r="I123" s="1" t="s">
        <v>994</v>
      </c>
      <c r="J123" s="99" t="s">
        <v>995</v>
      </c>
      <c r="K123" s="3" t="n">
        <v>1</v>
      </c>
      <c r="L123" s="137"/>
      <c r="M123" s="231"/>
      <c r="O123" s="3"/>
      <c r="P123" s="3"/>
      <c r="Q123" s="3"/>
      <c r="R123" s="139"/>
      <c r="S123" s="139"/>
      <c r="T123" s="139"/>
      <c r="U123" s="139" t="n">
        <v>1</v>
      </c>
      <c r="V123" s="139"/>
      <c r="W123" s="139"/>
      <c r="X123" s="139"/>
      <c r="Y123" s="139"/>
      <c r="AJ123" s="219"/>
      <c r="AK123" s="8"/>
      <c r="AL123" s="8"/>
      <c r="AM123" s="8"/>
      <c r="AN123" s="8"/>
      <c r="AO123" s="8"/>
      <c r="AP123" s="8"/>
      <c r="AQ123" s="8"/>
      <c r="AR123" s="8"/>
      <c r="AW123" s="220"/>
      <c r="AX123" s="220"/>
      <c r="BU123" s="221"/>
      <c r="BV123" s="221"/>
      <c r="CM123" s="154"/>
      <c r="CO123" s="222" t="n">
        <f aca="false">$BA123*BN123*(1-$CK123)</f>
        <v>0</v>
      </c>
      <c r="CP123" s="223" t="n">
        <f aca="false">$BA123*BO123*(1-$CK123)</f>
        <v>0</v>
      </c>
      <c r="CQ123" s="224" t="n">
        <f aca="false">$BA123*BQ123*(1-$CK123)</f>
        <v>0</v>
      </c>
      <c r="CR123" s="21" t="n">
        <f aca="false">$BB123*BN123*(1-$CK123)</f>
        <v>0</v>
      </c>
      <c r="CS123" s="19" t="n">
        <f aca="false">$BB123*BO123*(1-$CK123)</f>
        <v>0</v>
      </c>
      <c r="CT123" s="22" t="n">
        <f aca="false">$BB123*BQ123*(1-$CK123)</f>
        <v>0</v>
      </c>
      <c r="CU123" s="147"/>
      <c r="CV123" s="148"/>
      <c r="CW123" s="149"/>
      <c r="CX123" s="150"/>
    </row>
    <row r="124" customFormat="false" ht="14.45" hidden="false" customHeight="false" outlineLevel="0" collapsed="false">
      <c r="A124" s="0" t="n">
        <v>120</v>
      </c>
      <c r="C124" s="1" t="s">
        <v>747</v>
      </c>
      <c r="E124" s="1" t="s">
        <v>996</v>
      </c>
      <c r="F124" s="1" t="s">
        <v>997</v>
      </c>
      <c r="G124" s="99" t="s">
        <v>404</v>
      </c>
      <c r="H124" s="1" t="n">
        <v>2022</v>
      </c>
      <c r="I124" s="1" t="s">
        <v>405</v>
      </c>
      <c r="J124" s="99" t="s">
        <v>998</v>
      </c>
      <c r="K124" s="3" t="n">
        <v>0</v>
      </c>
      <c r="L124" s="137"/>
      <c r="M124" s="231"/>
      <c r="O124" s="3"/>
      <c r="P124" s="3"/>
      <c r="Q124" s="3"/>
      <c r="R124" s="139"/>
      <c r="S124" s="139"/>
      <c r="T124" s="139" t="n">
        <v>1</v>
      </c>
      <c r="U124" s="139"/>
      <c r="V124" s="139"/>
      <c r="W124" s="139"/>
      <c r="X124" s="139"/>
      <c r="Y124" s="139"/>
      <c r="AJ124" s="219"/>
      <c r="AK124" s="8"/>
      <c r="AL124" s="8"/>
      <c r="AM124" s="8"/>
      <c r="AN124" s="8"/>
      <c r="AO124" s="8"/>
      <c r="AP124" s="8"/>
      <c r="AQ124" s="8"/>
      <c r="AR124" s="8"/>
      <c r="AW124" s="220"/>
      <c r="AX124" s="220"/>
      <c r="BU124" s="221"/>
      <c r="BV124" s="221"/>
      <c r="CM124" s="154"/>
      <c r="CO124" s="222" t="n">
        <f aca="false">$BA124*BN124*(1-$CK124)</f>
        <v>0</v>
      </c>
      <c r="CP124" s="223" t="n">
        <f aca="false">$BA124*BO124*(1-$CK124)</f>
        <v>0</v>
      </c>
      <c r="CQ124" s="224" t="n">
        <f aca="false">$BA124*BQ124*(1-$CK124)</f>
        <v>0</v>
      </c>
      <c r="CR124" s="21" t="n">
        <f aca="false">$BB124*BN124*(1-$CK124)</f>
        <v>0</v>
      </c>
      <c r="CS124" s="19" t="n">
        <f aca="false">$BB124*BO124*(1-$CK124)</f>
        <v>0</v>
      </c>
      <c r="CT124" s="22" t="n">
        <f aca="false">$BB124*BQ124*(1-$CK124)</f>
        <v>0</v>
      </c>
      <c r="CU124" s="147"/>
      <c r="CV124" s="148"/>
      <c r="CW124" s="149"/>
      <c r="CX124" s="150"/>
    </row>
    <row r="125" customFormat="false" ht="14.45" hidden="false" customHeight="false" outlineLevel="0" collapsed="false">
      <c r="R125" s="233" t="n">
        <f aca="false">SUM(R5:R124)</f>
        <v>34</v>
      </c>
      <c r="S125" s="233" t="n">
        <f aca="false">SUM(S5:S124)</f>
        <v>0</v>
      </c>
      <c r="T125" s="233" t="n">
        <f aca="false">SUM(T5:T124)</f>
        <v>31</v>
      </c>
      <c r="U125" s="233" t="n">
        <f aca="false">SUM(U5:U124)</f>
        <v>9</v>
      </c>
      <c r="V125" s="233" t="n">
        <f aca="false">SUM(V5:V124)</f>
        <v>0</v>
      </c>
      <c r="W125" s="233" t="n">
        <f aca="false">SUM(W5:W124)</f>
        <v>21</v>
      </c>
      <c r="X125" s="234" t="n">
        <f aca="false">SUM(X5:X106)</f>
        <v>25</v>
      </c>
      <c r="Z125" s="6" t="n">
        <f aca="false">SUM(Z5:Z124)</f>
        <v>0</v>
      </c>
      <c r="AA125" s="6" t="n">
        <f aca="false">SUM(AA5:AA124)</f>
        <v>0</v>
      </c>
      <c r="AB125" s="6" t="n">
        <f aca="false">SUM(AB5:AB124)</f>
        <v>0</v>
      </c>
      <c r="AC125" s="5"/>
      <c r="AD125" s="5" t="n">
        <f aca="false">SUM(AD5:AD124)</f>
        <v>9</v>
      </c>
      <c r="AE125" s="5" t="n">
        <f aca="false">SUM(AE5:AE124)</f>
        <v>25</v>
      </c>
      <c r="AF125" s="6" t="n">
        <f aca="false">SUM(AF5:AF106)</f>
        <v>1</v>
      </c>
      <c r="AG125" s="6" t="n">
        <f aca="false">SUM(AG5:AG106)</f>
        <v>0</v>
      </c>
      <c r="AH125" s="6" t="n">
        <f aca="false">SUM(AH5:AH106)</f>
        <v>0</v>
      </c>
      <c r="AI125" s="6" t="n">
        <f aca="false">SUM(AI5:AI106)</f>
        <v>0</v>
      </c>
      <c r="AJ125" s="6" t="n">
        <f aca="false">SUM(AJ5:AJ106)</f>
        <v>0</v>
      </c>
      <c r="AK125" s="7" t="n">
        <f aca="false">SUM(AK5:AK106)</f>
        <v>0</v>
      </c>
      <c r="AL125" s="7" t="n">
        <f aca="false">SUM(AL5:AL106)</f>
        <v>0</v>
      </c>
      <c r="AM125" s="7" t="n">
        <f aca="false">SUM(AM5:AM106)</f>
        <v>0</v>
      </c>
      <c r="AN125" s="7" t="n">
        <f aca="false">SUM(AN5:AN106)</f>
        <v>0</v>
      </c>
      <c r="AO125" s="7" t="n">
        <f aca="false">SUM(AO5:AO106)</f>
        <v>4</v>
      </c>
      <c r="AP125" s="7" t="n">
        <f aca="false">SUM(AP5:AP106)</f>
        <v>4000</v>
      </c>
      <c r="AQ125" s="7" t="n">
        <f aca="false">SUM(AQ5:AQ106)</f>
        <v>100</v>
      </c>
      <c r="AR125" s="7" t="n">
        <f aca="false">SUM(AR5:AR106)</f>
        <v>182</v>
      </c>
      <c r="AS125" s="235" t="n">
        <f aca="false">SUM(AS5:AS106)</f>
        <v>0</v>
      </c>
      <c r="AT125" s="235" t="n">
        <f aca="false">SUM(AT5:AT106)</f>
        <v>0</v>
      </c>
      <c r="AU125" s="235" t="n">
        <f aca="false">SUM(AU5:AU106)</f>
        <v>0</v>
      </c>
      <c r="AV125" s="235" t="n">
        <f aca="false">SUM(AV5:AV106)</f>
        <v>4.068</v>
      </c>
      <c r="AW125" s="7" t="n">
        <f aca="false">SUM(AW5:AW106)</f>
        <v>0</v>
      </c>
      <c r="AX125" s="7" t="n">
        <f aca="false">SUM(AX5:AX106)</f>
        <v>0</v>
      </c>
      <c r="AY125" s="7" t="n">
        <f aca="false">SUM(AY5:AY106)</f>
        <v>0</v>
      </c>
      <c r="AZ125" s="7" t="n">
        <f aca="false">SUM(AZ5:AZ106)</f>
        <v>0</v>
      </c>
      <c r="BA125" s="7" t="n">
        <f aca="false">SUM(BA5:BA106)</f>
        <v>0</v>
      </c>
      <c r="BB125" s="7" t="n">
        <f aca="false">SUM(BB5:BB106)</f>
        <v>1</v>
      </c>
      <c r="BC125" s="7" t="n">
        <f aca="false">SUM(BC5:BC106)</f>
        <v>1</v>
      </c>
      <c r="BD125" s="7" t="n">
        <f aca="false">SUM(BD5:BD106)</f>
        <v>3</v>
      </c>
      <c r="BE125" s="7" t="n">
        <f aca="false">SUM(BE5:BE106)</f>
        <v>1</v>
      </c>
      <c r="BF125" s="7" t="n">
        <f aca="false">SUM(BF5:BF106)</f>
        <v>0</v>
      </c>
      <c r="BG125" s="236" t="n">
        <f aca="false">SUM(BG5:BG106)</f>
        <v>0</v>
      </c>
      <c r="BH125" s="236" t="n">
        <f aca="false">SUM(BH5:BH106)</f>
        <v>0</v>
      </c>
      <c r="BI125" s="236" t="n">
        <f aca="false">SUM(BI5:BI106)</f>
        <v>0</v>
      </c>
      <c r="BJ125" s="236" t="n">
        <f aca="false">SUM(BJ5:BJ106)</f>
        <v>0</v>
      </c>
      <c r="BK125" s="236" t="n">
        <f aca="false">SUM(BK5:BK106)</f>
        <v>0</v>
      </c>
      <c r="BL125" s="236" t="n">
        <f aca="false">SUM(BL5:BL106)</f>
        <v>0</v>
      </c>
      <c r="BM125" s="236" t="n">
        <f aca="false">SUM(BM5:BM106)</f>
        <v>0</v>
      </c>
      <c r="BN125" s="236" t="n">
        <f aca="false">SUM(BN5:BN106)</f>
        <v>0</v>
      </c>
      <c r="BO125" s="11" t="n">
        <f aca="false">SUM(BO5:BO106)</f>
        <v>0</v>
      </c>
      <c r="BQ125" s="11" t="n">
        <f aca="false">SUM(BQ5:BQ124)</f>
        <v>0</v>
      </c>
      <c r="BR125" s="11" t="n">
        <f aca="false">SUM(BR5:BR124)</f>
        <v>3</v>
      </c>
      <c r="BS125" s="11" t="n">
        <f aca="false">SUM(BS5:BS124)</f>
        <v>0</v>
      </c>
      <c r="BT125" s="11" t="n">
        <f aca="false">SUM(BT5:BT124)</f>
        <v>0</v>
      </c>
      <c r="BU125" s="237"/>
      <c r="BV125" s="237"/>
      <c r="BW125" s="237" t="n">
        <f aca="false">SUM(BW5:BW106)</f>
        <v>17</v>
      </c>
      <c r="BX125" s="237" t="n">
        <f aca="false">SUM(BX5:BX106)</f>
        <v>3</v>
      </c>
      <c r="BY125" s="237" t="n">
        <f aca="false">SUM(BY5:BY106)</f>
        <v>2</v>
      </c>
      <c r="BZ125" s="237" t="n">
        <f aca="false">SUM(BZ5:BZ106)</f>
        <v>4</v>
      </c>
      <c r="CA125" s="237" t="n">
        <f aca="false">SUM(CA5:CA106)</f>
        <v>13</v>
      </c>
      <c r="CB125" s="237" t="n">
        <f aca="false">SUM(CB5:CB106)</f>
        <v>3</v>
      </c>
      <c r="CC125" s="237" t="n">
        <f aca="false">SUM(CC5:CC106)</f>
        <v>5</v>
      </c>
      <c r="CD125" s="237" t="n">
        <f aca="false">SUM(CD5:CD106)</f>
        <v>22</v>
      </c>
      <c r="CE125" s="237" t="n">
        <f aca="false">SUM(CE5:CE106)</f>
        <v>7</v>
      </c>
      <c r="CF125" s="237" t="n">
        <f aca="false">SUM(CF5:CF106)</f>
        <v>7</v>
      </c>
      <c r="CG125" s="237" t="n">
        <f aca="false">SUM(CG5:CG106)</f>
        <v>13</v>
      </c>
      <c r="CH125" s="237"/>
      <c r="CI125" s="237" t="n">
        <f aca="false">SUM(CI5:CI106)</f>
        <v>10</v>
      </c>
      <c r="CJ125" s="237" t="n">
        <f aca="false">SUM(CJ5:CJ106)</f>
        <v>4</v>
      </c>
      <c r="CK125" s="237" t="n">
        <f aca="false">SUM(CK5:CK106)</f>
        <v>1</v>
      </c>
      <c r="CL125" s="237" t="n">
        <f aca="false">SUM(CL5:CL106)</f>
        <v>5</v>
      </c>
      <c r="CM125" s="237" t="n">
        <f aca="false">SUM(CM5:CM106)</f>
        <v>33</v>
      </c>
      <c r="CN125" s="237" t="n">
        <f aca="false">SUM(CN5:CN106)</f>
        <v>11</v>
      </c>
      <c r="CO125" s="5" t="n">
        <f aca="false">SUM(CO5:CO53)</f>
        <v>0</v>
      </c>
      <c r="CP125" s="5" t="n">
        <f aca="false">SUM(CP5:CP53)</f>
        <v>0</v>
      </c>
      <c r="CQ125" s="5" t="n">
        <f aca="false">SUM(CQ5:CQ53)</f>
        <v>0</v>
      </c>
      <c r="CR125" s="5" t="n">
        <f aca="false">SUM(CR5:CR53)</f>
        <v>0</v>
      </c>
      <c r="CS125" s="5" t="n">
        <f aca="false">SUM(CS5:CS53)</f>
        <v>0</v>
      </c>
      <c r="CT125" s="5" t="n">
        <f aca="false">SUM(CT5:CT53)</f>
        <v>0</v>
      </c>
      <c r="CU125" s="237" t="n">
        <f aca="false">SUM(CU5:CU124)</f>
        <v>2</v>
      </c>
      <c r="CV125" s="237" t="n">
        <f aca="false">SUM(CV5:CV53)</f>
        <v>16</v>
      </c>
      <c r="CW125" s="237" t="n">
        <f aca="false">SUM(CW5:CW53)</f>
        <v>14</v>
      </c>
      <c r="CX125" s="238"/>
      <c r="CY125" s="239"/>
    </row>
    <row r="126" customFormat="false" ht="14.45" hidden="false" customHeight="false" outlineLevel="0" collapsed="false">
      <c r="R126" s="237"/>
    </row>
    <row r="127" customFormat="false" ht="14.45" hidden="false" customHeight="false" outlineLevel="0" collapsed="false">
      <c r="CU127" s="5" t="str">
        <f aca="false">CU2</f>
        <v>Observ.</v>
      </c>
      <c r="CV127" s="23" t="str">
        <f aca="false">CV3</f>
        <v>No exp</v>
      </c>
      <c r="CW127" s="23" t="str">
        <f aca="false">CW3</f>
        <v>Experim.</v>
      </c>
      <c r="CX127" s="240"/>
      <c r="CY127" s="241" t="n">
        <v>2010</v>
      </c>
    </row>
    <row r="128" customFormat="false" ht="14.45" hidden="false" customHeight="false" outlineLevel="0" collapsed="false">
      <c r="R128" s="237" t="s">
        <v>999</v>
      </c>
      <c r="S128" s="237" t="s">
        <v>1000</v>
      </c>
      <c r="T128" s="237" t="s">
        <v>1001</v>
      </c>
      <c r="U128" s="237" t="s">
        <v>1002</v>
      </c>
      <c r="V128" s="237" t="s">
        <v>1003</v>
      </c>
      <c r="W128" s="237" t="s">
        <v>19</v>
      </c>
      <c r="X128" s="5" t="s">
        <v>1004</v>
      </c>
      <c r="Y128" s="237" t="n">
        <f aca="false">Y2</f>
        <v>0</v>
      </c>
      <c r="Z128" s="6" t="str">
        <f aca="false">Z1</f>
        <v>Fabricante Dron0</v>
      </c>
      <c r="AA128" s="6" t="str">
        <f aca="false">AA1</f>
        <v>Modelo0</v>
      </c>
      <c r="AB128" s="6" t="str">
        <f aca="false">AB1</f>
        <v>Número de rotores0</v>
      </c>
      <c r="AC128" s="5"/>
      <c r="AD128" s="5" t="str">
        <f aca="false">AD1</f>
        <v>On-board processing</v>
      </c>
      <c r="AE128" s="5" t="str">
        <f aca="false">AE1</f>
        <v>Offline processing</v>
      </c>
      <c r="AF128" s="6" t="str">
        <f aca="false">AF1</f>
        <v>Real-time</v>
      </c>
      <c r="AG128" s="6" t="str">
        <f aca="false">AG1</f>
        <v>CPU</v>
      </c>
      <c r="AH128" s="6" t="str">
        <f aca="false">AH1</f>
        <v>GPU</v>
      </c>
      <c r="AI128" s="6" t="str">
        <f aca="false">AI1</f>
        <v>Hardware Platform (Onboard)</v>
      </c>
      <c r="AJ128" s="6" t="str">
        <f aca="false">AJ1</f>
        <v>Otros</v>
      </c>
      <c r="AK128" s="7" t="str">
        <f aca="false">AK1</f>
        <v>Marca y modelo</v>
      </c>
      <c r="AL128" s="7" t="str">
        <f aca="false">AL1</f>
        <v>Resolución</v>
      </c>
      <c r="AM128" s="7" t="str">
        <f aca="false">AM1</f>
        <v>Tipo formato imagen</v>
      </c>
      <c r="AN128" s="7" t="str">
        <f aca="false">AN1</f>
        <v>Tipo sensor cámara</v>
      </c>
      <c r="AO128" s="7" t="str">
        <f aca="false">AO1</f>
        <v>Tamaño lente (mm)</v>
      </c>
      <c r="AP128" s="7" t="str">
        <f aca="false">AP1</f>
        <v>Temperatura de color (K)</v>
      </c>
      <c r="AQ128" s="7" t="str">
        <f aca="false">AQ1</f>
        <v>Potencia Flash (W)</v>
      </c>
      <c r="AR128" s="7" t="str">
        <f aca="false">AR1</f>
        <v>Frecuencia de muestreo (FPS)</v>
      </c>
      <c r="AS128" s="235" t="str">
        <f aca="false">AS1</f>
        <v>Resolución geográfica (cm/pixel)</v>
      </c>
      <c r="AT128" s="235" t="str">
        <f aca="false">AT1</f>
        <v>Mono</v>
      </c>
      <c r="AU128" s="235" t="str">
        <f aca="false">AU1</f>
        <v>Estéreo</v>
      </c>
      <c r="AV128" s="235" t="str">
        <f aca="false">AV1</f>
        <v>Longitud focal (mm)</v>
      </c>
      <c r="AW128" s="7" t="str">
        <f aca="false">AW1</f>
        <v>Ultrasonidos</v>
      </c>
      <c r="AX128" s="7" t="str">
        <f aca="false">AX1</f>
        <v>Infrarrojo</v>
      </c>
      <c r="AY128" s="7" t="str">
        <f aca="false">AY1</f>
        <v>Ultravioleta</v>
      </c>
      <c r="AZ128" s="7" t="str">
        <f aca="false">AZ1</f>
        <v>pH</v>
      </c>
      <c r="BA128" s="7" t="str">
        <f aca="false">BA1</f>
        <v>Oxígeno</v>
      </c>
      <c r="BB128" s="7" t="str">
        <f aca="false">BB1</f>
        <v>GPS</v>
      </c>
      <c r="BC128" s="7" t="str">
        <f aca="false">BC1</f>
        <v>IMU</v>
      </c>
      <c r="BD128" s="7" t="str">
        <f aca="false">BD1</f>
        <v>SONAR</v>
      </c>
      <c r="BE128" s="7" t="str">
        <f aca="false">BE1</f>
        <v>Temperatura</v>
      </c>
      <c r="BF128" s="7" t="str">
        <f aca="false">BF1</f>
        <v>Presión barométrica (altura)</v>
      </c>
      <c r="BG128" s="236" t="str">
        <f aca="false">BG1</f>
        <v>Apps</v>
      </c>
      <c r="BH128" s="236" t="str">
        <f aca="false">BH1</f>
        <v>SO</v>
      </c>
      <c r="BI128" s="236" t="str">
        <f aca="false">BI1</f>
        <v>Lenguaje Programación</v>
      </c>
      <c r="BJ128" s="236" t="str">
        <f aca="false">BJ1</f>
        <v>Algoritmo de navegación</v>
      </c>
      <c r="BK128" s="236" t="str">
        <f aca="false">BK1</f>
        <v>Renderización 3D</v>
      </c>
      <c r="BL128" s="236" t="str">
        <f aca="false">BL1</f>
        <v>Aplicación (objetivo paper)</v>
      </c>
      <c r="BM128" s="236" t="str">
        <f aca="false">BM1</f>
        <v>Tipo de Algoritmo: subcategorías</v>
      </c>
      <c r="BN128" s="236" t="str">
        <f aca="false">BN1</f>
        <v>Librerías Software</v>
      </c>
      <c r="BO128" s="11" t="str">
        <f aca="false">BO1</f>
        <v>Altura de vuelo (m)</v>
      </c>
      <c r="BQ128" s="11" t="str">
        <f aca="false">BQ1</f>
        <v>Superficie capturada máxima (ha)</v>
      </c>
      <c r="BR128" s="11" t="str">
        <f aca="false">BR1</f>
        <v>Velocidad Dron (m/s)</v>
      </c>
      <c r="BS128" s="11" t="str">
        <f aca="false">BS1</f>
        <v>Tipo de trayectoria</v>
      </c>
      <c r="BT128" s="11" t="str">
        <f aca="false">BT1</f>
        <v>Otros</v>
      </c>
      <c r="BU128" s="237"/>
      <c r="BV128" s="237"/>
      <c r="BW128" s="237" t="str">
        <f aca="false">BW1</f>
        <v>Rehab/Mnt</v>
      </c>
      <c r="BX128" s="237" t="str">
        <f aca="false">BX1</f>
        <v>RemoteAss</v>
      </c>
      <c r="BY128" s="237" t="str">
        <f aca="false">BY1</f>
        <v>Emerg</v>
      </c>
      <c r="BZ128" s="237" t="str">
        <f aca="false">BZ1</f>
        <v>Riesgos</v>
      </c>
      <c r="CA128" s="237" t="str">
        <f aca="false">CA1</f>
        <v>Soporte al cuidador</v>
      </c>
      <c r="CB128" s="237" t="str">
        <f aca="false">CB1</f>
        <v>Curativa</v>
      </c>
      <c r="CC128" s="237" t="str">
        <f aca="false">CC1</f>
        <v>Ayuda cognitiva</v>
      </c>
      <c r="CD128" s="237" t="n">
        <f aca="false">CD1</f>
        <v>0</v>
      </c>
      <c r="CE128" s="237" t="n">
        <f aca="false">CE1</f>
        <v>0</v>
      </c>
      <c r="CF128" s="237" t="n">
        <f aca="false">CF1</f>
        <v>0</v>
      </c>
      <c r="CG128" s="237" t="n">
        <f aca="false">CG1</f>
        <v>0</v>
      </c>
      <c r="CH128" s="237"/>
      <c r="CI128" s="237" t="n">
        <f aca="false">CI1</f>
        <v>0</v>
      </c>
      <c r="CJ128" s="237" t="n">
        <f aca="false">CJ1</f>
        <v>0</v>
      </c>
      <c r="CK128" s="237" t="str">
        <f aca="false">CK1</f>
        <v>Revisión</v>
      </c>
      <c r="CL128" s="237" t="str">
        <f aca="false">CL1</f>
        <v>ModTeo</v>
      </c>
      <c r="CM128" s="237" t="str">
        <f aca="false">CM1</f>
        <v>Ev Tech/ap</v>
      </c>
      <c r="CN128" s="237" t="str">
        <f aca="false">CN1</f>
        <v>Evidencia</v>
      </c>
      <c r="CO128" s="5" t="str">
        <f aca="false">CO1</f>
        <v>Contempla Usabilidad</v>
      </c>
      <c r="CP128" s="5" t="n">
        <f aca="false">CP1</f>
        <v>0</v>
      </c>
      <c r="CQ128" s="5" t="n">
        <f aca="false">CQ1</f>
        <v>0</v>
      </c>
      <c r="CR128" s="5" t="str">
        <f aca="false">CR1</f>
        <v>Std formal usabilidad</v>
      </c>
      <c r="CS128" s="5" t="n">
        <f aca="false">CS1</f>
        <v>0</v>
      </c>
      <c r="CU128" s="237" t="n">
        <f aca="false">CU125</f>
        <v>2</v>
      </c>
      <c r="CV128" s="237" t="n">
        <f aca="false">CV125</f>
        <v>16</v>
      </c>
      <c r="CW128" s="237" t="n">
        <f aca="false">CW125</f>
        <v>14</v>
      </c>
      <c r="CX128" s="242"/>
      <c r="CY128" s="241" t="n">
        <v>2011</v>
      </c>
    </row>
    <row r="129" customFormat="false" ht="14.45" hidden="false" customHeight="false" outlineLevel="0" collapsed="false">
      <c r="R129" s="5" t="n">
        <f aca="false">R125</f>
        <v>34</v>
      </c>
      <c r="S129" s="5" t="n">
        <f aca="false">S125</f>
        <v>0</v>
      </c>
      <c r="T129" s="5" t="n">
        <f aca="false">T125</f>
        <v>31</v>
      </c>
      <c r="U129" s="5" t="n">
        <f aca="false">U125</f>
        <v>9</v>
      </c>
      <c r="V129" s="5" t="n">
        <f aca="false">V125</f>
        <v>0</v>
      </c>
      <c r="W129" s="5" t="n">
        <f aca="false">W125</f>
        <v>21</v>
      </c>
      <c r="X129" s="5" t="n">
        <f aca="false">X125</f>
        <v>25</v>
      </c>
      <c r="Y129" s="5" t="n">
        <f aca="false">Y125</f>
        <v>0</v>
      </c>
      <c r="Z129" s="6" t="n">
        <f aca="false">Z125</f>
        <v>0</v>
      </c>
      <c r="AA129" s="6" t="n">
        <f aca="false">AA125</f>
        <v>0</v>
      </c>
      <c r="AB129" s="6" t="n">
        <f aca="false">AB125</f>
        <v>0</v>
      </c>
      <c r="CU129" s="12"/>
      <c r="CV129" s="150"/>
      <c r="CX129" s="240"/>
      <c r="CY129" s="241" t="n">
        <v>2012</v>
      </c>
    </row>
    <row r="130" customFormat="false" ht="14.45" hidden="false" customHeight="false" outlineLevel="0" collapsed="false">
      <c r="H130" s="1" t="s">
        <v>1005</v>
      </c>
      <c r="CX130" s="240"/>
      <c r="CY130" s="241" t="n">
        <v>2013</v>
      </c>
    </row>
    <row r="131" customFormat="false" ht="14.45" hidden="false" customHeight="false" outlineLevel="0" collapsed="false">
      <c r="G131" s="2" t="s">
        <v>1006</v>
      </c>
      <c r="H131" s="1" t="n">
        <f aca="false">COUNT(H5:H124)</f>
        <v>120</v>
      </c>
      <c r="CX131" s="240"/>
      <c r="CY131" s="241" t="n">
        <v>2014</v>
      </c>
    </row>
    <row r="132" customFormat="false" ht="14.45" hidden="false" customHeight="false" outlineLevel="0" collapsed="false">
      <c r="CT132" s="24" t="s">
        <v>1007</v>
      </c>
      <c r="CU132" s="23" t="s">
        <v>1008</v>
      </c>
      <c r="CV132" s="23" t="s">
        <v>1009</v>
      </c>
      <c r="CW132" s="25" t="n">
        <v>0</v>
      </c>
      <c r="CX132" s="240"/>
      <c r="CY132" s="241" t="n">
        <v>2015</v>
      </c>
    </row>
    <row r="133" customFormat="false" ht="14.45" hidden="false" customHeight="false" outlineLevel="0" collapsed="false">
      <c r="CT133" s="230" t="s">
        <v>1010</v>
      </c>
      <c r="CU133" s="24" t="n">
        <f aca="false">CW133-CW132</f>
        <v>16</v>
      </c>
      <c r="CV133" s="23" t="s">
        <v>1011</v>
      </c>
      <c r="CW133" s="24" t="n">
        <f aca="false">COUNTIF(CX$5:CX$124,CV133)</f>
        <v>16</v>
      </c>
      <c r="CX133" s="240"/>
      <c r="CY133" s="241" t="n">
        <v>2016</v>
      </c>
    </row>
    <row r="134" customFormat="false" ht="14.45" hidden="false" customHeight="false" outlineLevel="0" collapsed="false">
      <c r="CT134" s="230" t="s">
        <v>1012</v>
      </c>
      <c r="CU134" s="24" t="n">
        <f aca="false">CW134-CW133</f>
        <v>15</v>
      </c>
      <c r="CV134" s="23" t="s">
        <v>1013</v>
      </c>
      <c r="CW134" s="24" t="n">
        <f aca="false">COUNTIF(CX$5:CX$124,CV134)</f>
        <v>31</v>
      </c>
      <c r="CX134" s="240"/>
      <c r="CY134" s="241" t="n">
        <v>2017</v>
      </c>
    </row>
    <row r="135" customFormat="false" ht="14.45" hidden="false" customHeight="false" outlineLevel="0" collapsed="false">
      <c r="CT135" s="230" t="s">
        <v>1014</v>
      </c>
      <c r="CU135" s="24" t="n">
        <f aca="false">CW135-CW134</f>
        <v>2</v>
      </c>
      <c r="CV135" s="23" t="s">
        <v>1015</v>
      </c>
      <c r="CW135" s="24" t="n">
        <f aca="false">COUNTIF(CX$5:CX$124,CV135)</f>
        <v>33</v>
      </c>
      <c r="CY135" s="27" t="n">
        <v>2018</v>
      </c>
    </row>
    <row r="136" customFormat="false" ht="14.45" hidden="false" customHeight="false" outlineLevel="0" collapsed="false">
      <c r="CT136" s="230" t="s">
        <v>1016</v>
      </c>
      <c r="CU136" s="24" t="n">
        <f aca="false">CW136-CW135</f>
        <v>1</v>
      </c>
      <c r="CV136" s="23" t="s">
        <v>1017</v>
      </c>
      <c r="CW136" s="24" t="n">
        <f aca="false">COUNTIF(CX$5:CX$124,CV136)</f>
        <v>34</v>
      </c>
      <c r="CY136" s="27" t="n">
        <v>2019</v>
      </c>
    </row>
    <row r="137" customFormat="false" ht="14.45" hidden="false" customHeight="false" outlineLevel="0" collapsed="false">
      <c r="CT137" s="230" t="s">
        <v>1018</v>
      </c>
      <c r="CU137" s="24" t="n">
        <f aca="false">CW137-CW136</f>
        <v>1</v>
      </c>
      <c r="CV137" s="23" t="s">
        <v>1019</v>
      </c>
      <c r="CW137" s="24" t="n">
        <f aca="false">COUNTIF(CX$5:CX$124,CV137)</f>
        <v>35</v>
      </c>
      <c r="CY137" s="27" t="n">
        <v>2020</v>
      </c>
    </row>
    <row r="138" customFormat="false" ht="14.45" hidden="false" customHeight="false" outlineLevel="0" collapsed="false">
      <c r="J138" s="1"/>
      <c r="K138" s="230"/>
      <c r="CT138" s="230" t="s">
        <v>1020</v>
      </c>
      <c r="CU138" s="24" t="n">
        <f aca="false">CW138</f>
        <v>2</v>
      </c>
      <c r="CV138" s="23" t="s">
        <v>267</v>
      </c>
      <c r="CW138" s="24" t="n">
        <f aca="false">COUNTIF(CX$5:CX$53,CV138)</f>
        <v>2</v>
      </c>
    </row>
    <row r="139" customFormat="false" ht="14.45" hidden="false" customHeight="false" outlineLevel="0" collapsed="false">
      <c r="J139" s="1"/>
      <c r="K139" s="230"/>
    </row>
    <row r="140" customFormat="false" ht="14.45" hidden="false" customHeight="false" outlineLevel="0" collapsed="false">
      <c r="J140" s="1"/>
      <c r="K140" s="230"/>
    </row>
    <row r="141" customFormat="false" ht="14.45" hidden="false" customHeight="false" outlineLevel="0" collapsed="false">
      <c r="J141" s="1"/>
      <c r="K141" s="230"/>
    </row>
    <row r="142" customFormat="false" ht="14.45" hidden="false" customHeight="false" outlineLevel="0" collapsed="false">
      <c r="J142" s="1"/>
      <c r="K142" s="230"/>
    </row>
    <row r="143" customFormat="false" ht="14.45" hidden="false" customHeight="false" outlineLevel="0" collapsed="false">
      <c r="J143" s="1"/>
      <c r="K143" s="230"/>
    </row>
    <row r="144" customFormat="false" ht="14.45" hidden="false" customHeight="false" outlineLevel="0" collapsed="false">
      <c r="J144" s="1"/>
      <c r="K144" s="230"/>
    </row>
    <row r="145" customFormat="false" ht="14.45" hidden="false" customHeight="false" outlineLevel="0" collapsed="false">
      <c r="J145" s="1"/>
      <c r="K145" s="230"/>
    </row>
    <row r="146" customFormat="false" ht="14.45" hidden="false" customHeight="false" outlineLevel="0" collapsed="false">
      <c r="I146" s="2"/>
      <c r="J146" s="1"/>
      <c r="K146" s="230"/>
    </row>
    <row r="147" customFormat="false" ht="14.45" hidden="false" customHeight="false" outlineLevel="0" collapsed="false">
      <c r="J147" s="1"/>
      <c r="K147" s="230"/>
    </row>
    <row r="148" customFormat="false" ht="14.45" hidden="false" customHeight="false" outlineLevel="0" collapsed="false">
      <c r="J148" s="1"/>
      <c r="K148" s="230"/>
    </row>
    <row r="149" customFormat="false" ht="14.45" hidden="false" customHeight="false" outlineLevel="0" collapsed="false">
      <c r="J149" s="1"/>
      <c r="K149" s="230"/>
    </row>
    <row r="150" customFormat="false" ht="14.45" hidden="false" customHeight="false" outlineLevel="0" collapsed="false">
      <c r="J150" s="1"/>
      <c r="K150" s="230"/>
    </row>
    <row r="151" customFormat="false" ht="14.45" hidden="false" customHeight="false" outlineLevel="0" collapsed="false">
      <c r="J151" s="1"/>
      <c r="K151" s="230"/>
    </row>
    <row r="152" customFormat="false" ht="14.45" hidden="false" customHeight="false" outlineLevel="0" collapsed="false">
      <c r="J152" s="1"/>
      <c r="K152" s="230"/>
    </row>
    <row r="153" customFormat="false" ht="14.45" hidden="false" customHeight="false" outlineLevel="0" collapsed="false">
      <c r="J153" s="1"/>
      <c r="K153" s="230"/>
    </row>
    <row r="154" customFormat="false" ht="14.45" hidden="false" customHeight="false" outlineLevel="0" collapsed="false">
      <c r="J154" s="1"/>
      <c r="K154" s="230"/>
    </row>
    <row r="155" customFormat="false" ht="14.45" hidden="false" customHeight="false" outlineLevel="0" collapsed="false">
      <c r="J155" s="1"/>
      <c r="K155" s="230"/>
      <c r="L155" s="230"/>
      <c r="M155" s="230"/>
    </row>
    <row r="156" customFormat="false" ht="14.45" hidden="false" customHeight="false" outlineLevel="0" collapsed="false">
      <c r="J156" s="1"/>
      <c r="K156" s="230"/>
    </row>
    <row r="157" customFormat="false" ht="14.45" hidden="false" customHeight="false" outlineLevel="0" collapsed="false">
      <c r="J157" s="1"/>
      <c r="K157" s="230"/>
    </row>
    <row r="158" customFormat="false" ht="14.45" hidden="false" customHeight="false" outlineLevel="0" collapsed="false">
      <c r="J158" s="1"/>
      <c r="K158" s="230"/>
    </row>
    <row r="159" customFormat="false" ht="14.45" hidden="false" customHeight="false" outlineLevel="0" collapsed="false">
      <c r="J159" s="1"/>
      <c r="K159" s="230"/>
    </row>
    <row r="160" customFormat="false" ht="14.45" hidden="false" customHeight="false" outlineLevel="0" collapsed="false">
      <c r="J160" s="1"/>
      <c r="K160" s="230"/>
    </row>
    <row r="161" customFormat="false" ht="14.45" hidden="false" customHeight="false" outlineLevel="0" collapsed="false">
      <c r="J161" s="1"/>
      <c r="K161" s="230"/>
    </row>
    <row r="162" customFormat="false" ht="14.45" hidden="false" customHeight="false" outlineLevel="0" collapsed="false">
      <c r="J162" s="1"/>
      <c r="K162" s="230"/>
    </row>
    <row r="163" customFormat="false" ht="14.45" hidden="false" customHeight="false" outlineLevel="0" collapsed="false">
      <c r="J163" s="1"/>
      <c r="K163" s="230"/>
    </row>
    <row r="164" customFormat="false" ht="14.45" hidden="false" customHeight="false" outlineLevel="0" collapsed="false">
      <c r="J164" s="1"/>
      <c r="K164" s="230"/>
    </row>
    <row r="165" customFormat="false" ht="14.45" hidden="false" customHeight="false" outlineLevel="0" collapsed="false">
      <c r="J165" s="1"/>
      <c r="K165" s="230"/>
    </row>
    <row r="166" customFormat="false" ht="14.45" hidden="false" customHeight="false" outlineLevel="0" collapsed="false">
      <c r="J166" s="1"/>
      <c r="K166" s="230"/>
    </row>
    <row r="167" customFormat="false" ht="14.45" hidden="false" customHeight="false" outlineLevel="0" collapsed="false">
      <c r="J167" s="1"/>
      <c r="K167" s="230"/>
    </row>
    <row r="168" customFormat="false" ht="14.45" hidden="false" customHeight="false" outlineLevel="0" collapsed="false">
      <c r="J168" s="1"/>
      <c r="K168" s="230"/>
    </row>
    <row r="169" customFormat="false" ht="14.45" hidden="false" customHeight="false" outlineLevel="0" collapsed="false">
      <c r="J169" s="1"/>
      <c r="K169" s="230"/>
    </row>
    <row r="170" customFormat="false" ht="14.45" hidden="false" customHeight="false" outlineLevel="0" collapsed="false">
      <c r="J170" s="1"/>
      <c r="K170" s="230"/>
    </row>
    <row r="171" customFormat="false" ht="14.45" hidden="false" customHeight="false" outlineLevel="0" collapsed="false">
      <c r="J171" s="1"/>
      <c r="K171" s="230"/>
    </row>
    <row r="172" customFormat="false" ht="14.45" hidden="false" customHeight="false" outlineLevel="0" collapsed="false">
      <c r="J172" s="1"/>
      <c r="K172" s="230"/>
    </row>
    <row r="173" customFormat="false" ht="14.45" hidden="false" customHeight="false" outlineLevel="0" collapsed="false">
      <c r="J173" s="1"/>
    </row>
    <row r="174" customFormat="false" ht="14.45" hidden="false" customHeight="false" outlineLevel="0" collapsed="false">
      <c r="J174" s="1"/>
    </row>
    <row r="175" customFormat="false" ht="14.45" hidden="false" customHeight="false" outlineLevel="0" collapsed="false">
      <c r="J175" s="1"/>
    </row>
    <row r="176" customFormat="false" ht="14.45" hidden="false" customHeight="false" outlineLevel="0" collapsed="false">
      <c r="J176" s="1"/>
    </row>
    <row r="177" customFormat="false" ht="14.45" hidden="false" customHeight="false" outlineLevel="0" collapsed="false">
      <c r="J177" s="1"/>
    </row>
    <row r="178" customFormat="false" ht="14.45" hidden="false" customHeight="false" outlineLevel="0" collapsed="false">
      <c r="J178" s="1"/>
    </row>
    <row r="179" customFormat="false" ht="14.45" hidden="false" customHeight="false" outlineLevel="0" collapsed="false">
      <c r="J179" s="1"/>
    </row>
    <row r="180" customFormat="false" ht="14.45" hidden="false" customHeight="false" outlineLevel="0" collapsed="false">
      <c r="J180" s="1"/>
    </row>
    <row r="181" customFormat="false" ht="14.45" hidden="false" customHeight="false" outlineLevel="0" collapsed="false">
      <c r="J181" s="1"/>
    </row>
    <row r="182" customFormat="false" ht="14.45" hidden="false" customHeight="false" outlineLevel="0" collapsed="false">
      <c r="J182" s="1"/>
    </row>
    <row r="183" customFormat="false" ht="14.45" hidden="false" customHeight="false" outlineLevel="0" collapsed="false">
      <c r="J183" s="1"/>
    </row>
    <row r="184" customFormat="false" ht="14.45" hidden="false" customHeight="false" outlineLevel="0" collapsed="false">
      <c r="J184" s="1"/>
    </row>
    <row r="185" customFormat="false" ht="14.45" hidden="false" customHeight="false" outlineLevel="0" collapsed="false">
      <c r="J185" s="1"/>
    </row>
    <row r="186" customFormat="false" ht="14.45" hidden="false" customHeight="false" outlineLevel="0" collapsed="false">
      <c r="J186" s="1"/>
    </row>
    <row r="187" customFormat="false" ht="14.45" hidden="false" customHeight="false" outlineLevel="0" collapsed="false">
      <c r="J187" s="1"/>
    </row>
    <row r="188" customFormat="false" ht="14.45" hidden="false" customHeight="false" outlineLevel="0" collapsed="false">
      <c r="J188" s="1"/>
    </row>
    <row r="189" customFormat="false" ht="14.45" hidden="false" customHeight="false" outlineLevel="0" collapsed="false">
      <c r="J189" s="1"/>
    </row>
    <row r="190" customFormat="false" ht="14.45" hidden="false" customHeight="false" outlineLevel="0" collapsed="false">
      <c r="J190" s="1"/>
    </row>
    <row r="191" customFormat="false" ht="14.45" hidden="false" customHeight="false" outlineLevel="0" collapsed="false">
      <c r="J191" s="1"/>
    </row>
    <row r="192" customFormat="false" ht="14.45" hidden="false" customHeight="false" outlineLevel="0" collapsed="false">
      <c r="J192" s="1"/>
    </row>
    <row r="193" customFormat="false" ht="14.45" hidden="false" customHeight="false" outlineLevel="0" collapsed="false">
      <c r="J193" s="1"/>
    </row>
    <row r="194" customFormat="false" ht="14.45" hidden="false" customHeight="false" outlineLevel="0" collapsed="false">
      <c r="J194" s="1"/>
    </row>
    <row r="195" customFormat="false" ht="14.45" hidden="false" customHeight="false" outlineLevel="0" collapsed="false">
      <c r="J195" s="1"/>
    </row>
    <row r="196" customFormat="false" ht="14.45" hidden="false" customHeight="false" outlineLevel="0" collapsed="false">
      <c r="J196" s="1"/>
    </row>
    <row r="197" customFormat="false" ht="14.45" hidden="false" customHeight="false" outlineLevel="0" collapsed="false">
      <c r="J197" s="1"/>
    </row>
    <row r="198" customFormat="false" ht="14.45" hidden="false" customHeight="false" outlineLevel="0" collapsed="false">
      <c r="J198" s="1"/>
    </row>
    <row r="199" customFormat="false" ht="14.45" hidden="false" customHeight="false" outlineLevel="0" collapsed="false">
      <c r="J199" s="1"/>
    </row>
    <row r="200" customFormat="false" ht="14.45" hidden="false" customHeight="false" outlineLevel="0" collapsed="false">
      <c r="J200" s="1"/>
    </row>
    <row r="201" customFormat="false" ht="14.45" hidden="false" customHeight="false" outlineLevel="0" collapsed="false">
      <c r="J201" s="1"/>
    </row>
    <row r="202" customFormat="false" ht="14.45" hidden="false" customHeight="false" outlineLevel="0" collapsed="false">
      <c r="J202" s="1"/>
    </row>
    <row r="203" customFormat="false" ht="14.45" hidden="false" customHeight="false" outlineLevel="0" collapsed="false">
      <c r="J203" s="1"/>
    </row>
    <row r="204" customFormat="false" ht="14.45" hidden="false" customHeight="false" outlineLevel="0" collapsed="false">
      <c r="J204" s="1"/>
    </row>
    <row r="205" customFormat="false" ht="14.45" hidden="false" customHeight="false" outlineLevel="0" collapsed="false">
      <c r="J205" s="1"/>
    </row>
    <row r="206" customFormat="false" ht="14.45" hidden="false" customHeight="false" outlineLevel="0" collapsed="false">
      <c r="J206" s="1"/>
    </row>
    <row r="207" customFormat="false" ht="14.45" hidden="false" customHeight="false" outlineLevel="0" collapsed="false">
      <c r="I207" s="2"/>
      <c r="J207" s="1"/>
    </row>
    <row r="208" customFormat="false" ht="14.45" hidden="false" customHeight="false" outlineLevel="0" collapsed="false">
      <c r="J208" s="1"/>
    </row>
    <row r="209" customFormat="false" ht="14.45" hidden="false" customHeight="false" outlineLevel="0" collapsed="false">
      <c r="J209" s="1"/>
    </row>
    <row r="210" customFormat="false" ht="14.45" hidden="false" customHeight="false" outlineLevel="0" collapsed="false">
      <c r="J210" s="1"/>
    </row>
    <row r="211" customFormat="false" ht="14.45" hidden="false" customHeight="false" outlineLevel="0" collapsed="false">
      <c r="J211" s="1"/>
    </row>
    <row r="212" customFormat="false" ht="14.45" hidden="false" customHeight="false" outlineLevel="0" collapsed="false">
      <c r="J212" s="1"/>
    </row>
    <row r="213" customFormat="false" ht="14.45" hidden="false" customHeight="false" outlineLevel="0" collapsed="false">
      <c r="J213" s="1"/>
    </row>
    <row r="214" customFormat="false" ht="14.45" hidden="false" customHeight="false" outlineLevel="0" collapsed="false">
      <c r="J214" s="1"/>
    </row>
  </sheetData>
  <mergeCells count="128">
    <mergeCell ref="B1:B3"/>
    <mergeCell ref="C1:C3"/>
    <mergeCell ref="D1:D3"/>
    <mergeCell ref="E1:E3"/>
    <mergeCell ref="F1:F3"/>
    <mergeCell ref="G1:G3"/>
    <mergeCell ref="H1:H3"/>
    <mergeCell ref="J1:J3"/>
    <mergeCell ref="K1:K3"/>
    <mergeCell ref="L1:L3"/>
    <mergeCell ref="M1:M3"/>
    <mergeCell ref="N1:N3"/>
    <mergeCell ref="O1:O3"/>
    <mergeCell ref="P1:P3"/>
    <mergeCell ref="Q1:Q3"/>
    <mergeCell ref="R1:R3"/>
    <mergeCell ref="S1:S3"/>
    <mergeCell ref="T1:T3"/>
    <mergeCell ref="U1:U3"/>
    <mergeCell ref="V1:V3"/>
    <mergeCell ref="W1:W3"/>
    <mergeCell ref="X1:X3"/>
    <mergeCell ref="Y1:Y3"/>
    <mergeCell ref="Z1:Z3"/>
    <mergeCell ref="AA1:AA3"/>
    <mergeCell ref="AB1:AB3"/>
    <mergeCell ref="AC1:AC3"/>
    <mergeCell ref="AD1:AD3"/>
    <mergeCell ref="AE1:AE3"/>
    <mergeCell ref="AF1:AF3"/>
    <mergeCell ref="AG1:AG3"/>
    <mergeCell ref="AH1:AH3"/>
    <mergeCell ref="AI1:AI3"/>
    <mergeCell ref="AJ1:AJ3"/>
    <mergeCell ref="AK1:AK3"/>
    <mergeCell ref="AL1:AL3"/>
    <mergeCell ref="AM1:AM3"/>
    <mergeCell ref="AN1:AN3"/>
    <mergeCell ref="AO1:AO3"/>
    <mergeCell ref="AP1:AP3"/>
    <mergeCell ref="AQ1:AQ3"/>
    <mergeCell ref="AR1:AR3"/>
    <mergeCell ref="AS1:AS3"/>
    <mergeCell ref="AT1:AT3"/>
    <mergeCell ref="AU1:AU3"/>
    <mergeCell ref="AV1:AV3"/>
    <mergeCell ref="AW1:AW3"/>
    <mergeCell ref="AX1:AX3"/>
    <mergeCell ref="AY1:AY3"/>
    <mergeCell ref="AZ1:AZ3"/>
    <mergeCell ref="BA1:BA3"/>
    <mergeCell ref="BB1:BB3"/>
    <mergeCell ref="BC1:BC3"/>
    <mergeCell ref="BD1:BD3"/>
    <mergeCell ref="BE1:BE3"/>
    <mergeCell ref="BF1:BF3"/>
    <mergeCell ref="BG1:BG3"/>
    <mergeCell ref="BH1:BH3"/>
    <mergeCell ref="BI1:BI3"/>
    <mergeCell ref="BJ1:BJ3"/>
    <mergeCell ref="BK1:BK3"/>
    <mergeCell ref="BL1:BL3"/>
    <mergeCell ref="BM1:BM3"/>
    <mergeCell ref="BN1:BN3"/>
    <mergeCell ref="BO1:BO3"/>
    <mergeCell ref="BP1:BP3"/>
    <mergeCell ref="BQ1:BQ3"/>
    <mergeCell ref="BR1:BR3"/>
    <mergeCell ref="BS1:BS3"/>
    <mergeCell ref="BT1:BT3"/>
    <mergeCell ref="BU1:BU3"/>
    <mergeCell ref="BV1:BV3"/>
    <mergeCell ref="BW1:BW3"/>
    <mergeCell ref="BX1:BX3"/>
    <mergeCell ref="BY1:BY3"/>
    <mergeCell ref="BZ1:BZ3"/>
    <mergeCell ref="CA1:CA3"/>
    <mergeCell ref="CB1:CB3"/>
    <mergeCell ref="CC1:CJ1"/>
    <mergeCell ref="CK1:CK3"/>
    <mergeCell ref="CL1:CL3"/>
    <mergeCell ref="CM1:CM3"/>
    <mergeCell ref="CN1:CN3"/>
    <mergeCell ref="CO1:CQ1"/>
    <mergeCell ref="CR1:CT1"/>
    <mergeCell ref="CU1:CX1"/>
    <mergeCell ref="CZ1:DC1"/>
    <mergeCell ref="DD1:DD3"/>
    <mergeCell ref="DE1:DE3"/>
    <mergeCell ref="DF1:DF3"/>
    <mergeCell ref="DG1:DG3"/>
    <mergeCell ref="DH1:DH3"/>
    <mergeCell ref="DI1:DI3"/>
    <mergeCell ref="DJ1:DJ3"/>
    <mergeCell ref="DK1:DK3"/>
    <mergeCell ref="DL1:DL3"/>
    <mergeCell ref="DM1:DM3"/>
    <mergeCell ref="DN1:DN3"/>
    <mergeCell ref="DO1:DO3"/>
    <mergeCell ref="DP1:DP3"/>
    <mergeCell ref="DQ1:DQ3"/>
    <mergeCell ref="DR1:DR3"/>
    <mergeCell ref="DS1:DS3"/>
    <mergeCell ref="DT1:DT3"/>
    <mergeCell ref="DU1:DU3"/>
    <mergeCell ref="DV1:DV3"/>
    <mergeCell ref="DW1:DW3"/>
    <mergeCell ref="DX1:DX3"/>
    <mergeCell ref="DY1:DY3"/>
    <mergeCell ref="DZ1:DZ3"/>
    <mergeCell ref="EA1:EA3"/>
    <mergeCell ref="EB1:EB3"/>
    <mergeCell ref="EC1:EC3"/>
    <mergeCell ref="ED1:ED3"/>
    <mergeCell ref="EE1:EE3"/>
    <mergeCell ref="EF1:EF3"/>
    <mergeCell ref="EG1:EG3"/>
    <mergeCell ref="EH1:EM1"/>
    <mergeCell ref="EN1:EO1"/>
    <mergeCell ref="EP1:ET1"/>
    <mergeCell ref="EU1:EV1"/>
    <mergeCell ref="CC2:CC3"/>
    <mergeCell ref="CD2:CD3"/>
    <mergeCell ref="CE2:CI2"/>
    <mergeCell ref="CJ2:CJ3"/>
    <mergeCell ref="CU2:CU3"/>
    <mergeCell ref="CV2:CW2"/>
    <mergeCell ref="CX2:CX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U97"/>
  <sheetViews>
    <sheetView showFormulas="false" showGridLines="true" showRowColHeaders="true" showZeros="true" rightToLeft="false" tabSelected="false" showOutlineSymbols="true" defaultGridColor="true" view="normal" topLeftCell="BA55" colorId="64" zoomScale="100" zoomScaleNormal="100" zoomScalePageLayoutView="100" workbookViewId="0">
      <selection pane="topLeft" activeCell="BW67" activeCellId="0" sqref="BW67"/>
    </sheetView>
  </sheetViews>
  <sheetFormatPr defaultColWidth="9.171875" defaultRowHeight="14.45" zeroHeight="false" outlineLevelRow="0" outlineLevelCol="0"/>
  <cols>
    <col collapsed="false" customWidth="true" hidden="false" outlineLevel="0" max="1" min="1" style="0" width="11.85"/>
    <col collapsed="false" customWidth="true" hidden="false" outlineLevel="0" max="5" min="2" style="0" width="10.28"/>
    <col collapsed="false" customWidth="true" hidden="false" outlineLevel="0" max="9" min="9" style="28" width="12.57"/>
    <col collapsed="false" customWidth="true" hidden="false" outlineLevel="0" max="10" min="10" style="0" width="6.28"/>
    <col collapsed="false" customWidth="true" hidden="false" outlineLevel="0" max="11" min="11" style="0" width="6.7"/>
    <col collapsed="false" customWidth="true" hidden="false" outlineLevel="0" max="12" min="12" style="0" width="9.57"/>
    <col collapsed="false" customWidth="false" hidden="false" outlineLevel="0" max="13" min="13" style="28" width="9.14"/>
    <col collapsed="false" customWidth="false" hidden="false" outlineLevel="0" max="17" min="17" style="28" width="9.14"/>
    <col collapsed="false" customWidth="true" hidden="false" outlineLevel="0" max="20" min="20" style="0" width="11.14"/>
    <col collapsed="false" customWidth="false" hidden="false" outlineLevel="0" max="21" min="21" style="28" width="9.14"/>
    <col collapsed="false" customWidth="false" hidden="false" outlineLevel="0" max="31" min="31" style="28" width="9.14"/>
    <col collapsed="false" customWidth="false" hidden="false" outlineLevel="0" max="39" min="39" style="28" width="9.14"/>
    <col collapsed="false" customWidth="false" hidden="false" outlineLevel="0" max="44" min="44" style="28" width="9.14"/>
    <col collapsed="false" customWidth="false" hidden="false" outlineLevel="0" max="56" min="56" style="28" width="9.14"/>
    <col collapsed="false" customWidth="false" hidden="false" outlineLevel="0" max="65" min="65" style="28" width="9.14"/>
    <col collapsed="false" customWidth="false" hidden="false" outlineLevel="0" max="69" min="69" style="29" width="9.14"/>
    <col collapsed="false" customWidth="true" hidden="false" outlineLevel="0" max="72" min="72" style="0" width="12.28"/>
  </cols>
  <sheetData>
    <row r="1" customFormat="false" ht="14.45" hidden="false" customHeight="false" outlineLevel="0" collapsed="false">
      <c r="A1" s="243" t="s">
        <v>1021</v>
      </c>
      <c r="B1" s="243"/>
      <c r="C1" s="243"/>
      <c r="D1" s="243"/>
      <c r="E1" s="243"/>
      <c r="F1" s="243"/>
      <c r="G1" s="243"/>
      <c r="H1" s="243"/>
      <c r="I1" s="28" t="s">
        <v>1022</v>
      </c>
      <c r="N1" s="0" t="s">
        <v>1023</v>
      </c>
      <c r="Q1" s="28" t="s">
        <v>1024</v>
      </c>
    </row>
    <row r="2" customFormat="false" ht="14.45" hidden="false" customHeight="false" outlineLevel="0" collapsed="false">
      <c r="A2" s="243"/>
      <c r="B2" s="243"/>
      <c r="C2" s="243"/>
      <c r="D2" s="243"/>
      <c r="E2" s="244"/>
      <c r="F2" s="243" t="s">
        <v>1025</v>
      </c>
      <c r="G2" s="243" t="s">
        <v>1026</v>
      </c>
      <c r="H2" s="243" t="s">
        <v>1027</v>
      </c>
      <c r="BS2" s="0" t="s">
        <v>1028</v>
      </c>
    </row>
    <row r="3" customFormat="false" ht="14.45" hidden="false" customHeight="false" outlineLevel="0" collapsed="false">
      <c r="B3" s="31"/>
      <c r="C3" s="31"/>
      <c r="D3" s="31"/>
      <c r="E3" s="31"/>
      <c r="F3" s="245" t="n">
        <v>0</v>
      </c>
      <c r="G3" s="245" t="n">
        <v>0</v>
      </c>
      <c r="H3" s="246" t="n">
        <v>0</v>
      </c>
      <c r="N3" s="247" t="s">
        <v>1029</v>
      </c>
      <c r="O3" s="247"/>
      <c r="P3" s="247"/>
      <c r="Q3" s="248"/>
      <c r="R3" s="247" t="s">
        <v>1030</v>
      </c>
      <c r="S3" s="247"/>
      <c r="T3" s="247"/>
      <c r="U3" s="248"/>
      <c r="BS3" s="0" t="n">
        <f aca="false">CP3</f>
        <v>0</v>
      </c>
    </row>
    <row r="4" customFormat="false" ht="14.45" hidden="false" customHeight="false" outlineLevel="0" collapsed="false">
      <c r="A4" s="0" t="s">
        <v>1031</v>
      </c>
      <c r="E4" s="0" t="s">
        <v>6</v>
      </c>
      <c r="F4" s="0" t="s">
        <v>1025</v>
      </c>
      <c r="G4" s="0" t="s">
        <v>1026</v>
      </c>
      <c r="H4" s="0" t="s">
        <v>1027</v>
      </c>
      <c r="J4" s="0" t="str">
        <f aca="false">Articulos!AC1</f>
        <v>Energía y autonomía0</v>
      </c>
      <c r="K4" s="0" t="str">
        <f aca="false">Articulos!AD1</f>
        <v>On-board processing</v>
      </c>
      <c r="L4" s="0" t="str">
        <f aca="false">Articulos!AE1</f>
        <v>Offline processing</v>
      </c>
      <c r="N4" s="0" t="s">
        <v>1032</v>
      </c>
      <c r="O4" s="0" t="s">
        <v>104</v>
      </c>
      <c r="P4" s="0" t="s">
        <v>1033</v>
      </c>
      <c r="R4" s="0" t="s">
        <v>1032</v>
      </c>
      <c r="S4" s="0" t="s">
        <v>104</v>
      </c>
      <c r="T4" s="0" t="s">
        <v>1033</v>
      </c>
      <c r="U4" s="226"/>
      <c r="V4" s="0" t="str">
        <f aca="false">Articulos!BR1</f>
        <v>Velocidad Dron (m/s)</v>
      </c>
      <c r="W4" s="0" t="str">
        <f aca="false">Articulos!BS1</f>
        <v>Tipo de trayectoria</v>
      </c>
      <c r="X4" s="0" t="str">
        <f aca="false">Articulos!BT1</f>
        <v>Otros</v>
      </c>
      <c r="Y4" s="0" t="str">
        <f aca="false">Articulos!BW1</f>
        <v>Rehab/Mnt</v>
      </c>
      <c r="Z4" s="0" t="str">
        <f aca="false">Articulos!BX1</f>
        <v>RemoteAss</v>
      </c>
      <c r="AA4" s="0" t="str">
        <f aca="false">Articulos!BY1</f>
        <v>Emerg</v>
      </c>
      <c r="AB4" s="0" t="str">
        <f aca="false">Articulos!BZ1</f>
        <v>Riesgos</v>
      </c>
      <c r="AC4" s="0" t="str">
        <f aca="false">Articulos!CA1</f>
        <v>Soporte al cuidador</v>
      </c>
      <c r="AD4" s="0" t="str">
        <f aca="false">Articulos!CB1</f>
        <v>Curativa</v>
      </c>
      <c r="AF4" s="0" t="str">
        <f aca="false">Articulos!CC2</f>
        <v>Percep</v>
      </c>
      <c r="AG4" s="0" t="str">
        <f aca="false">Articulos!CD2</f>
        <v>Memoria</v>
      </c>
      <c r="AH4" s="0" t="str">
        <f aca="false">Articulos!CE2</f>
        <v>Orient</v>
      </c>
      <c r="AI4" s="0" t="str">
        <f aca="false">Articulos!CF3</f>
        <v>Sociab</v>
      </c>
      <c r="AJ4" s="0" t="str">
        <f aca="false">Articulos!CG3</f>
        <v>Time/Plan</v>
      </c>
      <c r="AK4" s="0" t="str">
        <f aca="false">Articulos!CI3</f>
        <v>Localizax</v>
      </c>
      <c r="AL4" s="0" t="str">
        <f aca="false">Articulos!CJ2</f>
        <v>Lenguaje</v>
      </c>
      <c r="AN4" s="225" t="str">
        <f aca="false">Articulos!AS1</f>
        <v>Resolución geográfica (cm/pixel)</v>
      </c>
      <c r="AO4" s="225" t="str">
        <f aca="false">Articulos!AT1</f>
        <v>Mono</v>
      </c>
      <c r="AP4" s="225" t="str">
        <f aca="false">Articulos!AU1</f>
        <v>Estéreo</v>
      </c>
      <c r="AQ4" s="225" t="str">
        <f aca="false">Articulos!AV1</f>
        <v>Longitud focal (mm)</v>
      </c>
      <c r="AR4" s="226"/>
      <c r="AS4" s="225" t="str">
        <f aca="false">Articulos!AH1</f>
        <v>GPU</v>
      </c>
      <c r="AT4" s="225" t="str">
        <f aca="false">Articulos!AI1</f>
        <v>Hardware Platform (Onboard)</v>
      </c>
      <c r="AU4" s="225" t="str">
        <f aca="false">Articulos!AJ1</f>
        <v>Otros</v>
      </c>
      <c r="AV4" s="225" t="str">
        <f aca="false">Articulos!AK1</f>
        <v>Marca y modelo</v>
      </c>
      <c r="AW4" s="225" t="str">
        <f aca="false">Articulos!AL1</f>
        <v>Resolución</v>
      </c>
      <c r="AX4" s="225" t="str">
        <f aca="false">Articulos!AM1</f>
        <v>Tipo formato imagen</v>
      </c>
      <c r="AY4" s="225" t="str">
        <f aca="false">Articulos!AN1</f>
        <v>Tipo sensor cámara</v>
      </c>
      <c r="AZ4" s="225" t="str">
        <f aca="false">Articulos!AO1</f>
        <v>Tamaño lente (mm)</v>
      </c>
      <c r="BA4" s="225" t="str">
        <f aca="false">Articulos!AP1</f>
        <v>Temperatura de color (K)</v>
      </c>
      <c r="BB4" s="225" t="str">
        <f aca="false">Articulos!AQ1</f>
        <v>Potencia Flash (W)</v>
      </c>
      <c r="BC4" s="225" t="str">
        <f aca="false">Articulos!AR1</f>
        <v>Frecuencia de muestreo (FPS)</v>
      </c>
      <c r="BD4" s="226"/>
      <c r="BE4" s="225" t="str">
        <f aca="false">Articulos!BC1</f>
        <v>IMU</v>
      </c>
      <c r="BF4" s="225" t="str">
        <f aca="false">Articulos!BD1</f>
        <v>SONAR</v>
      </c>
      <c r="BG4" s="225" t="str">
        <f aca="false">Articulos!BE1</f>
        <v>Temperatura</v>
      </c>
      <c r="BH4" s="225" t="str">
        <f aca="false">Articulos!BF1</f>
        <v>Presión barométrica (altura)</v>
      </c>
      <c r="BI4" s="225" t="str">
        <f aca="false">Articulos!BG1</f>
        <v>Apps</v>
      </c>
      <c r="BJ4" s="225" t="str">
        <f aca="false">Articulos!BH1</f>
        <v>SO</v>
      </c>
      <c r="BK4" s="225" t="str">
        <f aca="false">Articulos!BI1</f>
        <v>Lenguaje Programación</v>
      </c>
      <c r="BL4" s="225" t="str">
        <f aca="false">Articulos!BJ1</f>
        <v>Algoritmo de navegación</v>
      </c>
      <c r="BM4" s="226"/>
      <c r="BN4" s="225" t="s">
        <v>1034</v>
      </c>
      <c r="BO4" s="225" t="s">
        <v>1035</v>
      </c>
      <c r="BP4" s="225" t="s">
        <v>1036</v>
      </c>
      <c r="BQ4" s="249" t="s">
        <v>1037</v>
      </c>
      <c r="BR4" s="225"/>
      <c r="BS4" s="0" t="str">
        <f aca="false">Articulos!CU2</f>
        <v>Observ.</v>
      </c>
      <c r="BT4" s="0" t="str">
        <f aca="false">Articulos!CV3</f>
        <v>No exp</v>
      </c>
      <c r="BU4" s="0" t="str">
        <f aca="false">Articulos!CW3</f>
        <v>Experim.</v>
      </c>
    </row>
    <row r="5" customFormat="false" ht="14.45" hidden="false" customHeight="false" outlineLevel="0" collapsed="false">
      <c r="A5" s="0" t="n">
        <f aca="false">E5*B5*C5*D5</f>
        <v>2014</v>
      </c>
      <c r="B5" s="0" t="n">
        <f aca="false">IF(EXACT(F$3,1),F5,1)</f>
        <v>1</v>
      </c>
      <c r="C5" s="0" t="n">
        <f aca="false">IF(EXACT(G$3,1),G5,1)</f>
        <v>1</v>
      </c>
      <c r="D5" s="0" t="n">
        <f aca="false">IF(EXACT(H$3,1),H5,1)</f>
        <v>1</v>
      </c>
      <c r="E5" s="0" t="n">
        <f aca="false">Articulos!H5</f>
        <v>2014</v>
      </c>
      <c r="F5" s="225" t="n">
        <f aca="false">Articulos!AF5</f>
        <v>0</v>
      </c>
      <c r="G5" s="225" t="n">
        <f aca="false">Articulos!AG5</f>
        <v>0</v>
      </c>
      <c r="H5" s="225" t="n">
        <f aca="false">Articulos!AQ5</f>
        <v>0</v>
      </c>
      <c r="J5" s="0" t="n">
        <f aca="false">$A5*Articulos!AC5</f>
        <v>0</v>
      </c>
      <c r="K5" s="0" t="n">
        <f aca="false">$A5*Articulos!AD5</f>
        <v>0</v>
      </c>
      <c r="L5" s="0" t="n">
        <f aca="false">$A5*Articulos!AE5</f>
        <v>2014</v>
      </c>
      <c r="N5" s="0" t="n">
        <f aca="false">$A5*Articulos!BK5</f>
        <v>0</v>
      </c>
      <c r="O5" s="0" t="n">
        <f aca="false">$A5*Articulos!BL5</f>
        <v>0</v>
      </c>
      <c r="P5" s="0" t="n">
        <f aca="false">$A5*Articulos!BM5</f>
        <v>0</v>
      </c>
      <c r="R5" s="0" t="n">
        <f aca="false">$A5*Articulos!BN5</f>
        <v>0</v>
      </c>
      <c r="S5" s="0" t="n">
        <f aca="false">$A5*Articulos!BO5</f>
        <v>0</v>
      </c>
      <c r="T5" s="0" t="n">
        <f aca="false">$A5*Articulos!BQ5</f>
        <v>0</v>
      </c>
      <c r="U5" s="226" t="n">
        <f aca="false">$A5*Articulos!AI5</f>
        <v>0</v>
      </c>
      <c r="V5" s="225" t="n">
        <f aca="false">$A5*Articulos!AJ5</f>
        <v>0</v>
      </c>
      <c r="W5" s="225" t="n">
        <f aca="false">$A5*Articulos!AK5</f>
        <v>0</v>
      </c>
      <c r="X5" s="225" t="e">
        <f aca="false">$A5*Articulos!AL5</f>
        <v>#VALUE!</v>
      </c>
      <c r="Y5" s="225" t="n">
        <f aca="false">$A5*Articulos!AM5</f>
        <v>0</v>
      </c>
      <c r="Z5" s="225" t="n">
        <f aca="false">$A5*Articulos!AN5</f>
        <v>0</v>
      </c>
      <c r="AA5" s="225" t="n">
        <f aca="false">$A5*Articulos!AO5</f>
        <v>0</v>
      </c>
      <c r="AB5" s="225" t="n">
        <f aca="false">$A5*Articulos!AP5</f>
        <v>0</v>
      </c>
      <c r="AC5" s="225" t="n">
        <f aca="false">$A5*Articulos!AQ5</f>
        <v>0</v>
      </c>
      <c r="AD5" s="225" t="n">
        <f aca="false">$A5*Articulos!AR5</f>
        <v>0</v>
      </c>
      <c r="AE5" s="226" t="n">
        <f aca="false">$A5*Articulos!AS5</f>
        <v>0</v>
      </c>
      <c r="AF5" s="225" t="n">
        <f aca="false">$A5*Articulos!AT5</f>
        <v>0</v>
      </c>
      <c r="AG5" s="225" t="n">
        <f aca="false">$A5*Articulos!AU5</f>
        <v>0</v>
      </c>
      <c r="AH5" s="225" t="n">
        <f aca="false">$A5*Articulos!AV5</f>
        <v>0</v>
      </c>
      <c r="AI5" s="225" t="n">
        <f aca="false">$A5*Articulos!AW5</f>
        <v>0</v>
      </c>
      <c r="AJ5" s="225" t="n">
        <f aca="false">$A5*Articulos!AX5</f>
        <v>0</v>
      </c>
      <c r="AK5" s="225" t="n">
        <f aca="false">$A5*Articulos!AY5</f>
        <v>0</v>
      </c>
      <c r="AL5" s="225" t="n">
        <f aca="false">$A5*Articulos!AZ5</f>
        <v>0</v>
      </c>
      <c r="AM5" s="226" t="n">
        <f aca="false">$A5*Articulos!BA5</f>
        <v>0</v>
      </c>
      <c r="AN5" s="0" t="n">
        <f aca="false">$A5*Articulos!AS5</f>
        <v>0</v>
      </c>
      <c r="AO5" s="0" t="n">
        <f aca="false">$A5*Articulos!AT5</f>
        <v>0</v>
      </c>
      <c r="AP5" s="0" t="n">
        <f aca="false">$A5*Articulos!AU5</f>
        <v>0</v>
      </c>
      <c r="AQ5" s="0" t="n">
        <f aca="false">$A5*Articulos!AV5</f>
        <v>0</v>
      </c>
      <c r="AR5" s="226" t="n">
        <f aca="false">$A5*Articulos!BF5</f>
        <v>0</v>
      </c>
      <c r="AS5" s="225" t="n">
        <f aca="false">$A5*Articulos!BG5</f>
        <v>0</v>
      </c>
      <c r="AT5" s="225" t="n">
        <f aca="false">$A5*Articulos!BH5</f>
        <v>0</v>
      </c>
      <c r="AU5" s="225" t="n">
        <f aca="false">$A5*Articulos!BI5</f>
        <v>0</v>
      </c>
      <c r="AV5" s="225" t="n">
        <f aca="false">$A5*Articulos!BJ5</f>
        <v>0</v>
      </c>
      <c r="AW5" s="225" t="n">
        <f aca="false">$A5*Articulos!BK5</f>
        <v>0</v>
      </c>
      <c r="AX5" s="225" t="n">
        <f aca="false">$A5*Articulos!BL5</f>
        <v>0</v>
      </c>
      <c r="AY5" s="225" t="n">
        <f aca="false">$A5*Articulos!BM5</f>
        <v>0</v>
      </c>
      <c r="AZ5" s="225" t="n">
        <f aca="false">$A5*Articulos!BN5</f>
        <v>0</v>
      </c>
      <c r="BA5" s="225" t="n">
        <f aca="false">$A5*Articulos!BO5</f>
        <v>0</v>
      </c>
      <c r="BB5" s="225" t="n">
        <f aca="false">$A5*Articulos!BQ5</f>
        <v>0</v>
      </c>
      <c r="BC5" s="225" t="n">
        <f aca="false">$A5*Articulos!BR5</f>
        <v>0</v>
      </c>
      <c r="BD5" s="226" t="n">
        <f aca="false">$A5*Articulos!BS5</f>
        <v>0</v>
      </c>
      <c r="BE5" s="0" t="n">
        <f aca="false">$A5*Articulos!BC5</f>
        <v>0</v>
      </c>
      <c r="BF5" s="0" t="n">
        <f aca="false">$A5*Articulos!BD5</f>
        <v>0</v>
      </c>
      <c r="BG5" s="0" t="n">
        <f aca="false">$A5*Articulos!BE5</f>
        <v>0</v>
      </c>
      <c r="BH5" s="0" t="n">
        <f aca="false">$A5*Articulos!BF5</f>
        <v>0</v>
      </c>
      <c r="BI5" s="0" t="n">
        <f aca="false">$A5*Articulos!BG5</f>
        <v>0</v>
      </c>
      <c r="BJ5" s="0" t="n">
        <f aca="false">$A5*Articulos!BH5</f>
        <v>0</v>
      </c>
      <c r="BK5" s="0" t="n">
        <f aca="false">$A5*Articulos!BI5</f>
        <v>0</v>
      </c>
      <c r="BL5" s="0" t="n">
        <f aca="false">$A5*Articulos!BJ5</f>
        <v>0</v>
      </c>
      <c r="BM5" s="226" t="n">
        <f aca="false">$A5*Articulos!CD5</f>
        <v>0</v>
      </c>
      <c r="BN5" s="225" t="n">
        <f aca="false">$A5*Articulos!CE5</f>
        <v>0</v>
      </c>
      <c r="BO5" s="225" t="n">
        <f aca="false">$A5*Articulos!CF5</f>
        <v>0</v>
      </c>
      <c r="BP5" s="225" t="n">
        <f aca="false">$A5*Articulos!CG5</f>
        <v>0</v>
      </c>
      <c r="BQ5" s="249" t="n">
        <f aca="false">$A5*Articulos!CI5</f>
        <v>2014</v>
      </c>
      <c r="BR5" s="225"/>
      <c r="BS5" s="0" t="n">
        <f aca="false">Articulos!CU5*$A5</f>
        <v>0</v>
      </c>
      <c r="BT5" s="0" t="n">
        <f aca="false">Articulos!CV5*$A5</f>
        <v>2014</v>
      </c>
      <c r="BU5" s="0" t="n">
        <f aca="false">Articulos!CW5*$A5</f>
        <v>0</v>
      </c>
    </row>
    <row r="6" customFormat="false" ht="14.45" hidden="false" customHeight="false" outlineLevel="0" collapsed="false">
      <c r="A6" s="0" t="n">
        <f aca="false">E6*B6*C6*D6</f>
        <v>2022</v>
      </c>
      <c r="B6" s="0" t="n">
        <f aca="false">IF(EXACT(F$3,1),F6,1)</f>
        <v>1</v>
      </c>
      <c r="C6" s="0" t="n">
        <f aca="false">IF(EXACT(G$3,1),G6,1)</f>
        <v>1</v>
      </c>
      <c r="D6" s="0" t="n">
        <f aca="false">IF(EXACT(H$3,1),H6,1)</f>
        <v>1</v>
      </c>
      <c r="E6" s="0" t="n">
        <f aca="false">Articulos!H6</f>
        <v>2022</v>
      </c>
      <c r="F6" s="225" t="n">
        <f aca="false">Articulos!AF6</f>
        <v>0</v>
      </c>
      <c r="G6" s="225" t="n">
        <f aca="false">Articulos!AG6</f>
        <v>0</v>
      </c>
      <c r="H6" s="225" t="n">
        <f aca="false">Articulos!AQ6</f>
        <v>0</v>
      </c>
      <c r="J6" s="0" t="n">
        <f aca="false">$A6*Articulos!AC6</f>
        <v>0</v>
      </c>
      <c r="K6" s="0" t="n">
        <f aca="false">$A6*Articulos!AD6</f>
        <v>0</v>
      </c>
      <c r="L6" s="0" t="n">
        <f aca="false">$A6*Articulos!AE6</f>
        <v>0</v>
      </c>
      <c r="N6" s="0" t="n">
        <f aca="false">$A6*Articulos!BK6</f>
        <v>0</v>
      </c>
      <c r="O6" s="0" t="n">
        <f aca="false">$A6*Articulos!BL6</f>
        <v>0</v>
      </c>
      <c r="P6" s="0" t="n">
        <f aca="false">$A6*Articulos!BM6</f>
        <v>0</v>
      </c>
      <c r="R6" s="0" t="n">
        <f aca="false">$A6*Articulos!BN6</f>
        <v>0</v>
      </c>
      <c r="S6" s="0" t="n">
        <f aca="false">$A6*Articulos!BO6</f>
        <v>0</v>
      </c>
      <c r="T6" s="0" t="n">
        <f aca="false">$A6*Articulos!BQ6</f>
        <v>0</v>
      </c>
      <c r="U6" s="226" t="n">
        <f aca="false">$A6*Articulos!AI6</f>
        <v>0</v>
      </c>
      <c r="V6" s="225" t="n">
        <f aca="false">$A6*Articulos!AJ6</f>
        <v>0</v>
      </c>
      <c r="W6" s="225" t="n">
        <f aca="false">$A6*Articulos!AK6</f>
        <v>0</v>
      </c>
      <c r="X6" s="225" t="n">
        <f aca="false">$A6*Articulos!AL6</f>
        <v>0</v>
      </c>
      <c r="Y6" s="225" t="n">
        <f aca="false">$A6*Articulos!AM6</f>
        <v>0</v>
      </c>
      <c r="Z6" s="225" t="n">
        <f aca="false">$A6*Articulos!AN6</f>
        <v>0</v>
      </c>
      <c r="AA6" s="225" t="n">
        <f aca="false">$A6*Articulos!AO6</f>
        <v>0</v>
      </c>
      <c r="AB6" s="225" t="n">
        <f aca="false">$A6*Articulos!AP6</f>
        <v>0</v>
      </c>
      <c r="AC6" s="225" t="n">
        <f aca="false">$A6*Articulos!AQ6</f>
        <v>0</v>
      </c>
      <c r="AD6" s="225" t="n">
        <f aca="false">$A6*Articulos!AR6</f>
        <v>0</v>
      </c>
      <c r="AE6" s="226" t="n">
        <f aca="false">$A6*Articulos!AS6</f>
        <v>0</v>
      </c>
      <c r="AF6" s="225" t="n">
        <f aca="false">$A6*Articulos!AT6</f>
        <v>0</v>
      </c>
      <c r="AG6" s="225" t="n">
        <f aca="false">$A6*Articulos!AU6</f>
        <v>0</v>
      </c>
      <c r="AH6" s="225" t="n">
        <f aca="false">$A6*Articulos!AV6</f>
        <v>0</v>
      </c>
      <c r="AI6" s="225" t="n">
        <f aca="false">$A6*Articulos!AW6</f>
        <v>0</v>
      </c>
      <c r="AJ6" s="225" t="n">
        <f aca="false">$A6*Articulos!AX6</f>
        <v>0</v>
      </c>
      <c r="AK6" s="225" t="n">
        <f aca="false">$A6*Articulos!AY6</f>
        <v>0</v>
      </c>
      <c r="AL6" s="225" t="n">
        <f aca="false">$A6*Articulos!AZ6</f>
        <v>0</v>
      </c>
      <c r="AM6" s="226" t="n">
        <f aca="false">$A6*Articulos!BA6</f>
        <v>0</v>
      </c>
      <c r="AN6" s="0" t="n">
        <f aca="false">$A6*Articulos!AS6</f>
        <v>0</v>
      </c>
      <c r="AO6" s="0" t="n">
        <f aca="false">$A6*Articulos!AT6</f>
        <v>0</v>
      </c>
      <c r="AP6" s="0" t="n">
        <f aca="false">$A6*Articulos!AU6</f>
        <v>0</v>
      </c>
      <c r="AQ6" s="0" t="n">
        <f aca="false">$A6*Articulos!AV6</f>
        <v>0</v>
      </c>
      <c r="AR6" s="226" t="n">
        <f aca="false">$A6*Articulos!BF6</f>
        <v>0</v>
      </c>
      <c r="AS6" s="225" t="n">
        <f aca="false">$A6*Articulos!BG6</f>
        <v>0</v>
      </c>
      <c r="AT6" s="225" t="n">
        <f aca="false">$A6*Articulos!BH6</f>
        <v>0</v>
      </c>
      <c r="AU6" s="225" t="n">
        <f aca="false">$A6*Articulos!BI6</f>
        <v>0</v>
      </c>
      <c r="AV6" s="225" t="n">
        <f aca="false">$A6*Articulos!BJ6</f>
        <v>0</v>
      </c>
      <c r="AW6" s="225" t="n">
        <f aca="false">$A6*Articulos!BK6</f>
        <v>0</v>
      </c>
      <c r="AX6" s="225" t="n">
        <f aca="false">$A6*Articulos!BL6</f>
        <v>0</v>
      </c>
      <c r="AY6" s="225" t="n">
        <f aca="false">$A6*Articulos!BM6</f>
        <v>0</v>
      </c>
      <c r="AZ6" s="225" t="n">
        <f aca="false">$A6*Articulos!BN6</f>
        <v>0</v>
      </c>
      <c r="BA6" s="225" t="n">
        <f aca="false">$A6*Articulos!BO6</f>
        <v>0</v>
      </c>
      <c r="BB6" s="225" t="n">
        <f aca="false">$A6*Articulos!BQ6</f>
        <v>0</v>
      </c>
      <c r="BC6" s="225" t="n">
        <f aca="false">$A6*Articulos!BR6</f>
        <v>0</v>
      </c>
      <c r="BD6" s="226" t="n">
        <f aca="false">$A6*Articulos!BS6</f>
        <v>0</v>
      </c>
      <c r="BE6" s="0" t="n">
        <f aca="false">$A6*Articulos!BC6</f>
        <v>0</v>
      </c>
      <c r="BF6" s="0" t="n">
        <f aca="false">$A6*Articulos!BD6</f>
        <v>0</v>
      </c>
      <c r="BG6" s="0" t="n">
        <f aca="false">$A6*Articulos!BE6</f>
        <v>0</v>
      </c>
      <c r="BH6" s="0" t="n">
        <f aca="false">$A6*Articulos!BF6</f>
        <v>0</v>
      </c>
      <c r="BI6" s="0" t="n">
        <f aca="false">$A6*Articulos!BG6</f>
        <v>0</v>
      </c>
      <c r="BJ6" s="0" t="n">
        <f aca="false">$A6*Articulos!BH6</f>
        <v>0</v>
      </c>
      <c r="BK6" s="0" t="n">
        <f aca="false">$A6*Articulos!BI6</f>
        <v>0</v>
      </c>
      <c r="BL6" s="0" t="n">
        <f aca="false">$A6*Articulos!BJ6</f>
        <v>0</v>
      </c>
      <c r="BM6" s="226" t="n">
        <f aca="false">$A6*Articulos!CD6</f>
        <v>0</v>
      </c>
      <c r="BN6" s="225" t="n">
        <f aca="false">$A6*Articulos!CE6</f>
        <v>0</v>
      </c>
      <c r="BO6" s="225" t="n">
        <f aca="false">$A6*Articulos!CF6</f>
        <v>0</v>
      </c>
      <c r="BP6" s="225" t="n">
        <f aca="false">$A6*Articulos!CG6</f>
        <v>0</v>
      </c>
      <c r="BQ6" s="249" t="n">
        <f aca="false">$A6*Articulos!CI6</f>
        <v>2022</v>
      </c>
      <c r="BR6" s="225"/>
      <c r="BS6" s="0" t="n">
        <f aca="false">Articulos!CU6*$A6</f>
        <v>0</v>
      </c>
      <c r="BT6" s="0" t="n">
        <f aca="false">Articulos!CV6*$A6</f>
        <v>0</v>
      </c>
      <c r="BU6" s="0" t="n">
        <f aca="false">Articulos!CW6*$A6</f>
        <v>0</v>
      </c>
    </row>
    <row r="7" customFormat="false" ht="14.45" hidden="false" customHeight="false" outlineLevel="0" collapsed="false">
      <c r="A7" s="0" t="n">
        <f aca="false">E7*B7*C7*D7</f>
        <v>2021</v>
      </c>
      <c r="B7" s="0" t="n">
        <f aca="false">IF(EXACT(F$3,1),F7,1)</f>
        <v>1</v>
      </c>
      <c r="C7" s="0" t="n">
        <f aca="false">IF(EXACT(G$3,1),G7,1)</f>
        <v>1</v>
      </c>
      <c r="D7" s="0" t="n">
        <f aca="false">IF(EXACT(H$3,1),H7,1)</f>
        <v>1</v>
      </c>
      <c r="E7" s="0" t="n">
        <f aca="false">Articulos!H7</f>
        <v>2021</v>
      </c>
      <c r="F7" s="225" t="n">
        <f aca="false">Articulos!AF7</f>
        <v>0</v>
      </c>
      <c r="G7" s="225" t="n">
        <f aca="false">Articulos!AG7</f>
        <v>0</v>
      </c>
      <c r="H7" s="225" t="n">
        <f aca="false">Articulos!AQ7</f>
        <v>0</v>
      </c>
      <c r="J7" s="0" t="n">
        <f aca="false">$A7*Articulos!AC7</f>
        <v>0</v>
      </c>
      <c r="K7" s="0" t="n">
        <f aca="false">$A7*Articulos!AD7</f>
        <v>0</v>
      </c>
      <c r="L7" s="0" t="n">
        <f aca="false">$A7*Articulos!AE7</f>
        <v>2021</v>
      </c>
      <c r="N7" s="0" t="n">
        <f aca="false">$A7*Articulos!BK7</f>
        <v>0</v>
      </c>
      <c r="O7" s="0" t="n">
        <f aca="false">$A7*Articulos!BL7</f>
        <v>0</v>
      </c>
      <c r="P7" s="0" t="n">
        <f aca="false">$A7*Articulos!BM7</f>
        <v>0</v>
      </c>
      <c r="R7" s="0" t="n">
        <f aca="false">$A7*Articulos!BN7</f>
        <v>0</v>
      </c>
      <c r="S7" s="0" t="n">
        <f aca="false">$A7*Articulos!BO7</f>
        <v>0</v>
      </c>
      <c r="T7" s="0" t="n">
        <f aca="false">$A7*Articulos!BQ7</f>
        <v>0</v>
      </c>
      <c r="U7" s="226" t="n">
        <f aca="false">$A7*Articulos!AI7</f>
        <v>0</v>
      </c>
      <c r="V7" s="225" t="n">
        <f aca="false">$A7*Articulos!AJ7</f>
        <v>0</v>
      </c>
      <c r="W7" s="225" t="n">
        <f aca="false">$A7*Articulos!AK7</f>
        <v>0</v>
      </c>
      <c r="X7" s="225" t="e">
        <f aca="false">$A7*Articulos!AL7</f>
        <v>#VALUE!</v>
      </c>
      <c r="Y7" s="225" t="n">
        <f aca="false">$A7*Articulos!AM7</f>
        <v>0</v>
      </c>
      <c r="Z7" s="225" t="n">
        <f aca="false">$A7*Articulos!AN7</f>
        <v>0</v>
      </c>
      <c r="AA7" s="225" t="n">
        <f aca="false">$A7*Articulos!AO7</f>
        <v>0</v>
      </c>
      <c r="AB7" s="225" t="n">
        <f aca="false">$A7*Articulos!AP7</f>
        <v>0</v>
      </c>
      <c r="AC7" s="225" t="n">
        <f aca="false">$A7*Articulos!AQ7</f>
        <v>0</v>
      </c>
      <c r="AD7" s="225" t="n">
        <f aca="false">$A7*Articulos!AR7</f>
        <v>0</v>
      </c>
      <c r="AE7" s="226" t="n">
        <f aca="false">$A7*Articulos!AS7</f>
        <v>0</v>
      </c>
      <c r="AF7" s="225" t="n">
        <f aca="false">$A7*Articulos!AT7</f>
        <v>0</v>
      </c>
      <c r="AG7" s="225" t="n">
        <f aca="false">$A7*Articulos!AU7</f>
        <v>0</v>
      </c>
      <c r="AH7" s="225" t="n">
        <f aca="false">$A7*Articulos!AV7</f>
        <v>0</v>
      </c>
      <c r="AI7" s="225" t="n">
        <f aca="false">$A7*Articulos!AW7</f>
        <v>0</v>
      </c>
      <c r="AJ7" s="225" t="n">
        <f aca="false">$A7*Articulos!AX7</f>
        <v>0</v>
      </c>
      <c r="AK7" s="225" t="n">
        <f aca="false">$A7*Articulos!AY7</f>
        <v>0</v>
      </c>
      <c r="AL7" s="225" t="n">
        <f aca="false">$A7*Articulos!AZ7</f>
        <v>0</v>
      </c>
      <c r="AM7" s="226" t="n">
        <f aca="false">$A7*Articulos!BA7</f>
        <v>0</v>
      </c>
      <c r="AN7" s="0" t="n">
        <f aca="false">$A7*Articulos!AS7</f>
        <v>0</v>
      </c>
      <c r="AO7" s="0" t="n">
        <f aca="false">$A7*Articulos!AT7</f>
        <v>0</v>
      </c>
      <c r="AP7" s="0" t="n">
        <f aca="false">$A7*Articulos!AU7</f>
        <v>0</v>
      </c>
      <c r="AQ7" s="0" t="n">
        <f aca="false">$A7*Articulos!AV7</f>
        <v>0</v>
      </c>
      <c r="AR7" s="226" t="n">
        <f aca="false">$A7*Articulos!BF7</f>
        <v>0</v>
      </c>
      <c r="AS7" s="225" t="n">
        <f aca="false">$A7*Articulos!BG7</f>
        <v>0</v>
      </c>
      <c r="AT7" s="225" t="e">
        <f aca="false">$A7*Articulos!BH7</f>
        <v>#VALUE!</v>
      </c>
      <c r="AU7" s="225" t="e">
        <f aca="false">$A7*Articulos!BI7</f>
        <v>#VALUE!</v>
      </c>
      <c r="AV7" s="225" t="n">
        <f aca="false">$A7*Articulos!BJ7</f>
        <v>0</v>
      </c>
      <c r="AW7" s="225" t="n">
        <f aca="false">$A7*Articulos!BK7</f>
        <v>0</v>
      </c>
      <c r="AX7" s="225" t="n">
        <f aca="false">$A7*Articulos!BL7</f>
        <v>0</v>
      </c>
      <c r="AY7" s="225" t="n">
        <f aca="false">$A7*Articulos!BM7</f>
        <v>0</v>
      </c>
      <c r="AZ7" s="225" t="n">
        <f aca="false">$A7*Articulos!BN7</f>
        <v>0</v>
      </c>
      <c r="BA7" s="225" t="n">
        <f aca="false">$A7*Articulos!BO7</f>
        <v>0</v>
      </c>
      <c r="BB7" s="225" t="n">
        <f aca="false">$A7*Articulos!BQ7</f>
        <v>0</v>
      </c>
      <c r="BC7" s="225" t="n">
        <f aca="false">$A7*Articulos!BR7</f>
        <v>0</v>
      </c>
      <c r="BD7" s="226" t="n">
        <f aca="false">$A7*Articulos!BS7</f>
        <v>0</v>
      </c>
      <c r="BE7" s="0" t="n">
        <f aca="false">$A7*Articulos!BC7</f>
        <v>0</v>
      </c>
      <c r="BF7" s="0" t="n">
        <f aca="false">$A7*Articulos!BD7</f>
        <v>0</v>
      </c>
      <c r="BG7" s="0" t="n">
        <f aca="false">$A7*Articulos!BE7</f>
        <v>0</v>
      </c>
      <c r="BH7" s="0" t="n">
        <f aca="false">$A7*Articulos!BF7</f>
        <v>0</v>
      </c>
      <c r="BI7" s="0" t="n">
        <f aca="false">$A7*Articulos!BG7</f>
        <v>0</v>
      </c>
      <c r="BJ7" s="0" t="e">
        <f aca="false">$A7*Articulos!BH7</f>
        <v>#VALUE!</v>
      </c>
      <c r="BK7" s="0" t="e">
        <f aca="false">$A7*Articulos!BI7</f>
        <v>#VALUE!</v>
      </c>
      <c r="BL7" s="0" t="n">
        <f aca="false">$A7*Articulos!BJ7</f>
        <v>0</v>
      </c>
      <c r="BM7" s="226" t="n">
        <f aca="false">$A7*Articulos!CD7</f>
        <v>0</v>
      </c>
      <c r="BN7" s="225" t="n">
        <f aca="false">$A7*Articulos!CE7</f>
        <v>2021</v>
      </c>
      <c r="BO7" s="225" t="n">
        <f aca="false">$A7*Articulos!CF7</f>
        <v>0</v>
      </c>
      <c r="BP7" s="225" t="n">
        <f aca="false">$A7*Articulos!CG7</f>
        <v>2021</v>
      </c>
      <c r="BQ7" s="249" t="n">
        <f aca="false">$A7*Articulos!CI7</f>
        <v>0</v>
      </c>
      <c r="BR7" s="225"/>
      <c r="BS7" s="0" t="n">
        <f aca="false">Articulos!CU7*$A7</f>
        <v>0</v>
      </c>
      <c r="BT7" s="0" t="n">
        <f aca="false">Articulos!CV7*$A7</f>
        <v>2021</v>
      </c>
      <c r="BU7" s="0" t="n">
        <f aca="false">Articulos!CW7*$A7</f>
        <v>0</v>
      </c>
    </row>
    <row r="8" customFormat="false" ht="14.45" hidden="false" customHeight="false" outlineLevel="0" collapsed="false">
      <c r="A8" s="0" t="n">
        <f aca="false">E8*B8*C8*D8</f>
        <v>2020</v>
      </c>
      <c r="B8" s="0" t="n">
        <f aca="false">IF(EXACT(F$3,1),F8,1)</f>
        <v>1</v>
      </c>
      <c r="C8" s="0" t="n">
        <f aca="false">IF(EXACT(G$3,1),G8,1)</f>
        <v>1</v>
      </c>
      <c r="D8" s="0" t="n">
        <f aca="false">IF(EXACT(H$3,1),H8,1)</f>
        <v>1</v>
      </c>
      <c r="E8" s="0" t="n">
        <f aca="false">Articulos!H8</f>
        <v>2020</v>
      </c>
      <c r="F8" s="225" t="n">
        <f aca="false">Articulos!AF8</f>
        <v>0</v>
      </c>
      <c r="G8" s="225" t="n">
        <f aca="false">Articulos!AG8</f>
        <v>0</v>
      </c>
      <c r="H8" s="225" t="n">
        <f aca="false">Articulos!AQ8</f>
        <v>0</v>
      </c>
      <c r="J8" s="0" t="n">
        <f aca="false">$A8*Articulos!AC8</f>
        <v>0</v>
      </c>
      <c r="K8" s="0" t="n">
        <f aca="false">$A8*Articulos!AD8</f>
        <v>2020</v>
      </c>
      <c r="L8" s="0" t="n">
        <f aca="false">$A8*Articulos!AE8</f>
        <v>0</v>
      </c>
      <c r="N8" s="0" t="n">
        <f aca="false">$A8*Articulos!BK8</f>
        <v>0</v>
      </c>
      <c r="O8" s="0" t="n">
        <f aca="false">$A8*Articulos!BL8</f>
        <v>0</v>
      </c>
      <c r="P8" s="0" t="n">
        <f aca="false">$A8*Articulos!BM8</f>
        <v>0</v>
      </c>
      <c r="R8" s="0" t="n">
        <f aca="false">$A8*Articulos!BN8</f>
        <v>0</v>
      </c>
      <c r="S8" s="0" t="n">
        <f aca="false">$A8*Articulos!BO8</f>
        <v>0</v>
      </c>
      <c r="T8" s="0" t="n">
        <f aca="false">$A8*Articulos!BQ8</f>
        <v>0</v>
      </c>
      <c r="U8" s="226" t="n">
        <f aca="false">$A8*Articulos!AI8</f>
        <v>0</v>
      </c>
      <c r="V8" s="225" t="n">
        <f aca="false">$A8*Articulos!AJ8</f>
        <v>0</v>
      </c>
      <c r="W8" s="225" t="n">
        <f aca="false">$A8*Articulos!AK8</f>
        <v>0</v>
      </c>
      <c r="X8" s="225" t="n">
        <f aca="false">$A8*Articulos!AL8</f>
        <v>0</v>
      </c>
      <c r="Y8" s="225" t="n">
        <f aca="false">$A8*Articulos!AM8</f>
        <v>0</v>
      </c>
      <c r="Z8" s="225" t="n">
        <f aca="false">$A8*Articulos!AN8</f>
        <v>0</v>
      </c>
      <c r="AA8" s="225" t="n">
        <f aca="false">$A8*Articulos!AO8</f>
        <v>0</v>
      </c>
      <c r="AB8" s="225" t="n">
        <f aca="false">$A8*Articulos!AP8</f>
        <v>0</v>
      </c>
      <c r="AC8" s="225" t="n">
        <f aca="false">$A8*Articulos!AQ8</f>
        <v>0</v>
      </c>
      <c r="AD8" s="225" t="n">
        <f aca="false">$A8*Articulos!AR8</f>
        <v>0</v>
      </c>
      <c r="AE8" s="226" t="n">
        <f aca="false">$A8*Articulos!AS8</f>
        <v>0</v>
      </c>
      <c r="AF8" s="225" t="n">
        <f aca="false">$A8*Articulos!AT8</f>
        <v>0</v>
      </c>
      <c r="AG8" s="225" t="n">
        <f aca="false">$A8*Articulos!AU8</f>
        <v>0</v>
      </c>
      <c r="AH8" s="225" t="n">
        <f aca="false">$A8*Articulos!AV8</f>
        <v>0</v>
      </c>
      <c r="AI8" s="225" t="n">
        <f aca="false">$A8*Articulos!AW8</f>
        <v>0</v>
      </c>
      <c r="AJ8" s="225" t="n">
        <f aca="false">$A8*Articulos!AX8</f>
        <v>0</v>
      </c>
      <c r="AK8" s="225" t="n">
        <f aca="false">$A8*Articulos!AY8</f>
        <v>0</v>
      </c>
      <c r="AL8" s="225" t="n">
        <f aca="false">$A8*Articulos!AZ8</f>
        <v>0</v>
      </c>
      <c r="AM8" s="226" t="n">
        <f aca="false">$A8*Articulos!BA8</f>
        <v>0</v>
      </c>
      <c r="AN8" s="0" t="n">
        <f aca="false">$A8*Articulos!AS8</f>
        <v>0</v>
      </c>
      <c r="AO8" s="0" t="n">
        <f aca="false">$A8*Articulos!AT8</f>
        <v>0</v>
      </c>
      <c r="AP8" s="0" t="n">
        <f aca="false">$A8*Articulos!AU8</f>
        <v>0</v>
      </c>
      <c r="AQ8" s="0" t="n">
        <f aca="false">$A8*Articulos!AV8</f>
        <v>0</v>
      </c>
      <c r="AR8" s="226" t="n">
        <f aca="false">$A8*Articulos!BF8</f>
        <v>0</v>
      </c>
      <c r="AS8" s="225" t="n">
        <f aca="false">$A8*Articulos!BG8</f>
        <v>0</v>
      </c>
      <c r="AT8" s="225" t="n">
        <f aca="false">$A8*Articulos!BH8</f>
        <v>0</v>
      </c>
      <c r="AU8" s="225" t="n">
        <f aca="false">$A8*Articulos!BI8</f>
        <v>0</v>
      </c>
      <c r="AV8" s="225" t="n">
        <f aca="false">$A8*Articulos!BJ8</f>
        <v>0</v>
      </c>
      <c r="AW8" s="225" t="n">
        <f aca="false">$A8*Articulos!BK8</f>
        <v>0</v>
      </c>
      <c r="AX8" s="225" t="n">
        <f aca="false">$A8*Articulos!BL8</f>
        <v>0</v>
      </c>
      <c r="AY8" s="225" t="n">
        <f aca="false">$A8*Articulos!BM8</f>
        <v>0</v>
      </c>
      <c r="AZ8" s="225" t="n">
        <f aca="false">$A8*Articulos!BN8</f>
        <v>0</v>
      </c>
      <c r="BA8" s="225" t="n">
        <f aca="false">$A8*Articulos!BO8</f>
        <v>0</v>
      </c>
      <c r="BB8" s="225" t="n">
        <f aca="false">$A8*Articulos!BQ8</f>
        <v>0</v>
      </c>
      <c r="BC8" s="225" t="n">
        <f aca="false">$A8*Articulos!BR8</f>
        <v>0</v>
      </c>
      <c r="BD8" s="226" t="n">
        <f aca="false">$A8*Articulos!BS8</f>
        <v>0</v>
      </c>
      <c r="BE8" s="0" t="n">
        <f aca="false">$A8*Articulos!BC8</f>
        <v>0</v>
      </c>
      <c r="BF8" s="0" t="n">
        <f aca="false">$A8*Articulos!BD8</f>
        <v>0</v>
      </c>
      <c r="BG8" s="0" t="n">
        <f aca="false">$A8*Articulos!BE8</f>
        <v>0</v>
      </c>
      <c r="BH8" s="0" t="n">
        <f aca="false">$A8*Articulos!BF8</f>
        <v>0</v>
      </c>
      <c r="BI8" s="0" t="n">
        <f aca="false">$A8*Articulos!BG8</f>
        <v>0</v>
      </c>
      <c r="BJ8" s="0" t="n">
        <f aca="false">$A8*Articulos!BH8</f>
        <v>0</v>
      </c>
      <c r="BK8" s="0" t="n">
        <f aca="false">$A8*Articulos!BI8</f>
        <v>0</v>
      </c>
      <c r="BL8" s="0" t="n">
        <f aca="false">$A8*Articulos!BJ8</f>
        <v>0</v>
      </c>
      <c r="BM8" s="226" t="n">
        <f aca="false">$A8*Articulos!CD8</f>
        <v>0</v>
      </c>
      <c r="BN8" s="225" t="n">
        <f aca="false">$A8*Articulos!CE8</f>
        <v>0</v>
      </c>
      <c r="BO8" s="225" t="n">
        <f aca="false">$A8*Articulos!CF8</f>
        <v>2020</v>
      </c>
      <c r="BP8" s="225" t="n">
        <f aca="false">$A8*Articulos!CG8</f>
        <v>0</v>
      </c>
      <c r="BQ8" s="249" t="n">
        <f aca="false">$A8*Articulos!CI8</f>
        <v>0</v>
      </c>
      <c r="BR8" s="225"/>
      <c r="BS8" s="0" t="n">
        <f aca="false">Articulos!CU8*$A8</f>
        <v>0</v>
      </c>
      <c r="BT8" s="0" t="n">
        <f aca="false">Articulos!CV8*$A8</f>
        <v>0</v>
      </c>
      <c r="BU8" s="0" t="n">
        <f aca="false">Articulos!CW8*$A8</f>
        <v>2020</v>
      </c>
    </row>
    <row r="9" customFormat="false" ht="14.45" hidden="false" customHeight="false" outlineLevel="0" collapsed="false">
      <c r="A9" s="0" t="n">
        <f aca="false">E9*B9*C9*D9</f>
        <v>2020</v>
      </c>
      <c r="B9" s="0" t="n">
        <f aca="false">IF(EXACT(F$3,1),F9,1)</f>
        <v>1</v>
      </c>
      <c r="C9" s="0" t="n">
        <f aca="false">IF(EXACT(G$3,1),G9,1)</f>
        <v>1</v>
      </c>
      <c r="D9" s="0" t="n">
        <f aca="false">IF(EXACT(H$3,1),H9,1)</f>
        <v>1</v>
      </c>
      <c r="E9" s="0" t="n">
        <f aca="false">Articulos!H9</f>
        <v>2020</v>
      </c>
      <c r="F9" s="225" t="n">
        <f aca="false">Articulos!AF9</f>
        <v>0</v>
      </c>
      <c r="G9" s="225" t="n">
        <f aca="false">Articulos!AG9</f>
        <v>0</v>
      </c>
      <c r="H9" s="225" t="n">
        <f aca="false">Articulos!AQ9</f>
        <v>0</v>
      </c>
      <c r="J9" s="0" t="n">
        <f aca="false">$A9*Articulos!AC9</f>
        <v>0</v>
      </c>
      <c r="K9" s="0" t="n">
        <f aca="false">$A9*Articulos!AD9</f>
        <v>0</v>
      </c>
      <c r="L9" s="0" t="n">
        <f aca="false">$A9*Articulos!AE9</f>
        <v>0</v>
      </c>
      <c r="N9" s="0" t="n">
        <f aca="false">$A9*Articulos!BK9</f>
        <v>0</v>
      </c>
      <c r="O9" s="0" t="n">
        <f aca="false">$A9*Articulos!BL9</f>
        <v>0</v>
      </c>
      <c r="P9" s="0" t="n">
        <f aca="false">$A9*Articulos!BM9</f>
        <v>0</v>
      </c>
      <c r="R9" s="0" t="n">
        <f aca="false">$A9*Articulos!BN9</f>
        <v>0</v>
      </c>
      <c r="S9" s="0" t="n">
        <f aca="false">$A9*Articulos!BO9</f>
        <v>0</v>
      </c>
      <c r="T9" s="0" t="n">
        <f aca="false">$A9*Articulos!BQ9</f>
        <v>0</v>
      </c>
      <c r="U9" s="226" t="n">
        <f aca="false">$A9*Articulos!AI9</f>
        <v>0</v>
      </c>
      <c r="V9" s="225" t="n">
        <f aca="false">$A9*Articulos!AJ9</f>
        <v>0</v>
      </c>
      <c r="W9" s="225" t="n">
        <f aca="false">$A9*Articulos!AK9</f>
        <v>0</v>
      </c>
      <c r="X9" s="225" t="n">
        <f aca="false">$A9*Articulos!AL9</f>
        <v>0</v>
      </c>
      <c r="Y9" s="225" t="n">
        <f aca="false">$A9*Articulos!AM9</f>
        <v>0</v>
      </c>
      <c r="Z9" s="225" t="n">
        <f aca="false">$A9*Articulos!AN9</f>
        <v>0</v>
      </c>
      <c r="AA9" s="225" t="n">
        <f aca="false">$A9*Articulos!AO9</f>
        <v>0</v>
      </c>
      <c r="AB9" s="225" t="n">
        <f aca="false">$A9*Articulos!AP9</f>
        <v>0</v>
      </c>
      <c r="AC9" s="225" t="n">
        <f aca="false">$A9*Articulos!AQ9</f>
        <v>0</v>
      </c>
      <c r="AD9" s="225" t="n">
        <f aca="false">$A9*Articulos!AR9</f>
        <v>101000</v>
      </c>
      <c r="AE9" s="226" t="n">
        <f aca="false">$A9*Articulos!AS9</f>
        <v>0</v>
      </c>
      <c r="AF9" s="225" t="n">
        <f aca="false">$A9*Articulos!AT9</f>
        <v>0</v>
      </c>
      <c r="AG9" s="225" t="n">
        <f aca="false">$A9*Articulos!AU9</f>
        <v>0</v>
      </c>
      <c r="AH9" s="225" t="n">
        <f aca="false">$A9*Articulos!AV9</f>
        <v>0</v>
      </c>
      <c r="AI9" s="225" t="n">
        <f aca="false">$A9*Articulos!AW9</f>
        <v>0</v>
      </c>
      <c r="AJ9" s="225" t="n">
        <f aca="false">$A9*Articulos!AX9</f>
        <v>0</v>
      </c>
      <c r="AK9" s="225" t="n">
        <f aca="false">$A9*Articulos!AY9</f>
        <v>0</v>
      </c>
      <c r="AL9" s="225" t="n">
        <f aca="false">$A9*Articulos!AZ9</f>
        <v>0</v>
      </c>
      <c r="AM9" s="226" t="n">
        <f aca="false">$A9*Articulos!BA9</f>
        <v>0</v>
      </c>
      <c r="AN9" s="0" t="n">
        <f aca="false">$A9*Articulos!AS9</f>
        <v>0</v>
      </c>
      <c r="AO9" s="0" t="n">
        <f aca="false">$A9*Articulos!AT9</f>
        <v>0</v>
      </c>
      <c r="AP9" s="0" t="n">
        <f aca="false">$A9*Articulos!AU9</f>
        <v>0</v>
      </c>
      <c r="AQ9" s="0" t="n">
        <f aca="false">$A9*Articulos!AV9</f>
        <v>0</v>
      </c>
      <c r="AR9" s="226" t="n">
        <f aca="false">$A9*Articulos!BF9</f>
        <v>0</v>
      </c>
      <c r="AS9" s="225" t="n">
        <f aca="false">$A9*Articulos!BG9</f>
        <v>0</v>
      </c>
      <c r="AT9" s="225" t="n">
        <f aca="false">$A9*Articulos!BH9</f>
        <v>0</v>
      </c>
      <c r="AU9" s="225" t="n">
        <f aca="false">$A9*Articulos!BI9</f>
        <v>0</v>
      </c>
      <c r="AV9" s="225" t="n">
        <f aca="false">$A9*Articulos!BJ9</f>
        <v>0</v>
      </c>
      <c r="AW9" s="225" t="n">
        <f aca="false">$A9*Articulos!BK9</f>
        <v>0</v>
      </c>
      <c r="AX9" s="225" t="n">
        <f aca="false">$A9*Articulos!BL9</f>
        <v>0</v>
      </c>
      <c r="AY9" s="225" t="n">
        <f aca="false">$A9*Articulos!BM9</f>
        <v>0</v>
      </c>
      <c r="AZ9" s="225" t="n">
        <f aca="false">$A9*Articulos!BN9</f>
        <v>0</v>
      </c>
      <c r="BA9" s="225" t="n">
        <f aca="false">$A9*Articulos!BO9</f>
        <v>0</v>
      </c>
      <c r="BB9" s="225" t="n">
        <f aca="false">$A9*Articulos!BQ9</f>
        <v>0</v>
      </c>
      <c r="BC9" s="225" t="n">
        <f aca="false">$A9*Articulos!BR9</f>
        <v>0</v>
      </c>
      <c r="BD9" s="226" t="n">
        <f aca="false">$A9*Articulos!BS9</f>
        <v>0</v>
      </c>
      <c r="BE9" s="0" t="n">
        <f aca="false">$A9*Articulos!BC9</f>
        <v>0</v>
      </c>
      <c r="BF9" s="0" t="n">
        <f aca="false">$A9*Articulos!BD9</f>
        <v>0</v>
      </c>
      <c r="BG9" s="0" t="n">
        <f aca="false">$A9*Articulos!BE9</f>
        <v>0</v>
      </c>
      <c r="BH9" s="0" t="n">
        <f aca="false">$A9*Articulos!BF9</f>
        <v>0</v>
      </c>
      <c r="BI9" s="0" t="n">
        <f aca="false">$A9*Articulos!BG9</f>
        <v>0</v>
      </c>
      <c r="BJ9" s="0" t="n">
        <f aca="false">$A9*Articulos!BH9</f>
        <v>0</v>
      </c>
      <c r="BK9" s="0" t="n">
        <f aca="false">$A9*Articulos!BI9</f>
        <v>0</v>
      </c>
      <c r="BL9" s="0" t="n">
        <f aca="false">$A9*Articulos!BJ9</f>
        <v>0</v>
      </c>
      <c r="BM9" s="226" t="n">
        <f aca="false">$A9*Articulos!CD9</f>
        <v>0</v>
      </c>
      <c r="BN9" s="225" t="n">
        <f aca="false">$A9*Articulos!CE9</f>
        <v>0</v>
      </c>
      <c r="BO9" s="225" t="n">
        <f aca="false">$A9*Articulos!CF9</f>
        <v>0</v>
      </c>
      <c r="BP9" s="225" t="n">
        <f aca="false">$A9*Articulos!CG9</f>
        <v>0</v>
      </c>
      <c r="BQ9" s="249" t="n">
        <f aca="false">$A9*Articulos!CI9</f>
        <v>2020</v>
      </c>
      <c r="BR9" s="225"/>
      <c r="BS9" s="0" t="n">
        <f aca="false">Articulos!CU9*$A9</f>
        <v>0</v>
      </c>
      <c r="BT9" s="0" t="n">
        <f aca="false">Articulos!CV9*$A9</f>
        <v>0</v>
      </c>
      <c r="BU9" s="0" t="n">
        <f aca="false">Articulos!CW9*$A9</f>
        <v>0</v>
      </c>
    </row>
    <row r="10" customFormat="false" ht="14.45" hidden="false" customHeight="false" outlineLevel="0" collapsed="false">
      <c r="A10" s="0" t="n">
        <f aca="false">E10*B10*C10*D10</f>
        <v>2017</v>
      </c>
      <c r="B10" s="0" t="n">
        <f aca="false">IF(EXACT(F$3,1),F10,1)</f>
        <v>1</v>
      </c>
      <c r="C10" s="0" t="n">
        <f aca="false">IF(EXACT(G$3,1),G10,1)</f>
        <v>1</v>
      </c>
      <c r="D10" s="0" t="n">
        <f aca="false">IF(EXACT(H$3,1),H10,1)</f>
        <v>1</v>
      </c>
      <c r="E10" s="0" t="n">
        <f aca="false">Articulos!H10</f>
        <v>2017</v>
      </c>
      <c r="F10" s="225" t="n">
        <f aca="false">Articulos!AF10</f>
        <v>0</v>
      </c>
      <c r="G10" s="225" t="n">
        <f aca="false">Articulos!AG10</f>
        <v>0</v>
      </c>
      <c r="H10" s="225" t="n">
        <f aca="false">Articulos!AQ10</f>
        <v>0</v>
      </c>
      <c r="J10" s="0" t="n">
        <f aca="false">$A10*Articulos!AC10</f>
        <v>0</v>
      </c>
      <c r="K10" s="0" t="n">
        <f aca="false">$A10*Articulos!AD10</f>
        <v>0</v>
      </c>
      <c r="L10" s="0" t="n">
        <f aca="false">$A10*Articulos!AE10</f>
        <v>0</v>
      </c>
      <c r="N10" s="0" t="n">
        <f aca="false">$A10*Articulos!BK10</f>
        <v>0</v>
      </c>
      <c r="O10" s="0" t="n">
        <f aca="false">$A10*Articulos!BL10</f>
        <v>0</v>
      </c>
      <c r="P10" s="0" t="n">
        <f aca="false">$A10*Articulos!BM10</f>
        <v>0</v>
      </c>
      <c r="R10" s="0" t="n">
        <f aca="false">$A10*Articulos!BN10</f>
        <v>0</v>
      </c>
      <c r="S10" s="0" t="n">
        <f aca="false">$A10*Articulos!BO10</f>
        <v>0</v>
      </c>
      <c r="T10" s="0" t="n">
        <f aca="false">$A10*Articulos!BQ10</f>
        <v>0</v>
      </c>
      <c r="U10" s="226" t="e">
        <f aca="false">$A10*Articulos!AI11</f>
        <v>#VALUE!</v>
      </c>
      <c r="V10" s="225" t="n">
        <f aca="false">$A10*Articulos!AJ10</f>
        <v>0</v>
      </c>
      <c r="W10" s="225" t="n">
        <f aca="false">$A10*Articulos!AK10</f>
        <v>0</v>
      </c>
      <c r="X10" s="225" t="e">
        <f aca="false">$A10*Articulos!AL11</f>
        <v>#VALUE!</v>
      </c>
      <c r="Y10" s="225" t="n">
        <f aca="false">$A10*Articulos!AM10</f>
        <v>0</v>
      </c>
      <c r="Z10" s="225" t="n">
        <f aca="false">$A10*Articulos!AN10</f>
        <v>0</v>
      </c>
      <c r="AA10" s="225" t="n">
        <f aca="false">$A10*Articulos!AO10</f>
        <v>0</v>
      </c>
      <c r="AB10" s="225" t="n">
        <f aca="false">$A10*Articulos!AP10</f>
        <v>0</v>
      </c>
      <c r="AC10" s="225" t="n">
        <f aca="false">$A10*Articulos!AQ10</f>
        <v>0</v>
      </c>
      <c r="AD10" s="225" t="n">
        <f aca="false">$A10*Articulos!AR10</f>
        <v>0</v>
      </c>
      <c r="AE10" s="226" t="n">
        <f aca="false">$A10*Articulos!AS10</f>
        <v>0</v>
      </c>
      <c r="AF10" s="225" t="n">
        <f aca="false">$A10*Articulos!AT10</f>
        <v>0</v>
      </c>
      <c r="AG10" s="225" t="n">
        <f aca="false">$A10*Articulos!AU10</f>
        <v>0</v>
      </c>
      <c r="AH10" s="225" t="n">
        <f aca="false">$A10*Articulos!AV11</f>
        <v>8205.156</v>
      </c>
      <c r="AI10" s="225" t="n">
        <f aca="false">$A10*Articulos!AW10</f>
        <v>0</v>
      </c>
      <c r="AJ10" s="225" t="n">
        <f aca="false">$A10*Articulos!AX10</f>
        <v>0</v>
      </c>
      <c r="AK10" s="225" t="n">
        <f aca="false">$A10*Articulos!AY10</f>
        <v>0</v>
      </c>
      <c r="AL10" s="225" t="n">
        <f aca="false">$A10*Articulos!AZ10</f>
        <v>0</v>
      </c>
      <c r="AM10" s="226" t="n">
        <f aca="false">$A10*Articulos!BA10</f>
        <v>0</v>
      </c>
      <c r="AN10" s="0" t="n">
        <f aca="false">$A10*Articulos!AS10</f>
        <v>0</v>
      </c>
      <c r="AO10" s="0" t="n">
        <f aca="false">$A10*Articulos!AT10</f>
        <v>0</v>
      </c>
      <c r="AP10" s="0" t="n">
        <f aca="false">$A10*Articulos!AU10</f>
        <v>0</v>
      </c>
      <c r="AQ10" s="0" t="n">
        <f aca="false">$A10*Articulos!AV11</f>
        <v>8205.156</v>
      </c>
      <c r="AR10" s="226" t="n">
        <f aca="false">$A10*Articulos!BF10</f>
        <v>0</v>
      </c>
      <c r="AS10" s="225" t="n">
        <f aca="false">$A10*Articulos!BG10</f>
        <v>0</v>
      </c>
      <c r="AT10" s="225" t="n">
        <f aca="false">$A10*Articulos!BH10</f>
        <v>0</v>
      </c>
      <c r="AU10" s="225" t="n">
        <f aca="false">$A10*Articulos!BI10</f>
        <v>0</v>
      </c>
      <c r="AV10" s="225" t="n">
        <f aca="false">$A10*Articulos!BJ10</f>
        <v>0</v>
      </c>
      <c r="AW10" s="225" t="n">
        <f aca="false">$A10*Articulos!BK10</f>
        <v>0</v>
      </c>
      <c r="AX10" s="225" t="n">
        <f aca="false">$A10*Articulos!BL10</f>
        <v>0</v>
      </c>
      <c r="AY10" s="225" t="n">
        <f aca="false">$A10*Articulos!BM10</f>
        <v>0</v>
      </c>
      <c r="AZ10" s="225" t="n">
        <f aca="false">$A10*Articulos!BN10</f>
        <v>0</v>
      </c>
      <c r="BA10" s="225" t="n">
        <f aca="false">$A10*Articulos!BO10</f>
        <v>0</v>
      </c>
      <c r="BB10" s="225" t="n">
        <f aca="false">$A10*Articulos!BQ10</f>
        <v>0</v>
      </c>
      <c r="BC10" s="225" t="n">
        <f aca="false">$A10*Articulos!BR10</f>
        <v>0</v>
      </c>
      <c r="BD10" s="226" t="n">
        <f aca="false">$A10*Articulos!BS10</f>
        <v>0</v>
      </c>
      <c r="BE10" s="0" t="n">
        <f aca="false">$A10*Articulos!BC10</f>
        <v>0</v>
      </c>
      <c r="BF10" s="0" t="n">
        <f aca="false">$A10*Articulos!BD10</f>
        <v>0</v>
      </c>
      <c r="BG10" s="0" t="n">
        <f aca="false">$A10*Articulos!BE10</f>
        <v>0</v>
      </c>
      <c r="BH10" s="0" t="n">
        <f aca="false">$A10*Articulos!BF10</f>
        <v>0</v>
      </c>
      <c r="BI10" s="0" t="n">
        <f aca="false">$A10*Articulos!BG10</f>
        <v>0</v>
      </c>
      <c r="BJ10" s="0" t="n">
        <f aca="false">$A10*Articulos!BH10</f>
        <v>0</v>
      </c>
      <c r="BK10" s="0" t="n">
        <f aca="false">$A10*Articulos!BI10</f>
        <v>0</v>
      </c>
      <c r="BL10" s="0" t="n">
        <f aca="false">$A10*Articulos!BJ10</f>
        <v>0</v>
      </c>
      <c r="BM10" s="226" t="n">
        <f aca="false">$A10*Articulos!CD10</f>
        <v>2017</v>
      </c>
      <c r="BN10" s="225" t="n">
        <f aca="false">$A10*Articulos!CE10</f>
        <v>0</v>
      </c>
      <c r="BO10" s="225" t="n">
        <f aca="false">$A10*Articulos!CF10</f>
        <v>0</v>
      </c>
      <c r="BP10" s="225" t="n">
        <f aca="false">$A10*Articulos!CG10</f>
        <v>2017</v>
      </c>
      <c r="BQ10" s="249" t="n">
        <f aca="false">$A10*Articulos!CI10</f>
        <v>0</v>
      </c>
      <c r="BR10" s="225"/>
      <c r="BS10" s="0" t="n">
        <f aca="false">Articulos!CU10*$A10</f>
        <v>0</v>
      </c>
      <c r="BT10" s="0" t="n">
        <f aca="false">Articulos!CV10*$A10</f>
        <v>2017</v>
      </c>
      <c r="BU10" s="0" t="n">
        <f aca="false">Articulos!CW10*$A10</f>
        <v>0</v>
      </c>
    </row>
    <row r="11" customFormat="false" ht="14.45" hidden="false" customHeight="false" outlineLevel="0" collapsed="false">
      <c r="A11" s="0" t="n">
        <f aca="false">E11*B11*C11*D11</f>
        <v>2018</v>
      </c>
      <c r="B11" s="0" t="n">
        <f aca="false">IF(EXACT(F$3,1),F11,1)</f>
        <v>1</v>
      </c>
      <c r="C11" s="0" t="n">
        <f aca="false">IF(EXACT(G$3,1),G11,1)</f>
        <v>1</v>
      </c>
      <c r="D11" s="0" t="n">
        <f aca="false">IF(EXACT(H$3,1),H11,1)</f>
        <v>1</v>
      </c>
      <c r="E11" s="0" t="n">
        <f aca="false">Articulos!H11</f>
        <v>2018</v>
      </c>
      <c r="F11" s="225" t="n">
        <f aca="false">Articulos!AF11</f>
        <v>0</v>
      </c>
      <c r="G11" s="225" t="str">
        <f aca="false">Articulos!AG11</f>
        <v>Mobile phone</v>
      </c>
      <c r="H11" s="225" t="n">
        <f aca="false">Articulos!AQ11</f>
        <v>0</v>
      </c>
      <c r="J11" s="0" t="n">
        <f aca="false">$A11*Articulos!AC11</f>
        <v>0</v>
      </c>
      <c r="K11" s="0" t="n">
        <f aca="false">$A11*Articulos!AD11</f>
        <v>0</v>
      </c>
      <c r="L11" s="0" t="n">
        <f aca="false">$A11*Articulos!AE11</f>
        <v>2018</v>
      </c>
      <c r="N11" s="0" t="n">
        <f aca="false">$A11*Articulos!BK11</f>
        <v>0</v>
      </c>
      <c r="O11" s="0" t="n">
        <f aca="false">$A11*Articulos!BL11</f>
        <v>0</v>
      </c>
      <c r="P11" s="0" t="n">
        <f aca="false">$A11*Articulos!BM11</f>
        <v>0</v>
      </c>
      <c r="R11" s="0" t="n">
        <f aca="false">$A11*Articulos!BN11</f>
        <v>0</v>
      </c>
      <c r="S11" s="0" t="n">
        <f aca="false">$A11*Articulos!BO11</f>
        <v>0</v>
      </c>
      <c r="T11" s="0" t="n">
        <f aca="false">$A11*Articulos!BQ11</f>
        <v>0</v>
      </c>
      <c r="U11" s="226" t="e">
        <f aca="false">$A11*articulos!#ref!</f>
        <v>#NAME?</v>
      </c>
      <c r="V11" s="225" t="n">
        <f aca="false">$A11*Articulos!AJ11</f>
        <v>0</v>
      </c>
      <c r="W11" s="225" t="n">
        <f aca="false">$A11*Articulos!AK11</f>
        <v>0</v>
      </c>
      <c r="X11" s="225" t="e">
        <f aca="false">$A11*articulos!#ref!</f>
        <v>#NAME?</v>
      </c>
      <c r="Y11" s="225" t="n">
        <f aca="false">$A11*Articulos!AM11</f>
        <v>0</v>
      </c>
      <c r="Z11" s="225" t="n">
        <f aca="false">$A11*Articulos!AN11</f>
        <v>0</v>
      </c>
      <c r="AA11" s="225" t="n">
        <f aca="false">$A11*Articulos!AO11</f>
        <v>0</v>
      </c>
      <c r="AB11" s="225" t="n">
        <f aca="false">$A11*Articulos!AP11</f>
        <v>0</v>
      </c>
      <c r="AC11" s="225" t="n">
        <f aca="false">$A11*Articulos!AQ11</f>
        <v>0</v>
      </c>
      <c r="AD11" s="225" t="n">
        <f aca="false">$A11*Articulos!AR11</f>
        <v>0</v>
      </c>
      <c r="AE11" s="226" t="n">
        <f aca="false">$A11*Articulos!AS11</f>
        <v>0</v>
      </c>
      <c r="AF11" s="225" t="n">
        <f aca="false">$A11*Articulos!AT11</f>
        <v>0</v>
      </c>
      <c r="AG11" s="225" t="n">
        <f aca="false">$A11*Articulos!AU11</f>
        <v>0</v>
      </c>
      <c r="AH11" s="225" t="e">
        <f aca="false">$A11*articulos!#ref!</f>
        <v>#NAME?</v>
      </c>
      <c r="AI11" s="225" t="n">
        <f aca="false">$A11*Articulos!AW11</f>
        <v>0</v>
      </c>
      <c r="AJ11" s="225" t="n">
        <f aca="false">$A11*Articulos!AX11</f>
        <v>0</v>
      </c>
      <c r="AK11" s="225" t="n">
        <f aca="false">$A11*Articulos!AY11</f>
        <v>0</v>
      </c>
      <c r="AL11" s="225" t="n">
        <f aca="false">$A11*Articulos!AZ11</f>
        <v>0</v>
      </c>
      <c r="AM11" s="226" t="n">
        <f aca="false">$A11*Articulos!BA11</f>
        <v>0</v>
      </c>
      <c r="AN11" s="0" t="n">
        <f aca="false">$A11*Articulos!AS11</f>
        <v>0</v>
      </c>
      <c r="AO11" s="0" t="n">
        <f aca="false">$A11*Articulos!AT11</f>
        <v>0</v>
      </c>
      <c r="AP11" s="0" t="n">
        <f aca="false">$A11*Articulos!AU11</f>
        <v>0</v>
      </c>
      <c r="AQ11" s="0" t="e">
        <f aca="false">$A11*articulos!#ref!</f>
        <v>#NAME?</v>
      </c>
      <c r="AR11" s="226" t="n">
        <f aca="false">$A11*Articulos!BF11</f>
        <v>0</v>
      </c>
      <c r="AS11" s="225" t="n">
        <f aca="false">$A11*Articulos!BG11</f>
        <v>0</v>
      </c>
      <c r="AT11" s="225" t="n">
        <f aca="false">$A11*Articulos!BH11</f>
        <v>0</v>
      </c>
      <c r="AU11" s="225" t="n">
        <f aca="false">$A11*Articulos!BI11</f>
        <v>0</v>
      </c>
      <c r="AV11" s="225" t="n">
        <f aca="false">$A11*Articulos!BJ11</f>
        <v>0</v>
      </c>
      <c r="AW11" s="225" t="n">
        <f aca="false">$A11*Articulos!BK11</f>
        <v>0</v>
      </c>
      <c r="AX11" s="225" t="n">
        <f aca="false">$A11*Articulos!BL11</f>
        <v>0</v>
      </c>
      <c r="AY11" s="225" t="n">
        <f aca="false">$A11*Articulos!BM11</f>
        <v>0</v>
      </c>
      <c r="AZ11" s="225" t="n">
        <f aca="false">$A11*Articulos!BN11</f>
        <v>0</v>
      </c>
      <c r="BA11" s="225" t="n">
        <f aca="false">$A11*Articulos!BO11</f>
        <v>0</v>
      </c>
      <c r="BB11" s="225" t="n">
        <f aca="false">$A11*Articulos!BQ11</f>
        <v>0</v>
      </c>
      <c r="BC11" s="225" t="n">
        <f aca="false">$A11*Articulos!BR11</f>
        <v>0</v>
      </c>
      <c r="BD11" s="226" t="n">
        <f aca="false">$A11*Articulos!BS11</f>
        <v>0</v>
      </c>
      <c r="BE11" s="0" t="n">
        <f aca="false">$A11*Articulos!BC11</f>
        <v>0</v>
      </c>
      <c r="BF11" s="0" t="n">
        <f aca="false">$A11*Articulos!BD11</f>
        <v>0</v>
      </c>
      <c r="BG11" s="0" t="n">
        <f aca="false">$A11*Articulos!BE11</f>
        <v>0</v>
      </c>
      <c r="BH11" s="0" t="n">
        <f aca="false">$A11*Articulos!BF11</f>
        <v>0</v>
      </c>
      <c r="BI11" s="0" t="n">
        <f aca="false">$A11*Articulos!BG11</f>
        <v>0</v>
      </c>
      <c r="BJ11" s="0" t="n">
        <f aca="false">$A11*Articulos!BH11</f>
        <v>0</v>
      </c>
      <c r="BK11" s="0" t="n">
        <f aca="false">$A11*Articulos!BI11</f>
        <v>0</v>
      </c>
      <c r="BL11" s="0" t="n">
        <f aca="false">$A11*Articulos!BJ11</f>
        <v>0</v>
      </c>
      <c r="BM11" s="226" t="n">
        <f aca="false">$A11*Articulos!CD11</f>
        <v>2018</v>
      </c>
      <c r="BN11" s="225" t="n">
        <f aca="false">$A11*Articulos!CE11</f>
        <v>0</v>
      </c>
      <c r="BO11" s="225" t="n">
        <f aca="false">$A11*Articulos!CF11</f>
        <v>0</v>
      </c>
      <c r="BP11" s="225" t="n">
        <f aca="false">$A11*Articulos!CG11</f>
        <v>2018</v>
      </c>
      <c r="BQ11" s="249" t="n">
        <f aca="false">$A11*Articulos!CI11</f>
        <v>0</v>
      </c>
      <c r="BR11" s="225"/>
      <c r="BS11" s="0" t="n">
        <f aca="false">Articulos!CU11*$A11</f>
        <v>0</v>
      </c>
      <c r="BT11" s="0" t="n">
        <f aca="false">Articulos!CV11*$A11</f>
        <v>0</v>
      </c>
      <c r="BU11" s="0" t="n">
        <f aca="false">Articulos!CW11*$A11</f>
        <v>0</v>
      </c>
    </row>
    <row r="12" customFormat="false" ht="14.45" hidden="false" customHeight="false" outlineLevel="0" collapsed="false">
      <c r="A12" s="0" t="n">
        <f aca="false">E12*B12*C12*D12</f>
        <v>2020</v>
      </c>
      <c r="B12" s="0" t="n">
        <f aca="false">IF(EXACT(F$3,1),F12,1)</f>
        <v>1</v>
      </c>
      <c r="C12" s="0" t="n">
        <f aca="false">IF(EXACT(G$3,1),G12,1)</f>
        <v>1</v>
      </c>
      <c r="D12" s="0" t="n">
        <f aca="false">IF(EXACT(H$3,1),H12,1)</f>
        <v>1</v>
      </c>
      <c r="E12" s="0" t="n">
        <f aca="false">Articulos!H12</f>
        <v>2020</v>
      </c>
      <c r="F12" s="225" t="n">
        <f aca="false">Articulos!AF12</f>
        <v>0</v>
      </c>
      <c r="G12" s="225" t="n">
        <f aca="false">Articulos!AG12</f>
        <v>0</v>
      </c>
      <c r="H12" s="225" t="n">
        <f aca="false">Articulos!AQ12</f>
        <v>0</v>
      </c>
      <c r="J12" s="0" t="n">
        <f aca="false">$A12*Articulos!AC12</f>
        <v>0</v>
      </c>
      <c r="K12" s="0" t="n">
        <f aca="false">$A12*Articulos!AD12</f>
        <v>0</v>
      </c>
      <c r="L12" s="0" t="n">
        <f aca="false">$A12*Articulos!AE12</f>
        <v>0</v>
      </c>
      <c r="N12" s="0" t="n">
        <f aca="false">$A12*Articulos!BK12</f>
        <v>0</v>
      </c>
      <c r="O12" s="0" t="n">
        <f aca="false">$A12*Articulos!BL12</f>
        <v>0</v>
      </c>
      <c r="P12" s="0" t="n">
        <f aca="false">$A12*Articulos!BM12</f>
        <v>0</v>
      </c>
      <c r="R12" s="0" t="n">
        <f aca="false">$A12*Articulos!BN12</f>
        <v>0</v>
      </c>
      <c r="S12" s="0" t="n">
        <f aca="false">$A12*Articulos!BO12</f>
        <v>0</v>
      </c>
      <c r="T12" s="0" t="n">
        <f aca="false">$A12*Articulos!BQ12</f>
        <v>0</v>
      </c>
      <c r="U12" s="226" t="n">
        <f aca="false">$A12*Articulos!AI12</f>
        <v>0</v>
      </c>
      <c r="V12" s="225" t="n">
        <f aca="false">$A12*Articulos!AJ12</f>
        <v>0</v>
      </c>
      <c r="W12" s="225" t="n">
        <f aca="false">$A12*Articulos!AK12</f>
        <v>0</v>
      </c>
      <c r="X12" s="225" t="n">
        <f aca="false">$A12*Articulos!AL12</f>
        <v>0</v>
      </c>
      <c r="Y12" s="225" t="n">
        <f aca="false">$A12*Articulos!AM12</f>
        <v>0</v>
      </c>
      <c r="Z12" s="225" t="n">
        <f aca="false">$A12*Articulos!AN12</f>
        <v>0</v>
      </c>
      <c r="AA12" s="225" t="n">
        <f aca="false">$A12*Articulos!AO12</f>
        <v>0</v>
      </c>
      <c r="AB12" s="225" t="n">
        <f aca="false">$A12*Articulos!AP12</f>
        <v>0</v>
      </c>
      <c r="AC12" s="225" t="n">
        <f aca="false">$A12*Articulos!AQ12</f>
        <v>0</v>
      </c>
      <c r="AD12" s="225" t="n">
        <f aca="false">$A12*Articulos!AR12</f>
        <v>0</v>
      </c>
      <c r="AE12" s="226" t="n">
        <f aca="false">$A12*Articulos!AS12</f>
        <v>0</v>
      </c>
      <c r="AF12" s="225" t="n">
        <f aca="false">$A12*Articulos!AT12</f>
        <v>0</v>
      </c>
      <c r="AG12" s="225" t="n">
        <f aca="false">$A12*Articulos!AU12</f>
        <v>0</v>
      </c>
      <c r="AH12" s="225" t="n">
        <f aca="false">$A12*Articulos!AV12</f>
        <v>0</v>
      </c>
      <c r="AI12" s="225" t="n">
        <f aca="false">$A12*Articulos!AW12</f>
        <v>0</v>
      </c>
      <c r="AJ12" s="225" t="n">
        <f aca="false">$A12*Articulos!AX12</f>
        <v>0</v>
      </c>
      <c r="AK12" s="225" t="n">
        <f aca="false">$A12*Articulos!AY12</f>
        <v>0</v>
      </c>
      <c r="AL12" s="225" t="n">
        <f aca="false">$A12*Articulos!AZ12</f>
        <v>0</v>
      </c>
      <c r="AM12" s="226" t="n">
        <f aca="false">$A12*Articulos!BA12</f>
        <v>0</v>
      </c>
      <c r="AN12" s="0" t="n">
        <f aca="false">$A12*Articulos!AS12</f>
        <v>0</v>
      </c>
      <c r="AO12" s="0" t="n">
        <f aca="false">$A12*Articulos!AT12</f>
        <v>0</v>
      </c>
      <c r="AP12" s="0" t="n">
        <f aca="false">$A12*Articulos!AU12</f>
        <v>0</v>
      </c>
      <c r="AQ12" s="0" t="n">
        <f aca="false">$A12*Articulos!AV12</f>
        <v>0</v>
      </c>
      <c r="AR12" s="226" t="n">
        <f aca="false">$A12*Articulos!BF12</f>
        <v>0</v>
      </c>
      <c r="AS12" s="225" t="n">
        <f aca="false">$A12*Articulos!BG12</f>
        <v>0</v>
      </c>
      <c r="AT12" s="225" t="n">
        <f aca="false">$A12*Articulos!BH12</f>
        <v>0</v>
      </c>
      <c r="AU12" s="225" t="n">
        <f aca="false">$A12*Articulos!BI12</f>
        <v>0</v>
      </c>
      <c r="AV12" s="225" t="n">
        <f aca="false">$A12*Articulos!BJ12</f>
        <v>0</v>
      </c>
      <c r="AW12" s="225" t="n">
        <f aca="false">$A12*Articulos!BK12</f>
        <v>0</v>
      </c>
      <c r="AX12" s="225" t="n">
        <f aca="false">$A12*Articulos!BL12</f>
        <v>0</v>
      </c>
      <c r="AY12" s="225" t="n">
        <f aca="false">$A12*Articulos!BM12</f>
        <v>0</v>
      </c>
      <c r="AZ12" s="225" t="n">
        <f aca="false">$A12*Articulos!BN12</f>
        <v>0</v>
      </c>
      <c r="BA12" s="225" t="n">
        <f aca="false">$A12*Articulos!BO12</f>
        <v>0</v>
      </c>
      <c r="BB12" s="225" t="n">
        <f aca="false">$A12*Articulos!BQ12</f>
        <v>0</v>
      </c>
      <c r="BC12" s="225" t="n">
        <f aca="false">$A12*Articulos!BR12</f>
        <v>0</v>
      </c>
      <c r="BD12" s="226" t="n">
        <f aca="false">$A12*Articulos!BS12</f>
        <v>0</v>
      </c>
      <c r="BE12" s="0" t="n">
        <f aca="false">$A12*Articulos!BC12</f>
        <v>0</v>
      </c>
      <c r="BF12" s="0" t="n">
        <f aca="false">$A12*Articulos!BD12</f>
        <v>0</v>
      </c>
      <c r="BG12" s="0" t="n">
        <f aca="false">$A12*Articulos!BE12</f>
        <v>0</v>
      </c>
      <c r="BH12" s="0" t="n">
        <f aca="false">$A12*Articulos!BF12</f>
        <v>0</v>
      </c>
      <c r="BI12" s="0" t="n">
        <f aca="false">$A12*Articulos!BG12</f>
        <v>0</v>
      </c>
      <c r="BJ12" s="0" t="n">
        <f aca="false">$A12*Articulos!BH12</f>
        <v>0</v>
      </c>
      <c r="BK12" s="0" t="n">
        <f aca="false">$A12*Articulos!BI12</f>
        <v>0</v>
      </c>
      <c r="BL12" s="0" t="n">
        <f aca="false">$A12*Articulos!BJ12</f>
        <v>0</v>
      </c>
      <c r="BM12" s="226" t="n">
        <f aca="false">$A12*Articulos!CD12</f>
        <v>2020</v>
      </c>
      <c r="BN12" s="225" t="n">
        <f aca="false">$A12*Articulos!CE12</f>
        <v>0</v>
      </c>
      <c r="BO12" s="225" t="n">
        <f aca="false">$A12*Articulos!CF12</f>
        <v>0</v>
      </c>
      <c r="BP12" s="225" t="n">
        <f aca="false">$A12*Articulos!CG12</f>
        <v>0</v>
      </c>
      <c r="BQ12" s="249" t="n">
        <f aca="false">$A12*Articulos!CI12</f>
        <v>0</v>
      </c>
      <c r="BR12" s="225"/>
      <c r="BS12" s="0" t="n">
        <f aca="false">Articulos!CU12*$A12</f>
        <v>0</v>
      </c>
      <c r="BT12" s="0" t="n">
        <f aca="false">Articulos!CV12*$A12</f>
        <v>2020</v>
      </c>
      <c r="BU12" s="0" t="n">
        <f aca="false">Articulos!CW12*$A12</f>
        <v>0</v>
      </c>
    </row>
    <row r="13" customFormat="false" ht="14.45" hidden="false" customHeight="false" outlineLevel="0" collapsed="false">
      <c r="A13" s="0" t="n">
        <f aca="false">E13*B13*C13*D13</f>
        <v>2021</v>
      </c>
      <c r="B13" s="0" t="n">
        <f aca="false">IF(EXACT(F$3,1),F13,1)</f>
        <v>1</v>
      </c>
      <c r="C13" s="0" t="n">
        <f aca="false">IF(EXACT(G$3,1),G13,1)</f>
        <v>1</v>
      </c>
      <c r="D13" s="0" t="n">
        <f aca="false">IF(EXACT(H$3,1),H13,1)</f>
        <v>1</v>
      </c>
      <c r="E13" s="0" t="n">
        <f aca="false">Articulos!H13</f>
        <v>2021</v>
      </c>
      <c r="F13" s="225" t="n">
        <f aca="false">Articulos!AF13</f>
        <v>0</v>
      </c>
      <c r="G13" s="225" t="n">
        <f aca="false">Articulos!AG13</f>
        <v>0</v>
      </c>
      <c r="H13" s="225" t="n">
        <f aca="false">Articulos!AQ13</f>
        <v>0</v>
      </c>
      <c r="J13" s="0" t="n">
        <f aca="false">$A13*Articulos!AC13</f>
        <v>0</v>
      </c>
      <c r="K13" s="0" t="n">
        <f aca="false">$A13*Articulos!AD13</f>
        <v>0</v>
      </c>
      <c r="L13" s="0" t="n">
        <f aca="false">$A13*Articulos!AE13</f>
        <v>0</v>
      </c>
      <c r="N13" s="0" t="n">
        <f aca="false">$A13*Articulos!BK13</f>
        <v>0</v>
      </c>
      <c r="O13" s="0" t="n">
        <f aca="false">$A13*Articulos!BL13</f>
        <v>0</v>
      </c>
      <c r="P13" s="0" t="n">
        <f aca="false">$A13*Articulos!BM13</f>
        <v>0</v>
      </c>
      <c r="R13" s="0" t="n">
        <f aca="false">$A13*Articulos!BN13</f>
        <v>0</v>
      </c>
      <c r="S13" s="0" t="n">
        <f aca="false">$A13*Articulos!BO13</f>
        <v>0</v>
      </c>
      <c r="T13" s="0" t="n">
        <f aca="false">$A13*Articulos!BQ13</f>
        <v>0</v>
      </c>
      <c r="U13" s="226" t="n">
        <f aca="false">$A13*Articulos!AI13</f>
        <v>0</v>
      </c>
      <c r="V13" s="225" t="n">
        <f aca="false">$A13*Articulos!AJ13</f>
        <v>0</v>
      </c>
      <c r="W13" s="225" t="n">
        <f aca="false">$A13*Articulos!AK13</f>
        <v>0</v>
      </c>
      <c r="X13" s="225" t="n">
        <f aca="false">$A13*Articulos!AL13</f>
        <v>0</v>
      </c>
      <c r="Y13" s="225" t="n">
        <f aca="false">$A13*Articulos!AM13</f>
        <v>0</v>
      </c>
      <c r="Z13" s="225" t="n">
        <f aca="false">$A13*Articulos!AN13</f>
        <v>0</v>
      </c>
      <c r="AA13" s="225" t="n">
        <f aca="false">$A13*Articulos!AO13</f>
        <v>0</v>
      </c>
      <c r="AB13" s="225" t="n">
        <f aca="false">$A13*Articulos!AP13</f>
        <v>0</v>
      </c>
      <c r="AC13" s="225" t="n">
        <f aca="false">$A13*Articulos!AQ13</f>
        <v>0</v>
      </c>
      <c r="AD13" s="225" t="n">
        <f aca="false">$A13*Articulos!AR13</f>
        <v>0</v>
      </c>
      <c r="AE13" s="226" t="n">
        <f aca="false">$A13*Articulos!AS13</f>
        <v>0</v>
      </c>
      <c r="AF13" s="225" t="n">
        <f aca="false">$A13*Articulos!AT13</f>
        <v>0</v>
      </c>
      <c r="AG13" s="225" t="n">
        <f aca="false">$A13*Articulos!AU13</f>
        <v>0</v>
      </c>
      <c r="AH13" s="225" t="n">
        <f aca="false">$A13*Articulos!AV13</f>
        <v>0</v>
      </c>
      <c r="AI13" s="225" t="n">
        <f aca="false">$A13*Articulos!AW13</f>
        <v>0</v>
      </c>
      <c r="AJ13" s="225" t="n">
        <f aca="false">$A13*Articulos!AX13</f>
        <v>0</v>
      </c>
      <c r="AK13" s="225" t="n">
        <f aca="false">$A13*Articulos!AY13</f>
        <v>0</v>
      </c>
      <c r="AL13" s="225" t="n">
        <f aca="false">$A13*Articulos!AZ13</f>
        <v>0</v>
      </c>
      <c r="AM13" s="226" t="n">
        <f aca="false">$A13*Articulos!BA13</f>
        <v>0</v>
      </c>
      <c r="AN13" s="0" t="n">
        <f aca="false">$A13*Articulos!AS13</f>
        <v>0</v>
      </c>
      <c r="AO13" s="0" t="n">
        <f aca="false">$A13*Articulos!AT13</f>
        <v>0</v>
      </c>
      <c r="AP13" s="0" t="n">
        <f aca="false">$A13*Articulos!AU13</f>
        <v>0</v>
      </c>
      <c r="AQ13" s="0" t="n">
        <f aca="false">$A13*Articulos!AV13</f>
        <v>0</v>
      </c>
      <c r="AR13" s="226" t="n">
        <f aca="false">$A13*Articulos!BF13</f>
        <v>0</v>
      </c>
      <c r="AS13" s="225" t="n">
        <f aca="false">$A13*Articulos!BG13</f>
        <v>0</v>
      </c>
      <c r="AT13" s="225" t="n">
        <f aca="false">$A13*Articulos!BH13</f>
        <v>0</v>
      </c>
      <c r="AU13" s="225" t="n">
        <f aca="false">$A13*Articulos!BI13</f>
        <v>0</v>
      </c>
      <c r="AV13" s="225" t="n">
        <f aca="false">$A13*Articulos!BJ13</f>
        <v>0</v>
      </c>
      <c r="AW13" s="225" t="n">
        <f aca="false">$A13*Articulos!BK13</f>
        <v>0</v>
      </c>
      <c r="AX13" s="225" t="n">
        <f aca="false">$A13*Articulos!BL13</f>
        <v>0</v>
      </c>
      <c r="AY13" s="225" t="n">
        <f aca="false">$A13*Articulos!BM13</f>
        <v>0</v>
      </c>
      <c r="AZ13" s="225" t="n">
        <f aca="false">$A13*Articulos!BN13</f>
        <v>0</v>
      </c>
      <c r="BA13" s="225" t="n">
        <f aca="false">$A13*Articulos!BO13</f>
        <v>0</v>
      </c>
      <c r="BB13" s="225" t="n">
        <f aca="false">$A13*Articulos!BQ13</f>
        <v>0</v>
      </c>
      <c r="BC13" s="225" t="n">
        <f aca="false">$A13*Articulos!BR13</f>
        <v>0</v>
      </c>
      <c r="BD13" s="226" t="n">
        <f aca="false">$A13*Articulos!BS13</f>
        <v>0</v>
      </c>
      <c r="BE13" s="0" t="n">
        <f aca="false">$A13*Articulos!BC13</f>
        <v>0</v>
      </c>
      <c r="BF13" s="0" t="n">
        <f aca="false">$A13*Articulos!BD13</f>
        <v>0</v>
      </c>
      <c r="BG13" s="0" t="n">
        <f aca="false">$A13*Articulos!BE13</f>
        <v>0</v>
      </c>
      <c r="BH13" s="0" t="n">
        <f aca="false">$A13*Articulos!BF13</f>
        <v>0</v>
      </c>
      <c r="BI13" s="0" t="n">
        <f aca="false">$A13*Articulos!BG13</f>
        <v>0</v>
      </c>
      <c r="BJ13" s="0" t="n">
        <f aca="false">$A13*Articulos!BH13</f>
        <v>0</v>
      </c>
      <c r="BK13" s="0" t="n">
        <f aca="false">$A13*Articulos!BI13</f>
        <v>0</v>
      </c>
      <c r="BL13" s="0" t="n">
        <f aca="false">$A13*Articulos!BJ13</f>
        <v>0</v>
      </c>
      <c r="BM13" s="226" t="n">
        <f aca="false">$A13*Articulos!CD13</f>
        <v>2021</v>
      </c>
      <c r="BN13" s="225" t="n">
        <f aca="false">$A13*Articulos!CE13</f>
        <v>2021</v>
      </c>
      <c r="BO13" s="225" t="n">
        <f aca="false">$A13*Articulos!CF13</f>
        <v>2021</v>
      </c>
      <c r="BP13" s="225" t="n">
        <f aca="false">$A13*Articulos!CG13</f>
        <v>2021</v>
      </c>
      <c r="BQ13" s="249" t="n">
        <f aca="false">$A13*Articulos!CI13</f>
        <v>0</v>
      </c>
      <c r="BR13" s="225"/>
      <c r="BS13" s="0" t="n">
        <f aca="false">Articulos!CU13*$A13</f>
        <v>0</v>
      </c>
      <c r="BT13" s="0" t="n">
        <f aca="false">Articulos!CV13*$A13</f>
        <v>0</v>
      </c>
      <c r="BU13" s="0" t="n">
        <f aca="false">Articulos!CW13*$A13</f>
        <v>0</v>
      </c>
    </row>
    <row r="14" customFormat="false" ht="14.45" hidden="false" customHeight="false" outlineLevel="0" collapsed="false">
      <c r="A14" s="0" t="n">
        <f aca="false">E14*B14*C14*D14</f>
        <v>2012</v>
      </c>
      <c r="B14" s="0" t="n">
        <f aca="false">IF(EXACT(F$3,1),F14,1)</f>
        <v>1</v>
      </c>
      <c r="C14" s="0" t="n">
        <f aca="false">IF(EXACT(G$3,1),G14,1)</f>
        <v>1</v>
      </c>
      <c r="D14" s="0" t="n">
        <f aca="false">IF(EXACT(H$3,1),H14,1)</f>
        <v>1</v>
      </c>
      <c r="E14" s="0" t="n">
        <f aca="false">Articulos!H14</f>
        <v>2012</v>
      </c>
      <c r="F14" s="225" t="n">
        <f aca="false">Articulos!AF14</f>
        <v>0</v>
      </c>
      <c r="G14" s="225" t="n">
        <f aca="false">Articulos!AG14</f>
        <v>0</v>
      </c>
      <c r="H14" s="225" t="n">
        <f aca="false">Articulos!AQ14</f>
        <v>0</v>
      </c>
      <c r="J14" s="0" t="n">
        <f aca="false">$A14*Articulos!AC14</f>
        <v>0</v>
      </c>
      <c r="K14" s="0" t="n">
        <f aca="false">$A14*Articulos!AD14</f>
        <v>0</v>
      </c>
      <c r="L14" s="0" t="n">
        <f aca="false">$A14*Articulos!AE14</f>
        <v>0</v>
      </c>
      <c r="N14" s="0" t="n">
        <f aca="false">$A14*Articulos!BK14</f>
        <v>0</v>
      </c>
      <c r="O14" s="0" t="n">
        <f aca="false">$A14*Articulos!BL14</f>
        <v>0</v>
      </c>
      <c r="P14" s="0" t="n">
        <f aca="false">$A14*Articulos!BM14</f>
        <v>0</v>
      </c>
      <c r="R14" s="0" t="n">
        <f aca="false">$A14*Articulos!BN14</f>
        <v>0</v>
      </c>
      <c r="S14" s="0" t="n">
        <f aca="false">$A14*Articulos!BO14</f>
        <v>0</v>
      </c>
      <c r="T14" s="0" t="n">
        <f aca="false">$A14*Articulos!BQ14</f>
        <v>0</v>
      </c>
      <c r="U14" s="226" t="n">
        <f aca="false">$A14*Articulos!AI14</f>
        <v>0</v>
      </c>
      <c r="V14" s="225" t="n">
        <f aca="false">$A14*Articulos!AJ14</f>
        <v>0</v>
      </c>
      <c r="W14" s="225" t="n">
        <f aca="false">$A14*Articulos!AK14</f>
        <v>0</v>
      </c>
      <c r="X14" s="225" t="n">
        <f aca="false">$A14*Articulos!AL14</f>
        <v>0</v>
      </c>
      <c r="Y14" s="225" t="n">
        <f aca="false">$A14*Articulos!AM14</f>
        <v>0</v>
      </c>
      <c r="Z14" s="225" t="n">
        <f aca="false">$A14*Articulos!AN14</f>
        <v>0</v>
      </c>
      <c r="AA14" s="225" t="n">
        <f aca="false">$A14*Articulos!AO14</f>
        <v>0</v>
      </c>
      <c r="AB14" s="225" t="n">
        <f aca="false">$A14*Articulos!AP14</f>
        <v>0</v>
      </c>
      <c r="AC14" s="225" t="n">
        <f aca="false">$A14*Articulos!AQ14</f>
        <v>0</v>
      </c>
      <c r="AD14" s="225" t="n">
        <f aca="false">$A14*Articulos!AR14</f>
        <v>0</v>
      </c>
      <c r="AE14" s="226" t="n">
        <f aca="false">$A14*Articulos!AS14</f>
        <v>0</v>
      </c>
      <c r="AF14" s="225" t="n">
        <f aca="false">$A14*Articulos!AT14</f>
        <v>0</v>
      </c>
      <c r="AG14" s="225" t="n">
        <f aca="false">$A14*Articulos!AU14</f>
        <v>0</v>
      </c>
      <c r="AH14" s="225" t="n">
        <f aca="false">$A14*Articulos!AV14</f>
        <v>0</v>
      </c>
      <c r="AI14" s="225" t="n">
        <f aca="false">$A14*Articulos!AW14</f>
        <v>0</v>
      </c>
      <c r="AJ14" s="225" t="n">
        <f aca="false">$A14*Articulos!AX14</f>
        <v>0</v>
      </c>
      <c r="AK14" s="225" t="n">
        <f aca="false">$A14*Articulos!AY14</f>
        <v>0</v>
      </c>
      <c r="AL14" s="225" t="n">
        <f aca="false">$A14*Articulos!AZ14</f>
        <v>0</v>
      </c>
      <c r="AM14" s="226" t="n">
        <f aca="false">$A14*Articulos!BA14</f>
        <v>0</v>
      </c>
      <c r="AN14" s="0" t="n">
        <f aca="false">$A14*Articulos!AS14</f>
        <v>0</v>
      </c>
      <c r="AO14" s="0" t="n">
        <f aca="false">$A14*Articulos!AT14</f>
        <v>0</v>
      </c>
      <c r="AP14" s="0" t="n">
        <f aca="false">$A14*Articulos!AU14</f>
        <v>0</v>
      </c>
      <c r="AQ14" s="0" t="n">
        <f aca="false">$A14*Articulos!AV14</f>
        <v>0</v>
      </c>
      <c r="AR14" s="226" t="n">
        <f aca="false">$A14*Articulos!BF14</f>
        <v>0</v>
      </c>
      <c r="AS14" s="225" t="n">
        <f aca="false">$A14*Articulos!BG14</f>
        <v>0</v>
      </c>
      <c r="AT14" s="225" t="n">
        <f aca="false">$A14*Articulos!BH14</f>
        <v>0</v>
      </c>
      <c r="AU14" s="225" t="n">
        <f aca="false">$A14*Articulos!BI14</f>
        <v>0</v>
      </c>
      <c r="AV14" s="225" t="n">
        <f aca="false">$A14*Articulos!BJ14</f>
        <v>0</v>
      </c>
      <c r="AW14" s="225" t="n">
        <f aca="false">$A14*Articulos!BK14</f>
        <v>0</v>
      </c>
      <c r="AX14" s="225" t="n">
        <f aca="false">$A14*Articulos!BL14</f>
        <v>0</v>
      </c>
      <c r="AY14" s="225" t="n">
        <f aca="false">$A14*Articulos!BM14</f>
        <v>0</v>
      </c>
      <c r="AZ14" s="225" t="n">
        <f aca="false">$A14*Articulos!BN14</f>
        <v>0</v>
      </c>
      <c r="BA14" s="225" t="n">
        <f aca="false">$A14*Articulos!BO14</f>
        <v>0</v>
      </c>
      <c r="BB14" s="225" t="n">
        <f aca="false">$A14*Articulos!BQ14</f>
        <v>0</v>
      </c>
      <c r="BC14" s="225" t="n">
        <f aca="false">$A14*Articulos!BR14</f>
        <v>0</v>
      </c>
      <c r="BD14" s="226" t="n">
        <f aca="false">$A14*Articulos!BS14</f>
        <v>0</v>
      </c>
      <c r="BE14" s="0" t="n">
        <f aca="false">$A14*Articulos!BC14</f>
        <v>0</v>
      </c>
      <c r="BF14" s="0" t="n">
        <f aca="false">$A14*Articulos!BD14</f>
        <v>0</v>
      </c>
      <c r="BG14" s="0" t="n">
        <f aca="false">$A14*Articulos!BE14</f>
        <v>0</v>
      </c>
      <c r="BH14" s="0" t="n">
        <f aca="false">$A14*Articulos!BF14</f>
        <v>0</v>
      </c>
      <c r="BI14" s="0" t="n">
        <f aca="false">$A14*Articulos!BG14</f>
        <v>0</v>
      </c>
      <c r="BJ14" s="0" t="n">
        <f aca="false">$A14*Articulos!BH14</f>
        <v>0</v>
      </c>
      <c r="BK14" s="0" t="n">
        <f aca="false">$A14*Articulos!BI14</f>
        <v>0</v>
      </c>
      <c r="BL14" s="0" t="n">
        <f aca="false">$A14*Articulos!BJ14</f>
        <v>0</v>
      </c>
      <c r="BM14" s="226" t="n">
        <f aca="false">$A14*Articulos!CD14</f>
        <v>2012</v>
      </c>
      <c r="BN14" s="225" t="n">
        <f aca="false">$A14*Articulos!CE14</f>
        <v>0</v>
      </c>
      <c r="BO14" s="225" t="n">
        <f aca="false">$A14*Articulos!CF14</f>
        <v>0</v>
      </c>
      <c r="BP14" s="225" t="n">
        <f aca="false">$A14*Articulos!CG14</f>
        <v>2012</v>
      </c>
      <c r="BQ14" s="249" t="n">
        <f aca="false">$A14*Articulos!CI14</f>
        <v>2012</v>
      </c>
      <c r="BR14" s="225"/>
      <c r="BS14" s="0" t="n">
        <f aca="false">Articulos!CU14*$A14</f>
        <v>0</v>
      </c>
      <c r="BT14" s="0" t="n">
        <f aca="false">Articulos!CV14*$A14</f>
        <v>0</v>
      </c>
      <c r="BU14" s="0" t="n">
        <f aca="false">Articulos!CW14*$A14</f>
        <v>2012</v>
      </c>
    </row>
    <row r="15" customFormat="false" ht="14.45" hidden="false" customHeight="false" outlineLevel="0" collapsed="false">
      <c r="A15" s="0" t="n">
        <f aca="false">E15*B15*C15*D15</f>
        <v>2006</v>
      </c>
      <c r="B15" s="0" t="n">
        <f aca="false">IF(EXACT(F$3,1),F15,1)</f>
        <v>1</v>
      </c>
      <c r="C15" s="0" t="n">
        <f aca="false">IF(EXACT(G$3,1),G15,1)</f>
        <v>1</v>
      </c>
      <c r="D15" s="0" t="n">
        <f aca="false">IF(EXACT(H$3,1),H15,1)</f>
        <v>1</v>
      </c>
      <c r="E15" s="0" t="n">
        <f aca="false">Articulos!H15</f>
        <v>2006</v>
      </c>
      <c r="F15" s="225" t="n">
        <f aca="false">Articulos!AF15</f>
        <v>0</v>
      </c>
      <c r="G15" s="225" t="str">
        <f aca="false">Articulos!AG16</f>
        <v>Intel Core i7</v>
      </c>
      <c r="H15" s="225" t="n">
        <f aca="false">Articulos!AQ15</f>
        <v>0</v>
      </c>
      <c r="J15" s="0" t="n">
        <f aca="false">$A15*Articulos!AC15</f>
        <v>0</v>
      </c>
      <c r="K15" s="0" t="n">
        <f aca="false">$A15*Articulos!AD15</f>
        <v>0</v>
      </c>
      <c r="L15" s="0" t="n">
        <f aca="false">$A15*Articulos!AE15</f>
        <v>0</v>
      </c>
      <c r="N15" s="0" t="n">
        <f aca="false">$A15*Articulos!BK15</f>
        <v>0</v>
      </c>
      <c r="O15" s="0" t="n">
        <f aca="false">$A15*Articulos!BL15</f>
        <v>0</v>
      </c>
      <c r="P15" s="0" t="n">
        <f aca="false">$A15*Articulos!BM15</f>
        <v>0</v>
      </c>
      <c r="R15" s="0" t="n">
        <f aca="false">$A15*Articulos!BN15</f>
        <v>0</v>
      </c>
      <c r="S15" s="0" t="n">
        <f aca="false">$A15*Articulos!BO15</f>
        <v>0</v>
      </c>
      <c r="T15" s="0" t="n">
        <f aca="false">$A15*Articulos!BQ15</f>
        <v>0</v>
      </c>
      <c r="U15" s="226" t="n">
        <f aca="false">$A15*Articulos!AI15</f>
        <v>0</v>
      </c>
      <c r="V15" s="225" t="n">
        <f aca="false">$A15*Articulos!AJ15</f>
        <v>0</v>
      </c>
      <c r="W15" s="225" t="n">
        <f aca="false">$A15*Articulos!AK15</f>
        <v>0</v>
      </c>
      <c r="X15" s="225" t="n">
        <f aca="false">$A15*Articulos!AL15</f>
        <v>0</v>
      </c>
      <c r="Y15" s="225" t="n">
        <f aca="false">$A15*Articulos!AM15</f>
        <v>0</v>
      </c>
      <c r="Z15" s="225" t="n">
        <f aca="false">$A15*Articulos!AN15</f>
        <v>0</v>
      </c>
      <c r="AA15" s="225" t="n">
        <f aca="false">$A15*Articulos!AO15</f>
        <v>0</v>
      </c>
      <c r="AB15" s="225" t="n">
        <f aca="false">$A15*Articulos!AP15</f>
        <v>0</v>
      </c>
      <c r="AC15" s="225" t="n">
        <f aca="false">$A15*Articulos!AQ15</f>
        <v>0</v>
      </c>
      <c r="AD15" s="225" t="n">
        <f aca="false">$A15*Articulos!AR15</f>
        <v>0</v>
      </c>
      <c r="AE15" s="226" t="n">
        <f aca="false">$A15*Articulos!AS15</f>
        <v>0</v>
      </c>
      <c r="AF15" s="225" t="n">
        <f aca="false">$A15*Articulos!AT15</f>
        <v>0</v>
      </c>
      <c r="AG15" s="225" t="n">
        <f aca="false">$A15*Articulos!AU15</f>
        <v>0</v>
      </c>
      <c r="AH15" s="225" t="n">
        <f aca="false">$A15*Articulos!AV15</f>
        <v>0</v>
      </c>
      <c r="AI15" s="225" t="n">
        <f aca="false">$A15*Articulos!AW15</f>
        <v>0</v>
      </c>
      <c r="AJ15" s="225" t="n">
        <f aca="false">$A15*Articulos!AX15</f>
        <v>0</v>
      </c>
      <c r="AK15" s="225" t="n">
        <f aca="false">$A15*Articulos!AY15</f>
        <v>0</v>
      </c>
      <c r="AL15" s="225" t="n">
        <f aca="false">$A15*Articulos!AZ15</f>
        <v>0</v>
      </c>
      <c r="AM15" s="226" t="n">
        <f aca="false">$A15*Articulos!BA15</f>
        <v>0</v>
      </c>
      <c r="AN15" s="0" t="n">
        <f aca="false">$A15*Articulos!AS15</f>
        <v>0</v>
      </c>
      <c r="AO15" s="0" t="n">
        <f aca="false">$A15*Articulos!AT15</f>
        <v>0</v>
      </c>
      <c r="AP15" s="0" t="n">
        <f aca="false">$A15*Articulos!AU15</f>
        <v>0</v>
      </c>
      <c r="AQ15" s="0" t="n">
        <f aca="false">$A15*Articulos!AV15</f>
        <v>0</v>
      </c>
      <c r="AR15" s="226" t="n">
        <f aca="false">$A15*Articulos!BF15</f>
        <v>0</v>
      </c>
      <c r="AS15" s="225" t="n">
        <f aca="false">$A15*Articulos!BG15</f>
        <v>0</v>
      </c>
      <c r="AT15" s="225" t="n">
        <f aca="false">$A15*Articulos!BH15</f>
        <v>0</v>
      </c>
      <c r="AU15" s="225" t="n">
        <f aca="false">$A15*Articulos!BI15</f>
        <v>0</v>
      </c>
      <c r="AV15" s="225" t="n">
        <f aca="false">$A15*Articulos!BJ15</f>
        <v>0</v>
      </c>
      <c r="AW15" s="225" t="n">
        <f aca="false">$A15*Articulos!BK15</f>
        <v>0</v>
      </c>
      <c r="AX15" s="225" t="n">
        <f aca="false">$A15*Articulos!BL15</f>
        <v>0</v>
      </c>
      <c r="AY15" s="225" t="n">
        <f aca="false">$A15*Articulos!BM15</f>
        <v>0</v>
      </c>
      <c r="AZ15" s="225" t="n">
        <f aca="false">$A15*Articulos!BN15</f>
        <v>0</v>
      </c>
      <c r="BA15" s="225" t="n">
        <f aca="false">$A15*Articulos!BO15</f>
        <v>0</v>
      </c>
      <c r="BB15" s="225" t="n">
        <f aca="false">$A15*Articulos!BQ15</f>
        <v>0</v>
      </c>
      <c r="BC15" s="225" t="n">
        <f aca="false">$A15*Articulos!BR15</f>
        <v>0</v>
      </c>
      <c r="BD15" s="226" t="n">
        <f aca="false">$A15*Articulos!BS15</f>
        <v>0</v>
      </c>
      <c r="BE15" s="0" t="n">
        <f aca="false">$A15*Articulos!BC15</f>
        <v>0</v>
      </c>
      <c r="BF15" s="0" t="n">
        <f aca="false">$A15*Articulos!BD15</f>
        <v>0</v>
      </c>
      <c r="BG15" s="0" t="n">
        <f aca="false">$A15*Articulos!BE15</f>
        <v>0</v>
      </c>
      <c r="BH15" s="0" t="n">
        <f aca="false">$A15*Articulos!BF15</f>
        <v>0</v>
      </c>
      <c r="BI15" s="0" t="n">
        <f aca="false">$A15*Articulos!BG15</f>
        <v>0</v>
      </c>
      <c r="BJ15" s="0" t="n">
        <f aca="false">$A15*Articulos!BH15</f>
        <v>0</v>
      </c>
      <c r="BK15" s="0" t="n">
        <f aca="false">$A15*Articulos!BI15</f>
        <v>0</v>
      </c>
      <c r="BL15" s="0" t="n">
        <f aca="false">$A15*Articulos!BJ15</f>
        <v>0</v>
      </c>
      <c r="BM15" s="226" t="n">
        <f aca="false">$A15*Articulos!CD15</f>
        <v>2006</v>
      </c>
      <c r="BN15" s="225" t="n">
        <f aca="false">$A15*Articulos!CE15</f>
        <v>0</v>
      </c>
      <c r="BO15" s="225" t="n">
        <f aca="false">$A15*Articulos!CF15</f>
        <v>0</v>
      </c>
      <c r="BP15" s="225" t="n">
        <f aca="false">$A15*Articulos!CG15</f>
        <v>2006</v>
      </c>
      <c r="BQ15" s="249" t="n">
        <f aca="false">$A15*Articulos!CI15</f>
        <v>0</v>
      </c>
      <c r="BR15" s="225"/>
      <c r="BS15" s="0" t="n">
        <f aca="false">Articulos!CU15*$A15</f>
        <v>0</v>
      </c>
      <c r="BT15" s="0" t="n">
        <f aca="false">Articulos!CV15*$A15</f>
        <v>2006</v>
      </c>
      <c r="BU15" s="0" t="n">
        <f aca="false">Articulos!CW15*$A15</f>
        <v>0</v>
      </c>
    </row>
    <row r="16" customFormat="false" ht="14.45" hidden="false" customHeight="false" outlineLevel="0" collapsed="false">
      <c r="A16" s="0" t="n">
        <f aca="false">E16*B16*C16*D16</f>
        <v>2017</v>
      </c>
      <c r="B16" s="0" t="n">
        <f aca="false">IF(EXACT(F$3,1),F16,1)</f>
        <v>1</v>
      </c>
      <c r="C16" s="0" t="n">
        <f aca="false">IF(EXACT(G$3,1),G16,1)</f>
        <v>1</v>
      </c>
      <c r="D16" s="0" t="n">
        <f aca="false">IF(EXACT(H$3,1),H16,1)</f>
        <v>1</v>
      </c>
      <c r="E16" s="0" t="n">
        <f aca="false">Articulos!H16</f>
        <v>2017</v>
      </c>
      <c r="F16" s="225" t="n">
        <f aca="false">Articulos!AF16</f>
        <v>0</v>
      </c>
      <c r="G16" s="225" t="e">
        <f aca="false">articulos!#ref!</f>
        <v>#NAME?</v>
      </c>
      <c r="H16" s="225" t="n">
        <f aca="false">Articulos!AQ16</f>
        <v>0</v>
      </c>
      <c r="J16" s="0" t="n">
        <f aca="false">$A16*Articulos!AC16</f>
        <v>24204</v>
      </c>
      <c r="K16" s="0" t="n">
        <f aca="false">$A16*Articulos!AD16</f>
        <v>0</v>
      </c>
      <c r="L16" s="0" t="n">
        <f aca="false">$A16*Articulos!AE16</f>
        <v>2017</v>
      </c>
      <c r="N16" s="0" t="n">
        <f aca="false">$A16*Articulos!BK16</f>
        <v>0</v>
      </c>
      <c r="O16" s="0" t="n">
        <f aca="false">$A16*Articulos!BL16</f>
        <v>0</v>
      </c>
      <c r="P16" s="0" t="n">
        <f aca="false">$A16*Articulos!BM16</f>
        <v>0</v>
      </c>
      <c r="R16" s="0" t="n">
        <f aca="false">$A16*Articulos!BN16</f>
        <v>0</v>
      </c>
      <c r="S16" s="0" t="n">
        <f aca="false">$A16*Articulos!BO16</f>
        <v>0</v>
      </c>
      <c r="T16" s="0" t="n">
        <f aca="false">$A16*Articulos!BQ16</f>
        <v>0</v>
      </c>
      <c r="U16" s="226" t="n">
        <f aca="false">$A16*Articulos!AI16</f>
        <v>0</v>
      </c>
      <c r="V16" s="225" t="n">
        <f aca="false">$A16*Articulos!AJ16</f>
        <v>0</v>
      </c>
      <c r="W16" s="225" t="n">
        <f aca="false">$A16*Articulos!AK16</f>
        <v>0</v>
      </c>
      <c r="X16" s="225" t="n">
        <f aca="false">$A16*Articulos!AL16</f>
        <v>0</v>
      </c>
      <c r="Y16" s="225" t="n">
        <f aca="false">$A16*Articulos!AM16</f>
        <v>0</v>
      </c>
      <c r="Z16" s="225" t="n">
        <f aca="false">$A16*Articulos!AN16</f>
        <v>0</v>
      </c>
      <c r="AA16" s="225" t="n">
        <f aca="false">$A16*Articulos!AO16</f>
        <v>0</v>
      </c>
      <c r="AB16" s="225" t="n">
        <f aca="false">$A16*Articulos!AP16</f>
        <v>0</v>
      </c>
      <c r="AC16" s="225" t="n">
        <f aca="false">$A16*Articulos!AQ16</f>
        <v>0</v>
      </c>
      <c r="AD16" s="225" t="n">
        <f aca="false">$A16*Articulos!AR16</f>
        <v>0</v>
      </c>
      <c r="AE16" s="226" t="n">
        <f aca="false">$A16*Articulos!AS16</f>
        <v>0</v>
      </c>
      <c r="AF16" s="225" t="n">
        <f aca="false">$A16*Articulos!AT16</f>
        <v>0</v>
      </c>
      <c r="AG16" s="225" t="n">
        <f aca="false">$A16*Articulos!AU16</f>
        <v>0</v>
      </c>
      <c r="AH16" s="225" t="n">
        <f aca="false">$A16*Articulos!AV16</f>
        <v>0</v>
      </c>
      <c r="AI16" s="225" t="n">
        <f aca="false">$A16*Articulos!AW16</f>
        <v>0</v>
      </c>
      <c r="AJ16" s="225" t="n">
        <f aca="false">$A16*Articulos!AX16</f>
        <v>0</v>
      </c>
      <c r="AK16" s="225" t="n">
        <f aca="false">$A16*Articulos!AY16</f>
        <v>0</v>
      </c>
      <c r="AL16" s="225" t="n">
        <f aca="false">$A16*Articulos!AZ16</f>
        <v>0</v>
      </c>
      <c r="AM16" s="226" t="n">
        <f aca="false">$A16*Articulos!BA16</f>
        <v>0</v>
      </c>
      <c r="AN16" s="0" t="n">
        <f aca="false">$A16*Articulos!AS16</f>
        <v>0</v>
      </c>
      <c r="AO16" s="0" t="n">
        <f aca="false">$A16*Articulos!AT16</f>
        <v>0</v>
      </c>
      <c r="AP16" s="0" t="n">
        <f aca="false">$A16*Articulos!AU16</f>
        <v>0</v>
      </c>
      <c r="AQ16" s="0" t="n">
        <f aca="false">$A16*Articulos!AV16</f>
        <v>0</v>
      </c>
      <c r="AR16" s="226" t="n">
        <f aca="false">$A16*Articulos!BF16</f>
        <v>0</v>
      </c>
      <c r="AS16" s="225" t="n">
        <f aca="false">$A16*Articulos!BG16</f>
        <v>0</v>
      </c>
      <c r="AT16" s="225" t="n">
        <f aca="false">$A16*Articulos!BH16</f>
        <v>0</v>
      </c>
      <c r="AU16" s="225" t="e">
        <f aca="false">$A16*Articulos!BI16</f>
        <v>#VALUE!</v>
      </c>
      <c r="AV16" s="225" t="n">
        <f aca="false">$A16*Articulos!BJ16</f>
        <v>0</v>
      </c>
      <c r="AW16" s="225" t="n">
        <f aca="false">$A16*Articulos!BK16</f>
        <v>0</v>
      </c>
      <c r="AX16" s="225" t="n">
        <f aca="false">$A16*Articulos!BL16</f>
        <v>0</v>
      </c>
      <c r="AY16" s="225" t="n">
        <f aca="false">$A16*Articulos!BM16</f>
        <v>0</v>
      </c>
      <c r="AZ16" s="225" t="n">
        <f aca="false">$A16*Articulos!BN16</f>
        <v>0</v>
      </c>
      <c r="BA16" s="225" t="n">
        <f aca="false">$A16*Articulos!BO16</f>
        <v>0</v>
      </c>
      <c r="BB16" s="225" t="n">
        <f aca="false">$A16*Articulos!BQ16</f>
        <v>0</v>
      </c>
      <c r="BC16" s="225" t="n">
        <f aca="false">$A16*Articulos!BR16</f>
        <v>0</v>
      </c>
      <c r="BD16" s="226" t="n">
        <f aca="false">$A16*Articulos!BS16</f>
        <v>0</v>
      </c>
      <c r="BE16" s="0" t="n">
        <f aca="false">$A16*Articulos!BC16</f>
        <v>0</v>
      </c>
      <c r="BF16" s="0" t="n">
        <f aca="false">$A16*Articulos!BD16</f>
        <v>0</v>
      </c>
      <c r="BG16" s="0" t="n">
        <f aca="false">$A16*Articulos!BE16</f>
        <v>0</v>
      </c>
      <c r="BH16" s="0" t="n">
        <f aca="false">$A16*Articulos!BF16</f>
        <v>0</v>
      </c>
      <c r="BI16" s="0" t="n">
        <f aca="false">$A16*Articulos!BG16</f>
        <v>0</v>
      </c>
      <c r="BJ16" s="0" t="n">
        <f aca="false">$A16*Articulos!BH16</f>
        <v>0</v>
      </c>
      <c r="BK16" s="0" t="e">
        <f aca="false">$A16*Articulos!BI16</f>
        <v>#VALUE!</v>
      </c>
      <c r="BL16" s="0" t="n">
        <f aca="false">$A16*Articulos!BJ16</f>
        <v>0</v>
      </c>
      <c r="BM16" s="226" t="n">
        <f aca="false">$A16*Articulos!CD16</f>
        <v>2017</v>
      </c>
      <c r="BN16" s="225" t="n">
        <f aca="false">$A16*Articulos!CE16</f>
        <v>2017</v>
      </c>
      <c r="BO16" s="225" t="n">
        <f aca="false">$A16*Articulos!CF16</f>
        <v>0</v>
      </c>
      <c r="BP16" s="225" t="n">
        <f aca="false">$A16*Articulos!CG16</f>
        <v>0</v>
      </c>
      <c r="BQ16" s="249" t="n">
        <f aca="false">$A16*Articulos!CI16</f>
        <v>0</v>
      </c>
      <c r="BR16" s="225"/>
      <c r="BS16" s="0" t="n">
        <f aca="false">Articulos!CU16*$A16</f>
        <v>0</v>
      </c>
      <c r="BT16" s="0" t="n">
        <f aca="false">Articulos!CV16*$A16</f>
        <v>0</v>
      </c>
      <c r="BU16" s="0" t="n">
        <f aca="false">Articulos!CW16*$A16</f>
        <v>2017</v>
      </c>
    </row>
    <row r="17" customFormat="false" ht="14.45" hidden="false" customHeight="false" outlineLevel="0" collapsed="false">
      <c r="A17" s="0" t="n">
        <f aca="false">E17*B17*C17*D17</f>
        <v>2016</v>
      </c>
      <c r="B17" s="0" t="n">
        <f aca="false">IF(EXACT(F$3,1),F17,1)</f>
        <v>1</v>
      </c>
      <c r="C17" s="0" t="n">
        <f aca="false">IF(EXACT(G$3,1),G17,1)</f>
        <v>1</v>
      </c>
      <c r="D17" s="0" t="n">
        <f aca="false">IF(EXACT(H$3,1),H17,1)</f>
        <v>1</v>
      </c>
      <c r="E17" s="0" t="n">
        <f aca="false">Articulos!H17</f>
        <v>2016</v>
      </c>
      <c r="F17" s="225" t="n">
        <f aca="false">Articulos!AF17</f>
        <v>0</v>
      </c>
      <c r="G17" s="225" t="n">
        <f aca="false">Articulos!AG17</f>
        <v>0</v>
      </c>
      <c r="H17" s="225" t="n">
        <f aca="false">Articulos!AQ17</f>
        <v>0</v>
      </c>
      <c r="J17" s="0" t="n">
        <f aca="false">$A17*Articulos!AC17</f>
        <v>26208</v>
      </c>
      <c r="K17" s="0" t="n">
        <f aca="false">$A17*Articulos!AD17</f>
        <v>0</v>
      </c>
      <c r="L17" s="0" t="n">
        <f aca="false">$A17*Articulos!AE17</f>
        <v>0</v>
      </c>
      <c r="N17" s="0" t="n">
        <f aca="false">$A17*Articulos!BK17</f>
        <v>0</v>
      </c>
      <c r="O17" s="0" t="n">
        <f aca="false">$A17*Articulos!BL17</f>
        <v>0</v>
      </c>
      <c r="P17" s="0" t="n">
        <f aca="false">$A17*Articulos!BM17</f>
        <v>0</v>
      </c>
      <c r="R17" s="0" t="n">
        <f aca="false">$A17*Articulos!BN17</f>
        <v>0</v>
      </c>
      <c r="S17" s="0" t="n">
        <f aca="false">$A17*Articulos!BO17</f>
        <v>0</v>
      </c>
      <c r="T17" s="0" t="n">
        <f aca="false">$A17*Articulos!BQ17</f>
        <v>0</v>
      </c>
      <c r="U17" s="226" t="n">
        <f aca="false">$A17*Articulos!AI17</f>
        <v>0</v>
      </c>
      <c r="V17" s="225" t="n">
        <f aca="false">$A17*Articulos!AJ17</f>
        <v>0</v>
      </c>
      <c r="W17" s="225" t="n">
        <f aca="false">$A17*Articulos!AK17</f>
        <v>0</v>
      </c>
      <c r="X17" s="225" t="n">
        <f aca="false">$A17*Articulos!AL17</f>
        <v>0</v>
      </c>
      <c r="Y17" s="225" t="n">
        <f aca="false">$A17*Articulos!AM17</f>
        <v>0</v>
      </c>
      <c r="Z17" s="225" t="n">
        <f aca="false">$A17*Articulos!AN17</f>
        <v>0</v>
      </c>
      <c r="AA17" s="225" t="n">
        <f aca="false">$A17*Articulos!AO17</f>
        <v>0</v>
      </c>
      <c r="AB17" s="225" t="n">
        <f aca="false">$A17*Articulos!AP17</f>
        <v>0</v>
      </c>
      <c r="AC17" s="225" t="n">
        <f aca="false">$A17*Articulos!AQ17</f>
        <v>0</v>
      </c>
      <c r="AD17" s="225" t="n">
        <f aca="false">$A17*Articulos!AR17</f>
        <v>0</v>
      </c>
      <c r="AE17" s="226" t="n">
        <f aca="false">$A17*Articulos!AS17</f>
        <v>0</v>
      </c>
      <c r="AF17" s="225" t="n">
        <f aca="false">$A17*Articulos!AT17</f>
        <v>0</v>
      </c>
      <c r="AG17" s="225" t="n">
        <f aca="false">$A17*Articulos!AU17</f>
        <v>0</v>
      </c>
      <c r="AH17" s="225" t="n">
        <f aca="false">$A17*Articulos!AV17</f>
        <v>0</v>
      </c>
      <c r="AI17" s="225" t="n">
        <f aca="false">$A17*Articulos!AW17</f>
        <v>0</v>
      </c>
      <c r="AJ17" s="225" t="n">
        <f aca="false">$A17*Articulos!AX17</f>
        <v>0</v>
      </c>
      <c r="AK17" s="225" t="n">
        <f aca="false">$A17*Articulos!AY17</f>
        <v>0</v>
      </c>
      <c r="AL17" s="225" t="n">
        <f aca="false">$A17*Articulos!AZ17</f>
        <v>0</v>
      </c>
      <c r="AM17" s="226" t="n">
        <f aca="false">$A17*Articulos!BA17</f>
        <v>0</v>
      </c>
      <c r="AN17" s="0" t="n">
        <f aca="false">$A17*Articulos!AS17</f>
        <v>0</v>
      </c>
      <c r="AO17" s="0" t="n">
        <f aca="false">$A17*Articulos!AT17</f>
        <v>0</v>
      </c>
      <c r="AP17" s="0" t="n">
        <f aca="false">$A17*Articulos!AU17</f>
        <v>0</v>
      </c>
      <c r="AQ17" s="0" t="n">
        <f aca="false">$A17*Articulos!AV17</f>
        <v>0</v>
      </c>
      <c r="AR17" s="226" t="n">
        <f aca="false">$A17*Articulos!BF17</f>
        <v>0</v>
      </c>
      <c r="AS17" s="225" t="n">
        <f aca="false">$A17*Articulos!BG17</f>
        <v>0</v>
      </c>
      <c r="AT17" s="225" t="n">
        <f aca="false">$A17*Articulos!BH17</f>
        <v>0</v>
      </c>
      <c r="AU17" s="225" t="n">
        <f aca="false">$A17*Articulos!BI17</f>
        <v>0</v>
      </c>
      <c r="AV17" s="225" t="n">
        <f aca="false">$A17*Articulos!BJ17</f>
        <v>0</v>
      </c>
      <c r="AW17" s="225" t="n">
        <f aca="false">$A17*Articulos!BK17</f>
        <v>0</v>
      </c>
      <c r="AX17" s="225" t="n">
        <f aca="false">$A17*Articulos!BL17</f>
        <v>0</v>
      </c>
      <c r="AY17" s="225" t="n">
        <f aca="false">$A17*Articulos!BM17</f>
        <v>0</v>
      </c>
      <c r="AZ17" s="225" t="n">
        <f aca="false">$A17*Articulos!BN17</f>
        <v>0</v>
      </c>
      <c r="BA17" s="225" t="n">
        <f aca="false">$A17*Articulos!BO17</f>
        <v>0</v>
      </c>
      <c r="BB17" s="225" t="n">
        <f aca="false">$A17*Articulos!BQ17</f>
        <v>0</v>
      </c>
      <c r="BC17" s="225" t="n">
        <f aca="false">$A17*Articulos!BR17</f>
        <v>0</v>
      </c>
      <c r="BD17" s="226" t="n">
        <f aca="false">$A17*Articulos!BS17</f>
        <v>0</v>
      </c>
      <c r="BE17" s="0" t="n">
        <f aca="false">$A17*Articulos!BC17</f>
        <v>0</v>
      </c>
      <c r="BF17" s="0" t="n">
        <f aca="false">$A17*Articulos!BD17</f>
        <v>0</v>
      </c>
      <c r="BG17" s="0" t="n">
        <f aca="false">$A17*Articulos!BE17</f>
        <v>0</v>
      </c>
      <c r="BH17" s="0" t="n">
        <f aca="false">$A17*Articulos!BF17</f>
        <v>0</v>
      </c>
      <c r="BI17" s="0" t="n">
        <f aca="false">$A17*Articulos!BG17</f>
        <v>0</v>
      </c>
      <c r="BJ17" s="0" t="n">
        <f aca="false">$A17*Articulos!BH17</f>
        <v>0</v>
      </c>
      <c r="BK17" s="0" t="n">
        <f aca="false">$A17*Articulos!BI17</f>
        <v>0</v>
      </c>
      <c r="BL17" s="0" t="n">
        <f aca="false">$A17*Articulos!BJ17</f>
        <v>0</v>
      </c>
      <c r="BM17" s="226" t="n">
        <f aca="false">$A17*Articulos!CD17</f>
        <v>0</v>
      </c>
      <c r="BN17" s="225" t="n">
        <f aca="false">$A17*Articulos!CE17</f>
        <v>0</v>
      </c>
      <c r="BO17" s="225" t="n">
        <f aca="false">$A17*Articulos!CF17</f>
        <v>0</v>
      </c>
      <c r="BP17" s="225" t="n">
        <f aca="false">$A17*Articulos!CG17</f>
        <v>0</v>
      </c>
      <c r="BQ17" s="249" t="n">
        <f aca="false">$A17*Articulos!CI17</f>
        <v>0</v>
      </c>
      <c r="BR17" s="225"/>
      <c r="BS17" s="0" t="n">
        <f aca="false">Articulos!CU17*$A17</f>
        <v>0</v>
      </c>
      <c r="BT17" s="0" t="n">
        <f aca="false">Articulos!CV17*$A17</f>
        <v>0</v>
      </c>
      <c r="BU17" s="0" t="n">
        <f aca="false">Articulos!CW17*$A17</f>
        <v>2016</v>
      </c>
    </row>
    <row r="18" customFormat="false" ht="14.45" hidden="false" customHeight="false" outlineLevel="0" collapsed="false">
      <c r="A18" s="0" t="n">
        <f aca="false">E18*B18*C18*D18</f>
        <v>2020</v>
      </c>
      <c r="B18" s="0" t="n">
        <f aca="false">IF(EXACT(F$3,1),F18,1)</f>
        <v>1</v>
      </c>
      <c r="C18" s="0" t="n">
        <f aca="false">IF(EXACT(G$3,1),G18,1)</f>
        <v>1</v>
      </c>
      <c r="D18" s="0" t="n">
        <f aca="false">IF(EXACT(H$3,1),H18,1)</f>
        <v>1</v>
      </c>
      <c r="E18" s="0" t="n">
        <f aca="false">Articulos!H18</f>
        <v>2020</v>
      </c>
      <c r="F18" s="225" t="n">
        <f aca="false">Articulos!AF18</f>
        <v>0</v>
      </c>
      <c r="G18" s="225" t="str">
        <f aca="false">Articulos!AG18</f>
        <v>Intel Core i7</v>
      </c>
      <c r="H18" s="225" t="n">
        <f aca="false">Articulos!AQ18</f>
        <v>0</v>
      </c>
      <c r="J18" s="0" t="n">
        <f aca="false">$A18*Articulos!AC18</f>
        <v>28280</v>
      </c>
      <c r="K18" s="0" t="n">
        <f aca="false">$A18*Articulos!AD18</f>
        <v>0</v>
      </c>
      <c r="L18" s="0" t="n">
        <f aca="false">$A18*Articulos!AE18</f>
        <v>2020</v>
      </c>
      <c r="N18" s="0" t="n">
        <f aca="false">$A18*Articulos!BK18</f>
        <v>0</v>
      </c>
      <c r="O18" s="0" t="n">
        <f aca="false">$A18*Articulos!BL18</f>
        <v>0</v>
      </c>
      <c r="P18" s="0" t="n">
        <f aca="false">$A18*Articulos!BM18</f>
        <v>0</v>
      </c>
      <c r="R18" s="0" t="n">
        <f aca="false">$A18*Articulos!BN18</f>
        <v>0</v>
      </c>
      <c r="S18" s="0" t="n">
        <f aca="false">$A18*Articulos!BO18</f>
        <v>0</v>
      </c>
      <c r="T18" s="0" t="n">
        <f aca="false">$A18*Articulos!BQ18</f>
        <v>0</v>
      </c>
      <c r="U18" s="226" t="n">
        <f aca="false">$A18*Articulos!AI18</f>
        <v>0</v>
      </c>
      <c r="V18" s="225" t="n">
        <f aca="false">$A18*Articulos!AJ18</f>
        <v>0</v>
      </c>
      <c r="W18" s="225" t="n">
        <f aca="false">$A18*Articulos!AK18</f>
        <v>0</v>
      </c>
      <c r="X18" s="225" t="e">
        <f aca="false">$A18*Articulos!AL18</f>
        <v>#VALUE!</v>
      </c>
      <c r="Y18" s="225" t="n">
        <f aca="false">$A18*Articulos!AM18</f>
        <v>0</v>
      </c>
      <c r="Z18" s="225" t="n">
        <f aca="false">$A18*Articulos!AN18</f>
        <v>0</v>
      </c>
      <c r="AA18" s="225" t="n">
        <f aca="false">$A18*Articulos!AO18</f>
        <v>0</v>
      </c>
      <c r="AB18" s="225" t="n">
        <f aca="false">$A18*Articulos!AP18</f>
        <v>0</v>
      </c>
      <c r="AC18" s="225" t="n">
        <f aca="false">$A18*Articulos!AQ18</f>
        <v>0</v>
      </c>
      <c r="AD18" s="225" t="n">
        <f aca="false">$A18*Articulos!AR18</f>
        <v>0</v>
      </c>
      <c r="AE18" s="226" t="n">
        <f aca="false">$A18*Articulos!AS18</f>
        <v>0</v>
      </c>
      <c r="AF18" s="225" t="n">
        <f aca="false">$A18*Articulos!AT18</f>
        <v>0</v>
      </c>
      <c r="AG18" s="225" t="n">
        <f aca="false">$A18*Articulos!AU18</f>
        <v>0</v>
      </c>
      <c r="AH18" s="225" t="n">
        <f aca="false">$A18*Articulos!AV18</f>
        <v>0</v>
      </c>
      <c r="AI18" s="225" t="n">
        <f aca="false">$A18*Articulos!AW18</f>
        <v>0</v>
      </c>
      <c r="AJ18" s="225" t="n">
        <f aca="false">$A18*Articulos!AX18</f>
        <v>0</v>
      </c>
      <c r="AK18" s="225" t="n">
        <f aca="false">$A18*Articulos!AY18</f>
        <v>0</v>
      </c>
      <c r="AL18" s="225" t="n">
        <f aca="false">$A18*Articulos!AZ18</f>
        <v>0</v>
      </c>
      <c r="AM18" s="226" t="n">
        <f aca="false">$A18*Articulos!BA18</f>
        <v>0</v>
      </c>
      <c r="AN18" s="0" t="n">
        <f aca="false">$A18*Articulos!AS18</f>
        <v>0</v>
      </c>
      <c r="AO18" s="0" t="n">
        <f aca="false">$A18*Articulos!AT18</f>
        <v>0</v>
      </c>
      <c r="AP18" s="0" t="n">
        <f aca="false">$A18*Articulos!AU18</f>
        <v>0</v>
      </c>
      <c r="AQ18" s="0" t="n">
        <f aca="false">$A18*Articulos!AV18</f>
        <v>0</v>
      </c>
      <c r="AR18" s="226" t="n">
        <f aca="false">$A18*Articulos!BF18</f>
        <v>0</v>
      </c>
      <c r="AS18" s="225" t="n">
        <f aca="false">$A18*Articulos!BG18</f>
        <v>0</v>
      </c>
      <c r="AT18" s="225" t="n">
        <f aca="false">$A18*Articulos!BH18</f>
        <v>0</v>
      </c>
      <c r="AU18" s="225" t="n">
        <f aca="false">$A18*Articulos!BI18</f>
        <v>0</v>
      </c>
      <c r="AV18" s="225" t="n">
        <f aca="false">$A18*Articulos!BJ18</f>
        <v>0</v>
      </c>
      <c r="AW18" s="225" t="n">
        <f aca="false">$A18*Articulos!BK18</f>
        <v>0</v>
      </c>
      <c r="AX18" s="225" t="n">
        <f aca="false">$A18*Articulos!BL18</f>
        <v>0</v>
      </c>
      <c r="AY18" s="225" t="n">
        <f aca="false">$A18*Articulos!BM18</f>
        <v>0</v>
      </c>
      <c r="AZ18" s="225" t="n">
        <f aca="false">$A18*Articulos!BN18</f>
        <v>0</v>
      </c>
      <c r="BA18" s="225" t="n">
        <f aca="false">$A18*Articulos!BO18</f>
        <v>0</v>
      </c>
      <c r="BB18" s="225" t="n">
        <f aca="false">$A18*Articulos!BQ18</f>
        <v>0</v>
      </c>
      <c r="BC18" s="225" t="n">
        <f aca="false">$A18*Articulos!BR18</f>
        <v>0</v>
      </c>
      <c r="BD18" s="226" t="n">
        <f aca="false">$A18*Articulos!BS18</f>
        <v>0</v>
      </c>
      <c r="BE18" s="0" t="n">
        <f aca="false">$A18*Articulos!BC18</f>
        <v>0</v>
      </c>
      <c r="BF18" s="0" t="n">
        <f aca="false">$A18*Articulos!BD18</f>
        <v>0</v>
      </c>
      <c r="BG18" s="0" t="n">
        <f aca="false">$A18*Articulos!BE18</f>
        <v>0</v>
      </c>
      <c r="BH18" s="0" t="n">
        <f aca="false">$A18*Articulos!BF18</f>
        <v>0</v>
      </c>
      <c r="BI18" s="0" t="n">
        <f aca="false">$A18*Articulos!BG18</f>
        <v>0</v>
      </c>
      <c r="BJ18" s="0" t="n">
        <f aca="false">$A18*Articulos!BH18</f>
        <v>0</v>
      </c>
      <c r="BK18" s="0" t="n">
        <f aca="false">$A18*Articulos!BI18</f>
        <v>0</v>
      </c>
      <c r="BL18" s="0" t="n">
        <f aca="false">$A18*Articulos!BJ18</f>
        <v>0</v>
      </c>
      <c r="BM18" s="226" t="n">
        <f aca="false">$A18*Articulos!CD18</f>
        <v>0</v>
      </c>
      <c r="BN18" s="225" t="n">
        <f aca="false">$A18*Articulos!CE18</f>
        <v>0</v>
      </c>
      <c r="BO18" s="225" t="n">
        <f aca="false">$A18*Articulos!CF18</f>
        <v>0</v>
      </c>
      <c r="BP18" s="225" t="n">
        <f aca="false">$A18*Articulos!CG18</f>
        <v>0</v>
      </c>
      <c r="BQ18" s="249" t="n">
        <f aca="false">$A18*Articulos!CI18</f>
        <v>2020</v>
      </c>
      <c r="BR18" s="225"/>
      <c r="BS18" s="0" t="n">
        <f aca="false">Articulos!CU18*$A18</f>
        <v>0</v>
      </c>
      <c r="BT18" s="0" t="n">
        <f aca="false">Articulos!CV18*$A18</f>
        <v>0</v>
      </c>
      <c r="BU18" s="0" t="n">
        <f aca="false">Articulos!CW18*$A18</f>
        <v>0</v>
      </c>
    </row>
    <row r="19" customFormat="false" ht="14.45" hidden="false" customHeight="false" outlineLevel="0" collapsed="false">
      <c r="A19" s="0" t="n">
        <f aca="false">E19*B19*C19*D19</f>
        <v>2022</v>
      </c>
      <c r="B19" s="0" t="n">
        <f aca="false">IF(EXACT(F$3,1),F19,1)</f>
        <v>1</v>
      </c>
      <c r="C19" s="0" t="n">
        <f aca="false">IF(EXACT(G$3,1),G19,1)</f>
        <v>1</v>
      </c>
      <c r="D19" s="0" t="n">
        <f aca="false">IF(EXACT(H$3,1),H19,1)</f>
        <v>1</v>
      </c>
      <c r="E19" s="0" t="n">
        <f aca="false">Articulos!H19</f>
        <v>2022</v>
      </c>
      <c r="F19" s="225" t="n">
        <f aca="false">Articulos!AF19</f>
        <v>1</v>
      </c>
      <c r="G19" s="225" t="str">
        <f aca="false">Articulos!AH18</f>
        <v>Nvidia GeForce 940MX</v>
      </c>
      <c r="H19" s="225" t="n">
        <f aca="false">Articulos!AQ19</f>
        <v>0</v>
      </c>
      <c r="J19" s="0" t="n">
        <f aca="false">$A19*Articulos!AC19</f>
        <v>30330</v>
      </c>
      <c r="K19" s="0" t="n">
        <f aca="false">$A19*Articulos!AD19</f>
        <v>2022</v>
      </c>
      <c r="L19" s="0" t="n">
        <f aca="false">$A19*Articulos!AE19</f>
        <v>0</v>
      </c>
      <c r="N19" s="0" t="n">
        <f aca="false">$A19*Articulos!BK19</f>
        <v>0</v>
      </c>
      <c r="O19" s="0" t="n">
        <f aca="false">$A19*Articulos!BL19</f>
        <v>0</v>
      </c>
      <c r="P19" s="0" t="n">
        <f aca="false">$A19*Articulos!BM19</f>
        <v>0</v>
      </c>
      <c r="R19" s="0" t="n">
        <f aca="false">$A19*Articulos!BN19</f>
        <v>0</v>
      </c>
      <c r="S19" s="0" t="n">
        <f aca="false">$A19*Articulos!BO19</f>
        <v>0</v>
      </c>
      <c r="T19" s="0" t="n">
        <f aca="false">$A19*Articulos!BQ19</f>
        <v>0</v>
      </c>
      <c r="U19" s="226" t="n">
        <f aca="false">$A19*Articulos!AI19</f>
        <v>0</v>
      </c>
      <c r="V19" s="225" t="n">
        <f aca="false">$A19*Articulos!AJ19</f>
        <v>0</v>
      </c>
      <c r="W19" s="225" t="n">
        <f aca="false">$A19*Articulos!AK19</f>
        <v>0</v>
      </c>
      <c r="X19" s="225" t="n">
        <f aca="false">$A19*Articulos!AL19</f>
        <v>0</v>
      </c>
      <c r="Y19" s="225" t="n">
        <f aca="false">$A19*Articulos!AM19</f>
        <v>0</v>
      </c>
      <c r="Z19" s="225" t="n">
        <f aca="false">$A19*Articulos!AN19</f>
        <v>0</v>
      </c>
      <c r="AA19" s="225" t="n">
        <f aca="false">$A19*Articulos!AO19</f>
        <v>0</v>
      </c>
      <c r="AB19" s="225" t="n">
        <f aca="false">$A19*Articulos!AP19</f>
        <v>0</v>
      </c>
      <c r="AC19" s="225" t="n">
        <f aca="false">$A19*Articulos!AQ19</f>
        <v>0</v>
      </c>
      <c r="AD19" s="225" t="n">
        <f aca="false">$A19*Articulos!AR19</f>
        <v>0</v>
      </c>
      <c r="AE19" s="226" t="n">
        <f aca="false">$A19*Articulos!AS19</f>
        <v>0</v>
      </c>
      <c r="AF19" s="225" t="n">
        <f aca="false">$A19*Articulos!AT19</f>
        <v>0</v>
      </c>
      <c r="AG19" s="225" t="n">
        <f aca="false">$A19*Articulos!AU19</f>
        <v>0</v>
      </c>
      <c r="AH19" s="225" t="n">
        <f aca="false">$A19*Articulos!AV19</f>
        <v>0</v>
      </c>
      <c r="AI19" s="225" t="n">
        <f aca="false">$A19*Articulos!AW19</f>
        <v>0</v>
      </c>
      <c r="AJ19" s="225" t="n">
        <f aca="false">$A19*Articulos!AX19</f>
        <v>0</v>
      </c>
      <c r="AK19" s="225" t="n">
        <f aca="false">$A19*Articulos!AY19</f>
        <v>0</v>
      </c>
      <c r="AL19" s="225" t="n">
        <f aca="false">$A19*Articulos!AZ19</f>
        <v>0</v>
      </c>
      <c r="AM19" s="226" t="n">
        <f aca="false">$A19*Articulos!BA19</f>
        <v>0</v>
      </c>
      <c r="AN19" s="0" t="n">
        <f aca="false">$A19*Articulos!AS19</f>
        <v>0</v>
      </c>
      <c r="AO19" s="0" t="n">
        <f aca="false">$A19*Articulos!AT19</f>
        <v>0</v>
      </c>
      <c r="AP19" s="0" t="n">
        <f aca="false">$A19*Articulos!AU19</f>
        <v>0</v>
      </c>
      <c r="AQ19" s="0" t="n">
        <f aca="false">$A19*Articulos!AV19</f>
        <v>0</v>
      </c>
      <c r="AR19" s="226" t="n">
        <f aca="false">$A19*Articulos!BF19</f>
        <v>0</v>
      </c>
      <c r="AS19" s="225" t="n">
        <f aca="false">$A19*Articulos!BG19</f>
        <v>0</v>
      </c>
      <c r="AT19" s="225" t="n">
        <f aca="false">$A19*Articulos!BH19</f>
        <v>0</v>
      </c>
      <c r="AU19" s="225" t="n">
        <f aca="false">$A19*Articulos!BI19</f>
        <v>0</v>
      </c>
      <c r="AV19" s="225" t="n">
        <f aca="false">$A19*Articulos!BJ19</f>
        <v>0</v>
      </c>
      <c r="AW19" s="225" t="n">
        <f aca="false">$A19*Articulos!BK19</f>
        <v>0</v>
      </c>
      <c r="AX19" s="225" t="n">
        <f aca="false">$A19*Articulos!BL19</f>
        <v>0</v>
      </c>
      <c r="AY19" s="225" t="n">
        <f aca="false">$A19*Articulos!BM19</f>
        <v>0</v>
      </c>
      <c r="AZ19" s="225" t="n">
        <f aca="false">$A19*Articulos!BN19</f>
        <v>0</v>
      </c>
      <c r="BA19" s="225" t="n">
        <f aca="false">$A19*Articulos!BO19</f>
        <v>0</v>
      </c>
      <c r="BB19" s="225" t="n">
        <f aca="false">$A19*Articulos!BQ19</f>
        <v>0</v>
      </c>
      <c r="BC19" s="225" t="n">
        <f aca="false">$A19*Articulos!BR19</f>
        <v>0</v>
      </c>
      <c r="BD19" s="226" t="n">
        <f aca="false">$A19*Articulos!BS19</f>
        <v>0</v>
      </c>
      <c r="BE19" s="0" t="n">
        <f aca="false">$A19*Articulos!BC19</f>
        <v>0</v>
      </c>
      <c r="BF19" s="0" t="n">
        <f aca="false">$A19*Articulos!BD19</f>
        <v>0</v>
      </c>
      <c r="BG19" s="0" t="n">
        <f aca="false">$A19*Articulos!BE19</f>
        <v>0</v>
      </c>
      <c r="BH19" s="0" t="n">
        <f aca="false">$A19*Articulos!BF19</f>
        <v>0</v>
      </c>
      <c r="BI19" s="0" t="n">
        <f aca="false">$A19*Articulos!BG19</f>
        <v>0</v>
      </c>
      <c r="BJ19" s="0" t="n">
        <f aca="false">$A19*Articulos!BH19</f>
        <v>0</v>
      </c>
      <c r="BK19" s="0" t="n">
        <f aca="false">$A19*Articulos!BI19</f>
        <v>0</v>
      </c>
      <c r="BL19" s="0" t="n">
        <f aca="false">$A19*Articulos!BJ19</f>
        <v>0</v>
      </c>
      <c r="BM19" s="226" t="n">
        <f aca="false">$A19*Articulos!CD19</f>
        <v>2022</v>
      </c>
      <c r="BN19" s="225" t="n">
        <f aca="false">$A19*Articulos!CE19</f>
        <v>0</v>
      </c>
      <c r="BO19" s="225" t="n">
        <f aca="false">$A19*Articulos!CF19</f>
        <v>0</v>
      </c>
      <c r="BP19" s="225" t="n">
        <f aca="false">$A19*Articulos!CG19</f>
        <v>2022</v>
      </c>
      <c r="BQ19" s="249" t="n">
        <f aca="false">$A19*Articulos!CI19</f>
        <v>0</v>
      </c>
      <c r="BR19" s="225"/>
      <c r="BS19" s="0" t="n">
        <f aca="false">Articulos!CU19*$A19</f>
        <v>0</v>
      </c>
      <c r="BT19" s="0" t="n">
        <f aca="false">Articulos!CV19*$A19</f>
        <v>2022</v>
      </c>
      <c r="BU19" s="0" t="n">
        <f aca="false">Articulos!CW19*$A19</f>
        <v>0</v>
      </c>
    </row>
    <row r="20" customFormat="false" ht="14.45" hidden="false" customHeight="false" outlineLevel="0" collapsed="false">
      <c r="A20" s="0" t="n">
        <f aca="false">E20*B20*C20*D20</f>
        <v>2021</v>
      </c>
      <c r="B20" s="0" t="n">
        <f aca="false">IF(EXACT(F$3,1),F20,1)</f>
        <v>1</v>
      </c>
      <c r="C20" s="0" t="n">
        <f aca="false">IF(EXACT(G$3,1),G20,1)</f>
        <v>1</v>
      </c>
      <c r="D20" s="0" t="n">
        <f aca="false">IF(EXACT(H$3,1),H20,1)</f>
        <v>1</v>
      </c>
      <c r="E20" s="0" t="n">
        <f aca="false">Articulos!H20</f>
        <v>2021</v>
      </c>
      <c r="F20" s="225" t="n">
        <f aca="false">Articulos!AF20</f>
        <v>0</v>
      </c>
      <c r="G20" s="225" t="n">
        <f aca="false">Articulos!AG20</f>
        <v>0</v>
      </c>
      <c r="H20" s="225" t="n">
        <f aca="false">Articulos!AQ20</f>
        <v>0</v>
      </c>
      <c r="J20" s="0" t="n">
        <f aca="false">$A20*Articulos!AC20</f>
        <v>32336</v>
      </c>
      <c r="K20" s="0" t="n">
        <f aca="false">$A20*Articulos!AD20</f>
        <v>0</v>
      </c>
      <c r="L20" s="0" t="n">
        <f aca="false">$A20*Articulos!AE20</f>
        <v>0</v>
      </c>
      <c r="N20" s="0" t="n">
        <f aca="false">$A20*Articulos!BK20</f>
        <v>0</v>
      </c>
      <c r="O20" s="0" t="n">
        <f aca="false">$A20*Articulos!BL20</f>
        <v>0</v>
      </c>
      <c r="P20" s="0" t="n">
        <f aca="false">$A20*Articulos!BM20</f>
        <v>0</v>
      </c>
      <c r="R20" s="0" t="n">
        <f aca="false">$A20*Articulos!BN20</f>
        <v>0</v>
      </c>
      <c r="S20" s="0" t="n">
        <f aca="false">$A20*Articulos!BO20</f>
        <v>0</v>
      </c>
      <c r="T20" s="0" t="n">
        <f aca="false">$A20*Articulos!BQ20</f>
        <v>0</v>
      </c>
      <c r="U20" s="226" t="n">
        <f aca="false">$A20*Articulos!AI20</f>
        <v>0</v>
      </c>
      <c r="V20" s="225" t="n">
        <f aca="false">$A20*Articulos!AJ20</f>
        <v>0</v>
      </c>
      <c r="W20" s="225" t="n">
        <f aca="false">$A20*Articulos!AK20</f>
        <v>0</v>
      </c>
      <c r="X20" s="225" t="n">
        <f aca="false">$A20*Articulos!AL20</f>
        <v>0</v>
      </c>
      <c r="Y20" s="225" t="n">
        <f aca="false">$A20*Articulos!AM20</f>
        <v>0</v>
      </c>
      <c r="Z20" s="225" t="n">
        <f aca="false">$A20*Articulos!AN20</f>
        <v>0</v>
      </c>
      <c r="AA20" s="225" t="n">
        <f aca="false">$A20*Articulos!AO20</f>
        <v>0</v>
      </c>
      <c r="AB20" s="225" t="n">
        <f aca="false">$A20*Articulos!AP20</f>
        <v>0</v>
      </c>
      <c r="AC20" s="225" t="n">
        <f aca="false">$A20*Articulos!AQ20</f>
        <v>0</v>
      </c>
      <c r="AD20" s="225" t="n">
        <f aca="false">$A20*Articulos!AR20</f>
        <v>0</v>
      </c>
      <c r="AE20" s="226" t="n">
        <f aca="false">$A20*Articulos!AS20</f>
        <v>0</v>
      </c>
      <c r="AF20" s="225" t="n">
        <f aca="false">$A20*Articulos!AT20</f>
        <v>0</v>
      </c>
      <c r="AG20" s="225" t="n">
        <f aca="false">$A20*Articulos!AU20</f>
        <v>0</v>
      </c>
      <c r="AH20" s="225" t="n">
        <f aca="false">$A20*Articulos!AV20</f>
        <v>0</v>
      </c>
      <c r="AI20" s="225" t="n">
        <f aca="false">$A20*Articulos!AW20</f>
        <v>0</v>
      </c>
      <c r="AJ20" s="225" t="n">
        <f aca="false">$A20*Articulos!AX20</f>
        <v>0</v>
      </c>
      <c r="AK20" s="225" t="n">
        <f aca="false">$A20*Articulos!AY20</f>
        <v>0</v>
      </c>
      <c r="AL20" s="225" t="n">
        <f aca="false">$A20*Articulos!AZ20</f>
        <v>0</v>
      </c>
      <c r="AM20" s="226" t="n">
        <f aca="false">$A20*Articulos!BA20</f>
        <v>0</v>
      </c>
      <c r="AN20" s="0" t="n">
        <f aca="false">$A20*Articulos!AS20</f>
        <v>0</v>
      </c>
      <c r="AO20" s="0" t="n">
        <f aca="false">$A20*Articulos!AT20</f>
        <v>0</v>
      </c>
      <c r="AP20" s="0" t="n">
        <f aca="false">$A20*Articulos!AU20</f>
        <v>0</v>
      </c>
      <c r="AQ20" s="0" t="n">
        <f aca="false">$A20*Articulos!AV20</f>
        <v>0</v>
      </c>
      <c r="AR20" s="226" t="n">
        <f aca="false">$A20*Articulos!BF20</f>
        <v>0</v>
      </c>
      <c r="AS20" s="225" t="n">
        <f aca="false">$A20*Articulos!BG20</f>
        <v>0</v>
      </c>
      <c r="AT20" s="225" t="n">
        <f aca="false">$A20*Articulos!BH20</f>
        <v>0</v>
      </c>
      <c r="AU20" s="225" t="n">
        <f aca="false">$A20*Articulos!BI20</f>
        <v>0</v>
      </c>
      <c r="AV20" s="225" t="n">
        <f aca="false">$A20*Articulos!BJ20</f>
        <v>0</v>
      </c>
      <c r="AW20" s="225" t="n">
        <f aca="false">$A20*Articulos!BK20</f>
        <v>0</v>
      </c>
      <c r="AX20" s="225" t="n">
        <f aca="false">$A20*Articulos!BL20</f>
        <v>0</v>
      </c>
      <c r="AY20" s="225" t="n">
        <f aca="false">$A20*Articulos!BM20</f>
        <v>0</v>
      </c>
      <c r="AZ20" s="225" t="n">
        <f aca="false">$A20*Articulos!BN20</f>
        <v>0</v>
      </c>
      <c r="BA20" s="225" t="n">
        <f aca="false">$A20*Articulos!BO20</f>
        <v>0</v>
      </c>
      <c r="BB20" s="225" t="n">
        <f aca="false">$A20*Articulos!BQ20</f>
        <v>0</v>
      </c>
      <c r="BC20" s="225" t="n">
        <f aca="false">$A20*Articulos!BR20</f>
        <v>0</v>
      </c>
      <c r="BD20" s="226" t="n">
        <f aca="false">$A20*Articulos!BS20</f>
        <v>0</v>
      </c>
      <c r="BE20" s="0" t="n">
        <f aca="false">$A20*Articulos!BC20</f>
        <v>0</v>
      </c>
      <c r="BF20" s="0" t="n">
        <f aca="false">$A20*Articulos!BD20</f>
        <v>0</v>
      </c>
      <c r="BG20" s="0" t="n">
        <f aca="false">$A20*Articulos!BE20</f>
        <v>0</v>
      </c>
      <c r="BH20" s="0" t="n">
        <f aca="false">$A20*Articulos!BF20</f>
        <v>0</v>
      </c>
      <c r="BI20" s="0" t="n">
        <f aca="false">$A20*Articulos!BG20</f>
        <v>0</v>
      </c>
      <c r="BJ20" s="0" t="n">
        <f aca="false">$A20*Articulos!BH20</f>
        <v>0</v>
      </c>
      <c r="BK20" s="0" t="n">
        <f aca="false">$A20*Articulos!BI20</f>
        <v>0</v>
      </c>
      <c r="BL20" s="0" t="n">
        <f aca="false">$A20*Articulos!BJ20</f>
        <v>0</v>
      </c>
      <c r="BM20" s="226" t="n">
        <f aca="false">$A20*Articulos!CD20</f>
        <v>2021</v>
      </c>
      <c r="BN20" s="225" t="n">
        <f aca="false">$A20*Articulos!CE20</f>
        <v>0</v>
      </c>
      <c r="BO20" s="225" t="n">
        <f aca="false">$A20*Articulos!CF20</f>
        <v>2021</v>
      </c>
      <c r="BP20" s="225" t="n">
        <f aca="false">$A20*Articulos!CG20</f>
        <v>2021</v>
      </c>
      <c r="BQ20" s="249" t="n">
        <f aca="false">$A20*Articulos!CI20</f>
        <v>0</v>
      </c>
      <c r="BR20" s="225"/>
      <c r="BS20" s="0" t="n">
        <f aca="false">Articulos!CU20*$A20</f>
        <v>0</v>
      </c>
      <c r="BT20" s="0" t="n">
        <f aca="false">Articulos!CV20*$A20</f>
        <v>2021</v>
      </c>
      <c r="BU20" s="0" t="n">
        <f aca="false">Articulos!CW20*$A20</f>
        <v>0</v>
      </c>
    </row>
    <row r="21" customFormat="false" ht="14.45" hidden="false" customHeight="false" outlineLevel="0" collapsed="false">
      <c r="A21" s="0" t="n">
        <f aca="false">E21*B21*C21*D21</f>
        <v>2018</v>
      </c>
      <c r="B21" s="0" t="n">
        <f aca="false">IF(EXACT(F$3,1),F21,1)</f>
        <v>1</v>
      </c>
      <c r="C21" s="0" t="n">
        <f aca="false">IF(EXACT(G$3,1),G21,1)</f>
        <v>1</v>
      </c>
      <c r="D21" s="0" t="n">
        <f aca="false">IF(EXACT(H$3,1),H21,1)</f>
        <v>1</v>
      </c>
      <c r="E21" s="0" t="n">
        <f aca="false">Articulos!H21</f>
        <v>2018</v>
      </c>
      <c r="F21" s="225" t="n">
        <f aca="false">Articulos!AF21</f>
        <v>0</v>
      </c>
      <c r="G21" s="225" t="str">
        <f aca="false">Articulos!AG21</f>
        <v>Arduino Mega</v>
      </c>
      <c r="H21" s="225" t="n">
        <f aca="false">Articulos!AQ21</f>
        <v>0</v>
      </c>
      <c r="J21" s="0" t="n">
        <f aca="false">$A21*Articulos!AC21</f>
        <v>34306</v>
      </c>
      <c r="K21" s="0" t="n">
        <f aca="false">$A21*Articulos!AD21</f>
        <v>2018</v>
      </c>
      <c r="L21" s="0" t="n">
        <f aca="false">$A21*Articulos!AE21</f>
        <v>0</v>
      </c>
      <c r="N21" s="0" t="n">
        <f aca="false">$A21*Articulos!BK21</f>
        <v>0</v>
      </c>
      <c r="O21" s="0" t="n">
        <f aca="false">$A21*Articulos!BL21</f>
        <v>0</v>
      </c>
      <c r="P21" s="0" t="n">
        <f aca="false">$A21*Articulos!BM21</f>
        <v>0</v>
      </c>
      <c r="R21" s="0" t="n">
        <f aca="false">$A21*Articulos!BN21</f>
        <v>0</v>
      </c>
      <c r="S21" s="0" t="n">
        <f aca="false">$A21*Articulos!BO21</f>
        <v>0</v>
      </c>
      <c r="T21" s="0" t="n">
        <f aca="false">$A21*Articulos!BQ21</f>
        <v>0</v>
      </c>
      <c r="U21" s="226" t="e">
        <f aca="false">$A21*Articulos!AI21</f>
        <v>#VALUE!</v>
      </c>
      <c r="V21" s="225" t="n">
        <f aca="false">$A21*Articulos!AJ21</f>
        <v>0</v>
      </c>
      <c r="W21" s="225" t="n">
        <f aca="false">$A21*Articulos!AK21</f>
        <v>0</v>
      </c>
      <c r="X21" s="225" t="e">
        <f aca="false">$A21*Articulos!AL21</f>
        <v>#VALUE!</v>
      </c>
      <c r="Y21" s="225" t="e">
        <f aca="false">$A21*Articulos!AM21</f>
        <v>#VALUE!</v>
      </c>
      <c r="Z21" s="225" t="n">
        <f aca="false">$A21*Articulos!AN21</f>
        <v>0</v>
      </c>
      <c r="AA21" s="225" t="n">
        <f aca="false">$A21*Articulos!AO21</f>
        <v>0</v>
      </c>
      <c r="AB21" s="225" t="n">
        <f aca="false">$A21*Articulos!AP21</f>
        <v>0</v>
      </c>
      <c r="AC21" s="225" t="n">
        <f aca="false">$A21*Articulos!AQ21</f>
        <v>0</v>
      </c>
      <c r="AD21" s="225" t="n">
        <f aca="false">$A21*Articulos!AR21</f>
        <v>0</v>
      </c>
      <c r="AE21" s="226" t="n">
        <f aca="false">$A21*Articulos!AS21</f>
        <v>0</v>
      </c>
      <c r="AF21" s="225" t="n">
        <f aca="false">$A21*Articulos!AT21</f>
        <v>0</v>
      </c>
      <c r="AG21" s="225" t="n">
        <f aca="false">$A21*Articulos!AU21</f>
        <v>0</v>
      </c>
      <c r="AH21" s="225" t="n">
        <f aca="false">$A21*Articulos!AV21</f>
        <v>0</v>
      </c>
      <c r="AI21" s="225" t="n">
        <f aca="false">$A21*Articulos!AW21</f>
        <v>0</v>
      </c>
      <c r="AJ21" s="225" t="n">
        <f aca="false">$A21*Articulos!AX21</f>
        <v>0</v>
      </c>
      <c r="AK21" s="225" t="n">
        <f aca="false">$A21*Articulos!AY21</f>
        <v>0</v>
      </c>
      <c r="AL21" s="225" t="n">
        <f aca="false">$A21*Articulos!AZ21</f>
        <v>0</v>
      </c>
      <c r="AM21" s="226" t="n">
        <f aca="false">$A21*Articulos!BA21</f>
        <v>0</v>
      </c>
      <c r="AN21" s="0" t="n">
        <f aca="false">$A21*Articulos!AS21</f>
        <v>0</v>
      </c>
      <c r="AO21" s="0" t="n">
        <f aca="false">$A21*Articulos!AT21</f>
        <v>0</v>
      </c>
      <c r="AP21" s="0" t="n">
        <f aca="false">$A21*Articulos!AU21</f>
        <v>0</v>
      </c>
      <c r="AQ21" s="0" t="n">
        <f aca="false">$A21*Articulos!AV21</f>
        <v>0</v>
      </c>
      <c r="AR21" s="226" t="n">
        <f aca="false">$A21*Articulos!BF21</f>
        <v>0</v>
      </c>
      <c r="AS21" s="225" t="n">
        <f aca="false">$A21*Articulos!BG21</f>
        <v>0</v>
      </c>
      <c r="AT21" s="225" t="n">
        <f aca="false">$A21*Articulos!BH21</f>
        <v>0</v>
      </c>
      <c r="AU21" s="225" t="n">
        <f aca="false">$A21*Articulos!BI21</f>
        <v>0</v>
      </c>
      <c r="AV21" s="225" t="n">
        <f aca="false">$A21*Articulos!BJ21</f>
        <v>0</v>
      </c>
      <c r="AW21" s="225" t="n">
        <f aca="false">$A21*Articulos!BK21</f>
        <v>0</v>
      </c>
      <c r="AX21" s="225" t="n">
        <f aca="false">$A21*Articulos!BL21</f>
        <v>0</v>
      </c>
      <c r="AY21" s="225" t="n">
        <f aca="false">$A21*Articulos!BM21</f>
        <v>0</v>
      </c>
      <c r="AZ21" s="225" t="n">
        <f aca="false">$A21*Articulos!BN21</f>
        <v>0</v>
      </c>
      <c r="BA21" s="225" t="n">
        <f aca="false">$A21*Articulos!BO21</f>
        <v>0</v>
      </c>
      <c r="BB21" s="225" t="n">
        <f aca="false">$A21*Articulos!BQ21</f>
        <v>0</v>
      </c>
      <c r="BC21" s="225" t="n">
        <f aca="false">$A21*Articulos!BR21</f>
        <v>0</v>
      </c>
      <c r="BD21" s="226" t="n">
        <f aca="false">$A21*Articulos!BS21</f>
        <v>0</v>
      </c>
      <c r="BE21" s="0" t="n">
        <f aca="false">$A21*Articulos!BC21</f>
        <v>2018</v>
      </c>
      <c r="BF21" s="0" t="n">
        <f aca="false">$A21*Articulos!BD21</f>
        <v>0</v>
      </c>
      <c r="BG21" s="0" t="n">
        <f aca="false">$A21*Articulos!BE21</f>
        <v>2018</v>
      </c>
      <c r="BH21" s="0" t="n">
        <f aca="false">$A21*Articulos!BF21</f>
        <v>0</v>
      </c>
      <c r="BI21" s="0" t="n">
        <f aca="false">$A21*Articulos!BG21</f>
        <v>0</v>
      </c>
      <c r="BJ21" s="0" t="n">
        <f aca="false">$A21*Articulos!BH21</f>
        <v>0</v>
      </c>
      <c r="BK21" s="0" t="n">
        <f aca="false">$A21*Articulos!BI21</f>
        <v>0</v>
      </c>
      <c r="BL21" s="0" t="n">
        <f aca="false">$A21*Articulos!BJ21</f>
        <v>0</v>
      </c>
      <c r="BM21" s="226" t="n">
        <f aca="false">$A21*Articulos!CD21</f>
        <v>2018</v>
      </c>
      <c r="BN21" s="225" t="n">
        <f aca="false">$A21*Articulos!CE21</f>
        <v>0</v>
      </c>
      <c r="BO21" s="225" t="n">
        <f aca="false">$A21*Articulos!CF21</f>
        <v>0</v>
      </c>
      <c r="BP21" s="225" t="n">
        <f aca="false">$A21*Articulos!CG21</f>
        <v>2018</v>
      </c>
      <c r="BQ21" s="249" t="n">
        <f aca="false">$A21*Articulos!CI21</f>
        <v>2018</v>
      </c>
      <c r="BR21" s="225"/>
      <c r="BS21" s="0" t="n">
        <f aca="false">Articulos!CU21*$A21</f>
        <v>0</v>
      </c>
      <c r="BT21" s="0" t="n">
        <f aca="false">Articulos!CV21*$A21</f>
        <v>2018</v>
      </c>
      <c r="BU21" s="0" t="n">
        <f aca="false">Articulos!CW21*$A21</f>
        <v>0</v>
      </c>
    </row>
    <row r="22" customFormat="false" ht="14.45" hidden="false" customHeight="false" outlineLevel="0" collapsed="false">
      <c r="A22" s="0" t="n">
        <f aca="false">E22*B22*C22*D22</f>
        <v>2018</v>
      </c>
      <c r="B22" s="0" t="n">
        <f aca="false">IF(EXACT(F$3,1),F22,1)</f>
        <v>1</v>
      </c>
      <c r="C22" s="0" t="n">
        <f aca="false">IF(EXACT(G$3,1),G22,1)</f>
        <v>1</v>
      </c>
      <c r="D22" s="0" t="n">
        <f aca="false">IF(EXACT(H$3,1),H22,1)</f>
        <v>1</v>
      </c>
      <c r="E22" s="0" t="n">
        <f aca="false">Articulos!H22</f>
        <v>2018</v>
      </c>
      <c r="F22" s="225" t="n">
        <f aca="false">Articulos!AF22</f>
        <v>0</v>
      </c>
      <c r="G22" s="225" t="n">
        <f aca="false">Articulos!AG22</f>
        <v>0</v>
      </c>
      <c r="H22" s="225" t="n">
        <f aca="false">Articulos!AQ22</f>
        <v>0</v>
      </c>
      <c r="J22" s="0" t="n">
        <f aca="false">$A22*Articulos!AC22</f>
        <v>36324</v>
      </c>
      <c r="K22" s="0" t="n">
        <f aca="false">$A22*Articulos!AD22</f>
        <v>0</v>
      </c>
      <c r="L22" s="0" t="n">
        <f aca="false">$A22*Articulos!AE22</f>
        <v>0</v>
      </c>
      <c r="N22" s="0" t="n">
        <f aca="false">$A22*Articulos!BK22</f>
        <v>0</v>
      </c>
      <c r="O22" s="0" t="n">
        <f aca="false">$A22*Articulos!BL22</f>
        <v>0</v>
      </c>
      <c r="P22" s="0" t="n">
        <f aca="false">$A22*Articulos!BM22</f>
        <v>0</v>
      </c>
      <c r="R22" s="0" t="n">
        <f aca="false">$A22*Articulos!BN22</f>
        <v>0</v>
      </c>
      <c r="S22" s="0" t="n">
        <f aca="false">$A22*Articulos!BO22</f>
        <v>0</v>
      </c>
      <c r="T22" s="0" t="n">
        <f aca="false">$A22*Articulos!BQ22</f>
        <v>0</v>
      </c>
      <c r="U22" s="226" t="n">
        <f aca="false">$A22*Articulos!AI22</f>
        <v>0</v>
      </c>
      <c r="V22" s="225" t="n">
        <f aca="false">$A22*Articulos!AJ22</f>
        <v>0</v>
      </c>
      <c r="W22" s="225" t="n">
        <f aca="false">$A22*Articulos!AK22</f>
        <v>0</v>
      </c>
      <c r="X22" s="225" t="e">
        <f aca="false">$A22*Articulos!AL22</f>
        <v>#VALUE!</v>
      </c>
      <c r="Y22" s="225" t="n">
        <f aca="false">$A22*Articulos!AM22</f>
        <v>0</v>
      </c>
      <c r="Z22" s="225" t="n">
        <f aca="false">$A22*Articulos!AN22</f>
        <v>0</v>
      </c>
      <c r="AA22" s="225" t="n">
        <f aca="false">$A22*Articulos!AO22</f>
        <v>0</v>
      </c>
      <c r="AB22" s="225" t="n">
        <f aca="false">$A22*Articulos!AP22</f>
        <v>0</v>
      </c>
      <c r="AC22" s="225" t="n">
        <f aca="false">$A22*Articulos!AQ22</f>
        <v>0</v>
      </c>
      <c r="AD22" s="225" t="n">
        <f aca="false">$A22*Articulos!AR22</f>
        <v>0</v>
      </c>
      <c r="AE22" s="226" t="n">
        <f aca="false">$A22*Articulos!AS22</f>
        <v>0</v>
      </c>
      <c r="AF22" s="225" t="n">
        <f aca="false">$A22*Articulos!AT22</f>
        <v>0</v>
      </c>
      <c r="AG22" s="225" t="n">
        <f aca="false">$A22*Articulos!AU22</f>
        <v>0</v>
      </c>
      <c r="AH22" s="225" t="n">
        <f aca="false">$A22*Articulos!AV22</f>
        <v>0</v>
      </c>
      <c r="AI22" s="225" t="n">
        <f aca="false">$A22*Articulos!AW22</f>
        <v>0</v>
      </c>
      <c r="AJ22" s="225" t="n">
        <f aca="false">$A22*Articulos!AX22</f>
        <v>0</v>
      </c>
      <c r="AK22" s="225" t="n">
        <f aca="false">$A22*Articulos!AY22</f>
        <v>0</v>
      </c>
      <c r="AL22" s="225" t="n">
        <f aca="false">$A22*Articulos!AZ22</f>
        <v>0</v>
      </c>
      <c r="AM22" s="226" t="n">
        <f aca="false">$A22*Articulos!BA22</f>
        <v>0</v>
      </c>
      <c r="AN22" s="0" t="n">
        <f aca="false">$A22*Articulos!AS22</f>
        <v>0</v>
      </c>
      <c r="AO22" s="0" t="n">
        <f aca="false">$A22*Articulos!AT22</f>
        <v>0</v>
      </c>
      <c r="AP22" s="0" t="n">
        <f aca="false">$A22*Articulos!AU22</f>
        <v>0</v>
      </c>
      <c r="AQ22" s="0" t="n">
        <f aca="false">$A22*Articulos!AV22</f>
        <v>0</v>
      </c>
      <c r="AR22" s="226" t="n">
        <f aca="false">$A22*Articulos!BF22</f>
        <v>0</v>
      </c>
      <c r="AS22" s="225" t="n">
        <f aca="false">$A22*Articulos!BG22</f>
        <v>0</v>
      </c>
      <c r="AT22" s="225" t="n">
        <f aca="false">$A22*Articulos!BH22</f>
        <v>0</v>
      </c>
      <c r="AU22" s="225" t="n">
        <f aca="false">$A22*Articulos!BI22</f>
        <v>0</v>
      </c>
      <c r="AV22" s="225" t="n">
        <f aca="false">$A22*Articulos!BJ22</f>
        <v>0</v>
      </c>
      <c r="AW22" s="225" t="n">
        <f aca="false">$A22*Articulos!BK22</f>
        <v>0</v>
      </c>
      <c r="AX22" s="225" t="n">
        <f aca="false">$A22*Articulos!BL22</f>
        <v>0</v>
      </c>
      <c r="AY22" s="225" t="n">
        <f aca="false">$A22*Articulos!BM22</f>
        <v>0</v>
      </c>
      <c r="AZ22" s="225" t="n">
        <f aca="false">$A22*Articulos!BN22</f>
        <v>0</v>
      </c>
      <c r="BA22" s="225" t="n">
        <f aca="false">$A22*Articulos!BO22</f>
        <v>0</v>
      </c>
      <c r="BB22" s="225" t="n">
        <f aca="false">$A22*Articulos!BQ22</f>
        <v>0</v>
      </c>
      <c r="BC22" s="225" t="n">
        <f aca="false">$A22*Articulos!BR22</f>
        <v>0</v>
      </c>
      <c r="BD22" s="226" t="n">
        <f aca="false">$A22*Articulos!BS22</f>
        <v>0</v>
      </c>
      <c r="BE22" s="0" t="n">
        <f aca="false">$A22*Articulos!BC22</f>
        <v>0</v>
      </c>
      <c r="BF22" s="0" t="n">
        <f aca="false">$A22*Articulos!BD22</f>
        <v>2018</v>
      </c>
      <c r="BG22" s="0" t="n">
        <f aca="false">$A22*Articulos!BE22</f>
        <v>0</v>
      </c>
      <c r="BH22" s="0" t="n">
        <f aca="false">$A22*Articulos!BF22</f>
        <v>0</v>
      </c>
      <c r="BI22" s="0" t="n">
        <f aca="false">$A22*Articulos!BG22</f>
        <v>0</v>
      </c>
      <c r="BJ22" s="0" t="n">
        <f aca="false">$A22*Articulos!BH22</f>
        <v>0</v>
      </c>
      <c r="BK22" s="0" t="n">
        <f aca="false">$A22*Articulos!BI22</f>
        <v>0</v>
      </c>
      <c r="BL22" s="0" t="n">
        <f aca="false">$A22*Articulos!BJ22</f>
        <v>0</v>
      </c>
      <c r="BM22" s="226" t="n">
        <f aca="false">$A22*Articulos!CD22</f>
        <v>0</v>
      </c>
      <c r="BN22" s="225" t="n">
        <f aca="false">$A22*Articulos!CE22</f>
        <v>0</v>
      </c>
      <c r="BO22" s="225" t="n">
        <f aca="false">$A22*Articulos!CF22</f>
        <v>0</v>
      </c>
      <c r="BP22" s="225" t="n">
        <f aca="false">$A22*Articulos!CG22</f>
        <v>0</v>
      </c>
      <c r="BQ22" s="249" t="n">
        <f aca="false">$A22*Articulos!CI22</f>
        <v>0</v>
      </c>
      <c r="BR22" s="225"/>
      <c r="BS22" s="0" t="n">
        <f aca="false">Articulos!CU22*$A22</f>
        <v>0</v>
      </c>
      <c r="BT22" s="0" t="n">
        <f aca="false">Articulos!CV22*$A22</f>
        <v>2018</v>
      </c>
      <c r="BU22" s="0" t="n">
        <f aca="false">Articulos!CW22*$A22</f>
        <v>0</v>
      </c>
    </row>
    <row r="23" customFormat="false" ht="14.45" hidden="false" customHeight="false" outlineLevel="0" collapsed="false">
      <c r="A23" s="0" t="n">
        <f aca="false">E23*B23*C23*D23</f>
        <v>2015</v>
      </c>
      <c r="B23" s="0" t="n">
        <f aca="false">IF(EXACT(F$3,1),F23,1)</f>
        <v>1</v>
      </c>
      <c r="C23" s="0" t="n">
        <f aca="false">IF(EXACT(G$3,1),G23,1)</f>
        <v>1</v>
      </c>
      <c r="D23" s="0" t="n">
        <f aca="false">IF(EXACT(H$3,1),H23,1)</f>
        <v>1</v>
      </c>
      <c r="E23" s="0" t="n">
        <f aca="false">Articulos!H23</f>
        <v>2015</v>
      </c>
      <c r="F23" s="225" t="n">
        <f aca="false">Articulos!AF23</f>
        <v>0</v>
      </c>
      <c r="G23" s="225" t="n">
        <f aca="false">Articulos!AG23</f>
        <v>0</v>
      </c>
      <c r="H23" s="225" t="n">
        <f aca="false">Articulos!AQ23</f>
        <v>0</v>
      </c>
      <c r="J23" s="0" t="n">
        <f aca="false">$A23*Articulos!AC23</f>
        <v>38285</v>
      </c>
      <c r="K23" s="0" t="n">
        <f aca="false">$A23*Articulos!AD23</f>
        <v>0</v>
      </c>
      <c r="L23" s="0" t="n">
        <f aca="false">$A23*Articulos!AE23</f>
        <v>0</v>
      </c>
      <c r="N23" s="0" t="n">
        <f aca="false">$A23*Articulos!BK23</f>
        <v>0</v>
      </c>
      <c r="O23" s="0" t="n">
        <f aca="false">$A23*Articulos!BL23</f>
        <v>0</v>
      </c>
      <c r="P23" s="0" t="n">
        <f aca="false">$A23*Articulos!BM23</f>
        <v>0</v>
      </c>
      <c r="R23" s="0" t="n">
        <f aca="false">$A23*Articulos!BN23</f>
        <v>0</v>
      </c>
      <c r="S23" s="0" t="n">
        <f aca="false">$A23*Articulos!BO23</f>
        <v>0</v>
      </c>
      <c r="T23" s="0" t="n">
        <f aca="false">$A23*Articulos!BQ23</f>
        <v>0</v>
      </c>
      <c r="U23" s="226" t="n">
        <f aca="false">$A23*Articulos!AI23</f>
        <v>0</v>
      </c>
      <c r="V23" s="225" t="n">
        <f aca="false">$A23*Articulos!AJ23</f>
        <v>0</v>
      </c>
      <c r="W23" s="225" t="n">
        <f aca="false">$A23*Articulos!AK23</f>
        <v>0</v>
      </c>
      <c r="X23" s="225" t="n">
        <f aca="false">$A23*Articulos!AL23</f>
        <v>0</v>
      </c>
      <c r="Y23" s="225" t="n">
        <f aca="false">$A23*Articulos!AM23</f>
        <v>0</v>
      </c>
      <c r="Z23" s="225" t="n">
        <f aca="false">$A23*Articulos!AN23</f>
        <v>0</v>
      </c>
      <c r="AA23" s="225" t="n">
        <f aca="false">$A23*Articulos!AO23</f>
        <v>0</v>
      </c>
      <c r="AB23" s="225" t="n">
        <f aca="false">$A23*Articulos!AP23</f>
        <v>0</v>
      </c>
      <c r="AC23" s="225" t="n">
        <f aca="false">$A23*Articulos!AQ23</f>
        <v>0</v>
      </c>
      <c r="AD23" s="225" t="n">
        <f aca="false">$A23*Articulos!AR23</f>
        <v>0</v>
      </c>
      <c r="AE23" s="226" t="n">
        <f aca="false">$A23*Articulos!AS23</f>
        <v>0</v>
      </c>
      <c r="AF23" s="225" t="n">
        <f aca="false">$A23*Articulos!AT23</f>
        <v>0</v>
      </c>
      <c r="AG23" s="225" t="n">
        <f aca="false">$A23*Articulos!AU23</f>
        <v>0</v>
      </c>
      <c r="AH23" s="225" t="n">
        <f aca="false">$A23*Articulos!AV23</f>
        <v>0</v>
      </c>
      <c r="AI23" s="225" t="n">
        <f aca="false">$A23*Articulos!AW23</f>
        <v>0</v>
      </c>
      <c r="AJ23" s="225" t="n">
        <f aca="false">$A23*Articulos!AX23</f>
        <v>0</v>
      </c>
      <c r="AK23" s="225" t="n">
        <f aca="false">$A23*Articulos!AY23</f>
        <v>0</v>
      </c>
      <c r="AL23" s="225" t="n">
        <f aca="false">$A23*Articulos!AZ23</f>
        <v>0</v>
      </c>
      <c r="AM23" s="226" t="n">
        <f aca="false">$A23*Articulos!BA23</f>
        <v>0</v>
      </c>
      <c r="AN23" s="0" t="n">
        <f aca="false">$A23*Articulos!AS23</f>
        <v>0</v>
      </c>
      <c r="AO23" s="0" t="n">
        <f aca="false">$A23*Articulos!AT23</f>
        <v>0</v>
      </c>
      <c r="AP23" s="0" t="n">
        <f aca="false">$A23*Articulos!AU23</f>
        <v>0</v>
      </c>
      <c r="AQ23" s="0" t="n">
        <f aca="false">$A23*Articulos!AV23</f>
        <v>0</v>
      </c>
      <c r="AR23" s="226" t="n">
        <f aca="false">$A23*Articulos!BF23</f>
        <v>0</v>
      </c>
      <c r="AS23" s="225" t="n">
        <f aca="false">$A23*Articulos!BG23</f>
        <v>0</v>
      </c>
      <c r="AT23" s="225" t="n">
        <f aca="false">$A23*Articulos!BH23</f>
        <v>0</v>
      </c>
      <c r="AU23" s="225" t="n">
        <f aca="false">$A23*Articulos!BI23</f>
        <v>0</v>
      </c>
      <c r="AV23" s="225" t="n">
        <f aca="false">$A23*Articulos!BJ23</f>
        <v>0</v>
      </c>
      <c r="AW23" s="225" t="n">
        <f aca="false">$A23*Articulos!BK23</f>
        <v>0</v>
      </c>
      <c r="AX23" s="225" t="n">
        <f aca="false">$A23*Articulos!BL23</f>
        <v>0</v>
      </c>
      <c r="AY23" s="225" t="n">
        <f aca="false">$A23*Articulos!BM23</f>
        <v>0</v>
      </c>
      <c r="AZ23" s="225" t="n">
        <f aca="false">$A23*Articulos!BN23</f>
        <v>0</v>
      </c>
      <c r="BA23" s="225" t="n">
        <f aca="false">$A23*Articulos!BO23</f>
        <v>0</v>
      </c>
      <c r="BB23" s="225" t="n">
        <f aca="false">$A23*Articulos!BQ23</f>
        <v>0</v>
      </c>
      <c r="BC23" s="225" t="n">
        <f aca="false">$A23*Articulos!BR23</f>
        <v>0</v>
      </c>
      <c r="BD23" s="226" t="n">
        <f aca="false">$A23*Articulos!BS23</f>
        <v>0</v>
      </c>
      <c r="BE23" s="0" t="n">
        <f aca="false">$A23*Articulos!BC23</f>
        <v>0</v>
      </c>
      <c r="BF23" s="0" t="n">
        <f aca="false">$A23*Articulos!BD23</f>
        <v>0</v>
      </c>
      <c r="BG23" s="0" t="n">
        <f aca="false">$A23*Articulos!BE23</f>
        <v>0</v>
      </c>
      <c r="BH23" s="0" t="n">
        <f aca="false">$A23*Articulos!BF23</f>
        <v>0</v>
      </c>
      <c r="BI23" s="0" t="n">
        <f aca="false">$A23*Articulos!BG23</f>
        <v>0</v>
      </c>
      <c r="BJ23" s="0" t="n">
        <f aca="false">$A23*Articulos!BH23</f>
        <v>0</v>
      </c>
      <c r="BK23" s="0" t="n">
        <f aca="false">$A23*Articulos!BI23</f>
        <v>0</v>
      </c>
      <c r="BL23" s="0" t="n">
        <f aca="false">$A23*Articulos!BJ23</f>
        <v>0</v>
      </c>
      <c r="BM23" s="226" t="n">
        <f aca="false">$A23*Articulos!CD23</f>
        <v>2015</v>
      </c>
      <c r="BN23" s="225" t="n">
        <f aca="false">$A23*Articulos!CE23</f>
        <v>0</v>
      </c>
      <c r="BO23" s="225" t="n">
        <f aca="false">$A23*Articulos!CF23</f>
        <v>0</v>
      </c>
      <c r="BP23" s="225" t="n">
        <f aca="false">$A23*Articulos!CG23</f>
        <v>0</v>
      </c>
      <c r="BQ23" s="249" t="n">
        <f aca="false">$A23*Articulos!CI23</f>
        <v>0</v>
      </c>
      <c r="BR23" s="225"/>
      <c r="BS23" s="0" t="n">
        <f aca="false">Articulos!CU23*$A23</f>
        <v>0</v>
      </c>
      <c r="BT23" s="0" t="n">
        <f aca="false">Articulos!CV23*$A23</f>
        <v>2015</v>
      </c>
      <c r="BU23" s="0" t="n">
        <f aca="false">Articulos!CW23*$A23</f>
        <v>0</v>
      </c>
    </row>
    <row r="24" customFormat="false" ht="14.45" hidden="false" customHeight="false" outlineLevel="0" collapsed="false">
      <c r="A24" s="0" t="n">
        <f aca="false">E24*B24*C24*D24</f>
        <v>2018</v>
      </c>
      <c r="B24" s="0" t="n">
        <f aca="false">IF(EXACT(F$3,1),F24,1)</f>
        <v>1</v>
      </c>
      <c r="C24" s="0" t="n">
        <f aca="false">IF(EXACT(G$3,1),G24,1)</f>
        <v>1</v>
      </c>
      <c r="D24" s="0" t="n">
        <f aca="false">IF(EXACT(H$3,1),H24,1)</f>
        <v>1</v>
      </c>
      <c r="E24" s="0" t="n">
        <f aca="false">Articulos!H24</f>
        <v>2018</v>
      </c>
      <c r="F24" s="225" t="n">
        <f aca="false">Articulos!AF24</f>
        <v>0</v>
      </c>
      <c r="G24" s="225" t="str">
        <f aca="false">Articulos!AG24</f>
        <v>Intel Core i5</v>
      </c>
      <c r="H24" s="225" t="n">
        <f aca="false">Articulos!AQ24</f>
        <v>0</v>
      </c>
      <c r="J24" s="0" t="n">
        <f aca="false">$A24*Articulos!AC24</f>
        <v>40360</v>
      </c>
      <c r="K24" s="0" t="n">
        <f aca="false">$A24*Articulos!AD24</f>
        <v>0</v>
      </c>
      <c r="L24" s="0" t="n">
        <f aca="false">$A24*Articulos!AE24</f>
        <v>2018</v>
      </c>
      <c r="N24" s="0" t="n">
        <f aca="false">$A24*Articulos!BK24</f>
        <v>0</v>
      </c>
      <c r="O24" s="0" t="n">
        <f aca="false">$A24*Articulos!BL24</f>
        <v>0</v>
      </c>
      <c r="P24" s="0" t="n">
        <f aca="false">$A24*Articulos!BM24</f>
        <v>0</v>
      </c>
      <c r="R24" s="0" t="n">
        <f aca="false">$A24*Articulos!BN24</f>
        <v>0</v>
      </c>
      <c r="S24" s="0" t="n">
        <f aca="false">$A24*Articulos!BO24</f>
        <v>0</v>
      </c>
      <c r="T24" s="0" t="n">
        <f aca="false">$A24*Articulos!BQ24</f>
        <v>0</v>
      </c>
      <c r="U24" s="226" t="n">
        <f aca="false">$A24*Articulos!AI24</f>
        <v>0</v>
      </c>
      <c r="V24" s="225" t="n">
        <f aca="false">$A24*Articulos!AJ24</f>
        <v>0</v>
      </c>
      <c r="W24" s="225" t="n">
        <f aca="false">$A24*Articulos!AK24</f>
        <v>0</v>
      </c>
      <c r="X24" s="225" t="e">
        <f aca="false">$A24*Articulos!AL24</f>
        <v>#VALUE!</v>
      </c>
      <c r="Y24" s="225" t="n">
        <f aca="false">$A24*Articulos!AM24</f>
        <v>0</v>
      </c>
      <c r="Z24" s="225" t="n">
        <f aca="false">$A24*Articulos!AN24</f>
        <v>0</v>
      </c>
      <c r="AA24" s="225" t="n">
        <f aca="false">$A24*Articulos!AO24</f>
        <v>0</v>
      </c>
      <c r="AB24" s="225" t="n">
        <f aca="false">$A24*Articulos!AP24</f>
        <v>0</v>
      </c>
      <c r="AC24" s="225" t="n">
        <f aca="false">$A24*Articulos!AQ24</f>
        <v>0</v>
      </c>
      <c r="AD24" s="225" t="n">
        <f aca="false">$A24*Articulos!AR24</f>
        <v>60540</v>
      </c>
      <c r="AE24" s="226" t="n">
        <f aca="false">$A24*Articulos!AS24</f>
        <v>0</v>
      </c>
      <c r="AF24" s="225" t="n">
        <f aca="false">$A24*Articulos!AT24</f>
        <v>0</v>
      </c>
      <c r="AG24" s="225" t="n">
        <f aca="false">$A24*Articulos!AU24</f>
        <v>2018</v>
      </c>
      <c r="AH24" s="225" t="n">
        <f aca="false">$A24*Articulos!AV24</f>
        <v>0</v>
      </c>
      <c r="AI24" s="225" t="n">
        <f aca="false">$A24*Articulos!AW24</f>
        <v>0</v>
      </c>
      <c r="AJ24" s="225" t="n">
        <f aca="false">$A24*Articulos!AX24</f>
        <v>0</v>
      </c>
      <c r="AK24" s="225" t="n">
        <f aca="false">$A24*Articulos!AY24</f>
        <v>0</v>
      </c>
      <c r="AL24" s="225" t="n">
        <f aca="false">$A24*Articulos!AZ24</f>
        <v>0</v>
      </c>
      <c r="AM24" s="226" t="n">
        <f aca="false">$A24*Articulos!BA24</f>
        <v>0</v>
      </c>
      <c r="AN24" s="0" t="n">
        <f aca="false">$A24*Articulos!AS24</f>
        <v>0</v>
      </c>
      <c r="AO24" s="0" t="n">
        <f aca="false">$A24*Articulos!AT24</f>
        <v>0</v>
      </c>
      <c r="AP24" s="0" t="n">
        <f aca="false">$A24*Articulos!AU24</f>
        <v>2018</v>
      </c>
      <c r="AQ24" s="0" t="n">
        <f aca="false">$A24*Articulos!AV24</f>
        <v>0</v>
      </c>
      <c r="AR24" s="226" t="n">
        <f aca="false">$A24*Articulos!BF24</f>
        <v>0</v>
      </c>
      <c r="AS24" s="225" t="n">
        <f aca="false">$A24*Articulos!BG24</f>
        <v>0</v>
      </c>
      <c r="AT24" s="225" t="e">
        <f aca="false">$A24*Articulos!BH24</f>
        <v>#VALUE!</v>
      </c>
      <c r="AU24" s="225" t="e">
        <f aca="false">$A24*Articulos!BI24</f>
        <v>#VALUE!</v>
      </c>
      <c r="AV24" s="225" t="n">
        <f aca="false">$A24*Articulos!BJ24</f>
        <v>0</v>
      </c>
      <c r="AW24" s="225" t="n">
        <f aca="false">$A24*Articulos!BK24</f>
        <v>0</v>
      </c>
      <c r="AX24" s="225" t="n">
        <f aca="false">$A24*Articulos!BL24</f>
        <v>0</v>
      </c>
      <c r="AY24" s="225" t="n">
        <f aca="false">$A24*Articulos!BM24</f>
        <v>0</v>
      </c>
      <c r="AZ24" s="225" t="n">
        <f aca="false">$A24*Articulos!BN24</f>
        <v>0</v>
      </c>
      <c r="BA24" s="225" t="n">
        <f aca="false">$A24*Articulos!BO24</f>
        <v>0</v>
      </c>
      <c r="BB24" s="225" t="n">
        <f aca="false">$A24*Articulos!BQ24</f>
        <v>0</v>
      </c>
      <c r="BC24" s="225" t="n">
        <f aca="false">$A24*Articulos!BR24</f>
        <v>0</v>
      </c>
      <c r="BD24" s="226" t="n">
        <f aca="false">$A24*Articulos!BS24</f>
        <v>0</v>
      </c>
      <c r="BE24" s="0" t="n">
        <f aca="false">$A24*Articulos!BC24</f>
        <v>0</v>
      </c>
      <c r="BF24" s="0" t="n">
        <f aca="false">$A24*Articulos!BD24</f>
        <v>0</v>
      </c>
      <c r="BG24" s="0" t="n">
        <f aca="false">$A24*Articulos!BE24</f>
        <v>0</v>
      </c>
      <c r="BH24" s="0" t="n">
        <f aca="false">$A24*Articulos!BF24</f>
        <v>0</v>
      </c>
      <c r="BI24" s="0" t="n">
        <f aca="false">$A24*Articulos!BG24</f>
        <v>0</v>
      </c>
      <c r="BJ24" s="0" t="e">
        <f aca="false">$A24*Articulos!BH24</f>
        <v>#VALUE!</v>
      </c>
      <c r="BK24" s="0" t="e">
        <f aca="false">$A24*Articulos!BI24</f>
        <v>#VALUE!</v>
      </c>
      <c r="BL24" s="0" t="n">
        <f aca="false">$A24*Articulos!BJ24</f>
        <v>0</v>
      </c>
      <c r="BM24" s="226" t="n">
        <f aca="false">$A24*Articulos!CD24</f>
        <v>0</v>
      </c>
      <c r="BN24" s="225" t="n">
        <f aca="false">$A24*Articulos!CE24</f>
        <v>0</v>
      </c>
      <c r="BO24" s="225" t="n">
        <f aca="false">$A24*Articulos!CF24</f>
        <v>0</v>
      </c>
      <c r="BP24" s="225" t="n">
        <f aca="false">$A24*Articulos!CG24</f>
        <v>0</v>
      </c>
      <c r="BQ24" s="249" t="n">
        <f aca="false">$A24*Articulos!CI24</f>
        <v>0</v>
      </c>
      <c r="BR24" s="225"/>
      <c r="BS24" s="0" t="n">
        <f aca="false">Articulos!CU24*$A24</f>
        <v>0</v>
      </c>
      <c r="BT24" s="0" t="n">
        <f aca="false">Articulos!CV24*$A24</f>
        <v>2018</v>
      </c>
      <c r="BU24" s="0" t="n">
        <f aca="false">Articulos!CW24*$A24</f>
        <v>0</v>
      </c>
    </row>
    <row r="25" customFormat="false" ht="14.45" hidden="false" customHeight="false" outlineLevel="0" collapsed="false">
      <c r="A25" s="0" t="n">
        <f aca="false">E25*B25*C25*D25</f>
        <v>2019</v>
      </c>
      <c r="B25" s="0" t="n">
        <f aca="false">IF(EXACT(F$3,1),F25,1)</f>
        <v>1</v>
      </c>
      <c r="C25" s="0" t="n">
        <f aca="false">IF(EXACT(G$3,1),G25,1)</f>
        <v>1</v>
      </c>
      <c r="D25" s="0" t="n">
        <f aca="false">IF(EXACT(H$3,1),H25,1)</f>
        <v>1</v>
      </c>
      <c r="E25" s="0" t="n">
        <f aca="false">Articulos!H25</f>
        <v>2019</v>
      </c>
      <c r="F25" s="225" t="n">
        <f aca="false">Articulos!AF25</f>
        <v>0</v>
      </c>
      <c r="G25" s="225" t="n">
        <f aca="false">Articulos!AG25</f>
        <v>0</v>
      </c>
      <c r="H25" s="225" t="n">
        <f aca="false">Articulos!AQ25</f>
        <v>0</v>
      </c>
      <c r="J25" s="0" t="n">
        <f aca="false">$A25*Articulos!AC25</f>
        <v>42399</v>
      </c>
      <c r="K25" s="0" t="n">
        <f aca="false">$A25*Articulos!AD25</f>
        <v>0</v>
      </c>
      <c r="L25" s="0" t="n">
        <f aca="false">$A25*Articulos!AE25</f>
        <v>0</v>
      </c>
      <c r="N25" s="0" t="n">
        <f aca="false">$A25*Articulos!BK25</f>
        <v>0</v>
      </c>
      <c r="O25" s="0" t="n">
        <f aca="false">$A25*Articulos!BL25</f>
        <v>0</v>
      </c>
      <c r="P25" s="0" t="n">
        <f aca="false">$A25*Articulos!BM25</f>
        <v>0</v>
      </c>
      <c r="R25" s="0" t="n">
        <f aca="false">$A25*Articulos!BN25</f>
        <v>0</v>
      </c>
      <c r="S25" s="0" t="n">
        <f aca="false">$A25*Articulos!BO25</f>
        <v>0</v>
      </c>
      <c r="T25" s="0" t="n">
        <f aca="false">$A25*Articulos!BQ25</f>
        <v>0</v>
      </c>
      <c r="U25" s="226" t="n">
        <f aca="false">$A25*Articulos!AI25</f>
        <v>0</v>
      </c>
      <c r="V25" s="225" t="n">
        <f aca="false">$A25*Articulos!AJ25</f>
        <v>0</v>
      </c>
      <c r="W25" s="225" t="n">
        <f aca="false">$A25*Articulos!AK25</f>
        <v>0</v>
      </c>
      <c r="X25" s="225" t="n">
        <f aca="false">$A25*Articulos!AL25</f>
        <v>0</v>
      </c>
      <c r="Y25" s="225" t="n">
        <f aca="false">$A25*Articulos!AM25</f>
        <v>0</v>
      </c>
      <c r="Z25" s="225" t="n">
        <f aca="false">$A25*Articulos!AN25</f>
        <v>0</v>
      </c>
      <c r="AA25" s="225" t="n">
        <f aca="false">$A25*Articulos!AO25</f>
        <v>0</v>
      </c>
      <c r="AB25" s="225" t="n">
        <f aca="false">$A25*Articulos!AP25</f>
        <v>0</v>
      </c>
      <c r="AC25" s="225" t="n">
        <f aca="false">$A25*Articulos!AQ25</f>
        <v>0</v>
      </c>
      <c r="AD25" s="225" t="n">
        <f aca="false">$A25*Articulos!AR25</f>
        <v>0</v>
      </c>
      <c r="AE25" s="226" t="n">
        <f aca="false">$A25*Articulos!AS25</f>
        <v>0</v>
      </c>
      <c r="AF25" s="225" t="n">
        <f aca="false">$A25*Articulos!AT25</f>
        <v>0</v>
      </c>
      <c r="AG25" s="225" t="n">
        <f aca="false">$A25*Articulos!AU25</f>
        <v>0</v>
      </c>
      <c r="AH25" s="225" t="n">
        <f aca="false">$A25*Articulos!AV25</f>
        <v>0</v>
      </c>
      <c r="AI25" s="225" t="n">
        <f aca="false">$A25*Articulos!AW25</f>
        <v>0</v>
      </c>
      <c r="AJ25" s="225" t="n">
        <f aca="false">$A25*Articulos!AX25</f>
        <v>0</v>
      </c>
      <c r="AK25" s="225" t="n">
        <f aca="false">$A25*Articulos!AY25</f>
        <v>0</v>
      </c>
      <c r="AL25" s="225" t="n">
        <f aca="false">$A25*Articulos!AZ25</f>
        <v>0</v>
      </c>
      <c r="AM25" s="226" t="n">
        <f aca="false">$A25*Articulos!BA25</f>
        <v>0</v>
      </c>
      <c r="AN25" s="0" t="n">
        <f aca="false">$A25*Articulos!AS25</f>
        <v>0</v>
      </c>
      <c r="AO25" s="0" t="n">
        <f aca="false">$A25*Articulos!AT25</f>
        <v>0</v>
      </c>
      <c r="AP25" s="0" t="n">
        <f aca="false">$A25*Articulos!AU25</f>
        <v>0</v>
      </c>
      <c r="AQ25" s="0" t="n">
        <f aca="false">$A25*Articulos!AV25</f>
        <v>0</v>
      </c>
      <c r="AR25" s="226" t="n">
        <f aca="false">$A25*Articulos!BF25</f>
        <v>0</v>
      </c>
      <c r="AS25" s="225" t="n">
        <f aca="false">$A25*Articulos!BG25</f>
        <v>0</v>
      </c>
      <c r="AT25" s="225" t="n">
        <f aca="false">$A25*Articulos!BH25</f>
        <v>0</v>
      </c>
      <c r="AU25" s="225" t="n">
        <f aca="false">$A25*Articulos!BI25</f>
        <v>0</v>
      </c>
      <c r="AV25" s="225" t="n">
        <f aca="false">$A25*Articulos!BJ25</f>
        <v>0</v>
      </c>
      <c r="AW25" s="225" t="n">
        <f aca="false">$A25*Articulos!BK25</f>
        <v>0</v>
      </c>
      <c r="AX25" s="225" t="n">
        <f aca="false">$A25*Articulos!BL25</f>
        <v>0</v>
      </c>
      <c r="AY25" s="225" t="n">
        <f aca="false">$A25*Articulos!BM25</f>
        <v>0</v>
      </c>
      <c r="AZ25" s="225" t="n">
        <f aca="false">$A25*Articulos!BN25</f>
        <v>0</v>
      </c>
      <c r="BA25" s="225" t="n">
        <f aca="false">$A25*Articulos!BO25</f>
        <v>0</v>
      </c>
      <c r="BB25" s="225" t="n">
        <f aca="false">$A25*Articulos!BQ25</f>
        <v>0</v>
      </c>
      <c r="BC25" s="225" t="n">
        <f aca="false">$A25*Articulos!BR25</f>
        <v>0</v>
      </c>
      <c r="BD25" s="226" t="n">
        <f aca="false">$A25*Articulos!BS25</f>
        <v>0</v>
      </c>
      <c r="BE25" s="0" t="n">
        <f aca="false">$A25*Articulos!BC25</f>
        <v>0</v>
      </c>
      <c r="BF25" s="0" t="n">
        <f aca="false">$A25*Articulos!BD25</f>
        <v>0</v>
      </c>
      <c r="BG25" s="0" t="n">
        <f aca="false">$A25*Articulos!BE25</f>
        <v>0</v>
      </c>
      <c r="BH25" s="0" t="n">
        <f aca="false">$A25*Articulos!BF25</f>
        <v>0</v>
      </c>
      <c r="BI25" s="0" t="n">
        <f aca="false">$A25*Articulos!BG25</f>
        <v>0</v>
      </c>
      <c r="BJ25" s="0" t="n">
        <f aca="false">$A25*Articulos!BH25</f>
        <v>0</v>
      </c>
      <c r="BK25" s="0" t="n">
        <f aca="false">$A25*Articulos!BI25</f>
        <v>0</v>
      </c>
      <c r="BL25" s="0" t="n">
        <f aca="false">$A25*Articulos!BJ25</f>
        <v>0</v>
      </c>
      <c r="BM25" s="226" t="n">
        <f aca="false">$A25*Articulos!CD25</f>
        <v>0</v>
      </c>
      <c r="BN25" s="225" t="n">
        <f aca="false">$A25*Articulos!CE25</f>
        <v>0</v>
      </c>
      <c r="BO25" s="225" t="n">
        <f aca="false">$A25*Articulos!CF25</f>
        <v>0</v>
      </c>
      <c r="BP25" s="225" t="n">
        <f aca="false">$A25*Articulos!CG25</f>
        <v>0</v>
      </c>
      <c r="BQ25" s="249" t="n">
        <f aca="false">$A25*Articulos!CI25</f>
        <v>0</v>
      </c>
      <c r="BR25" s="225"/>
      <c r="BS25" s="0" t="n">
        <f aca="false">Articulos!CU25*$A25</f>
        <v>0</v>
      </c>
      <c r="BT25" s="0" t="n">
        <f aca="false">Articulos!CV25*$A25</f>
        <v>0</v>
      </c>
      <c r="BU25" s="0" t="n">
        <f aca="false">Articulos!CW25*$A25</f>
        <v>2019</v>
      </c>
    </row>
    <row r="26" customFormat="false" ht="14.45" hidden="false" customHeight="false" outlineLevel="0" collapsed="false">
      <c r="A26" s="0" t="n">
        <f aca="false">E26*B26*C26*D26</f>
        <v>2019</v>
      </c>
      <c r="B26" s="0" t="n">
        <f aca="false">IF(EXACT(F$3,1),F26,1)</f>
        <v>1</v>
      </c>
      <c r="C26" s="0" t="n">
        <f aca="false">IF(EXACT(G$3,1),G26,1)</f>
        <v>1</v>
      </c>
      <c r="D26" s="0" t="n">
        <f aca="false">IF(EXACT(H$3,1),H26,1)</f>
        <v>1</v>
      </c>
      <c r="E26" s="0" t="n">
        <f aca="false">Articulos!H26</f>
        <v>2019</v>
      </c>
      <c r="F26" s="225" t="n">
        <f aca="false">Articulos!AF26</f>
        <v>0</v>
      </c>
      <c r="G26" s="225" t="n">
        <f aca="false">Articulos!AG26</f>
        <v>0</v>
      </c>
      <c r="H26" s="225" t="n">
        <f aca="false">Articulos!AQ26</f>
        <v>0</v>
      </c>
      <c r="J26" s="0" t="n">
        <f aca="false">$A26*Articulos!AC26</f>
        <v>44418</v>
      </c>
      <c r="K26" s="0" t="n">
        <f aca="false">$A26*Articulos!AD26</f>
        <v>0</v>
      </c>
      <c r="L26" s="0" t="n">
        <f aca="false">$A26*Articulos!AE26</f>
        <v>0</v>
      </c>
      <c r="N26" s="0" t="n">
        <f aca="false">$A26*Articulos!BK26</f>
        <v>0</v>
      </c>
      <c r="O26" s="0" t="n">
        <f aca="false">$A26*Articulos!BL26</f>
        <v>0</v>
      </c>
      <c r="P26" s="0" t="n">
        <f aca="false">$A26*Articulos!BM26</f>
        <v>0</v>
      </c>
      <c r="R26" s="0" t="n">
        <f aca="false">$A26*Articulos!BN26</f>
        <v>0</v>
      </c>
      <c r="S26" s="0" t="n">
        <f aca="false">$A26*Articulos!BO26</f>
        <v>0</v>
      </c>
      <c r="T26" s="0" t="n">
        <f aca="false">$A26*Articulos!BQ26</f>
        <v>0</v>
      </c>
      <c r="U26" s="226" t="n">
        <f aca="false">$A26*Articulos!AI26</f>
        <v>0</v>
      </c>
      <c r="V26" s="225" t="n">
        <f aca="false">$A26*Articulos!AJ26</f>
        <v>0</v>
      </c>
      <c r="W26" s="225" t="n">
        <f aca="false">$A26*Articulos!AK26</f>
        <v>0</v>
      </c>
      <c r="X26" s="225" t="n">
        <f aca="false">$A26*Articulos!AL26</f>
        <v>0</v>
      </c>
      <c r="Y26" s="225" t="n">
        <f aca="false">$A26*Articulos!AM26</f>
        <v>0</v>
      </c>
      <c r="Z26" s="225" t="n">
        <f aca="false">$A26*Articulos!AN26</f>
        <v>0</v>
      </c>
      <c r="AA26" s="225" t="n">
        <f aca="false">$A26*Articulos!AO26</f>
        <v>0</v>
      </c>
      <c r="AB26" s="225" t="n">
        <f aca="false">$A26*Articulos!AP26</f>
        <v>0</v>
      </c>
      <c r="AC26" s="225" t="n">
        <f aca="false">$A26*Articulos!AQ26</f>
        <v>0</v>
      </c>
      <c r="AD26" s="225" t="n">
        <f aca="false">$A26*Articulos!AR26</f>
        <v>0</v>
      </c>
      <c r="AE26" s="226" t="n">
        <f aca="false">$A26*Articulos!AS26</f>
        <v>0</v>
      </c>
      <c r="AF26" s="225" t="n">
        <f aca="false">$A26*Articulos!AT26</f>
        <v>0</v>
      </c>
      <c r="AG26" s="225" t="n">
        <f aca="false">$A26*Articulos!AU26</f>
        <v>0</v>
      </c>
      <c r="AH26" s="225" t="n">
        <f aca="false">$A26*Articulos!AV26</f>
        <v>0</v>
      </c>
      <c r="AI26" s="225" t="n">
        <f aca="false">$A26*Articulos!AW26</f>
        <v>0</v>
      </c>
      <c r="AJ26" s="225" t="n">
        <f aca="false">$A26*Articulos!AX26</f>
        <v>0</v>
      </c>
      <c r="AK26" s="225" t="n">
        <f aca="false">$A26*Articulos!AY26</f>
        <v>0</v>
      </c>
      <c r="AL26" s="225" t="n">
        <f aca="false">$A26*Articulos!AZ26</f>
        <v>0</v>
      </c>
      <c r="AM26" s="226" t="n">
        <f aca="false">$A26*Articulos!BA26</f>
        <v>0</v>
      </c>
      <c r="AN26" s="0" t="n">
        <f aca="false">$A26*Articulos!AS26</f>
        <v>0</v>
      </c>
      <c r="AO26" s="0" t="n">
        <f aca="false">$A26*Articulos!AT26</f>
        <v>0</v>
      </c>
      <c r="AP26" s="0" t="n">
        <f aca="false">$A26*Articulos!AU26</f>
        <v>0</v>
      </c>
      <c r="AQ26" s="0" t="n">
        <f aca="false">$A26*Articulos!AV26</f>
        <v>0</v>
      </c>
      <c r="AR26" s="226" t="n">
        <f aca="false">$A26*Articulos!BF26</f>
        <v>0</v>
      </c>
      <c r="AS26" s="225" t="n">
        <f aca="false">$A26*Articulos!BG26</f>
        <v>0</v>
      </c>
      <c r="AT26" s="225" t="n">
        <f aca="false">$A26*Articulos!BH26</f>
        <v>0</v>
      </c>
      <c r="AU26" s="225" t="n">
        <f aca="false">$A26*Articulos!BI26</f>
        <v>0</v>
      </c>
      <c r="AV26" s="225" t="n">
        <f aca="false">$A26*Articulos!BJ26</f>
        <v>0</v>
      </c>
      <c r="AW26" s="225" t="n">
        <f aca="false">$A26*Articulos!BK26</f>
        <v>0</v>
      </c>
      <c r="AX26" s="225" t="n">
        <f aca="false">$A26*Articulos!BL26</f>
        <v>0</v>
      </c>
      <c r="AY26" s="225" t="n">
        <f aca="false">$A26*Articulos!BM26</f>
        <v>0</v>
      </c>
      <c r="AZ26" s="225" t="n">
        <f aca="false">$A26*Articulos!BN26</f>
        <v>0</v>
      </c>
      <c r="BA26" s="225" t="n">
        <f aca="false">$A26*Articulos!BO26</f>
        <v>0</v>
      </c>
      <c r="BB26" s="225" t="n">
        <f aca="false">$A26*Articulos!BQ26</f>
        <v>0</v>
      </c>
      <c r="BC26" s="225" t="n">
        <f aca="false">$A26*Articulos!BR26</f>
        <v>0</v>
      </c>
      <c r="BD26" s="226" t="n">
        <f aca="false">$A26*Articulos!BS26</f>
        <v>0</v>
      </c>
      <c r="BE26" s="0" t="n">
        <f aca="false">$A26*Articulos!BC26</f>
        <v>0</v>
      </c>
      <c r="BF26" s="0" t="n">
        <f aca="false">$A26*Articulos!BD26</f>
        <v>0</v>
      </c>
      <c r="BG26" s="0" t="n">
        <f aca="false">$A26*Articulos!BE26</f>
        <v>0</v>
      </c>
      <c r="BH26" s="0" t="n">
        <f aca="false">$A26*Articulos!BF26</f>
        <v>0</v>
      </c>
      <c r="BI26" s="0" t="n">
        <f aca="false">$A26*Articulos!BG26</f>
        <v>0</v>
      </c>
      <c r="BJ26" s="0" t="n">
        <f aca="false">$A26*Articulos!BH26</f>
        <v>0</v>
      </c>
      <c r="BK26" s="0" t="n">
        <f aca="false">$A26*Articulos!BI26</f>
        <v>0</v>
      </c>
      <c r="BL26" s="0" t="n">
        <f aca="false">$A26*Articulos!BJ26</f>
        <v>0</v>
      </c>
      <c r="BM26" s="226" t="n">
        <f aca="false">$A26*Articulos!CD26</f>
        <v>2019</v>
      </c>
      <c r="BN26" s="225" t="n">
        <f aca="false">$A26*Articulos!CE26</f>
        <v>0</v>
      </c>
      <c r="BO26" s="225" t="n">
        <f aca="false">$A26*Articulos!CF26</f>
        <v>0</v>
      </c>
      <c r="BP26" s="225" t="n">
        <f aca="false">$A26*Articulos!CG26</f>
        <v>0</v>
      </c>
      <c r="BQ26" s="249" t="n">
        <f aca="false">$A26*Articulos!CI26</f>
        <v>2019</v>
      </c>
      <c r="BR26" s="225"/>
      <c r="BS26" s="0" t="n">
        <f aca="false">Articulos!CU26*$A26</f>
        <v>0</v>
      </c>
      <c r="BT26" s="0" t="n">
        <f aca="false">Articulos!CV26*$A26</f>
        <v>0</v>
      </c>
      <c r="BU26" s="0" t="n">
        <f aca="false">Articulos!CW26*$A26</f>
        <v>0</v>
      </c>
    </row>
    <row r="27" customFormat="false" ht="14.45" hidden="false" customHeight="false" outlineLevel="0" collapsed="false">
      <c r="A27" s="0" t="n">
        <f aca="false">E27*B27*C27*D27</f>
        <v>2020</v>
      </c>
      <c r="B27" s="0" t="n">
        <f aca="false">IF(EXACT(F$3,1),F27,1)</f>
        <v>1</v>
      </c>
      <c r="C27" s="0" t="n">
        <f aca="false">IF(EXACT(G$3,1),G27,1)</f>
        <v>1</v>
      </c>
      <c r="D27" s="0" t="n">
        <f aca="false">IF(EXACT(H$3,1),H27,1)</f>
        <v>1</v>
      </c>
      <c r="E27" s="0" t="n">
        <f aca="false">Articulos!H27</f>
        <v>2020</v>
      </c>
      <c r="F27" s="225" t="n">
        <f aca="false">Articulos!AF27</f>
        <v>0</v>
      </c>
      <c r="G27" s="225" t="n">
        <f aca="false">Articulos!AG27</f>
        <v>0</v>
      </c>
      <c r="H27" s="225" t="n">
        <f aca="false">Articulos!AQ27</f>
        <v>0</v>
      </c>
      <c r="J27" s="0" t="n">
        <f aca="false">$A27*Articulos!AC27</f>
        <v>46460</v>
      </c>
      <c r="K27" s="0" t="n">
        <f aca="false">$A27*Articulos!AD27</f>
        <v>0</v>
      </c>
      <c r="L27" s="0" t="n">
        <f aca="false">$A27*Articulos!AE27</f>
        <v>0</v>
      </c>
      <c r="N27" s="0" t="n">
        <f aca="false">$A27*Articulos!BK27</f>
        <v>0</v>
      </c>
      <c r="O27" s="0" t="n">
        <f aca="false">$A27*Articulos!BL27</f>
        <v>0</v>
      </c>
      <c r="P27" s="0" t="n">
        <f aca="false">$A27*Articulos!BM27</f>
        <v>0</v>
      </c>
      <c r="R27" s="0" t="n">
        <f aca="false">$A27*Articulos!BN27</f>
        <v>0</v>
      </c>
      <c r="S27" s="0" t="n">
        <f aca="false">$A27*Articulos!BO27</f>
        <v>0</v>
      </c>
      <c r="T27" s="0" t="n">
        <f aca="false">$A27*Articulos!BQ27</f>
        <v>0</v>
      </c>
      <c r="U27" s="226" t="n">
        <f aca="false">$A27*Articulos!AI27</f>
        <v>0</v>
      </c>
      <c r="V27" s="225" t="n">
        <f aca="false">$A27*Articulos!AJ27</f>
        <v>0</v>
      </c>
      <c r="W27" s="225" t="n">
        <f aca="false">$A27*Articulos!AK27</f>
        <v>0</v>
      </c>
      <c r="X27" s="225" t="n">
        <f aca="false">$A27*Articulos!AL27</f>
        <v>0</v>
      </c>
      <c r="Y27" s="225" t="n">
        <f aca="false">$A27*Articulos!AM27</f>
        <v>0</v>
      </c>
      <c r="Z27" s="225" t="n">
        <f aca="false">$A27*Articulos!AN27</f>
        <v>0</v>
      </c>
      <c r="AA27" s="225" t="n">
        <f aca="false">$A27*Articulos!AO27</f>
        <v>0</v>
      </c>
      <c r="AB27" s="225" t="n">
        <f aca="false">$A27*Articulos!AP27</f>
        <v>0</v>
      </c>
      <c r="AC27" s="225" t="n">
        <f aca="false">$A27*Articulos!AQ27</f>
        <v>0</v>
      </c>
      <c r="AD27" s="225" t="n">
        <f aca="false">$A27*Articulos!AR27</f>
        <v>0</v>
      </c>
      <c r="AE27" s="226" t="n">
        <f aca="false">$A27*Articulos!AS27</f>
        <v>0</v>
      </c>
      <c r="AF27" s="225" t="n">
        <f aca="false">$A27*Articulos!AT27</f>
        <v>0</v>
      </c>
      <c r="AG27" s="225" t="n">
        <f aca="false">$A27*Articulos!AU27</f>
        <v>0</v>
      </c>
      <c r="AH27" s="225" t="n">
        <f aca="false">$A27*Articulos!AV27</f>
        <v>0</v>
      </c>
      <c r="AI27" s="225" t="n">
        <f aca="false">$A27*Articulos!AW27</f>
        <v>0</v>
      </c>
      <c r="AJ27" s="225" t="n">
        <f aca="false">$A27*Articulos!AX27</f>
        <v>0</v>
      </c>
      <c r="AK27" s="225" t="n">
        <f aca="false">$A27*Articulos!AY27</f>
        <v>0</v>
      </c>
      <c r="AL27" s="225" t="n">
        <f aca="false">$A27*Articulos!AZ27</f>
        <v>0</v>
      </c>
      <c r="AM27" s="226" t="n">
        <f aca="false">$A27*Articulos!BA27</f>
        <v>0</v>
      </c>
      <c r="AN27" s="0" t="n">
        <f aca="false">$A27*Articulos!AS27</f>
        <v>0</v>
      </c>
      <c r="AO27" s="0" t="n">
        <f aca="false">$A27*Articulos!AT27</f>
        <v>0</v>
      </c>
      <c r="AP27" s="0" t="n">
        <f aca="false">$A27*Articulos!AU27</f>
        <v>0</v>
      </c>
      <c r="AQ27" s="0" t="n">
        <f aca="false">$A27*Articulos!AV27</f>
        <v>0</v>
      </c>
      <c r="AR27" s="226" t="n">
        <f aca="false">$A27*Articulos!BF27</f>
        <v>0</v>
      </c>
      <c r="AS27" s="225" t="n">
        <f aca="false">$A27*Articulos!BG27</f>
        <v>0</v>
      </c>
      <c r="AT27" s="225" t="n">
        <f aca="false">$A27*Articulos!BH27</f>
        <v>0</v>
      </c>
      <c r="AU27" s="225" t="n">
        <f aca="false">$A27*Articulos!BI27</f>
        <v>0</v>
      </c>
      <c r="AV27" s="225" t="n">
        <f aca="false">$A27*Articulos!BJ27</f>
        <v>0</v>
      </c>
      <c r="AW27" s="225" t="n">
        <f aca="false">$A27*Articulos!BK27</f>
        <v>0</v>
      </c>
      <c r="AX27" s="225" t="n">
        <f aca="false">$A27*Articulos!BL27</f>
        <v>0</v>
      </c>
      <c r="AY27" s="225" t="n">
        <f aca="false">$A27*Articulos!BM27</f>
        <v>0</v>
      </c>
      <c r="AZ27" s="225" t="n">
        <f aca="false">$A27*Articulos!BN27</f>
        <v>0</v>
      </c>
      <c r="BA27" s="225" t="n">
        <f aca="false">$A27*Articulos!BO27</f>
        <v>0</v>
      </c>
      <c r="BB27" s="225" t="n">
        <f aca="false">$A27*Articulos!BQ27</f>
        <v>0</v>
      </c>
      <c r="BC27" s="225" t="n">
        <f aca="false">$A27*Articulos!BR27</f>
        <v>0</v>
      </c>
      <c r="BD27" s="226" t="n">
        <f aca="false">$A27*Articulos!BS27</f>
        <v>0</v>
      </c>
      <c r="BE27" s="0" t="n">
        <f aca="false">$A27*Articulos!BC27</f>
        <v>0</v>
      </c>
      <c r="BF27" s="0" t="n">
        <f aca="false">$A27*Articulos!BD27</f>
        <v>0</v>
      </c>
      <c r="BG27" s="0" t="n">
        <f aca="false">$A27*Articulos!BE27</f>
        <v>0</v>
      </c>
      <c r="BH27" s="0" t="n">
        <f aca="false">$A27*Articulos!BF27</f>
        <v>0</v>
      </c>
      <c r="BI27" s="0" t="n">
        <f aca="false">$A27*Articulos!BG27</f>
        <v>0</v>
      </c>
      <c r="BJ27" s="0" t="n">
        <f aca="false">$A27*Articulos!BH27</f>
        <v>0</v>
      </c>
      <c r="BK27" s="0" t="n">
        <f aca="false">$A27*Articulos!BI27</f>
        <v>0</v>
      </c>
      <c r="BL27" s="0" t="n">
        <f aca="false">$A27*Articulos!BJ27</f>
        <v>0</v>
      </c>
      <c r="BM27" s="226" t="n">
        <f aca="false">$A27*Articulos!CD27</f>
        <v>2020</v>
      </c>
      <c r="BN27" s="225" t="n">
        <f aca="false">$A27*Articulos!CE27</f>
        <v>0</v>
      </c>
      <c r="BO27" s="225" t="n">
        <f aca="false">$A27*Articulos!CF27</f>
        <v>0</v>
      </c>
      <c r="BP27" s="225" t="n">
        <f aca="false">$A27*Articulos!CG27</f>
        <v>0</v>
      </c>
      <c r="BQ27" s="249" t="n">
        <f aca="false">$A27*Articulos!CI27</f>
        <v>0</v>
      </c>
      <c r="BR27" s="225"/>
      <c r="BS27" s="0" t="n">
        <f aca="false">Articulos!CU27*$A27</f>
        <v>0</v>
      </c>
      <c r="BT27" s="0" t="n">
        <f aca="false">Articulos!CV27*$A27</f>
        <v>0</v>
      </c>
      <c r="BU27" s="0" t="n">
        <f aca="false">Articulos!CW27*$A27</f>
        <v>0</v>
      </c>
    </row>
    <row r="28" customFormat="false" ht="14.45" hidden="false" customHeight="false" outlineLevel="0" collapsed="false">
      <c r="A28" s="0" t="n">
        <f aca="false">E28*B28*C28*D28</f>
        <v>2020</v>
      </c>
      <c r="B28" s="0" t="n">
        <f aca="false">IF(EXACT(F$3,1),F28,1)</f>
        <v>1</v>
      </c>
      <c r="C28" s="0" t="n">
        <f aca="false">IF(EXACT(G$3,1),G28,1)</f>
        <v>1</v>
      </c>
      <c r="D28" s="0" t="n">
        <f aca="false">IF(EXACT(H$3,1),H28,1)</f>
        <v>1</v>
      </c>
      <c r="E28" s="0" t="n">
        <f aca="false">Articulos!H28</f>
        <v>2020</v>
      </c>
      <c r="F28" s="225" t="n">
        <f aca="false">Articulos!AF28</f>
        <v>0</v>
      </c>
      <c r="G28" s="225" t="str">
        <f aca="false">Articulos!AG28</f>
        <v>Intel Core i7</v>
      </c>
      <c r="H28" s="225" t="n">
        <f aca="false">Articulos!AQ28</f>
        <v>0</v>
      </c>
      <c r="J28" s="0" t="n">
        <f aca="false">$A28*Articulos!AC28</f>
        <v>48480</v>
      </c>
      <c r="K28" s="0" t="n">
        <f aca="false">$A28*Articulos!AD28</f>
        <v>0</v>
      </c>
      <c r="L28" s="0" t="n">
        <f aca="false">$A28*Articulos!AE28</f>
        <v>2020</v>
      </c>
      <c r="N28" s="0" t="n">
        <f aca="false">$A28*Articulos!BK28</f>
        <v>0</v>
      </c>
      <c r="O28" s="0" t="n">
        <f aca="false">$A28*Articulos!BL28</f>
        <v>0</v>
      </c>
      <c r="P28" s="0" t="n">
        <f aca="false">$A28*Articulos!BM28</f>
        <v>0</v>
      </c>
      <c r="R28" s="0" t="n">
        <f aca="false">$A28*Articulos!BN28</f>
        <v>0</v>
      </c>
      <c r="S28" s="0" t="n">
        <f aca="false">$A28*Articulos!BO28</f>
        <v>0</v>
      </c>
      <c r="T28" s="0" t="n">
        <f aca="false">$A28*Articulos!BQ28</f>
        <v>0</v>
      </c>
      <c r="U28" s="226" t="n">
        <f aca="false">$A28*Articulos!AI28</f>
        <v>0</v>
      </c>
      <c r="V28" s="225" t="n">
        <f aca="false">$A28*Articulos!AJ28</f>
        <v>0</v>
      </c>
      <c r="W28" s="225" t="n">
        <f aca="false">$A28*Articulos!AK28</f>
        <v>0</v>
      </c>
      <c r="X28" s="225" t="e">
        <f aca="false">$A28*Articulos!AL28</f>
        <v>#VALUE!</v>
      </c>
      <c r="Y28" s="225" t="n">
        <f aca="false">$A28*Articulos!AM28</f>
        <v>0</v>
      </c>
      <c r="Z28" s="225" t="n">
        <f aca="false">$A28*Articulos!AN28</f>
        <v>0</v>
      </c>
      <c r="AA28" s="225" t="n">
        <f aca="false">$A28*Articulos!AO28</f>
        <v>0</v>
      </c>
      <c r="AB28" s="225" t="n">
        <f aca="false">$A28*Articulos!AP28</f>
        <v>0</v>
      </c>
      <c r="AC28" s="225" t="n">
        <f aca="false">$A28*Articulos!AQ28</f>
        <v>0</v>
      </c>
      <c r="AD28" s="225" t="n">
        <f aca="false">$A28*Articulos!AR28</f>
        <v>24240</v>
      </c>
      <c r="AE28" s="226" t="n">
        <f aca="false">$A28*Articulos!AS28</f>
        <v>0</v>
      </c>
      <c r="AF28" s="225" t="n">
        <f aca="false">$A28*Articulos!AT28</f>
        <v>0</v>
      </c>
      <c r="AG28" s="225" t="n">
        <f aca="false">$A28*Articulos!AU28</f>
        <v>0</v>
      </c>
      <c r="AH28" s="225" t="n">
        <f aca="false">$A28*Articulos!AV28</f>
        <v>0</v>
      </c>
      <c r="AI28" s="225" t="n">
        <f aca="false">$A28*Articulos!AW28</f>
        <v>0</v>
      </c>
      <c r="AJ28" s="225" t="n">
        <f aca="false">$A28*Articulos!AX28</f>
        <v>0</v>
      </c>
      <c r="AK28" s="225" t="n">
        <f aca="false">$A28*Articulos!AY28</f>
        <v>0</v>
      </c>
      <c r="AL28" s="225" t="n">
        <f aca="false">$A28*Articulos!AZ28</f>
        <v>0</v>
      </c>
      <c r="AM28" s="226" t="n">
        <f aca="false">$A28*Articulos!BA28</f>
        <v>0</v>
      </c>
      <c r="AN28" s="0" t="n">
        <f aca="false">$A28*Articulos!AS28</f>
        <v>0</v>
      </c>
      <c r="AO28" s="0" t="n">
        <f aca="false">$A28*Articulos!AT28</f>
        <v>0</v>
      </c>
      <c r="AP28" s="0" t="n">
        <f aca="false">$A28*Articulos!AU28</f>
        <v>0</v>
      </c>
      <c r="AQ28" s="0" t="n">
        <f aca="false">$A28*Articulos!AV28</f>
        <v>0</v>
      </c>
      <c r="AR28" s="226" t="n">
        <f aca="false">$A28*Articulos!BF28</f>
        <v>0</v>
      </c>
      <c r="AS28" s="225" t="n">
        <f aca="false">$A28*Articulos!BG28</f>
        <v>0</v>
      </c>
      <c r="AT28" s="225" t="e">
        <f aca="false">$A28*Articulos!BH28</f>
        <v>#VALUE!</v>
      </c>
      <c r="AU28" s="225" t="n">
        <f aca="false">$A28*Articulos!BI28</f>
        <v>0</v>
      </c>
      <c r="AV28" s="225" t="n">
        <f aca="false">$A28*Articulos!BJ28</f>
        <v>0</v>
      </c>
      <c r="AW28" s="225" t="n">
        <f aca="false">$A28*Articulos!BK28</f>
        <v>0</v>
      </c>
      <c r="AX28" s="225" t="n">
        <f aca="false">$A28*Articulos!BL28</f>
        <v>0</v>
      </c>
      <c r="AY28" s="225" t="n">
        <f aca="false">$A28*Articulos!BM28</f>
        <v>0</v>
      </c>
      <c r="AZ28" s="225" t="n">
        <f aca="false">$A28*Articulos!BN28</f>
        <v>0</v>
      </c>
      <c r="BA28" s="225" t="n">
        <f aca="false">$A28*Articulos!BO28</f>
        <v>0</v>
      </c>
      <c r="BB28" s="225" t="n">
        <f aca="false">$A28*Articulos!BQ28</f>
        <v>0</v>
      </c>
      <c r="BC28" s="225" t="n">
        <f aca="false">$A28*Articulos!BR28</f>
        <v>0</v>
      </c>
      <c r="BD28" s="226" t="n">
        <f aca="false">$A28*Articulos!BS28</f>
        <v>0</v>
      </c>
      <c r="BE28" s="0" t="n">
        <f aca="false">$A28*Articulos!BC28</f>
        <v>0</v>
      </c>
      <c r="BF28" s="0" t="n">
        <f aca="false">$A28*Articulos!BD28</f>
        <v>0</v>
      </c>
      <c r="BG28" s="0" t="n">
        <f aca="false">$A28*Articulos!BE28</f>
        <v>0</v>
      </c>
      <c r="BH28" s="0" t="n">
        <f aca="false">$A28*Articulos!BF28</f>
        <v>0</v>
      </c>
      <c r="BI28" s="0" t="n">
        <f aca="false">$A28*Articulos!BG28</f>
        <v>0</v>
      </c>
      <c r="BJ28" s="0" t="e">
        <f aca="false">$A28*Articulos!BH28</f>
        <v>#VALUE!</v>
      </c>
      <c r="BK28" s="0" t="n">
        <f aca="false">$A28*Articulos!BI28</f>
        <v>0</v>
      </c>
      <c r="BL28" s="0" t="n">
        <f aca="false">$A28*Articulos!BJ28</f>
        <v>0</v>
      </c>
      <c r="BM28" s="226" t="n">
        <f aca="false">$A28*Articulos!CD28</f>
        <v>0</v>
      </c>
      <c r="BN28" s="225" t="n">
        <f aca="false">$A28*Articulos!CE28</f>
        <v>0</v>
      </c>
      <c r="BO28" s="225" t="n">
        <f aca="false">$A28*Articulos!CF28</f>
        <v>0</v>
      </c>
      <c r="BP28" s="225" t="n">
        <f aca="false">$A28*Articulos!CG28</f>
        <v>0</v>
      </c>
      <c r="BQ28" s="249" t="n">
        <f aca="false">$A28*Articulos!CI28</f>
        <v>0</v>
      </c>
      <c r="BR28" s="225"/>
      <c r="BS28" s="0" t="n">
        <f aca="false">Articulos!CU28*$A28</f>
        <v>0</v>
      </c>
      <c r="BT28" s="0" t="n">
        <f aca="false">Articulos!CV28*$A28</f>
        <v>0</v>
      </c>
      <c r="BU28" s="0" t="n">
        <f aca="false">Articulos!CW28*$A28</f>
        <v>2020</v>
      </c>
    </row>
    <row r="29" customFormat="false" ht="14.45" hidden="false" customHeight="false" outlineLevel="0" collapsed="false">
      <c r="A29" s="0" t="n">
        <f aca="false">E29*B29*C29*D29</f>
        <v>2021</v>
      </c>
      <c r="B29" s="0" t="n">
        <f aca="false">IF(EXACT(F$3,1),F29,1)</f>
        <v>1</v>
      </c>
      <c r="C29" s="0" t="n">
        <f aca="false">IF(EXACT(G$3,1),G29,1)</f>
        <v>1</v>
      </c>
      <c r="D29" s="0" t="n">
        <f aca="false">IF(EXACT(H$3,1),H29,1)</f>
        <v>1</v>
      </c>
      <c r="E29" s="0" t="n">
        <f aca="false">Articulos!H29</f>
        <v>2021</v>
      </c>
      <c r="F29" s="225" t="n">
        <f aca="false">Articulos!AF29</f>
        <v>0</v>
      </c>
      <c r="G29" s="225" t="str">
        <f aca="false">Articulos!AG29</f>
        <v>Intel Core i7</v>
      </c>
      <c r="H29" s="225" t="n">
        <f aca="false">Articulos!AQ29</f>
        <v>0</v>
      </c>
      <c r="J29" s="0" t="n">
        <f aca="false">$A29*Articulos!AC29</f>
        <v>50525</v>
      </c>
      <c r="K29" s="0" t="n">
        <f aca="false">$A29*Articulos!AD29</f>
        <v>0</v>
      </c>
      <c r="L29" s="0" t="n">
        <f aca="false">$A29*Articulos!AE29</f>
        <v>2021</v>
      </c>
      <c r="N29" s="0" t="n">
        <f aca="false">$A29*Articulos!BK29</f>
        <v>0</v>
      </c>
      <c r="O29" s="0" t="n">
        <f aca="false">$A29*Articulos!BL29</f>
        <v>0</v>
      </c>
      <c r="P29" s="0" t="n">
        <f aca="false">$A29*Articulos!BM29</f>
        <v>0</v>
      </c>
      <c r="R29" s="0" t="n">
        <f aca="false">$A29*Articulos!BN29</f>
        <v>0</v>
      </c>
      <c r="S29" s="0" t="n">
        <f aca="false">$A29*Articulos!BO29</f>
        <v>0</v>
      </c>
      <c r="T29" s="0" t="n">
        <f aca="false">$A29*Articulos!BQ29</f>
        <v>0</v>
      </c>
      <c r="U29" s="226" t="n">
        <f aca="false">$A29*Articulos!AI29</f>
        <v>0</v>
      </c>
      <c r="V29" s="225" t="n">
        <f aca="false">$A29*Articulos!AJ29</f>
        <v>0</v>
      </c>
      <c r="W29" s="225" t="n">
        <f aca="false">$A29*Articulos!AK29</f>
        <v>0</v>
      </c>
      <c r="X29" s="225" t="n">
        <f aca="false">$A29*Articulos!AL29</f>
        <v>0</v>
      </c>
      <c r="Y29" s="225" t="n">
        <f aca="false">$A29*Articulos!AM29</f>
        <v>0</v>
      </c>
      <c r="Z29" s="225" t="n">
        <f aca="false">$A29*Articulos!AN29</f>
        <v>0</v>
      </c>
      <c r="AA29" s="225" t="n">
        <f aca="false">$A29*Articulos!AO29</f>
        <v>0</v>
      </c>
      <c r="AB29" s="225" t="n">
        <f aca="false">$A29*Articulos!AP29</f>
        <v>0</v>
      </c>
      <c r="AC29" s="225" t="n">
        <f aca="false">$A29*Articulos!AQ29</f>
        <v>0</v>
      </c>
      <c r="AD29" s="225" t="n">
        <f aca="false">$A29*Articulos!AR29</f>
        <v>0</v>
      </c>
      <c r="AE29" s="226" t="n">
        <f aca="false">$A29*Articulos!AS29</f>
        <v>0</v>
      </c>
      <c r="AF29" s="225" t="n">
        <f aca="false">$A29*Articulos!AT29</f>
        <v>0</v>
      </c>
      <c r="AG29" s="225" t="n">
        <f aca="false">$A29*Articulos!AU29</f>
        <v>0</v>
      </c>
      <c r="AH29" s="225" t="n">
        <f aca="false">$A29*Articulos!AV29</f>
        <v>0</v>
      </c>
      <c r="AI29" s="225" t="n">
        <f aca="false">$A29*Articulos!AW29</f>
        <v>0</v>
      </c>
      <c r="AJ29" s="225" t="n">
        <f aca="false">$A29*Articulos!AX29</f>
        <v>0</v>
      </c>
      <c r="AK29" s="225" t="n">
        <f aca="false">$A29*Articulos!AY29</f>
        <v>0</v>
      </c>
      <c r="AL29" s="225" t="n">
        <f aca="false">$A29*Articulos!AZ29</f>
        <v>0</v>
      </c>
      <c r="AM29" s="226" t="n">
        <f aca="false">$A29*Articulos!BA29</f>
        <v>0</v>
      </c>
      <c r="AN29" s="0" t="n">
        <f aca="false">$A29*Articulos!AS29</f>
        <v>0</v>
      </c>
      <c r="AO29" s="0" t="n">
        <f aca="false">$A29*Articulos!AT29</f>
        <v>0</v>
      </c>
      <c r="AP29" s="0" t="n">
        <f aca="false">$A29*Articulos!AU29</f>
        <v>0</v>
      </c>
      <c r="AQ29" s="0" t="n">
        <f aca="false">$A29*Articulos!AV29</f>
        <v>0</v>
      </c>
      <c r="AR29" s="226" t="n">
        <f aca="false">$A29*Articulos!BF29</f>
        <v>0</v>
      </c>
      <c r="AS29" s="225" t="n">
        <f aca="false">$A29*Articulos!BG29</f>
        <v>0</v>
      </c>
      <c r="AT29" s="225" t="e">
        <f aca="false">$A29*Articulos!BH29</f>
        <v>#VALUE!</v>
      </c>
      <c r="AU29" s="225" t="e">
        <f aca="false">$A29*Articulos!BI29</f>
        <v>#VALUE!</v>
      </c>
      <c r="AV29" s="225" t="n">
        <f aca="false">$A29*Articulos!BJ29</f>
        <v>0</v>
      </c>
      <c r="AW29" s="225" t="n">
        <f aca="false">$A29*Articulos!BK29</f>
        <v>0</v>
      </c>
      <c r="AX29" s="225" t="n">
        <f aca="false">$A29*Articulos!BL29</f>
        <v>0</v>
      </c>
      <c r="AY29" s="225" t="n">
        <f aca="false">$A29*Articulos!BM29</f>
        <v>0</v>
      </c>
      <c r="AZ29" s="225" t="n">
        <f aca="false">$A29*Articulos!BN29</f>
        <v>0</v>
      </c>
      <c r="BA29" s="225" t="n">
        <f aca="false">$A29*Articulos!BO29</f>
        <v>0</v>
      </c>
      <c r="BB29" s="225" t="n">
        <f aca="false">$A29*Articulos!BQ29</f>
        <v>0</v>
      </c>
      <c r="BC29" s="225" t="n">
        <f aca="false">$A29*Articulos!BR29</f>
        <v>0</v>
      </c>
      <c r="BD29" s="226" t="n">
        <f aca="false">$A29*Articulos!BS29</f>
        <v>0</v>
      </c>
      <c r="BE29" s="0" t="n">
        <f aca="false">$A29*Articulos!BC29</f>
        <v>0</v>
      </c>
      <c r="BF29" s="0" t="e">
        <f aca="false">$A29*Articulos!BD29</f>
        <v>#VALUE!</v>
      </c>
      <c r="BG29" s="0" t="n">
        <f aca="false">$A29*Articulos!BE29</f>
        <v>0</v>
      </c>
      <c r="BH29" s="0" t="n">
        <f aca="false">$A29*Articulos!BF29</f>
        <v>0</v>
      </c>
      <c r="BI29" s="0" t="n">
        <f aca="false">$A29*Articulos!BG29</f>
        <v>0</v>
      </c>
      <c r="BJ29" s="0" t="e">
        <f aca="false">$A29*Articulos!BH29</f>
        <v>#VALUE!</v>
      </c>
      <c r="BK29" s="0" t="e">
        <f aca="false">$A29*Articulos!BI29</f>
        <v>#VALUE!</v>
      </c>
      <c r="BL29" s="0" t="n">
        <f aca="false">$A29*Articulos!BJ29</f>
        <v>0</v>
      </c>
      <c r="BM29" s="226" t="n">
        <f aca="false">$A29*Articulos!CD29</f>
        <v>0</v>
      </c>
      <c r="BN29" s="225" t="n">
        <f aca="false">$A29*Articulos!CE29</f>
        <v>0</v>
      </c>
      <c r="BO29" s="225" t="n">
        <f aca="false">$A29*Articulos!CF29</f>
        <v>0</v>
      </c>
      <c r="BP29" s="225" t="n">
        <f aca="false">$A29*Articulos!CG29</f>
        <v>0</v>
      </c>
      <c r="BQ29" s="249" t="n">
        <f aca="false">$A29*Articulos!CI29</f>
        <v>0</v>
      </c>
      <c r="BR29" s="225"/>
      <c r="BS29" s="0" t="n">
        <f aca="false">Articulos!CU29*$A29</f>
        <v>0</v>
      </c>
      <c r="BT29" s="0" t="n">
        <f aca="false">Articulos!CV29*$A29</f>
        <v>2021</v>
      </c>
      <c r="BU29" s="0" t="n">
        <f aca="false">Articulos!CW29*$A29</f>
        <v>0</v>
      </c>
    </row>
    <row r="30" customFormat="false" ht="14.45" hidden="false" customHeight="false" outlineLevel="0" collapsed="false">
      <c r="A30" s="0" t="n">
        <f aca="false">E30*B30*C30*D30</f>
        <v>2019</v>
      </c>
      <c r="B30" s="0" t="n">
        <f aca="false">IF(EXACT(F$3,1),F30,1)</f>
        <v>1</v>
      </c>
      <c r="C30" s="0" t="n">
        <f aca="false">IF(EXACT(G$3,1),G30,1)</f>
        <v>1</v>
      </c>
      <c r="D30" s="0" t="n">
        <f aca="false">IF(EXACT(H$3,1),H30,1)</f>
        <v>1</v>
      </c>
      <c r="E30" s="0" t="n">
        <f aca="false">Articulos!H30</f>
        <v>2019</v>
      </c>
      <c r="F30" s="225" t="n">
        <f aca="false">Articulos!AF30</f>
        <v>0</v>
      </c>
      <c r="G30" s="225" t="str">
        <f aca="false">Articulos!AG30</f>
        <v>NVIDIA DENVER 2</v>
      </c>
      <c r="H30" s="225" t="n">
        <f aca="false">Articulos!AQ30</f>
        <v>0</v>
      </c>
      <c r="J30" s="0" t="n">
        <f aca="false">$A30*Articulos!AC30</f>
        <v>52494</v>
      </c>
      <c r="K30" s="0" t="n">
        <f aca="false">$A30*Articulos!AD30</f>
        <v>2019</v>
      </c>
      <c r="L30" s="0" t="n">
        <f aca="false">$A30*Articulos!AE30</f>
        <v>0</v>
      </c>
      <c r="N30" s="0" t="n">
        <f aca="false">$A30*Articulos!BK30</f>
        <v>0</v>
      </c>
      <c r="O30" s="0" t="n">
        <f aca="false">$A30*Articulos!BL30</f>
        <v>0</v>
      </c>
      <c r="P30" s="0" t="n">
        <f aca="false">$A30*Articulos!BM30</f>
        <v>0</v>
      </c>
      <c r="R30" s="0" t="n">
        <f aca="false">$A30*Articulos!BN30</f>
        <v>0</v>
      </c>
      <c r="S30" s="0" t="n">
        <f aca="false">$A30*Articulos!BO30</f>
        <v>0</v>
      </c>
      <c r="T30" s="0" t="n">
        <f aca="false">$A30*Articulos!BQ30</f>
        <v>0</v>
      </c>
      <c r="U30" s="226" t="n">
        <f aca="false">$A30*Articulos!AI30</f>
        <v>0</v>
      </c>
      <c r="V30" s="225" t="n">
        <f aca="false">$A30*Articulos!AJ30</f>
        <v>0</v>
      </c>
      <c r="W30" s="225" t="n">
        <f aca="false">$A30*Articulos!AK30</f>
        <v>0</v>
      </c>
      <c r="X30" s="225" t="n">
        <f aca="false">$A30*Articulos!AL30</f>
        <v>0</v>
      </c>
      <c r="Y30" s="225" t="n">
        <f aca="false">$A30*Articulos!AM30</f>
        <v>0</v>
      </c>
      <c r="Z30" s="225" t="n">
        <f aca="false">$A30*Articulos!AN30</f>
        <v>0</v>
      </c>
      <c r="AA30" s="225" t="n">
        <f aca="false">$A30*Articulos!AO30</f>
        <v>0</v>
      </c>
      <c r="AB30" s="225" t="n">
        <f aca="false">$A30*Articulos!AP30</f>
        <v>0</v>
      </c>
      <c r="AC30" s="225" t="n">
        <f aca="false">$A30*Articulos!AQ30</f>
        <v>0</v>
      </c>
      <c r="AD30" s="225" t="n">
        <f aca="false">$A30*Articulos!AR30</f>
        <v>0</v>
      </c>
      <c r="AE30" s="226" t="n">
        <f aca="false">$A30*Articulos!AS30</f>
        <v>0</v>
      </c>
      <c r="AF30" s="225" t="n">
        <f aca="false">$A30*Articulos!AT30</f>
        <v>0</v>
      </c>
      <c r="AG30" s="225" t="n">
        <f aca="false">$A30*Articulos!AU30</f>
        <v>0</v>
      </c>
      <c r="AH30" s="225" t="n">
        <f aca="false">$A30*Articulos!AV30</f>
        <v>0</v>
      </c>
      <c r="AI30" s="225" t="n">
        <f aca="false">$A30*Articulos!AW30</f>
        <v>0</v>
      </c>
      <c r="AJ30" s="225" t="n">
        <f aca="false">$A30*Articulos!AX30</f>
        <v>0</v>
      </c>
      <c r="AK30" s="225" t="n">
        <f aca="false">$A30*Articulos!AY30</f>
        <v>0</v>
      </c>
      <c r="AL30" s="225" t="n">
        <f aca="false">$A30*Articulos!AZ30</f>
        <v>0</v>
      </c>
      <c r="AM30" s="226" t="n">
        <f aca="false">$A30*Articulos!BA30</f>
        <v>0</v>
      </c>
      <c r="AN30" s="0" t="n">
        <f aca="false">$A30*Articulos!AS30</f>
        <v>0</v>
      </c>
      <c r="AO30" s="0" t="n">
        <f aca="false">$A30*Articulos!AT30</f>
        <v>0</v>
      </c>
      <c r="AP30" s="0" t="n">
        <f aca="false">$A30*Articulos!AU30</f>
        <v>0</v>
      </c>
      <c r="AQ30" s="0" t="n">
        <f aca="false">$A30*Articulos!AV30</f>
        <v>0</v>
      </c>
      <c r="AR30" s="226" t="n">
        <f aca="false">$A30*Articulos!BF30</f>
        <v>0</v>
      </c>
      <c r="AS30" s="225" t="n">
        <f aca="false">$A30*Articulos!BG30</f>
        <v>0</v>
      </c>
      <c r="AT30" s="225" t="n">
        <f aca="false">$A30*Articulos!BH30</f>
        <v>0</v>
      </c>
      <c r="AU30" s="225" t="n">
        <f aca="false">$A30*Articulos!BI30</f>
        <v>0</v>
      </c>
      <c r="AV30" s="225" t="n">
        <f aca="false">$A30*Articulos!BJ30</f>
        <v>0</v>
      </c>
      <c r="AW30" s="225" t="n">
        <f aca="false">$A30*Articulos!BK30</f>
        <v>0</v>
      </c>
      <c r="AX30" s="225" t="n">
        <f aca="false">$A30*Articulos!BL30</f>
        <v>0</v>
      </c>
      <c r="AY30" s="225" t="n">
        <f aca="false">$A30*Articulos!BM30</f>
        <v>0</v>
      </c>
      <c r="AZ30" s="225" t="n">
        <f aca="false">$A30*Articulos!BN30</f>
        <v>0</v>
      </c>
      <c r="BA30" s="225" t="n">
        <f aca="false">$A30*Articulos!BO30</f>
        <v>0</v>
      </c>
      <c r="BB30" s="225" t="n">
        <f aca="false">$A30*Articulos!BQ30</f>
        <v>0</v>
      </c>
      <c r="BC30" s="225" t="n">
        <f aca="false">$A30*Articulos!BR30</f>
        <v>0</v>
      </c>
      <c r="BD30" s="226" t="n">
        <f aca="false">$A30*Articulos!BS30</f>
        <v>0</v>
      </c>
      <c r="BE30" s="0" t="n">
        <f aca="false">$A30*Articulos!BC30</f>
        <v>0</v>
      </c>
      <c r="BF30" s="0" t="n">
        <f aca="false">$A30*Articulos!BD30</f>
        <v>0</v>
      </c>
      <c r="BG30" s="0" t="n">
        <f aca="false">$A30*Articulos!BE30</f>
        <v>0</v>
      </c>
      <c r="BH30" s="0" t="n">
        <f aca="false">$A30*Articulos!BF30</f>
        <v>0</v>
      </c>
      <c r="BI30" s="0" t="n">
        <f aca="false">$A30*Articulos!BG30</f>
        <v>0</v>
      </c>
      <c r="BJ30" s="0" t="n">
        <f aca="false">$A30*Articulos!BH30</f>
        <v>0</v>
      </c>
      <c r="BK30" s="0" t="n">
        <f aca="false">$A30*Articulos!BI30</f>
        <v>0</v>
      </c>
      <c r="BL30" s="0" t="n">
        <f aca="false">$A30*Articulos!BJ30</f>
        <v>0</v>
      </c>
      <c r="BM30" s="226" t="n">
        <f aca="false">$A30*Articulos!CD30</f>
        <v>2019</v>
      </c>
      <c r="BN30" s="225" t="n">
        <f aca="false">$A30*Articulos!CE30</f>
        <v>0</v>
      </c>
      <c r="BO30" s="225" t="n">
        <f aca="false">$A30*Articulos!CF30</f>
        <v>0</v>
      </c>
      <c r="BP30" s="225" t="n">
        <f aca="false">$A30*Articulos!CG30</f>
        <v>0</v>
      </c>
      <c r="BQ30" s="249" t="n">
        <f aca="false">$A30*Articulos!CI30</f>
        <v>0</v>
      </c>
      <c r="BR30" s="225"/>
      <c r="BS30" s="0" t="n">
        <f aca="false">Articulos!CU30*$A30</f>
        <v>0</v>
      </c>
      <c r="BT30" s="0" t="n">
        <f aca="false">Articulos!CV30*$A30</f>
        <v>2019</v>
      </c>
      <c r="BU30" s="0" t="n">
        <f aca="false">Articulos!CW30*$A30</f>
        <v>0</v>
      </c>
    </row>
    <row r="31" customFormat="false" ht="14.45" hidden="false" customHeight="false" outlineLevel="0" collapsed="false">
      <c r="A31" s="0" t="n">
        <f aca="false">E31*B31*C31*D31</f>
        <v>2017</v>
      </c>
      <c r="B31" s="0" t="n">
        <f aca="false">IF(EXACT(F$3,1),F31,1)</f>
        <v>1</v>
      </c>
      <c r="C31" s="0" t="n">
        <f aca="false">IF(EXACT(G$3,1),G31,1)</f>
        <v>1</v>
      </c>
      <c r="D31" s="0" t="n">
        <f aca="false">IF(EXACT(H$3,1),H31,1)</f>
        <v>1</v>
      </c>
      <c r="E31" s="0" t="n">
        <f aca="false">Articulos!H31</f>
        <v>2017</v>
      </c>
      <c r="F31" s="225" t="n">
        <f aca="false">Articulos!AF31</f>
        <v>0</v>
      </c>
      <c r="G31" s="225" t="n">
        <f aca="false">Articulos!AG31</f>
        <v>0</v>
      </c>
      <c r="H31" s="225" t="n">
        <f aca="false">Articulos!AQ31</f>
        <v>0</v>
      </c>
      <c r="J31" s="0" t="n">
        <f aca="false">$A31*Articulos!AC31</f>
        <v>54459</v>
      </c>
      <c r="K31" s="0" t="n">
        <f aca="false">$A31*Articulos!AD31</f>
        <v>0</v>
      </c>
      <c r="L31" s="0" t="n">
        <f aca="false">$A31*Articulos!AE31</f>
        <v>0</v>
      </c>
      <c r="N31" s="0" t="n">
        <f aca="false">$A31*Articulos!BK31</f>
        <v>0</v>
      </c>
      <c r="O31" s="0" t="n">
        <f aca="false">$A31*Articulos!BL31</f>
        <v>0</v>
      </c>
      <c r="P31" s="0" t="n">
        <f aca="false">$A31*Articulos!BM31</f>
        <v>0</v>
      </c>
      <c r="R31" s="0" t="n">
        <f aca="false">$A31*Articulos!BN31</f>
        <v>0</v>
      </c>
      <c r="S31" s="0" t="n">
        <f aca="false">$A31*Articulos!BO31</f>
        <v>0</v>
      </c>
      <c r="T31" s="0" t="n">
        <f aca="false">$A31*Articulos!BQ31</f>
        <v>0</v>
      </c>
      <c r="U31" s="226" t="n">
        <f aca="false">$A31*Articulos!AI31</f>
        <v>0</v>
      </c>
      <c r="V31" s="225" t="n">
        <f aca="false">$A31*Articulos!AJ31</f>
        <v>0</v>
      </c>
      <c r="W31" s="225" t="n">
        <f aca="false">$A31*Articulos!AK31</f>
        <v>0</v>
      </c>
      <c r="X31" s="225" t="n">
        <f aca="false">$A31*Articulos!AL31</f>
        <v>0</v>
      </c>
      <c r="Y31" s="225" t="n">
        <f aca="false">$A31*Articulos!AM31</f>
        <v>0</v>
      </c>
      <c r="Z31" s="225" t="n">
        <f aca="false">$A31*Articulos!AN31</f>
        <v>0</v>
      </c>
      <c r="AA31" s="225" t="n">
        <f aca="false">$A31*Articulos!AO31</f>
        <v>0</v>
      </c>
      <c r="AB31" s="225" t="n">
        <f aca="false">$A31*Articulos!AP31</f>
        <v>0</v>
      </c>
      <c r="AC31" s="225" t="n">
        <f aca="false">$A31*Articulos!AQ31</f>
        <v>0</v>
      </c>
      <c r="AD31" s="225" t="n">
        <f aca="false">$A31*Articulos!AR31</f>
        <v>0</v>
      </c>
      <c r="AE31" s="226" t="n">
        <f aca="false">$A31*Articulos!AS31</f>
        <v>0</v>
      </c>
      <c r="AF31" s="225" t="n">
        <f aca="false">$A31*Articulos!AT31</f>
        <v>0</v>
      </c>
      <c r="AG31" s="225" t="n">
        <f aca="false">$A31*Articulos!AU31</f>
        <v>0</v>
      </c>
      <c r="AH31" s="225" t="n">
        <f aca="false">$A31*Articulos!AV31</f>
        <v>0</v>
      </c>
      <c r="AI31" s="225" t="n">
        <f aca="false">$A31*Articulos!AW31</f>
        <v>0</v>
      </c>
      <c r="AJ31" s="225" t="n">
        <f aca="false">$A31*Articulos!AX31</f>
        <v>0</v>
      </c>
      <c r="AK31" s="225" t="n">
        <f aca="false">$A31*Articulos!AY31</f>
        <v>0</v>
      </c>
      <c r="AL31" s="225" t="n">
        <f aca="false">$A31*Articulos!AZ31</f>
        <v>0</v>
      </c>
      <c r="AM31" s="226" t="n">
        <f aca="false">$A31*Articulos!BA31</f>
        <v>0</v>
      </c>
      <c r="AN31" s="0" t="n">
        <f aca="false">$A31*Articulos!AS31</f>
        <v>0</v>
      </c>
      <c r="AO31" s="0" t="n">
        <f aca="false">$A31*Articulos!AT31</f>
        <v>0</v>
      </c>
      <c r="AP31" s="0" t="n">
        <f aca="false">$A31*Articulos!AU31</f>
        <v>0</v>
      </c>
      <c r="AQ31" s="0" t="n">
        <f aca="false">$A31*Articulos!AV31</f>
        <v>0</v>
      </c>
      <c r="AR31" s="226" t="n">
        <f aca="false">$A31*Articulos!BF31</f>
        <v>0</v>
      </c>
      <c r="AS31" s="225" t="n">
        <f aca="false">$A31*Articulos!BG31</f>
        <v>0</v>
      </c>
      <c r="AT31" s="225" t="n">
        <f aca="false">$A31*Articulos!BH31</f>
        <v>0</v>
      </c>
      <c r="AU31" s="225" t="n">
        <f aca="false">$A31*Articulos!BI31</f>
        <v>0</v>
      </c>
      <c r="AV31" s="225" t="n">
        <f aca="false">$A31*Articulos!BJ31</f>
        <v>0</v>
      </c>
      <c r="AW31" s="225" t="n">
        <f aca="false">$A31*Articulos!BK31</f>
        <v>0</v>
      </c>
      <c r="AX31" s="225" t="n">
        <f aca="false">$A31*Articulos!BL31</f>
        <v>0</v>
      </c>
      <c r="AY31" s="225" t="n">
        <f aca="false">$A31*Articulos!BM31</f>
        <v>0</v>
      </c>
      <c r="AZ31" s="225" t="n">
        <f aca="false">$A31*Articulos!BN31</f>
        <v>0</v>
      </c>
      <c r="BA31" s="225" t="n">
        <f aca="false">$A31*Articulos!BO31</f>
        <v>0</v>
      </c>
      <c r="BB31" s="225" t="n">
        <f aca="false">$A31*Articulos!BQ31</f>
        <v>0</v>
      </c>
      <c r="BC31" s="225" t="n">
        <f aca="false">$A31*Articulos!BR31</f>
        <v>0</v>
      </c>
      <c r="BD31" s="226" t="n">
        <f aca="false">$A31*Articulos!BS31</f>
        <v>0</v>
      </c>
      <c r="BE31" s="0" t="n">
        <f aca="false">$A31*Articulos!BC31</f>
        <v>0</v>
      </c>
      <c r="BF31" s="0" t="n">
        <f aca="false">$A31*Articulos!BD31</f>
        <v>0</v>
      </c>
      <c r="BG31" s="0" t="n">
        <f aca="false">$A31*Articulos!BE31</f>
        <v>0</v>
      </c>
      <c r="BH31" s="0" t="n">
        <f aca="false">$A31*Articulos!BF31</f>
        <v>0</v>
      </c>
      <c r="BI31" s="0" t="n">
        <f aca="false">$A31*Articulos!BG31</f>
        <v>0</v>
      </c>
      <c r="BJ31" s="0" t="n">
        <f aca="false">$A31*Articulos!BH31</f>
        <v>0</v>
      </c>
      <c r="BK31" s="0" t="n">
        <f aca="false">$A31*Articulos!BI31</f>
        <v>0</v>
      </c>
      <c r="BL31" s="0" t="n">
        <f aca="false">$A31*Articulos!BJ31</f>
        <v>0</v>
      </c>
      <c r="BM31" s="226" t="n">
        <f aca="false">$A31*Articulos!CD31</f>
        <v>0</v>
      </c>
      <c r="BN31" s="225" t="n">
        <f aca="false">$A31*Articulos!CE31</f>
        <v>0</v>
      </c>
      <c r="BO31" s="225" t="n">
        <f aca="false">$A31*Articulos!CF31</f>
        <v>2017</v>
      </c>
      <c r="BP31" s="225" t="n">
        <f aca="false">$A31*Articulos!CG31</f>
        <v>0</v>
      </c>
      <c r="BQ31" s="249" t="n">
        <f aca="false">$A31*Articulos!CI31</f>
        <v>0</v>
      </c>
      <c r="BR31" s="225"/>
      <c r="BS31" s="0" t="n">
        <f aca="false">Articulos!CU31*$A31</f>
        <v>0</v>
      </c>
      <c r="BT31" s="0" t="n">
        <f aca="false">Articulos!CV31*$A31</f>
        <v>0</v>
      </c>
      <c r="BU31" s="0" t="n">
        <f aca="false">Articulos!CW31*$A31</f>
        <v>2017</v>
      </c>
    </row>
    <row r="32" customFormat="false" ht="14.45" hidden="false" customHeight="false" outlineLevel="0" collapsed="false">
      <c r="A32" s="0" t="n">
        <f aca="false">E32*B32*C32*D32</f>
        <v>2020</v>
      </c>
      <c r="B32" s="0" t="n">
        <f aca="false">IF(EXACT(F$3,1),F32,1)</f>
        <v>1</v>
      </c>
      <c r="C32" s="0" t="n">
        <f aca="false">IF(EXACT(G$3,1),G32,1)</f>
        <v>1</v>
      </c>
      <c r="D32" s="0" t="n">
        <f aca="false">IF(EXACT(H$3,1),H32,1)</f>
        <v>1</v>
      </c>
      <c r="E32" s="0" t="n">
        <f aca="false">Articulos!H32</f>
        <v>2020</v>
      </c>
      <c r="F32" s="225" t="n">
        <f aca="false">Articulos!AF32</f>
        <v>0</v>
      </c>
      <c r="G32" s="225" t="n">
        <f aca="false">Articulos!AG32</f>
        <v>0</v>
      </c>
      <c r="H32" s="225" t="n">
        <f aca="false">Articulos!AQ32</f>
        <v>0</v>
      </c>
      <c r="J32" s="0" t="n">
        <f aca="false">$A32*Articulos!AC32</f>
        <v>56560</v>
      </c>
      <c r="K32" s="0" t="n">
        <f aca="false">$A32*Articulos!AD32</f>
        <v>0</v>
      </c>
      <c r="L32" s="0" t="n">
        <f aca="false">$A32*Articulos!AE32</f>
        <v>0</v>
      </c>
      <c r="N32" s="0" t="n">
        <f aca="false">$A32*Articulos!BK32</f>
        <v>0</v>
      </c>
      <c r="O32" s="0" t="n">
        <f aca="false">$A32*Articulos!BL32</f>
        <v>0</v>
      </c>
      <c r="P32" s="0" t="n">
        <f aca="false">$A32*Articulos!BM32</f>
        <v>0</v>
      </c>
      <c r="R32" s="0" t="n">
        <f aca="false">$A32*Articulos!BN32</f>
        <v>0</v>
      </c>
      <c r="S32" s="0" t="n">
        <f aca="false">$A32*Articulos!BO32</f>
        <v>0</v>
      </c>
      <c r="T32" s="0" t="n">
        <f aca="false">$A32*Articulos!BQ32</f>
        <v>0</v>
      </c>
      <c r="U32" s="226" t="n">
        <f aca="false">$A32*Articulos!AI32</f>
        <v>0</v>
      </c>
      <c r="V32" s="225" t="n">
        <f aca="false">$A32*Articulos!AJ32</f>
        <v>0</v>
      </c>
      <c r="W32" s="225" t="n">
        <f aca="false">$A32*Articulos!AK32</f>
        <v>0</v>
      </c>
      <c r="X32" s="225" t="n">
        <f aca="false">$A32*Articulos!AL32</f>
        <v>0</v>
      </c>
      <c r="Y32" s="225" t="n">
        <f aca="false">$A32*Articulos!AM32</f>
        <v>0</v>
      </c>
      <c r="Z32" s="225" t="n">
        <f aca="false">$A32*Articulos!AN32</f>
        <v>0</v>
      </c>
      <c r="AA32" s="225" t="n">
        <f aca="false">$A32*Articulos!AO32</f>
        <v>0</v>
      </c>
      <c r="AB32" s="225" t="n">
        <f aca="false">$A32*Articulos!AP32</f>
        <v>0</v>
      </c>
      <c r="AC32" s="225" t="n">
        <f aca="false">$A32*Articulos!AQ32</f>
        <v>0</v>
      </c>
      <c r="AD32" s="225" t="n">
        <f aca="false">$A32*Articulos!AR32</f>
        <v>0</v>
      </c>
      <c r="AE32" s="226" t="n">
        <f aca="false">$A32*Articulos!AS32</f>
        <v>0</v>
      </c>
      <c r="AF32" s="225" t="n">
        <f aca="false">$A32*Articulos!AT32</f>
        <v>0</v>
      </c>
      <c r="AG32" s="225" t="n">
        <f aca="false">$A32*Articulos!AU32</f>
        <v>0</v>
      </c>
      <c r="AH32" s="225" t="n">
        <f aca="false">$A32*Articulos!AV32</f>
        <v>0</v>
      </c>
      <c r="AI32" s="225" t="n">
        <f aca="false">$A32*Articulos!AW32</f>
        <v>0</v>
      </c>
      <c r="AJ32" s="225" t="n">
        <f aca="false">$A32*Articulos!AX32</f>
        <v>0</v>
      </c>
      <c r="AK32" s="225" t="n">
        <f aca="false">$A32*Articulos!AY32</f>
        <v>0</v>
      </c>
      <c r="AL32" s="225" t="n">
        <f aca="false">$A32*Articulos!AZ32</f>
        <v>0</v>
      </c>
      <c r="AM32" s="226" t="n">
        <f aca="false">$A32*Articulos!BA32</f>
        <v>0</v>
      </c>
      <c r="AN32" s="0" t="n">
        <f aca="false">$A32*Articulos!AS32</f>
        <v>0</v>
      </c>
      <c r="AO32" s="0" t="n">
        <f aca="false">$A32*Articulos!AT32</f>
        <v>0</v>
      </c>
      <c r="AP32" s="0" t="n">
        <f aca="false">$A32*Articulos!AU32</f>
        <v>0</v>
      </c>
      <c r="AQ32" s="0" t="n">
        <f aca="false">$A32*Articulos!AV32</f>
        <v>0</v>
      </c>
      <c r="AR32" s="226" t="n">
        <f aca="false">$A32*Articulos!BF32</f>
        <v>0</v>
      </c>
      <c r="AS32" s="225" t="n">
        <f aca="false">$A32*Articulos!BG32</f>
        <v>0</v>
      </c>
      <c r="AT32" s="225" t="n">
        <f aca="false">$A32*Articulos!BH32</f>
        <v>0</v>
      </c>
      <c r="AU32" s="225" t="n">
        <f aca="false">$A32*Articulos!BI32</f>
        <v>0</v>
      </c>
      <c r="AV32" s="225" t="n">
        <f aca="false">$A32*Articulos!BJ32</f>
        <v>0</v>
      </c>
      <c r="AW32" s="225" t="n">
        <f aca="false">$A32*Articulos!BK32</f>
        <v>0</v>
      </c>
      <c r="AX32" s="225" t="n">
        <f aca="false">$A32*Articulos!BL32</f>
        <v>0</v>
      </c>
      <c r="AY32" s="225" t="n">
        <f aca="false">$A32*Articulos!BM32</f>
        <v>0</v>
      </c>
      <c r="AZ32" s="225" t="n">
        <f aca="false">$A32*Articulos!BN32</f>
        <v>0</v>
      </c>
      <c r="BA32" s="225" t="n">
        <f aca="false">$A32*Articulos!BO32</f>
        <v>0</v>
      </c>
      <c r="BB32" s="225" t="n">
        <f aca="false">$A32*Articulos!BQ32</f>
        <v>0</v>
      </c>
      <c r="BC32" s="225" t="n">
        <f aca="false">$A32*Articulos!BR32</f>
        <v>0</v>
      </c>
      <c r="BD32" s="226" t="n">
        <f aca="false">$A32*Articulos!BS32</f>
        <v>0</v>
      </c>
      <c r="BE32" s="0" t="n">
        <f aca="false">$A32*Articulos!BC32</f>
        <v>0</v>
      </c>
      <c r="BF32" s="0" t="n">
        <f aca="false">$A32*Articulos!BD32</f>
        <v>0</v>
      </c>
      <c r="BG32" s="0" t="n">
        <f aca="false">$A32*Articulos!BE32</f>
        <v>0</v>
      </c>
      <c r="BH32" s="0" t="n">
        <f aca="false">$A32*Articulos!BF32</f>
        <v>0</v>
      </c>
      <c r="BI32" s="0" t="n">
        <f aca="false">$A32*Articulos!BG32</f>
        <v>0</v>
      </c>
      <c r="BJ32" s="0" t="n">
        <f aca="false">$A32*Articulos!BH32</f>
        <v>0</v>
      </c>
      <c r="BK32" s="0" t="n">
        <f aca="false">$A32*Articulos!BI32</f>
        <v>0</v>
      </c>
      <c r="BL32" s="0" t="n">
        <f aca="false">$A32*Articulos!BJ32</f>
        <v>0</v>
      </c>
      <c r="BM32" s="226" t="n">
        <f aca="false">$A32*Articulos!CD32</f>
        <v>2020</v>
      </c>
      <c r="BN32" s="225" t="n">
        <f aca="false">$A32*Articulos!CE32</f>
        <v>2020</v>
      </c>
      <c r="BO32" s="225" t="n">
        <f aca="false">$A32*Articulos!CF32</f>
        <v>2020</v>
      </c>
      <c r="BP32" s="225" t="n">
        <f aca="false">$A32*Articulos!CG32</f>
        <v>2020</v>
      </c>
      <c r="BQ32" s="249" t="n">
        <f aca="false">$A32*Articulos!CI32</f>
        <v>0</v>
      </c>
      <c r="BR32" s="225"/>
      <c r="BS32" s="0" t="n">
        <f aca="false">Articulos!CU32*$A32</f>
        <v>0</v>
      </c>
      <c r="BT32" s="0" t="n">
        <f aca="false">Articulos!CV32*$A32</f>
        <v>0</v>
      </c>
      <c r="BU32" s="0" t="n">
        <f aca="false">Articulos!CW32*$A32</f>
        <v>0</v>
      </c>
    </row>
    <row r="33" customFormat="false" ht="14.45" hidden="false" customHeight="false" outlineLevel="0" collapsed="false">
      <c r="A33" s="0" t="n">
        <f aca="false">E33*B33*C33*D33</f>
        <v>2017</v>
      </c>
      <c r="B33" s="0" t="n">
        <f aca="false">IF(EXACT(F$3,1),F33,1)</f>
        <v>1</v>
      </c>
      <c r="C33" s="0" t="n">
        <f aca="false">IF(EXACT(G$3,1),G33,1)</f>
        <v>1</v>
      </c>
      <c r="D33" s="0" t="n">
        <f aca="false">IF(EXACT(H$3,1),H33,1)</f>
        <v>1</v>
      </c>
      <c r="E33" s="0" t="n">
        <f aca="false">Articulos!H33</f>
        <v>2017</v>
      </c>
      <c r="F33" s="225" t="n">
        <f aca="false">Articulos!AF33</f>
        <v>0</v>
      </c>
      <c r="G33" s="225" t="n">
        <f aca="false">Articulos!AG33</f>
        <v>0</v>
      </c>
      <c r="H33" s="225" t="n">
        <f aca="false">Articulos!AQ33</f>
        <v>0</v>
      </c>
      <c r="J33" s="0" t="n">
        <f aca="false">$A33*Articulos!AC33</f>
        <v>58493</v>
      </c>
      <c r="K33" s="0" t="n">
        <f aca="false">$A33*Articulos!AD33</f>
        <v>0</v>
      </c>
      <c r="L33" s="0" t="n">
        <f aca="false">$A33*Articulos!AE33</f>
        <v>0</v>
      </c>
      <c r="N33" s="0" t="n">
        <f aca="false">$A33*Articulos!BK33</f>
        <v>0</v>
      </c>
      <c r="O33" s="0" t="n">
        <f aca="false">$A33*Articulos!BL33</f>
        <v>0</v>
      </c>
      <c r="P33" s="0" t="n">
        <f aca="false">$A33*Articulos!BM33</f>
        <v>0</v>
      </c>
      <c r="R33" s="0" t="n">
        <f aca="false">$A33*Articulos!BN33</f>
        <v>0</v>
      </c>
      <c r="S33" s="0" t="n">
        <f aca="false">$A33*Articulos!BO33</f>
        <v>0</v>
      </c>
      <c r="T33" s="0" t="n">
        <f aca="false">$A33*Articulos!BQ33</f>
        <v>0</v>
      </c>
      <c r="U33" s="226" t="n">
        <f aca="false">$A33*Articulos!AI33</f>
        <v>0</v>
      </c>
      <c r="V33" s="225" t="n">
        <f aca="false">$A33*Articulos!AJ33</f>
        <v>0</v>
      </c>
      <c r="W33" s="225" t="n">
        <f aca="false">$A33*Articulos!AK33</f>
        <v>0</v>
      </c>
      <c r="X33" s="225" t="n">
        <f aca="false">$A33*Articulos!AL33</f>
        <v>0</v>
      </c>
      <c r="Y33" s="225" t="n">
        <f aca="false">$A33*Articulos!AM33</f>
        <v>0</v>
      </c>
      <c r="Z33" s="225" t="n">
        <f aca="false">$A33*Articulos!AN33</f>
        <v>0</v>
      </c>
      <c r="AA33" s="225" t="n">
        <f aca="false">$A33*Articulos!AO33</f>
        <v>0</v>
      </c>
      <c r="AB33" s="225" t="n">
        <f aca="false">$A33*Articulos!AP33</f>
        <v>0</v>
      </c>
      <c r="AC33" s="225" t="n">
        <f aca="false">$A33*Articulos!AQ33</f>
        <v>0</v>
      </c>
      <c r="AD33" s="225" t="n">
        <f aca="false">$A33*Articulos!AR33</f>
        <v>0</v>
      </c>
      <c r="AE33" s="226" t="n">
        <f aca="false">$A33*Articulos!AS33</f>
        <v>0</v>
      </c>
      <c r="AF33" s="225" t="n">
        <f aca="false">$A33*Articulos!AT33</f>
        <v>0</v>
      </c>
      <c r="AG33" s="225" t="n">
        <f aca="false">$A33*Articulos!AU33</f>
        <v>0</v>
      </c>
      <c r="AH33" s="225" t="n">
        <f aca="false">$A33*Articulos!AV33</f>
        <v>0</v>
      </c>
      <c r="AI33" s="225" t="n">
        <f aca="false">$A33*Articulos!AW33</f>
        <v>0</v>
      </c>
      <c r="AJ33" s="225" t="n">
        <f aca="false">$A33*Articulos!AX33</f>
        <v>0</v>
      </c>
      <c r="AK33" s="225" t="n">
        <f aca="false">$A33*Articulos!AY33</f>
        <v>0</v>
      </c>
      <c r="AL33" s="225" t="n">
        <f aca="false">$A33*Articulos!AZ33</f>
        <v>0</v>
      </c>
      <c r="AM33" s="226" t="n">
        <f aca="false">$A33*Articulos!BA33</f>
        <v>0</v>
      </c>
      <c r="AN33" s="0" t="n">
        <f aca="false">$A33*Articulos!AS33</f>
        <v>0</v>
      </c>
      <c r="AO33" s="0" t="n">
        <f aca="false">$A33*Articulos!AT33</f>
        <v>0</v>
      </c>
      <c r="AP33" s="0" t="n">
        <f aca="false">$A33*Articulos!AU33</f>
        <v>0</v>
      </c>
      <c r="AQ33" s="0" t="n">
        <f aca="false">$A33*Articulos!AV33</f>
        <v>0</v>
      </c>
      <c r="AR33" s="226" t="n">
        <f aca="false">$A33*Articulos!BF33</f>
        <v>0</v>
      </c>
      <c r="AS33" s="225" t="n">
        <f aca="false">$A33*Articulos!BG33</f>
        <v>0</v>
      </c>
      <c r="AT33" s="225" t="n">
        <f aca="false">$A33*Articulos!BH33</f>
        <v>0</v>
      </c>
      <c r="AU33" s="225" t="n">
        <f aca="false">$A33*Articulos!BI33</f>
        <v>0</v>
      </c>
      <c r="AV33" s="225" t="n">
        <f aca="false">$A33*Articulos!BJ33</f>
        <v>0</v>
      </c>
      <c r="AW33" s="225" t="n">
        <f aca="false">$A33*Articulos!BK33</f>
        <v>0</v>
      </c>
      <c r="AX33" s="225" t="n">
        <f aca="false">$A33*Articulos!BL33</f>
        <v>0</v>
      </c>
      <c r="AY33" s="225" t="n">
        <f aca="false">$A33*Articulos!BM33</f>
        <v>0</v>
      </c>
      <c r="AZ33" s="225" t="n">
        <f aca="false">$A33*Articulos!BN33</f>
        <v>0</v>
      </c>
      <c r="BA33" s="225" t="n">
        <f aca="false">$A33*Articulos!BO33</f>
        <v>0</v>
      </c>
      <c r="BB33" s="225" t="n">
        <f aca="false">$A33*Articulos!BQ33</f>
        <v>0</v>
      </c>
      <c r="BC33" s="225" t="n">
        <f aca="false">$A33*Articulos!BR33</f>
        <v>0</v>
      </c>
      <c r="BD33" s="226" t="n">
        <f aca="false">$A33*Articulos!BS33</f>
        <v>0</v>
      </c>
      <c r="BE33" s="0" t="n">
        <f aca="false">$A33*Articulos!BC33</f>
        <v>0</v>
      </c>
      <c r="BF33" s="0" t="n">
        <f aca="false">$A33*Articulos!BD33</f>
        <v>0</v>
      </c>
      <c r="BG33" s="0" t="n">
        <f aca="false">$A33*Articulos!BE33</f>
        <v>0</v>
      </c>
      <c r="BH33" s="0" t="n">
        <f aca="false">$A33*Articulos!BF33</f>
        <v>0</v>
      </c>
      <c r="BI33" s="0" t="n">
        <f aca="false">$A33*Articulos!BG33</f>
        <v>0</v>
      </c>
      <c r="BJ33" s="0" t="n">
        <f aca="false">$A33*Articulos!BH33</f>
        <v>0</v>
      </c>
      <c r="BK33" s="0" t="n">
        <f aca="false">$A33*Articulos!BI33</f>
        <v>0</v>
      </c>
      <c r="BL33" s="0" t="n">
        <f aca="false">$A33*Articulos!BJ33</f>
        <v>0</v>
      </c>
      <c r="BM33" s="226" t="n">
        <f aca="false">$A33*Articulos!CD33</f>
        <v>0</v>
      </c>
      <c r="BN33" s="225" t="n">
        <f aca="false">$A33*Articulos!CE33</f>
        <v>0</v>
      </c>
      <c r="BO33" s="225" t="n">
        <f aca="false">$A33*Articulos!CF33</f>
        <v>0</v>
      </c>
      <c r="BP33" s="225" t="n">
        <f aca="false">$A33*Articulos!CG33</f>
        <v>0</v>
      </c>
      <c r="BQ33" s="249" t="n">
        <f aca="false">$A33*Articulos!CI33</f>
        <v>0</v>
      </c>
      <c r="BR33" s="225"/>
      <c r="BS33" s="0" t="n">
        <f aca="false">Articulos!CU33*$A33</f>
        <v>0</v>
      </c>
      <c r="BT33" s="0" t="n">
        <f aca="false">Articulos!CV33*$A33</f>
        <v>0</v>
      </c>
      <c r="BU33" s="0" t="n">
        <f aca="false">Articulos!CW33*$A33</f>
        <v>0</v>
      </c>
    </row>
    <row r="34" customFormat="false" ht="14.45" hidden="false" customHeight="false" outlineLevel="0" collapsed="false">
      <c r="A34" s="0" t="n">
        <f aca="false">E34*B34*C34*D34</f>
        <v>2022</v>
      </c>
      <c r="B34" s="0" t="n">
        <f aca="false">IF(EXACT(F$3,1),F34,1)</f>
        <v>1</v>
      </c>
      <c r="C34" s="0" t="n">
        <f aca="false">IF(EXACT(G$3,1),G34,1)</f>
        <v>1</v>
      </c>
      <c r="D34" s="0" t="n">
        <f aca="false">IF(EXACT(H$3,1),H34,1)</f>
        <v>1</v>
      </c>
      <c r="E34" s="0" t="n">
        <f aca="false">Articulos!H34</f>
        <v>2022</v>
      </c>
      <c r="F34" s="225" t="n">
        <f aca="false">Articulos!AF34</f>
        <v>0</v>
      </c>
      <c r="G34" s="225" t="n">
        <f aca="false">Articulos!AG34</f>
        <v>0</v>
      </c>
      <c r="H34" s="225" t="n">
        <f aca="false">Articulos!AQ34</f>
        <v>0</v>
      </c>
      <c r="J34" s="0" t="n">
        <f aca="false">$A34*Articulos!AC34</f>
        <v>60660</v>
      </c>
      <c r="K34" s="0" t="n">
        <f aca="false">$A34*Articulos!AD34</f>
        <v>0</v>
      </c>
      <c r="L34" s="0" t="n">
        <f aca="false">$A34*Articulos!AE34</f>
        <v>0</v>
      </c>
      <c r="N34" s="0" t="n">
        <f aca="false">$A34*Articulos!BK34</f>
        <v>0</v>
      </c>
      <c r="O34" s="0" t="n">
        <f aca="false">$A34*Articulos!BL34</f>
        <v>0</v>
      </c>
      <c r="P34" s="0" t="n">
        <f aca="false">$A34*Articulos!BM34</f>
        <v>0</v>
      </c>
      <c r="R34" s="0" t="n">
        <f aca="false">$A34*Articulos!BN34</f>
        <v>0</v>
      </c>
      <c r="S34" s="0" t="n">
        <f aca="false">$A34*Articulos!BO34</f>
        <v>0</v>
      </c>
      <c r="T34" s="0" t="n">
        <f aca="false">$A34*Articulos!BQ34</f>
        <v>0</v>
      </c>
      <c r="U34" s="226" t="n">
        <f aca="false">$A34*Articulos!AI34</f>
        <v>0</v>
      </c>
      <c r="V34" s="225" t="n">
        <f aca="false">$A34*Articulos!AJ34</f>
        <v>0</v>
      </c>
      <c r="W34" s="225" t="n">
        <f aca="false">$A34*Articulos!AK34</f>
        <v>0</v>
      </c>
      <c r="X34" s="225" t="n">
        <f aca="false">$A34*Articulos!AL34</f>
        <v>0</v>
      </c>
      <c r="Y34" s="225" t="n">
        <f aca="false">$A34*Articulos!AM34</f>
        <v>0</v>
      </c>
      <c r="Z34" s="225" t="n">
        <f aca="false">$A34*Articulos!AN34</f>
        <v>0</v>
      </c>
      <c r="AA34" s="225" t="n">
        <f aca="false">$A34*Articulos!AO34</f>
        <v>0</v>
      </c>
      <c r="AB34" s="225" t="n">
        <f aca="false">$A34*Articulos!AP34</f>
        <v>0</v>
      </c>
      <c r="AC34" s="225" t="n">
        <f aca="false">$A34*Articulos!AQ34</f>
        <v>0</v>
      </c>
      <c r="AD34" s="225" t="n">
        <f aca="false">$A34*Articulos!AR34</f>
        <v>0</v>
      </c>
      <c r="AE34" s="226" t="n">
        <f aca="false">$A34*Articulos!AS34</f>
        <v>0</v>
      </c>
      <c r="AF34" s="225" t="n">
        <f aca="false">$A34*Articulos!AT34</f>
        <v>0</v>
      </c>
      <c r="AG34" s="225" t="n">
        <f aca="false">$A34*Articulos!AU34</f>
        <v>0</v>
      </c>
      <c r="AH34" s="225" t="n">
        <f aca="false">$A34*Articulos!AV34</f>
        <v>0</v>
      </c>
      <c r="AI34" s="225" t="n">
        <f aca="false">$A34*Articulos!AW34</f>
        <v>0</v>
      </c>
      <c r="AJ34" s="225" t="n">
        <f aca="false">$A34*Articulos!AX34</f>
        <v>0</v>
      </c>
      <c r="AK34" s="225" t="n">
        <f aca="false">$A34*Articulos!AY34</f>
        <v>0</v>
      </c>
      <c r="AL34" s="225" t="n">
        <f aca="false">$A34*Articulos!AZ34</f>
        <v>0</v>
      </c>
      <c r="AM34" s="226" t="n">
        <f aca="false">$A34*Articulos!BA34</f>
        <v>0</v>
      </c>
      <c r="AN34" s="0" t="n">
        <f aca="false">$A34*Articulos!AS34</f>
        <v>0</v>
      </c>
      <c r="AO34" s="0" t="n">
        <f aca="false">$A34*Articulos!AT34</f>
        <v>0</v>
      </c>
      <c r="AP34" s="0" t="n">
        <f aca="false">$A34*Articulos!AU34</f>
        <v>0</v>
      </c>
      <c r="AQ34" s="0" t="n">
        <f aca="false">$A34*Articulos!AV34</f>
        <v>0</v>
      </c>
      <c r="AR34" s="226" t="n">
        <f aca="false">$A34*Articulos!BF34</f>
        <v>0</v>
      </c>
      <c r="AS34" s="225" t="n">
        <f aca="false">$A34*Articulos!BG34</f>
        <v>0</v>
      </c>
      <c r="AT34" s="225" t="n">
        <f aca="false">$A34*Articulos!BH34</f>
        <v>0</v>
      </c>
      <c r="AU34" s="225" t="n">
        <f aca="false">$A34*Articulos!BI34</f>
        <v>0</v>
      </c>
      <c r="AV34" s="225" t="n">
        <f aca="false">$A34*Articulos!BJ34</f>
        <v>0</v>
      </c>
      <c r="AW34" s="225" t="n">
        <f aca="false">$A34*Articulos!BK34</f>
        <v>0</v>
      </c>
      <c r="AX34" s="225" t="n">
        <f aca="false">$A34*Articulos!BL34</f>
        <v>0</v>
      </c>
      <c r="AY34" s="225" t="n">
        <f aca="false">$A34*Articulos!BM34</f>
        <v>0</v>
      </c>
      <c r="AZ34" s="225" t="n">
        <f aca="false">$A34*Articulos!BN34</f>
        <v>0</v>
      </c>
      <c r="BA34" s="225" t="n">
        <f aca="false">$A34*Articulos!BO34</f>
        <v>0</v>
      </c>
      <c r="BB34" s="225" t="n">
        <f aca="false">$A34*Articulos!BQ34</f>
        <v>0</v>
      </c>
      <c r="BC34" s="225" t="n">
        <f aca="false">$A34*Articulos!BR34</f>
        <v>0</v>
      </c>
      <c r="BD34" s="226" t="n">
        <f aca="false">$A34*Articulos!BS34</f>
        <v>0</v>
      </c>
      <c r="BE34" s="0" t="n">
        <f aca="false">$A34*Articulos!BC34</f>
        <v>0</v>
      </c>
      <c r="BF34" s="0" t="n">
        <f aca="false">$A34*Articulos!BD34</f>
        <v>0</v>
      </c>
      <c r="BG34" s="0" t="n">
        <f aca="false">$A34*Articulos!BE34</f>
        <v>0</v>
      </c>
      <c r="BH34" s="0" t="n">
        <f aca="false">$A34*Articulos!BF34</f>
        <v>0</v>
      </c>
      <c r="BI34" s="0" t="n">
        <f aca="false">$A34*Articulos!BG34</f>
        <v>0</v>
      </c>
      <c r="BJ34" s="0" t="n">
        <f aca="false">$A34*Articulos!BH34</f>
        <v>0</v>
      </c>
      <c r="BK34" s="0" t="n">
        <f aca="false">$A34*Articulos!BI34</f>
        <v>0</v>
      </c>
      <c r="BL34" s="0" t="n">
        <f aca="false">$A34*Articulos!BJ34</f>
        <v>0</v>
      </c>
      <c r="BM34" s="226" t="n">
        <f aca="false">$A34*Articulos!CD34</f>
        <v>2022</v>
      </c>
      <c r="BN34" s="225" t="n">
        <f aca="false">$A34*Articulos!CE34</f>
        <v>0</v>
      </c>
      <c r="BO34" s="225" t="n">
        <f aca="false">$A34*Articulos!CF34</f>
        <v>0</v>
      </c>
      <c r="BP34" s="225" t="n">
        <f aca="false">$A34*Articulos!CG34</f>
        <v>0</v>
      </c>
      <c r="BQ34" s="249" t="n">
        <f aca="false">$A34*Articulos!CI34</f>
        <v>0</v>
      </c>
      <c r="BR34" s="225"/>
      <c r="BS34" s="0" t="n">
        <f aca="false">Articulos!CU34*$A34</f>
        <v>0</v>
      </c>
      <c r="BT34" s="0" t="n">
        <f aca="false">Articulos!CV34*$A34</f>
        <v>2022</v>
      </c>
      <c r="BU34" s="0" t="n">
        <f aca="false">Articulos!CW34*$A34</f>
        <v>0</v>
      </c>
    </row>
    <row r="35" customFormat="false" ht="14.45" hidden="false" customHeight="false" outlineLevel="0" collapsed="false">
      <c r="A35" s="0" t="n">
        <f aca="false">E35*B35*C35*D35</f>
        <v>2013</v>
      </c>
      <c r="B35" s="0" t="n">
        <f aca="false">IF(EXACT(F$3,1),F35,1)</f>
        <v>1</v>
      </c>
      <c r="C35" s="0" t="n">
        <f aca="false">IF(EXACT(G$3,1),G35,1)</f>
        <v>1</v>
      </c>
      <c r="D35" s="0" t="n">
        <f aca="false">IF(EXACT(H$3,1),H35,1)</f>
        <v>1</v>
      </c>
      <c r="E35" s="0" t="n">
        <f aca="false">Articulos!H35</f>
        <v>2013</v>
      </c>
      <c r="F35" s="225" t="n">
        <f aca="false">Articulos!AF35</f>
        <v>0</v>
      </c>
      <c r="G35" s="225" t="n">
        <f aca="false">Articulos!AG35</f>
        <v>0</v>
      </c>
      <c r="H35" s="225" t="n">
        <f aca="false">Articulos!AQ35</f>
        <v>0</v>
      </c>
      <c r="J35" s="0" t="n">
        <f aca="false">$A35*Articulos!AC35</f>
        <v>62403</v>
      </c>
      <c r="K35" s="0" t="n">
        <f aca="false">$A35*Articulos!AD35</f>
        <v>0</v>
      </c>
      <c r="L35" s="0" t="n">
        <f aca="false">$A35*Articulos!AE35</f>
        <v>0</v>
      </c>
      <c r="N35" s="0" t="n">
        <f aca="false">$A35*Articulos!BK35</f>
        <v>0</v>
      </c>
      <c r="O35" s="0" t="n">
        <f aca="false">$A35*Articulos!BL35</f>
        <v>0</v>
      </c>
      <c r="P35" s="0" t="n">
        <f aca="false">$A35*Articulos!BM35</f>
        <v>0</v>
      </c>
      <c r="R35" s="0" t="n">
        <f aca="false">$A35*Articulos!BN35</f>
        <v>0</v>
      </c>
      <c r="S35" s="0" t="n">
        <f aca="false">$A35*Articulos!BO35</f>
        <v>0</v>
      </c>
      <c r="T35" s="0" t="n">
        <f aca="false">$A35*Articulos!BQ35</f>
        <v>0</v>
      </c>
      <c r="U35" s="226" t="n">
        <f aca="false">$A35*Articulos!AI35</f>
        <v>0</v>
      </c>
      <c r="V35" s="225" t="n">
        <f aca="false">$A35*Articulos!AJ35</f>
        <v>0</v>
      </c>
      <c r="W35" s="225" t="n">
        <f aca="false">$A35*Articulos!AK35</f>
        <v>0</v>
      </c>
      <c r="X35" s="225" t="n">
        <f aca="false">$A35*Articulos!AL35</f>
        <v>0</v>
      </c>
      <c r="Y35" s="225" t="n">
        <f aca="false">$A35*Articulos!AM35</f>
        <v>0</v>
      </c>
      <c r="Z35" s="225" t="n">
        <f aca="false">$A35*Articulos!AN35</f>
        <v>0</v>
      </c>
      <c r="AA35" s="225" t="n">
        <f aca="false">$A35*Articulos!AO35</f>
        <v>0</v>
      </c>
      <c r="AB35" s="225" t="n">
        <f aca="false">$A35*Articulos!AP35</f>
        <v>0</v>
      </c>
      <c r="AC35" s="225" t="n">
        <f aca="false">$A35*Articulos!AQ35</f>
        <v>0</v>
      </c>
      <c r="AD35" s="225" t="n">
        <f aca="false">$A35*Articulos!AR35</f>
        <v>0</v>
      </c>
      <c r="AE35" s="226" t="n">
        <f aca="false">$A35*Articulos!AS35</f>
        <v>0</v>
      </c>
      <c r="AF35" s="225" t="n">
        <f aca="false">$A35*Articulos!AT35</f>
        <v>0</v>
      </c>
      <c r="AG35" s="225" t="n">
        <f aca="false">$A35*Articulos!AU35</f>
        <v>0</v>
      </c>
      <c r="AH35" s="225" t="n">
        <f aca="false">$A35*Articulos!AV35</f>
        <v>0</v>
      </c>
      <c r="AI35" s="225" t="n">
        <f aca="false">$A35*Articulos!AW35</f>
        <v>0</v>
      </c>
      <c r="AJ35" s="225" t="n">
        <f aca="false">$A35*Articulos!AX35</f>
        <v>0</v>
      </c>
      <c r="AK35" s="225" t="n">
        <f aca="false">$A35*Articulos!AY35</f>
        <v>0</v>
      </c>
      <c r="AL35" s="225" t="n">
        <f aca="false">$A35*Articulos!AZ35</f>
        <v>0</v>
      </c>
      <c r="AM35" s="226" t="n">
        <f aca="false">$A35*Articulos!BA35</f>
        <v>0</v>
      </c>
      <c r="AN35" s="0" t="n">
        <f aca="false">$A35*Articulos!AS35</f>
        <v>0</v>
      </c>
      <c r="AO35" s="0" t="n">
        <f aca="false">$A35*Articulos!AT35</f>
        <v>0</v>
      </c>
      <c r="AP35" s="0" t="n">
        <f aca="false">$A35*Articulos!AU35</f>
        <v>0</v>
      </c>
      <c r="AQ35" s="0" t="n">
        <f aca="false">$A35*Articulos!AV35</f>
        <v>0</v>
      </c>
      <c r="AR35" s="226" t="n">
        <f aca="false">$A35*Articulos!BF35</f>
        <v>0</v>
      </c>
      <c r="AS35" s="225" t="n">
        <f aca="false">$A35*Articulos!BG35</f>
        <v>0</v>
      </c>
      <c r="AT35" s="225" t="n">
        <f aca="false">$A35*Articulos!BH35</f>
        <v>0</v>
      </c>
      <c r="AU35" s="225" t="n">
        <f aca="false">$A35*Articulos!BI35</f>
        <v>0</v>
      </c>
      <c r="AV35" s="225" t="n">
        <f aca="false">$A35*Articulos!BJ35</f>
        <v>0</v>
      </c>
      <c r="AW35" s="225" t="n">
        <f aca="false">$A35*Articulos!BK35</f>
        <v>0</v>
      </c>
      <c r="AX35" s="225" t="n">
        <f aca="false">$A35*Articulos!BL35</f>
        <v>0</v>
      </c>
      <c r="AY35" s="225" t="n">
        <f aca="false">$A35*Articulos!BM35</f>
        <v>0</v>
      </c>
      <c r="AZ35" s="225" t="n">
        <f aca="false">$A35*Articulos!BN35</f>
        <v>0</v>
      </c>
      <c r="BA35" s="225" t="n">
        <f aca="false">$A35*Articulos!BO35</f>
        <v>0</v>
      </c>
      <c r="BB35" s="225" t="n">
        <f aca="false">$A35*Articulos!BQ35</f>
        <v>0</v>
      </c>
      <c r="BC35" s="225" t="n">
        <f aca="false">$A35*Articulos!BR35</f>
        <v>0</v>
      </c>
      <c r="BD35" s="226" t="n">
        <f aca="false">$A35*Articulos!BS35</f>
        <v>0</v>
      </c>
      <c r="BE35" s="0" t="n">
        <f aca="false">$A35*Articulos!BC35</f>
        <v>0</v>
      </c>
      <c r="BF35" s="0" t="n">
        <f aca="false">$A35*Articulos!BD35</f>
        <v>0</v>
      </c>
      <c r="BG35" s="0" t="n">
        <f aca="false">$A35*Articulos!BE35</f>
        <v>0</v>
      </c>
      <c r="BH35" s="0" t="n">
        <f aca="false">$A35*Articulos!BF35</f>
        <v>0</v>
      </c>
      <c r="BI35" s="0" t="n">
        <f aca="false">$A35*Articulos!BG35</f>
        <v>0</v>
      </c>
      <c r="BJ35" s="0" t="n">
        <f aca="false">$A35*Articulos!BH35</f>
        <v>0</v>
      </c>
      <c r="BK35" s="0" t="n">
        <f aca="false">$A35*Articulos!BI35</f>
        <v>0</v>
      </c>
      <c r="BL35" s="0" t="n">
        <f aca="false">$A35*Articulos!BJ35</f>
        <v>0</v>
      </c>
      <c r="BM35" s="226" t="n">
        <f aca="false">$A35*Articulos!CD35</f>
        <v>2013</v>
      </c>
      <c r="BN35" s="225" t="n">
        <f aca="false">$A35*Articulos!CE35</f>
        <v>0</v>
      </c>
      <c r="BO35" s="225" t="n">
        <f aca="false">$A35*Articulos!CF35</f>
        <v>0</v>
      </c>
      <c r="BP35" s="225" t="n">
        <f aca="false">$A35*Articulos!CG35</f>
        <v>2013</v>
      </c>
      <c r="BQ35" s="249" t="n">
        <f aca="false">$A35*Articulos!CI35</f>
        <v>2013</v>
      </c>
      <c r="BR35" s="225"/>
      <c r="BS35" s="0" t="n">
        <f aca="false">Articulos!CU35*$A35</f>
        <v>0</v>
      </c>
      <c r="BT35" s="0" t="n">
        <f aca="false">Articulos!CV35*$A35</f>
        <v>0</v>
      </c>
      <c r="BU35" s="0" t="n">
        <f aca="false">Articulos!CW35*$A35</f>
        <v>0</v>
      </c>
    </row>
    <row r="36" customFormat="false" ht="14.45" hidden="false" customHeight="false" outlineLevel="0" collapsed="false">
      <c r="A36" s="0" t="n">
        <f aca="false">E36*B36*C36*D36</f>
        <v>2011</v>
      </c>
      <c r="B36" s="0" t="n">
        <f aca="false">IF(EXACT(F$3,1),F36,1)</f>
        <v>1</v>
      </c>
      <c r="C36" s="0" t="n">
        <f aca="false">IF(EXACT(G$3,1),G36,1)</f>
        <v>1</v>
      </c>
      <c r="D36" s="0" t="n">
        <f aca="false">IF(EXACT(H$3,1),H36,1)</f>
        <v>1</v>
      </c>
      <c r="E36" s="0" t="n">
        <f aca="false">Articulos!H36</f>
        <v>2011</v>
      </c>
      <c r="F36" s="225" t="n">
        <f aca="false">Articulos!AF36</f>
        <v>0</v>
      </c>
      <c r="G36" s="225" t="n">
        <f aca="false">Articulos!AG36</f>
        <v>0</v>
      </c>
      <c r="H36" s="225" t="n">
        <f aca="false">Articulos!AQ36</f>
        <v>0</v>
      </c>
      <c r="J36" s="0" t="n">
        <f aca="false">$A36*Articulos!AC36</f>
        <v>64352</v>
      </c>
      <c r="K36" s="0" t="n">
        <f aca="false">$A36*Articulos!AD36</f>
        <v>2011</v>
      </c>
      <c r="L36" s="0" t="n">
        <f aca="false">$A36*Articulos!AE36</f>
        <v>0</v>
      </c>
      <c r="N36" s="0" t="n">
        <f aca="false">$A36*Articulos!BK36</f>
        <v>0</v>
      </c>
      <c r="O36" s="0" t="n">
        <f aca="false">$A36*Articulos!BL36</f>
        <v>0</v>
      </c>
      <c r="P36" s="0" t="n">
        <f aca="false">$A36*Articulos!BM36</f>
        <v>0</v>
      </c>
      <c r="R36" s="0" t="n">
        <f aca="false">$A36*Articulos!BN36</f>
        <v>0</v>
      </c>
      <c r="S36" s="0" t="n">
        <f aca="false">$A36*Articulos!BO36</f>
        <v>0</v>
      </c>
      <c r="T36" s="0" t="n">
        <f aca="false">$A36*Articulos!BQ36</f>
        <v>0</v>
      </c>
      <c r="U36" s="226" t="n">
        <f aca="false">$A36*Articulos!AI36</f>
        <v>0</v>
      </c>
      <c r="V36" s="225" t="n">
        <f aca="false">$A36*Articulos!AJ36</f>
        <v>0</v>
      </c>
      <c r="W36" s="225" t="n">
        <f aca="false">$A36*Articulos!AK36</f>
        <v>0</v>
      </c>
      <c r="X36" s="225" t="e">
        <f aca="false">$A36*Articulos!AL36</f>
        <v>#VALUE!</v>
      </c>
      <c r="Y36" s="225" t="n">
        <f aca="false">$A36*Articulos!AM36</f>
        <v>0</v>
      </c>
      <c r="Z36" s="225" t="n">
        <f aca="false">$A36*Articulos!AN36</f>
        <v>0</v>
      </c>
      <c r="AA36" s="225" t="n">
        <f aca="false">$A36*Articulos!AO36</f>
        <v>8044</v>
      </c>
      <c r="AB36" s="225" t="n">
        <f aca="false">$A36*Articulos!AP36</f>
        <v>0</v>
      </c>
      <c r="AC36" s="225" t="n">
        <f aca="false">$A36*Articulos!AQ36</f>
        <v>0</v>
      </c>
      <c r="AD36" s="225" t="n">
        <f aca="false">$A36*Articulos!AR36</f>
        <v>0</v>
      </c>
      <c r="AE36" s="226" t="n">
        <f aca="false">$A36*Articulos!AS36</f>
        <v>0</v>
      </c>
      <c r="AF36" s="225" t="n">
        <f aca="false">$A36*Articulos!AT36</f>
        <v>0</v>
      </c>
      <c r="AG36" s="225" t="n">
        <f aca="false">$A36*Articulos!AU36</f>
        <v>0</v>
      </c>
      <c r="AH36" s="225" t="n">
        <f aca="false">$A36*Articulos!AV36</f>
        <v>0</v>
      </c>
      <c r="AI36" s="225" t="n">
        <f aca="false">$A36*Articulos!AW36</f>
        <v>0</v>
      </c>
      <c r="AJ36" s="225" t="n">
        <f aca="false">$A36*Articulos!AX36</f>
        <v>0</v>
      </c>
      <c r="AK36" s="225" t="n">
        <f aca="false">$A36*Articulos!AY36</f>
        <v>0</v>
      </c>
      <c r="AL36" s="225" t="n">
        <f aca="false">$A36*Articulos!AZ36</f>
        <v>0</v>
      </c>
      <c r="AM36" s="226" t="n">
        <f aca="false">$A36*Articulos!BA36</f>
        <v>0</v>
      </c>
      <c r="AN36" s="0" t="n">
        <f aca="false">$A36*Articulos!AS36</f>
        <v>0</v>
      </c>
      <c r="AO36" s="0" t="n">
        <f aca="false">$A36*Articulos!AT36</f>
        <v>0</v>
      </c>
      <c r="AP36" s="0" t="n">
        <f aca="false">$A36*Articulos!AU36</f>
        <v>0</v>
      </c>
      <c r="AQ36" s="0" t="n">
        <f aca="false">$A36*Articulos!AV36</f>
        <v>0</v>
      </c>
      <c r="AR36" s="226" t="n">
        <f aca="false">$A36*Articulos!BF36</f>
        <v>0</v>
      </c>
      <c r="AS36" s="225" t="n">
        <f aca="false">$A36*Articulos!BG36</f>
        <v>0</v>
      </c>
      <c r="AT36" s="225" t="n">
        <f aca="false">$A36*Articulos!BH36</f>
        <v>0</v>
      </c>
      <c r="AU36" s="225" t="n">
        <f aca="false">$A36*Articulos!BI36</f>
        <v>0</v>
      </c>
      <c r="AV36" s="225" t="n">
        <f aca="false">$A36*Articulos!BJ36</f>
        <v>0</v>
      </c>
      <c r="AW36" s="225" t="n">
        <f aca="false">$A36*Articulos!BK36</f>
        <v>0</v>
      </c>
      <c r="AX36" s="225" t="n">
        <f aca="false">$A36*Articulos!BL36</f>
        <v>0</v>
      </c>
      <c r="AY36" s="225" t="n">
        <f aca="false">$A36*Articulos!BM36</f>
        <v>0</v>
      </c>
      <c r="AZ36" s="225" t="n">
        <f aca="false">$A36*Articulos!BN36</f>
        <v>0</v>
      </c>
      <c r="BA36" s="225" t="n">
        <f aca="false">$A36*Articulos!BO36</f>
        <v>0</v>
      </c>
      <c r="BB36" s="225" t="n">
        <f aca="false">$A36*Articulos!BQ36</f>
        <v>0</v>
      </c>
      <c r="BC36" s="225" t="n">
        <f aca="false">$A36*Articulos!BR36</f>
        <v>0</v>
      </c>
      <c r="BD36" s="226" t="n">
        <f aca="false">$A36*Articulos!BS36</f>
        <v>0</v>
      </c>
      <c r="BE36" s="0" t="n">
        <f aca="false">$A36*Articulos!BC36</f>
        <v>0</v>
      </c>
      <c r="BF36" s="0" t="n">
        <f aca="false">$A36*Articulos!BD36</f>
        <v>0</v>
      </c>
      <c r="BG36" s="0" t="n">
        <f aca="false">$A36*Articulos!BE36</f>
        <v>0</v>
      </c>
      <c r="BH36" s="0" t="n">
        <f aca="false">$A36*Articulos!BF36</f>
        <v>0</v>
      </c>
      <c r="BI36" s="0" t="n">
        <f aca="false">$A36*Articulos!BG36</f>
        <v>0</v>
      </c>
      <c r="BJ36" s="0" t="n">
        <f aca="false">$A36*Articulos!BH36</f>
        <v>0</v>
      </c>
      <c r="BK36" s="0" t="n">
        <f aca="false">$A36*Articulos!BI36</f>
        <v>0</v>
      </c>
      <c r="BL36" s="0" t="n">
        <f aca="false">$A36*Articulos!BJ36</f>
        <v>0</v>
      </c>
      <c r="BM36" s="226" t="n">
        <f aca="false">$A36*Articulos!CD36</f>
        <v>2011</v>
      </c>
      <c r="BN36" s="225" t="n">
        <f aca="false">$A36*Articulos!CE36</f>
        <v>0</v>
      </c>
      <c r="BO36" s="225" t="n">
        <f aca="false">$A36*Articulos!CF36</f>
        <v>0</v>
      </c>
      <c r="BP36" s="225" t="n">
        <f aca="false">$A36*Articulos!CG36</f>
        <v>0</v>
      </c>
      <c r="BQ36" s="249" t="n">
        <f aca="false">$A36*Articulos!CI36</f>
        <v>0</v>
      </c>
      <c r="BR36" s="225"/>
      <c r="BS36" s="0" t="n">
        <f aca="false">Articulos!CU36*$A36</f>
        <v>0</v>
      </c>
      <c r="BT36" s="0" t="n">
        <f aca="false">Articulos!CV36*$A36</f>
        <v>0</v>
      </c>
      <c r="BU36" s="0" t="n">
        <f aca="false">Articulos!CW36*$A36</f>
        <v>2011</v>
      </c>
    </row>
    <row r="37" customFormat="false" ht="14.45" hidden="false" customHeight="false" outlineLevel="0" collapsed="false">
      <c r="A37" s="0" t="n">
        <f aca="false">E37*B37*C37*D37</f>
        <v>2018</v>
      </c>
      <c r="B37" s="0" t="n">
        <f aca="false">IF(EXACT(F$3,1),F37,1)</f>
        <v>1</v>
      </c>
      <c r="C37" s="0" t="n">
        <f aca="false">IF(EXACT(G$3,1),G37,1)</f>
        <v>1</v>
      </c>
      <c r="D37" s="0" t="n">
        <f aca="false">IF(EXACT(H$3,1),H37,1)</f>
        <v>1</v>
      </c>
      <c r="E37" s="0" t="n">
        <f aca="false">Articulos!H37</f>
        <v>2018</v>
      </c>
      <c r="F37" s="225" t="n">
        <f aca="false">Articulos!AF37</f>
        <v>0</v>
      </c>
      <c r="G37" s="225" t="n">
        <f aca="false">Articulos!AG37</f>
        <v>0</v>
      </c>
      <c r="H37" s="225" t="n">
        <f aca="false">Articulos!AQ37</f>
        <v>0</v>
      </c>
      <c r="J37" s="0" t="n">
        <f aca="false">$A37*Articulos!AC37</f>
        <v>66594</v>
      </c>
      <c r="K37" s="0" t="n">
        <f aca="false">$A37*Articulos!AD37</f>
        <v>0</v>
      </c>
      <c r="L37" s="0" t="n">
        <f aca="false">$A37*Articulos!AE37</f>
        <v>0</v>
      </c>
      <c r="N37" s="0" t="n">
        <f aca="false">$A37*Articulos!BK37</f>
        <v>0</v>
      </c>
      <c r="O37" s="0" t="n">
        <f aca="false">$A37*Articulos!BL37</f>
        <v>0</v>
      </c>
      <c r="P37" s="0" t="n">
        <f aca="false">$A37*Articulos!BM37</f>
        <v>0</v>
      </c>
      <c r="R37" s="0" t="n">
        <f aca="false">$A37*Articulos!BN37</f>
        <v>0</v>
      </c>
      <c r="S37" s="0" t="n">
        <f aca="false">$A37*Articulos!BO37</f>
        <v>0</v>
      </c>
      <c r="T37" s="0" t="n">
        <f aca="false">$A37*Articulos!BQ37</f>
        <v>0</v>
      </c>
      <c r="U37" s="226" t="n">
        <f aca="false">$A37*Articulos!AI37</f>
        <v>0</v>
      </c>
      <c r="V37" s="225" t="n">
        <f aca="false">$A37*Articulos!AJ37</f>
        <v>0</v>
      </c>
      <c r="W37" s="225" t="n">
        <f aca="false">$A37*Articulos!AK37</f>
        <v>0</v>
      </c>
      <c r="X37" s="225" t="n">
        <f aca="false">$A37*Articulos!AL37</f>
        <v>0</v>
      </c>
      <c r="Y37" s="225" t="n">
        <f aca="false">$A37*Articulos!AM37</f>
        <v>0</v>
      </c>
      <c r="Z37" s="225" t="n">
        <f aca="false">$A37*Articulos!AN37</f>
        <v>0</v>
      </c>
      <c r="AA37" s="225" t="n">
        <f aca="false">$A37*Articulos!AO37</f>
        <v>0</v>
      </c>
      <c r="AB37" s="225" t="n">
        <f aca="false">$A37*Articulos!AP37</f>
        <v>0</v>
      </c>
      <c r="AC37" s="225" t="n">
        <f aca="false">$A37*Articulos!AQ37</f>
        <v>0</v>
      </c>
      <c r="AD37" s="225" t="n">
        <f aca="false">$A37*Articulos!AR37</f>
        <v>0</v>
      </c>
      <c r="AE37" s="226" t="n">
        <f aca="false">$A37*Articulos!AS37</f>
        <v>0</v>
      </c>
      <c r="AF37" s="225" t="n">
        <f aca="false">$A37*Articulos!AT37</f>
        <v>0</v>
      </c>
      <c r="AG37" s="225" t="n">
        <f aca="false">$A37*Articulos!AU37</f>
        <v>0</v>
      </c>
      <c r="AH37" s="225" t="n">
        <f aca="false">$A37*Articulos!AV37</f>
        <v>0</v>
      </c>
      <c r="AI37" s="225" t="n">
        <f aca="false">$A37*Articulos!AW37</f>
        <v>0</v>
      </c>
      <c r="AJ37" s="225" t="n">
        <f aca="false">$A37*Articulos!AX37</f>
        <v>0</v>
      </c>
      <c r="AK37" s="225" t="n">
        <f aca="false">$A37*Articulos!AY37</f>
        <v>0</v>
      </c>
      <c r="AL37" s="225" t="n">
        <f aca="false">$A37*Articulos!AZ37</f>
        <v>0</v>
      </c>
      <c r="AM37" s="226" t="n">
        <f aca="false">$A37*Articulos!BA37</f>
        <v>0</v>
      </c>
      <c r="AN37" s="0" t="n">
        <f aca="false">$A37*Articulos!AS37</f>
        <v>0</v>
      </c>
      <c r="AO37" s="0" t="n">
        <f aca="false">$A37*Articulos!AT37</f>
        <v>0</v>
      </c>
      <c r="AP37" s="0" t="n">
        <f aca="false">$A37*Articulos!AU37</f>
        <v>0</v>
      </c>
      <c r="AQ37" s="0" t="n">
        <f aca="false">$A37*Articulos!AV37</f>
        <v>0</v>
      </c>
      <c r="AR37" s="226" t="n">
        <f aca="false">$A37*Articulos!BF37</f>
        <v>0</v>
      </c>
      <c r="AS37" s="225" t="n">
        <f aca="false">$A37*Articulos!BG37</f>
        <v>0</v>
      </c>
      <c r="AT37" s="225" t="n">
        <f aca="false">$A37*Articulos!BH37</f>
        <v>0</v>
      </c>
      <c r="AU37" s="225" t="n">
        <f aca="false">$A37*Articulos!BI37</f>
        <v>0</v>
      </c>
      <c r="AV37" s="225" t="n">
        <f aca="false">$A37*Articulos!BJ37</f>
        <v>0</v>
      </c>
      <c r="AW37" s="225" t="n">
        <f aca="false">$A37*Articulos!BK37</f>
        <v>0</v>
      </c>
      <c r="AX37" s="225" t="n">
        <f aca="false">$A37*Articulos!BL37</f>
        <v>0</v>
      </c>
      <c r="AY37" s="225" t="n">
        <f aca="false">$A37*Articulos!BM37</f>
        <v>0</v>
      </c>
      <c r="AZ37" s="225" t="n">
        <f aca="false">$A37*Articulos!BN37</f>
        <v>0</v>
      </c>
      <c r="BA37" s="225" t="n">
        <f aca="false">$A37*Articulos!BO37</f>
        <v>0</v>
      </c>
      <c r="BB37" s="225" t="n">
        <f aca="false">$A37*Articulos!BQ37</f>
        <v>0</v>
      </c>
      <c r="BC37" s="225" t="n">
        <f aca="false">$A37*Articulos!BR37</f>
        <v>0</v>
      </c>
      <c r="BD37" s="226" t="n">
        <f aca="false">$A37*Articulos!BS37</f>
        <v>0</v>
      </c>
      <c r="BE37" s="0" t="n">
        <f aca="false">$A37*Articulos!BC37</f>
        <v>0</v>
      </c>
      <c r="BF37" s="0" t="n">
        <f aca="false">$A37*Articulos!BD37</f>
        <v>0</v>
      </c>
      <c r="BG37" s="0" t="n">
        <f aca="false">$A37*Articulos!BE37</f>
        <v>0</v>
      </c>
      <c r="BH37" s="0" t="n">
        <f aca="false">$A37*Articulos!BF37</f>
        <v>0</v>
      </c>
      <c r="BI37" s="0" t="n">
        <f aca="false">$A37*Articulos!BG37</f>
        <v>0</v>
      </c>
      <c r="BJ37" s="0" t="n">
        <f aca="false">$A37*Articulos!BH37</f>
        <v>0</v>
      </c>
      <c r="BK37" s="0" t="n">
        <f aca="false">$A37*Articulos!BI37</f>
        <v>0</v>
      </c>
      <c r="BL37" s="0" t="n">
        <f aca="false">$A37*Articulos!BJ37</f>
        <v>0</v>
      </c>
      <c r="BM37" s="226" t="n">
        <f aca="false">$A37*Articulos!CD37</f>
        <v>0</v>
      </c>
      <c r="BN37" s="225" t="n">
        <f aca="false">$A37*Articulos!CE37</f>
        <v>0</v>
      </c>
      <c r="BO37" s="225" t="n">
        <f aca="false">$A37*Articulos!CF37</f>
        <v>0</v>
      </c>
      <c r="BP37" s="225" t="n">
        <f aca="false">$A37*Articulos!CG37</f>
        <v>0</v>
      </c>
      <c r="BQ37" s="249" t="n">
        <f aca="false">$A37*Articulos!CI37</f>
        <v>0</v>
      </c>
      <c r="BR37" s="225"/>
      <c r="BS37" s="0" t="n">
        <f aca="false">Articulos!CU37*$A37</f>
        <v>2018</v>
      </c>
      <c r="BT37" s="0" t="n">
        <f aca="false">Articulos!CV37*$A37</f>
        <v>0</v>
      </c>
      <c r="BU37" s="0" t="n">
        <f aca="false">Articulos!CW37*$A37</f>
        <v>0</v>
      </c>
    </row>
    <row r="38" customFormat="false" ht="14.45" hidden="false" customHeight="false" outlineLevel="0" collapsed="false">
      <c r="A38" s="0" t="n">
        <f aca="false">E38*B38*C38*D38</f>
        <v>2021</v>
      </c>
      <c r="B38" s="0" t="n">
        <f aca="false">IF(EXACT(F$3,1),F38,1)</f>
        <v>1</v>
      </c>
      <c r="C38" s="0" t="n">
        <f aca="false">IF(EXACT(G$3,1),G38,1)</f>
        <v>1</v>
      </c>
      <c r="D38" s="0" t="n">
        <f aca="false">IF(EXACT(H$3,1),H38,1)</f>
        <v>1</v>
      </c>
      <c r="E38" s="0" t="n">
        <f aca="false">Articulos!H38</f>
        <v>2021</v>
      </c>
      <c r="F38" s="225" t="n">
        <f aca="false">Articulos!AF38</f>
        <v>0</v>
      </c>
      <c r="G38" s="225" t="n">
        <f aca="false">Articulos!AG38</f>
        <v>0</v>
      </c>
      <c r="H38" s="225" t="n">
        <f aca="false">Articulos!AQ38</f>
        <v>0</v>
      </c>
      <c r="J38" s="0" t="n">
        <f aca="false">$A38*Articulos!AC38</f>
        <v>68714</v>
      </c>
      <c r="K38" s="0" t="n">
        <f aca="false">$A38*Articulos!AD38</f>
        <v>0</v>
      </c>
      <c r="L38" s="0" t="n">
        <f aca="false">$A38*Articulos!AE38</f>
        <v>0</v>
      </c>
      <c r="N38" s="0" t="n">
        <f aca="false">$A38*Articulos!BK38</f>
        <v>0</v>
      </c>
      <c r="O38" s="0" t="n">
        <f aca="false">$A38*Articulos!BL38</f>
        <v>0</v>
      </c>
      <c r="P38" s="0" t="n">
        <f aca="false">$A38*Articulos!BM38</f>
        <v>0</v>
      </c>
      <c r="R38" s="0" t="n">
        <f aca="false">$A38*Articulos!BN38</f>
        <v>0</v>
      </c>
      <c r="S38" s="0" t="n">
        <f aca="false">$A38*Articulos!BO38</f>
        <v>0</v>
      </c>
      <c r="T38" s="0" t="n">
        <f aca="false">$A38*Articulos!BQ38</f>
        <v>0</v>
      </c>
      <c r="U38" s="226" t="n">
        <f aca="false">$A38*Articulos!AI38</f>
        <v>0</v>
      </c>
      <c r="V38" s="225" t="n">
        <f aca="false">$A38*Articulos!AJ38</f>
        <v>0</v>
      </c>
      <c r="W38" s="225" t="n">
        <f aca="false">$A38*Articulos!AK38</f>
        <v>0</v>
      </c>
      <c r="X38" s="225" t="n">
        <f aca="false">$A38*Articulos!AL38</f>
        <v>0</v>
      </c>
      <c r="Y38" s="225" t="n">
        <f aca="false">$A38*Articulos!AM38</f>
        <v>0</v>
      </c>
      <c r="Z38" s="225" t="n">
        <f aca="false">$A38*Articulos!AN38</f>
        <v>0</v>
      </c>
      <c r="AA38" s="225" t="n">
        <f aca="false">$A38*Articulos!AO38</f>
        <v>0</v>
      </c>
      <c r="AB38" s="225" t="n">
        <f aca="false">$A38*Articulos!AP38</f>
        <v>0</v>
      </c>
      <c r="AC38" s="225" t="n">
        <f aca="false">$A38*Articulos!AQ38</f>
        <v>0</v>
      </c>
      <c r="AD38" s="225" t="n">
        <f aca="false">$A38*Articulos!AR38</f>
        <v>0</v>
      </c>
      <c r="AE38" s="226" t="n">
        <f aca="false">$A38*Articulos!AS38</f>
        <v>0</v>
      </c>
      <c r="AF38" s="225" t="n">
        <f aca="false">$A38*Articulos!AT38</f>
        <v>0</v>
      </c>
      <c r="AG38" s="225" t="n">
        <f aca="false">$A38*Articulos!AU38</f>
        <v>0</v>
      </c>
      <c r="AH38" s="225" t="n">
        <f aca="false">$A38*Articulos!AV38</f>
        <v>0</v>
      </c>
      <c r="AI38" s="225" t="n">
        <f aca="false">$A38*Articulos!AW38</f>
        <v>0</v>
      </c>
      <c r="AJ38" s="225" t="n">
        <f aca="false">$A38*Articulos!AX38</f>
        <v>0</v>
      </c>
      <c r="AK38" s="225" t="n">
        <f aca="false">$A38*Articulos!AY38</f>
        <v>0</v>
      </c>
      <c r="AL38" s="225" t="n">
        <f aca="false">$A38*Articulos!AZ38</f>
        <v>0</v>
      </c>
      <c r="AM38" s="226" t="n">
        <f aca="false">$A38*Articulos!BA38</f>
        <v>0</v>
      </c>
      <c r="AN38" s="0" t="n">
        <f aca="false">$A38*Articulos!AS38</f>
        <v>0</v>
      </c>
      <c r="AO38" s="0" t="n">
        <f aca="false">$A38*Articulos!AT38</f>
        <v>0</v>
      </c>
      <c r="AP38" s="0" t="n">
        <f aca="false">$A38*Articulos!AU38</f>
        <v>0</v>
      </c>
      <c r="AQ38" s="0" t="n">
        <f aca="false">$A38*Articulos!AV38</f>
        <v>0</v>
      </c>
      <c r="AR38" s="226" t="n">
        <f aca="false">$A38*Articulos!BF38</f>
        <v>0</v>
      </c>
      <c r="AS38" s="225" t="n">
        <f aca="false">$A38*Articulos!BG38</f>
        <v>0</v>
      </c>
      <c r="AT38" s="225" t="n">
        <f aca="false">$A38*Articulos!BH38</f>
        <v>0</v>
      </c>
      <c r="AU38" s="225" t="n">
        <f aca="false">$A38*Articulos!BI38</f>
        <v>0</v>
      </c>
      <c r="AV38" s="225" t="n">
        <f aca="false">$A38*Articulos!BJ38</f>
        <v>0</v>
      </c>
      <c r="AW38" s="225" t="n">
        <f aca="false">$A38*Articulos!BK38</f>
        <v>0</v>
      </c>
      <c r="AX38" s="225" t="n">
        <f aca="false">$A38*Articulos!BL38</f>
        <v>0</v>
      </c>
      <c r="AY38" s="225" t="n">
        <f aca="false">$A38*Articulos!BM38</f>
        <v>0</v>
      </c>
      <c r="AZ38" s="225" t="n">
        <f aca="false">$A38*Articulos!BN38</f>
        <v>0</v>
      </c>
      <c r="BA38" s="225" t="n">
        <f aca="false">$A38*Articulos!BO38</f>
        <v>0</v>
      </c>
      <c r="BB38" s="225" t="n">
        <f aca="false">$A38*Articulos!BQ38</f>
        <v>0</v>
      </c>
      <c r="BC38" s="225" t="n">
        <f aca="false">$A38*Articulos!BR38</f>
        <v>0</v>
      </c>
      <c r="BD38" s="226" t="n">
        <f aca="false">$A38*Articulos!BS38</f>
        <v>0</v>
      </c>
      <c r="BE38" s="0" t="n">
        <f aca="false">$A38*Articulos!BC38</f>
        <v>0</v>
      </c>
      <c r="BF38" s="0" t="n">
        <f aca="false">$A38*Articulos!BD38</f>
        <v>0</v>
      </c>
      <c r="BG38" s="0" t="n">
        <f aca="false">$A38*Articulos!BE38</f>
        <v>0</v>
      </c>
      <c r="BH38" s="0" t="n">
        <f aca="false">$A38*Articulos!BF38</f>
        <v>0</v>
      </c>
      <c r="BI38" s="0" t="n">
        <f aca="false">$A38*Articulos!BG38</f>
        <v>0</v>
      </c>
      <c r="BJ38" s="0" t="n">
        <f aca="false">$A38*Articulos!BH38</f>
        <v>0</v>
      </c>
      <c r="BK38" s="0" t="n">
        <f aca="false">$A38*Articulos!BI38</f>
        <v>0</v>
      </c>
      <c r="BL38" s="0" t="n">
        <f aca="false">$A38*Articulos!BJ38</f>
        <v>0</v>
      </c>
      <c r="BM38" s="226" t="n">
        <f aca="false">$A38*Articulos!CD38</f>
        <v>0</v>
      </c>
      <c r="BN38" s="225" t="n">
        <f aca="false">$A38*Articulos!CE38</f>
        <v>0</v>
      </c>
      <c r="BO38" s="225" t="n">
        <f aca="false">$A38*Articulos!CF38</f>
        <v>0</v>
      </c>
      <c r="BP38" s="225" t="n">
        <f aca="false">$A38*Articulos!CG38</f>
        <v>0</v>
      </c>
      <c r="BQ38" s="249" t="n">
        <f aca="false">$A38*Articulos!CI38</f>
        <v>0</v>
      </c>
      <c r="BR38" s="225"/>
      <c r="BS38" s="0" t="n">
        <f aca="false">Articulos!CU38*$A38</f>
        <v>0</v>
      </c>
      <c r="BT38" s="0" t="n">
        <f aca="false">Articulos!CV38*$A38</f>
        <v>0</v>
      </c>
      <c r="BU38" s="0" t="n">
        <f aca="false">Articulos!CW38*$A38</f>
        <v>0</v>
      </c>
    </row>
    <row r="39" customFormat="false" ht="14.45" hidden="false" customHeight="false" outlineLevel="0" collapsed="false">
      <c r="A39" s="0" t="n">
        <f aca="false">E39*B39*C39*D39</f>
        <v>2022</v>
      </c>
      <c r="B39" s="0" t="n">
        <f aca="false">IF(EXACT(F$3,1),F39,1)</f>
        <v>1</v>
      </c>
      <c r="C39" s="0" t="n">
        <f aca="false">IF(EXACT(G$3,1),G39,1)</f>
        <v>1</v>
      </c>
      <c r="D39" s="0" t="n">
        <f aca="false">IF(EXACT(H$3,1),H39,1)</f>
        <v>1</v>
      </c>
      <c r="E39" s="0" t="n">
        <f aca="false">Articulos!H39</f>
        <v>2022</v>
      </c>
      <c r="F39" s="225" t="n">
        <f aca="false">Articulos!AF39</f>
        <v>0</v>
      </c>
      <c r="G39" s="225" t="n">
        <f aca="false">Articulos!AG39</f>
        <v>0</v>
      </c>
      <c r="H39" s="225" t="n">
        <f aca="false">Articulos!AQ39</f>
        <v>0</v>
      </c>
      <c r="J39" s="0" t="n">
        <f aca="false">$A39*Articulos!AC39</f>
        <v>70770</v>
      </c>
      <c r="K39" s="0" t="n">
        <f aca="false">$A39*Articulos!AD39</f>
        <v>0</v>
      </c>
      <c r="L39" s="0" t="n">
        <f aca="false">$A39*Articulos!AE39</f>
        <v>0</v>
      </c>
      <c r="N39" s="0" t="n">
        <f aca="false">$A39*Articulos!BK39</f>
        <v>0</v>
      </c>
      <c r="O39" s="0" t="n">
        <f aca="false">$A39*Articulos!BL39</f>
        <v>0</v>
      </c>
      <c r="P39" s="0" t="n">
        <f aca="false">$A39*Articulos!BM39</f>
        <v>0</v>
      </c>
      <c r="R39" s="0" t="n">
        <f aca="false">$A39*Articulos!BN39</f>
        <v>0</v>
      </c>
      <c r="S39" s="0" t="n">
        <f aca="false">$A39*Articulos!BO39</f>
        <v>0</v>
      </c>
      <c r="T39" s="0" t="n">
        <f aca="false">$A39*Articulos!BQ39</f>
        <v>0</v>
      </c>
      <c r="U39" s="226" t="n">
        <f aca="false">$A39*Articulos!AI39</f>
        <v>0</v>
      </c>
      <c r="V39" s="225" t="n">
        <f aca="false">$A39*Articulos!AJ39</f>
        <v>0</v>
      </c>
      <c r="W39" s="225" t="n">
        <f aca="false">$A39*Articulos!AK39</f>
        <v>0</v>
      </c>
      <c r="X39" s="225" t="n">
        <f aca="false">$A39*Articulos!AL39</f>
        <v>0</v>
      </c>
      <c r="Y39" s="225" t="e">
        <f aca="false">$A39*Articulos!AM39</f>
        <v>#VALUE!</v>
      </c>
      <c r="Z39" s="225" t="n">
        <f aca="false">$A39*Articulos!AN39</f>
        <v>0</v>
      </c>
      <c r="AA39" s="225" t="n">
        <f aca="false">$A39*Articulos!AO39</f>
        <v>0</v>
      </c>
      <c r="AB39" s="225" t="n">
        <f aca="false">$A39*Articulos!AP39</f>
        <v>0</v>
      </c>
      <c r="AC39" s="225" t="n">
        <f aca="false">$A39*Articulos!AQ39</f>
        <v>0</v>
      </c>
      <c r="AD39" s="225" t="n">
        <f aca="false">$A39*Articulos!AR39</f>
        <v>0</v>
      </c>
      <c r="AE39" s="226" t="n">
        <f aca="false">$A39*Articulos!AS39</f>
        <v>0</v>
      </c>
      <c r="AF39" s="225" t="n">
        <f aca="false">$A39*Articulos!AT39</f>
        <v>0</v>
      </c>
      <c r="AG39" s="225" t="n">
        <f aca="false">$A39*Articulos!AU39</f>
        <v>0</v>
      </c>
      <c r="AH39" s="225" t="n">
        <f aca="false">$A39*Articulos!AV39</f>
        <v>0</v>
      </c>
      <c r="AI39" s="225" t="n">
        <f aca="false">$A39*Articulos!AW39</f>
        <v>0</v>
      </c>
      <c r="AJ39" s="225" t="n">
        <f aca="false">$A39*Articulos!AX39</f>
        <v>0</v>
      </c>
      <c r="AK39" s="225" t="n">
        <f aca="false">$A39*Articulos!AY39</f>
        <v>0</v>
      </c>
      <c r="AL39" s="225" t="n">
        <f aca="false">$A39*Articulos!AZ39</f>
        <v>0</v>
      </c>
      <c r="AM39" s="226" t="n">
        <f aca="false">$A39*Articulos!BA39</f>
        <v>0</v>
      </c>
      <c r="AN39" s="0" t="n">
        <f aca="false">$A39*Articulos!AS39</f>
        <v>0</v>
      </c>
      <c r="AO39" s="0" t="n">
        <f aca="false">$A39*Articulos!AT39</f>
        <v>0</v>
      </c>
      <c r="AP39" s="0" t="n">
        <f aca="false">$A39*Articulos!AU39</f>
        <v>0</v>
      </c>
      <c r="AQ39" s="0" t="n">
        <f aca="false">$A39*Articulos!AV39</f>
        <v>0</v>
      </c>
      <c r="AR39" s="226" t="n">
        <f aca="false">$A39*Articulos!BF39</f>
        <v>0</v>
      </c>
      <c r="AS39" s="225" t="n">
        <f aca="false">$A39*Articulos!BG39</f>
        <v>0</v>
      </c>
      <c r="AT39" s="225" t="n">
        <f aca="false">$A39*Articulos!BH39</f>
        <v>0</v>
      </c>
      <c r="AU39" s="225" t="n">
        <f aca="false">$A39*Articulos!BI39</f>
        <v>0</v>
      </c>
      <c r="AV39" s="225" t="n">
        <f aca="false">$A39*Articulos!BJ39</f>
        <v>0</v>
      </c>
      <c r="AW39" s="225" t="n">
        <f aca="false">$A39*Articulos!BK39</f>
        <v>0</v>
      </c>
      <c r="AX39" s="225" t="n">
        <f aca="false">$A39*Articulos!BL39</f>
        <v>0</v>
      </c>
      <c r="AY39" s="225" t="n">
        <f aca="false">$A39*Articulos!BM39</f>
        <v>0</v>
      </c>
      <c r="AZ39" s="225" t="n">
        <f aca="false">$A39*Articulos!BN39</f>
        <v>0</v>
      </c>
      <c r="BA39" s="225" t="n">
        <f aca="false">$A39*Articulos!BO39</f>
        <v>0</v>
      </c>
      <c r="BB39" s="225" t="n">
        <f aca="false">$A39*Articulos!BQ39</f>
        <v>0</v>
      </c>
      <c r="BC39" s="225" t="n">
        <f aca="false">$A39*Articulos!BR39</f>
        <v>0</v>
      </c>
      <c r="BD39" s="226" t="n">
        <f aca="false">$A39*Articulos!BS39</f>
        <v>0</v>
      </c>
      <c r="BE39" s="0" t="n">
        <f aca="false">$A39*Articulos!BC39</f>
        <v>0</v>
      </c>
      <c r="BF39" s="0" t="n">
        <f aca="false">$A39*Articulos!BD39</f>
        <v>0</v>
      </c>
      <c r="BG39" s="0" t="n">
        <f aca="false">$A39*Articulos!BE39</f>
        <v>0</v>
      </c>
      <c r="BH39" s="0" t="n">
        <f aca="false">$A39*Articulos!BF39</f>
        <v>0</v>
      </c>
      <c r="BI39" s="0" t="n">
        <f aca="false">$A39*Articulos!BG39</f>
        <v>0</v>
      </c>
      <c r="BJ39" s="0" t="n">
        <f aca="false">$A39*Articulos!BH39</f>
        <v>0</v>
      </c>
      <c r="BK39" s="0" t="n">
        <f aca="false">$A39*Articulos!BI39</f>
        <v>0</v>
      </c>
      <c r="BL39" s="0" t="n">
        <f aca="false">$A39*Articulos!BJ39</f>
        <v>0</v>
      </c>
      <c r="BM39" s="226" t="n">
        <f aca="false">$A39*Articulos!CD39</f>
        <v>0</v>
      </c>
      <c r="BN39" s="225" t="n">
        <f aca="false">$A39*Articulos!CE39</f>
        <v>2022</v>
      </c>
      <c r="BO39" s="225" t="n">
        <f aca="false">$A39*Articulos!CF39</f>
        <v>0</v>
      </c>
      <c r="BP39" s="225" t="n">
        <f aca="false">$A39*Articulos!CG39</f>
        <v>0</v>
      </c>
      <c r="BQ39" s="249" t="n">
        <f aca="false">$A39*Articulos!CI39</f>
        <v>0</v>
      </c>
      <c r="BR39" s="225"/>
      <c r="BS39" s="0" t="n">
        <f aca="false">Articulos!CU39*$A39</f>
        <v>0</v>
      </c>
      <c r="BT39" s="0" t="n">
        <f aca="false">Articulos!CV39*$A39</f>
        <v>0</v>
      </c>
      <c r="BU39" s="0" t="n">
        <f aca="false">Articulos!CW39*$A39</f>
        <v>0</v>
      </c>
    </row>
    <row r="40" customFormat="false" ht="14.45" hidden="false" customHeight="false" outlineLevel="0" collapsed="false">
      <c r="A40" s="0" t="n">
        <f aca="false">E40*B40*C40*D40</f>
        <v>2021</v>
      </c>
      <c r="B40" s="0" t="n">
        <f aca="false">IF(EXACT(F$3,1),F40,1)</f>
        <v>1</v>
      </c>
      <c r="C40" s="0" t="n">
        <f aca="false">IF(EXACT(G$3,1),G40,1)</f>
        <v>1</v>
      </c>
      <c r="D40" s="0" t="n">
        <f aca="false">IF(EXACT(H$3,1),H40,1)</f>
        <v>1</v>
      </c>
      <c r="E40" s="0" t="n">
        <f aca="false">Articulos!H40</f>
        <v>2021</v>
      </c>
      <c r="F40" s="225" t="n">
        <f aca="false">Articulos!AF40</f>
        <v>0</v>
      </c>
      <c r="G40" s="225" t="n">
        <f aca="false">Articulos!AG40</f>
        <v>0</v>
      </c>
      <c r="H40" s="225" t="n">
        <f aca="false">Articulos!AQ40</f>
        <v>0</v>
      </c>
      <c r="J40" s="0" t="n">
        <f aca="false">$A40*Articulos!AC40</f>
        <v>72756</v>
      </c>
      <c r="K40" s="0" t="n">
        <f aca="false">$A40*Articulos!AD40</f>
        <v>0</v>
      </c>
      <c r="L40" s="0" t="n">
        <f aca="false">$A40*Articulos!AE40</f>
        <v>0</v>
      </c>
      <c r="N40" s="0" t="n">
        <f aca="false">$A40*Articulos!BK40</f>
        <v>0</v>
      </c>
      <c r="O40" s="0" t="n">
        <f aca="false">$A40*Articulos!BL40</f>
        <v>0</v>
      </c>
      <c r="P40" s="0" t="n">
        <f aca="false">$A40*Articulos!BM40</f>
        <v>0</v>
      </c>
      <c r="R40" s="0" t="n">
        <f aca="false">$A40*Articulos!BN40</f>
        <v>0</v>
      </c>
      <c r="S40" s="0" t="n">
        <f aca="false">$A40*Articulos!BO40</f>
        <v>0</v>
      </c>
      <c r="T40" s="0" t="n">
        <f aca="false">$A40*Articulos!BQ40</f>
        <v>0</v>
      </c>
      <c r="U40" s="226" t="n">
        <f aca="false">$A40*Articulos!AI40</f>
        <v>0</v>
      </c>
      <c r="V40" s="225" t="n">
        <f aca="false">$A40*Articulos!AJ40</f>
        <v>0</v>
      </c>
      <c r="W40" s="225" t="n">
        <f aca="false">$A40*Articulos!AK40</f>
        <v>0</v>
      </c>
      <c r="X40" s="225" t="n">
        <f aca="false">$A40*Articulos!AL40</f>
        <v>0</v>
      </c>
      <c r="Y40" s="225" t="n">
        <f aca="false">$A40*Articulos!AM40</f>
        <v>0</v>
      </c>
      <c r="Z40" s="225" t="n">
        <f aca="false">$A40*Articulos!AN40</f>
        <v>0</v>
      </c>
      <c r="AA40" s="225" t="n">
        <f aca="false">$A40*Articulos!AO40</f>
        <v>0</v>
      </c>
      <c r="AB40" s="225" t="n">
        <f aca="false">$A40*Articulos!AP40</f>
        <v>0</v>
      </c>
      <c r="AC40" s="225" t="n">
        <f aca="false">$A40*Articulos!AQ40</f>
        <v>0</v>
      </c>
      <c r="AD40" s="225" t="n">
        <f aca="false">$A40*Articulos!AR40</f>
        <v>0</v>
      </c>
      <c r="AE40" s="226" t="n">
        <f aca="false">$A40*Articulos!AS40</f>
        <v>0</v>
      </c>
      <c r="AF40" s="225" t="n">
        <f aca="false">$A40*Articulos!AT40</f>
        <v>0</v>
      </c>
      <c r="AG40" s="225" t="n">
        <f aca="false">$A40*Articulos!AU40</f>
        <v>0</v>
      </c>
      <c r="AH40" s="225" t="n">
        <f aca="false">$A40*Articulos!AV40</f>
        <v>0</v>
      </c>
      <c r="AI40" s="225" t="n">
        <f aca="false">$A40*Articulos!AW40</f>
        <v>0</v>
      </c>
      <c r="AJ40" s="225" t="n">
        <f aca="false">$A40*Articulos!AX40</f>
        <v>0</v>
      </c>
      <c r="AK40" s="225" t="n">
        <f aca="false">$A40*Articulos!AY40</f>
        <v>0</v>
      </c>
      <c r="AL40" s="225" t="n">
        <f aca="false">$A40*Articulos!AZ40</f>
        <v>0</v>
      </c>
      <c r="AM40" s="226" t="n">
        <f aca="false">$A40*Articulos!BA40</f>
        <v>0</v>
      </c>
      <c r="AN40" s="0" t="n">
        <f aca="false">$A40*Articulos!AS40</f>
        <v>0</v>
      </c>
      <c r="AO40" s="0" t="n">
        <f aca="false">$A40*Articulos!AT40</f>
        <v>0</v>
      </c>
      <c r="AP40" s="0" t="n">
        <f aca="false">$A40*Articulos!AU40</f>
        <v>0</v>
      </c>
      <c r="AQ40" s="0" t="n">
        <f aca="false">$A40*Articulos!AV40</f>
        <v>0</v>
      </c>
      <c r="AR40" s="226" t="n">
        <f aca="false">$A40*Articulos!BF40</f>
        <v>0</v>
      </c>
      <c r="AS40" s="225" t="n">
        <f aca="false">$A40*Articulos!BG40</f>
        <v>0</v>
      </c>
      <c r="AT40" s="225" t="n">
        <f aca="false">$A40*Articulos!BH40</f>
        <v>0</v>
      </c>
      <c r="AU40" s="225" t="n">
        <f aca="false">$A40*Articulos!BI40</f>
        <v>0</v>
      </c>
      <c r="AV40" s="225" t="n">
        <f aca="false">$A40*Articulos!BJ40</f>
        <v>0</v>
      </c>
      <c r="AW40" s="225" t="n">
        <f aca="false">$A40*Articulos!BK40</f>
        <v>0</v>
      </c>
      <c r="AX40" s="225" t="n">
        <f aca="false">$A40*Articulos!BL40</f>
        <v>0</v>
      </c>
      <c r="AY40" s="225" t="n">
        <f aca="false">$A40*Articulos!BM40</f>
        <v>0</v>
      </c>
      <c r="AZ40" s="225" t="n">
        <f aca="false">$A40*Articulos!BN40</f>
        <v>0</v>
      </c>
      <c r="BA40" s="225" t="n">
        <f aca="false">$A40*Articulos!BO40</f>
        <v>0</v>
      </c>
      <c r="BB40" s="225" t="n">
        <f aca="false">$A40*Articulos!BQ40</f>
        <v>0</v>
      </c>
      <c r="BC40" s="225" t="n">
        <f aca="false">$A40*Articulos!BR40</f>
        <v>0</v>
      </c>
      <c r="BD40" s="226" t="n">
        <f aca="false">$A40*Articulos!BS40</f>
        <v>0</v>
      </c>
      <c r="BE40" s="0" t="n">
        <f aca="false">$A40*Articulos!BC40</f>
        <v>0</v>
      </c>
      <c r="BF40" s="0" t="n">
        <f aca="false">$A40*Articulos!BD40</f>
        <v>0</v>
      </c>
      <c r="BG40" s="0" t="n">
        <f aca="false">$A40*Articulos!BE40</f>
        <v>0</v>
      </c>
      <c r="BH40" s="0" t="n">
        <f aca="false">$A40*Articulos!BF40</f>
        <v>0</v>
      </c>
      <c r="BI40" s="0" t="n">
        <f aca="false">$A40*Articulos!BG40</f>
        <v>0</v>
      </c>
      <c r="BJ40" s="0" t="n">
        <f aca="false">$A40*Articulos!BH40</f>
        <v>0</v>
      </c>
      <c r="BK40" s="0" t="n">
        <f aca="false">$A40*Articulos!BI40</f>
        <v>0</v>
      </c>
      <c r="BL40" s="0" t="n">
        <f aca="false">$A40*Articulos!BJ40</f>
        <v>0</v>
      </c>
      <c r="BM40" s="226" t="n">
        <f aca="false">$A40*Articulos!CD40</f>
        <v>0</v>
      </c>
      <c r="BN40" s="225" t="n">
        <f aca="false">$A40*Articulos!CE40</f>
        <v>0</v>
      </c>
      <c r="BO40" s="225" t="n">
        <f aca="false">$A40*Articulos!CF40</f>
        <v>0</v>
      </c>
      <c r="BP40" s="225" t="n">
        <f aca="false">$A40*Articulos!CG40</f>
        <v>0</v>
      </c>
      <c r="BQ40" s="249" t="n">
        <f aca="false">$A40*Articulos!CI40</f>
        <v>0</v>
      </c>
      <c r="BR40" s="225"/>
      <c r="BS40" s="0" t="n">
        <f aca="false">Articulos!CU40*$A40</f>
        <v>0</v>
      </c>
      <c r="BT40" s="0" t="n">
        <f aca="false">Articulos!CV40*$A40</f>
        <v>0</v>
      </c>
      <c r="BU40" s="0" t="n">
        <f aca="false">Articulos!CW40*$A40</f>
        <v>0</v>
      </c>
    </row>
    <row r="41" customFormat="false" ht="14.45" hidden="false" customHeight="false" outlineLevel="0" collapsed="false">
      <c r="A41" s="0" t="n">
        <f aca="false">E41*B41*C41*D41</f>
        <v>2021</v>
      </c>
      <c r="B41" s="0" t="n">
        <f aca="false">IF(EXACT(F$3,1),F41,1)</f>
        <v>1</v>
      </c>
      <c r="C41" s="0" t="n">
        <f aca="false">IF(EXACT(G$3,1),G41,1)</f>
        <v>1</v>
      </c>
      <c r="D41" s="0" t="n">
        <f aca="false">IF(EXACT(H$3,1),H41,1)</f>
        <v>1</v>
      </c>
      <c r="E41" s="0" t="n">
        <f aca="false">Articulos!H41</f>
        <v>2021</v>
      </c>
      <c r="F41" s="225" t="n">
        <f aca="false">Articulos!AF41</f>
        <v>0</v>
      </c>
      <c r="G41" s="225" t="n">
        <f aca="false">Articulos!AG41</f>
        <v>0</v>
      </c>
      <c r="H41" s="225" t="n">
        <f aca="false">Articulos!AQ41</f>
        <v>0</v>
      </c>
      <c r="J41" s="0" t="n">
        <f aca="false">$A41*Articulos!AC41</f>
        <v>74777</v>
      </c>
      <c r="K41" s="0" t="n">
        <f aca="false">$A41*Articulos!AD41</f>
        <v>0</v>
      </c>
      <c r="L41" s="0" t="n">
        <f aca="false">$A41*Articulos!AE41</f>
        <v>0</v>
      </c>
      <c r="N41" s="0" t="n">
        <f aca="false">$A41*Articulos!BK41</f>
        <v>0</v>
      </c>
      <c r="O41" s="0" t="n">
        <f aca="false">$A41*Articulos!BL41</f>
        <v>0</v>
      </c>
      <c r="P41" s="0" t="n">
        <f aca="false">$A41*Articulos!BM41</f>
        <v>0</v>
      </c>
      <c r="R41" s="0" t="n">
        <f aca="false">$A41*Articulos!BN41</f>
        <v>0</v>
      </c>
      <c r="S41" s="0" t="n">
        <f aca="false">$A41*Articulos!BO41</f>
        <v>0</v>
      </c>
      <c r="T41" s="0" t="n">
        <f aca="false">$A41*Articulos!BQ41</f>
        <v>0</v>
      </c>
      <c r="U41" s="226" t="n">
        <f aca="false">$A41*Articulos!AI41</f>
        <v>0</v>
      </c>
      <c r="V41" s="225" t="n">
        <f aca="false">$A41*Articulos!AJ41</f>
        <v>0</v>
      </c>
      <c r="W41" s="225" t="n">
        <f aca="false">$A41*Articulos!AK41</f>
        <v>0</v>
      </c>
      <c r="X41" s="225" t="n">
        <f aca="false">$A41*Articulos!AL41</f>
        <v>0</v>
      </c>
      <c r="Y41" s="225" t="n">
        <f aca="false">$A41*Articulos!AM41</f>
        <v>0</v>
      </c>
      <c r="Z41" s="225" t="n">
        <f aca="false">$A41*Articulos!AN41</f>
        <v>0</v>
      </c>
      <c r="AA41" s="225" t="n">
        <f aca="false">$A41*Articulos!AO41</f>
        <v>0</v>
      </c>
      <c r="AB41" s="225" t="n">
        <f aca="false">$A41*Articulos!AP41</f>
        <v>0</v>
      </c>
      <c r="AC41" s="225" t="n">
        <f aca="false">$A41*Articulos!AQ41</f>
        <v>0</v>
      </c>
      <c r="AD41" s="225" t="n">
        <f aca="false">$A41*Articulos!AR41</f>
        <v>0</v>
      </c>
      <c r="AE41" s="226" t="n">
        <f aca="false">$A41*Articulos!AS41</f>
        <v>0</v>
      </c>
      <c r="AF41" s="225" t="n">
        <f aca="false">$A41*Articulos!AT41</f>
        <v>0</v>
      </c>
      <c r="AG41" s="225" t="n">
        <f aca="false">$A41*Articulos!AU41</f>
        <v>0</v>
      </c>
      <c r="AH41" s="225" t="n">
        <f aca="false">$A41*Articulos!AV41</f>
        <v>0</v>
      </c>
      <c r="AI41" s="225" t="n">
        <f aca="false">$A41*Articulos!AW41</f>
        <v>0</v>
      </c>
      <c r="AJ41" s="225" t="n">
        <f aca="false">$A41*Articulos!AX41</f>
        <v>0</v>
      </c>
      <c r="AK41" s="225" t="n">
        <f aca="false">$A41*Articulos!AY41</f>
        <v>0</v>
      </c>
      <c r="AL41" s="225" t="n">
        <f aca="false">$A41*Articulos!AZ41</f>
        <v>0</v>
      </c>
      <c r="AM41" s="226" t="n">
        <f aca="false">$A41*Articulos!BA41</f>
        <v>0</v>
      </c>
      <c r="AN41" s="0" t="n">
        <f aca="false">$A41*Articulos!AS41</f>
        <v>0</v>
      </c>
      <c r="AO41" s="0" t="n">
        <f aca="false">$A41*Articulos!AT41</f>
        <v>0</v>
      </c>
      <c r="AP41" s="0" t="n">
        <f aca="false">$A41*Articulos!AU41</f>
        <v>0</v>
      </c>
      <c r="AQ41" s="0" t="n">
        <f aca="false">$A41*Articulos!AV41</f>
        <v>0</v>
      </c>
      <c r="AR41" s="226" t="n">
        <f aca="false">$A41*Articulos!BF41</f>
        <v>0</v>
      </c>
      <c r="AS41" s="225" t="n">
        <f aca="false">$A41*Articulos!BG41</f>
        <v>0</v>
      </c>
      <c r="AT41" s="225" t="n">
        <f aca="false">$A41*Articulos!BH41</f>
        <v>0</v>
      </c>
      <c r="AU41" s="225" t="n">
        <f aca="false">$A41*Articulos!BI41</f>
        <v>0</v>
      </c>
      <c r="AV41" s="225" t="n">
        <f aca="false">$A41*Articulos!BJ41</f>
        <v>0</v>
      </c>
      <c r="AW41" s="225" t="n">
        <f aca="false">$A41*Articulos!BK41</f>
        <v>0</v>
      </c>
      <c r="AX41" s="225" t="n">
        <f aca="false">$A41*Articulos!BL41</f>
        <v>0</v>
      </c>
      <c r="AY41" s="225" t="n">
        <f aca="false">$A41*Articulos!BM41</f>
        <v>0</v>
      </c>
      <c r="AZ41" s="225" t="n">
        <f aca="false">$A41*Articulos!BN41</f>
        <v>0</v>
      </c>
      <c r="BA41" s="225" t="n">
        <f aca="false">$A41*Articulos!BO41</f>
        <v>0</v>
      </c>
      <c r="BB41" s="225" t="n">
        <f aca="false">$A41*Articulos!BQ41</f>
        <v>0</v>
      </c>
      <c r="BC41" s="225" t="n">
        <f aca="false">$A41*Articulos!BR41</f>
        <v>0</v>
      </c>
      <c r="BD41" s="226" t="n">
        <f aca="false">$A41*Articulos!BS41</f>
        <v>0</v>
      </c>
      <c r="BE41" s="0" t="n">
        <f aca="false">$A41*Articulos!BC41</f>
        <v>0</v>
      </c>
      <c r="BF41" s="0" t="n">
        <f aca="false">$A41*Articulos!BD41</f>
        <v>0</v>
      </c>
      <c r="BG41" s="0" t="n">
        <f aca="false">$A41*Articulos!BE41</f>
        <v>0</v>
      </c>
      <c r="BH41" s="0" t="n">
        <f aca="false">$A41*Articulos!BF41</f>
        <v>0</v>
      </c>
      <c r="BI41" s="0" t="n">
        <f aca="false">$A41*Articulos!BG41</f>
        <v>0</v>
      </c>
      <c r="BJ41" s="0" t="n">
        <f aca="false">$A41*Articulos!BH41</f>
        <v>0</v>
      </c>
      <c r="BK41" s="0" t="n">
        <f aca="false">$A41*Articulos!BI41</f>
        <v>0</v>
      </c>
      <c r="BL41" s="0" t="n">
        <f aca="false">$A41*Articulos!BJ41</f>
        <v>0</v>
      </c>
      <c r="BM41" s="226" t="n">
        <f aca="false">$A41*Articulos!CD41</f>
        <v>2021</v>
      </c>
      <c r="BN41" s="225" t="n">
        <f aca="false">$A41*Articulos!CE41</f>
        <v>0</v>
      </c>
      <c r="BO41" s="225" t="n">
        <f aca="false">$A41*Articulos!CF41</f>
        <v>2021</v>
      </c>
      <c r="BP41" s="225" t="n">
        <f aca="false">$A41*Articulos!CG41</f>
        <v>0</v>
      </c>
      <c r="BQ41" s="249" t="n">
        <f aca="false">$A41*Articulos!CI41</f>
        <v>0</v>
      </c>
      <c r="BR41" s="225"/>
      <c r="BS41" s="0" t="n">
        <f aca="false">Articulos!CU41*$A41</f>
        <v>0</v>
      </c>
      <c r="BT41" s="0" t="n">
        <f aca="false">Articulos!CV41*$A41</f>
        <v>2021</v>
      </c>
      <c r="BU41" s="0" t="n">
        <f aca="false">Articulos!CW41*$A41</f>
        <v>0</v>
      </c>
    </row>
    <row r="42" customFormat="false" ht="14.45" hidden="false" customHeight="false" outlineLevel="0" collapsed="false">
      <c r="A42" s="0" t="n">
        <f aca="false">E42*B42*C42*D42</f>
        <v>2019</v>
      </c>
      <c r="B42" s="0" t="n">
        <f aca="false">IF(EXACT(F$3,1),F42,1)</f>
        <v>1</v>
      </c>
      <c r="C42" s="0" t="n">
        <f aca="false">IF(EXACT(G$3,1),G42,1)</f>
        <v>1</v>
      </c>
      <c r="D42" s="0" t="n">
        <f aca="false">IF(EXACT(H$3,1),H42,1)</f>
        <v>1</v>
      </c>
      <c r="E42" s="0" t="n">
        <f aca="false">Articulos!H42</f>
        <v>2019</v>
      </c>
      <c r="F42" s="225" t="n">
        <f aca="false">Articulos!AF42</f>
        <v>0</v>
      </c>
      <c r="G42" s="225" t="n">
        <f aca="false">Articulos!AG42</f>
        <v>0</v>
      </c>
      <c r="H42" s="225" t="n">
        <f aca="false">Articulos!AQ42</f>
        <v>0</v>
      </c>
      <c r="J42" s="0" t="n">
        <f aca="false">$A42*Articulos!AC42</f>
        <v>76722</v>
      </c>
      <c r="K42" s="0" t="n">
        <f aca="false">$A42*Articulos!AD42</f>
        <v>0</v>
      </c>
      <c r="L42" s="0" t="n">
        <f aca="false">$A42*Articulos!AE42</f>
        <v>0</v>
      </c>
      <c r="N42" s="0" t="n">
        <f aca="false">$A42*Articulos!BK42</f>
        <v>0</v>
      </c>
      <c r="O42" s="0" t="n">
        <f aca="false">$A42*Articulos!BL42</f>
        <v>0</v>
      </c>
      <c r="P42" s="0" t="n">
        <f aca="false">$A42*Articulos!BM42</f>
        <v>0</v>
      </c>
      <c r="R42" s="0" t="n">
        <f aca="false">$A42*Articulos!BN42</f>
        <v>0</v>
      </c>
      <c r="S42" s="0" t="n">
        <f aca="false">$A42*Articulos!BO42</f>
        <v>0</v>
      </c>
      <c r="T42" s="0" t="n">
        <f aca="false">$A42*Articulos!BQ42</f>
        <v>0</v>
      </c>
      <c r="U42" s="226" t="n">
        <f aca="false">$A42*Articulos!AI42</f>
        <v>0</v>
      </c>
      <c r="V42" s="225" t="n">
        <f aca="false">$A42*Articulos!AJ42</f>
        <v>0</v>
      </c>
      <c r="W42" s="225" t="n">
        <f aca="false">$A42*Articulos!AK42</f>
        <v>0</v>
      </c>
      <c r="X42" s="225" t="n">
        <f aca="false">$A42*Articulos!AL42</f>
        <v>0</v>
      </c>
      <c r="Y42" s="225" t="n">
        <f aca="false">$A42*Articulos!AM42</f>
        <v>0</v>
      </c>
      <c r="Z42" s="225" t="n">
        <f aca="false">$A42*Articulos!AN42</f>
        <v>0</v>
      </c>
      <c r="AA42" s="225" t="n">
        <f aca="false">$A42*Articulos!AO42</f>
        <v>0</v>
      </c>
      <c r="AB42" s="225" t="n">
        <f aca="false">$A42*Articulos!AP42</f>
        <v>0</v>
      </c>
      <c r="AC42" s="225" t="n">
        <f aca="false">$A42*Articulos!AQ42</f>
        <v>0</v>
      </c>
      <c r="AD42" s="225" t="n">
        <f aca="false">$A42*Articulos!AR42</f>
        <v>0</v>
      </c>
      <c r="AE42" s="226" t="n">
        <f aca="false">$A42*Articulos!AS42</f>
        <v>0</v>
      </c>
      <c r="AF42" s="225" t="n">
        <f aca="false">$A42*Articulos!AT42</f>
        <v>0</v>
      </c>
      <c r="AG42" s="225" t="n">
        <f aca="false">$A42*Articulos!AU42</f>
        <v>0</v>
      </c>
      <c r="AH42" s="225" t="n">
        <f aca="false">$A42*Articulos!AV42</f>
        <v>0</v>
      </c>
      <c r="AI42" s="225" t="n">
        <f aca="false">$A42*Articulos!AW42</f>
        <v>0</v>
      </c>
      <c r="AJ42" s="225" t="n">
        <f aca="false">$A42*Articulos!AX42</f>
        <v>0</v>
      </c>
      <c r="AK42" s="225" t="n">
        <f aca="false">$A42*Articulos!AY42</f>
        <v>0</v>
      </c>
      <c r="AL42" s="225" t="n">
        <f aca="false">$A42*Articulos!AZ42</f>
        <v>0</v>
      </c>
      <c r="AM42" s="226" t="n">
        <f aca="false">$A42*Articulos!BA42</f>
        <v>0</v>
      </c>
      <c r="AN42" s="0" t="n">
        <f aca="false">$A42*Articulos!AS42</f>
        <v>0</v>
      </c>
      <c r="AO42" s="0" t="n">
        <f aca="false">$A42*Articulos!AT42</f>
        <v>0</v>
      </c>
      <c r="AP42" s="0" t="n">
        <f aca="false">$A42*Articulos!AU42</f>
        <v>0</v>
      </c>
      <c r="AQ42" s="0" t="n">
        <f aca="false">$A42*Articulos!AV42</f>
        <v>0</v>
      </c>
      <c r="AR42" s="226" t="n">
        <f aca="false">$A42*Articulos!BF42</f>
        <v>0</v>
      </c>
      <c r="AS42" s="225" t="n">
        <f aca="false">$A42*Articulos!BG42</f>
        <v>0</v>
      </c>
      <c r="AT42" s="225" t="n">
        <f aca="false">$A42*Articulos!BH42</f>
        <v>0</v>
      </c>
      <c r="AU42" s="225" t="n">
        <f aca="false">$A42*Articulos!BI42</f>
        <v>0</v>
      </c>
      <c r="AV42" s="225" t="n">
        <f aca="false">$A42*Articulos!BJ42</f>
        <v>0</v>
      </c>
      <c r="AW42" s="225" t="n">
        <f aca="false">$A42*Articulos!BK42</f>
        <v>0</v>
      </c>
      <c r="AX42" s="225" t="n">
        <f aca="false">$A42*Articulos!BL42</f>
        <v>0</v>
      </c>
      <c r="AY42" s="225" t="n">
        <f aca="false">$A42*Articulos!BM42</f>
        <v>0</v>
      </c>
      <c r="AZ42" s="225" t="n">
        <f aca="false">$A42*Articulos!BN42</f>
        <v>0</v>
      </c>
      <c r="BA42" s="225" t="n">
        <f aca="false">$A42*Articulos!BO42</f>
        <v>0</v>
      </c>
      <c r="BB42" s="225" t="n">
        <f aca="false">$A42*Articulos!BQ42</f>
        <v>0</v>
      </c>
      <c r="BC42" s="225" t="n">
        <f aca="false">$A42*Articulos!BR42</f>
        <v>0</v>
      </c>
      <c r="BD42" s="226" t="n">
        <f aca="false">$A42*Articulos!BS42</f>
        <v>0</v>
      </c>
      <c r="BE42" s="0" t="n">
        <f aca="false">$A42*Articulos!BC42</f>
        <v>0</v>
      </c>
      <c r="BF42" s="0" t="n">
        <f aca="false">$A42*Articulos!BD42</f>
        <v>0</v>
      </c>
      <c r="BG42" s="0" t="n">
        <f aca="false">$A42*Articulos!BE42</f>
        <v>0</v>
      </c>
      <c r="BH42" s="0" t="n">
        <f aca="false">$A42*Articulos!BF42</f>
        <v>0</v>
      </c>
      <c r="BI42" s="0" t="n">
        <f aca="false">$A42*Articulos!BG42</f>
        <v>0</v>
      </c>
      <c r="BJ42" s="0" t="n">
        <f aca="false">$A42*Articulos!BH42</f>
        <v>0</v>
      </c>
      <c r="BK42" s="0" t="n">
        <f aca="false">$A42*Articulos!BI42</f>
        <v>0</v>
      </c>
      <c r="BL42" s="0" t="n">
        <f aca="false">$A42*Articulos!BJ42</f>
        <v>0</v>
      </c>
      <c r="BM42" s="226" t="n">
        <f aca="false">$A42*Articulos!CD42</f>
        <v>0</v>
      </c>
      <c r="BN42" s="225" t="n">
        <f aca="false">$A42*Articulos!CE42</f>
        <v>0</v>
      </c>
      <c r="BO42" s="225" t="n">
        <f aca="false">$A42*Articulos!CF42</f>
        <v>0</v>
      </c>
      <c r="BP42" s="225" t="n">
        <f aca="false">$A42*Articulos!CG42</f>
        <v>0</v>
      </c>
      <c r="BQ42" s="249" t="n">
        <f aca="false">$A42*Articulos!CI42</f>
        <v>0</v>
      </c>
      <c r="BR42" s="225"/>
      <c r="BS42" s="0" t="n">
        <f aca="false">Articulos!CU42*$A42</f>
        <v>0</v>
      </c>
      <c r="BT42" s="0" t="n">
        <f aca="false">Articulos!CV42*$A42</f>
        <v>0</v>
      </c>
      <c r="BU42" s="0" t="n">
        <f aca="false">Articulos!CW42*$A42</f>
        <v>2019</v>
      </c>
    </row>
    <row r="43" customFormat="false" ht="14.45" hidden="false" customHeight="false" outlineLevel="0" collapsed="false">
      <c r="A43" s="0" t="n">
        <f aca="false">E43*B43*C43*D43</f>
        <v>2015</v>
      </c>
      <c r="B43" s="0" t="n">
        <f aca="false">IF(EXACT(F$3,1),F43,1)</f>
        <v>1</v>
      </c>
      <c r="C43" s="0" t="n">
        <f aca="false">IF(EXACT(G$3,1),G43,1)</f>
        <v>1</v>
      </c>
      <c r="D43" s="0" t="n">
        <f aca="false">IF(EXACT(H$3,1),H43,1)</f>
        <v>1</v>
      </c>
      <c r="E43" s="0" t="n">
        <f aca="false">Articulos!H43</f>
        <v>2015</v>
      </c>
      <c r="F43" s="225" t="n">
        <f aca="false">Articulos!AF43</f>
        <v>0</v>
      </c>
      <c r="G43" s="225" t="n">
        <f aca="false">Articulos!AG43</f>
        <v>0</v>
      </c>
      <c r="H43" s="225" t="n">
        <f aca="false">Articulos!AQ43</f>
        <v>0</v>
      </c>
      <c r="J43" s="0" t="n">
        <f aca="false">$A43*Articulos!AC43</f>
        <v>78585</v>
      </c>
      <c r="K43" s="0" t="n">
        <f aca="false">$A43*Articulos!AD43</f>
        <v>0</v>
      </c>
      <c r="L43" s="0" t="n">
        <f aca="false">$A43*Articulos!AE43</f>
        <v>0</v>
      </c>
      <c r="N43" s="0" t="n">
        <f aca="false">$A43*Articulos!BK43</f>
        <v>0</v>
      </c>
      <c r="O43" s="0" t="n">
        <f aca="false">$A43*Articulos!BL43</f>
        <v>0</v>
      </c>
      <c r="P43" s="0" t="n">
        <f aca="false">$A43*Articulos!BM43</f>
        <v>0</v>
      </c>
      <c r="R43" s="0" t="n">
        <f aca="false">$A43*Articulos!BN43</f>
        <v>0</v>
      </c>
      <c r="S43" s="0" t="n">
        <f aca="false">$A43*Articulos!BO43</f>
        <v>0</v>
      </c>
      <c r="T43" s="0" t="n">
        <f aca="false">$A43*Articulos!BQ43</f>
        <v>0</v>
      </c>
      <c r="U43" s="226" t="n">
        <f aca="false">$A43*Articulos!AI43</f>
        <v>0</v>
      </c>
      <c r="V43" s="225" t="n">
        <f aca="false">$A43*Articulos!AJ43</f>
        <v>0</v>
      </c>
      <c r="W43" s="225" t="n">
        <f aca="false">$A43*Articulos!AK43</f>
        <v>0</v>
      </c>
      <c r="X43" s="225" t="n">
        <f aca="false">$A43*Articulos!AL43</f>
        <v>0</v>
      </c>
      <c r="Y43" s="225" t="n">
        <f aca="false">$A43*Articulos!AM43</f>
        <v>0</v>
      </c>
      <c r="Z43" s="225" t="n">
        <f aca="false">$A43*Articulos!AN43</f>
        <v>0</v>
      </c>
      <c r="AA43" s="225" t="n">
        <f aca="false">$A43*Articulos!AO43</f>
        <v>0</v>
      </c>
      <c r="AB43" s="225" t="n">
        <f aca="false">$A43*Articulos!AP43</f>
        <v>0</v>
      </c>
      <c r="AC43" s="225" t="n">
        <f aca="false">$A43*Articulos!AQ43</f>
        <v>0</v>
      </c>
      <c r="AD43" s="225" t="n">
        <f aca="false">$A43*Articulos!AR43</f>
        <v>0</v>
      </c>
      <c r="AE43" s="226" t="n">
        <f aca="false">$A43*Articulos!AS43</f>
        <v>0</v>
      </c>
      <c r="AF43" s="225" t="n">
        <f aca="false">$A43*Articulos!AT43</f>
        <v>0</v>
      </c>
      <c r="AG43" s="225" t="n">
        <f aca="false">$A43*Articulos!AU43</f>
        <v>0</v>
      </c>
      <c r="AH43" s="225" t="n">
        <f aca="false">$A43*Articulos!AV43</f>
        <v>0</v>
      </c>
      <c r="AI43" s="225" t="n">
        <f aca="false">$A43*Articulos!AW43</f>
        <v>0</v>
      </c>
      <c r="AJ43" s="225" t="n">
        <f aca="false">$A43*Articulos!AX43</f>
        <v>0</v>
      </c>
      <c r="AK43" s="225" t="n">
        <f aca="false">$A43*Articulos!AY43</f>
        <v>0</v>
      </c>
      <c r="AL43" s="225" t="n">
        <f aca="false">$A43*Articulos!AZ43</f>
        <v>0</v>
      </c>
      <c r="AM43" s="226" t="n">
        <f aca="false">$A43*Articulos!BA43</f>
        <v>0</v>
      </c>
      <c r="AN43" s="0" t="n">
        <f aca="false">$A43*Articulos!AS43</f>
        <v>0</v>
      </c>
      <c r="AO43" s="0" t="n">
        <f aca="false">$A43*Articulos!AT43</f>
        <v>0</v>
      </c>
      <c r="AP43" s="0" t="n">
        <f aca="false">$A43*Articulos!AU43</f>
        <v>0</v>
      </c>
      <c r="AQ43" s="0" t="n">
        <f aca="false">$A43*Articulos!AV43</f>
        <v>0</v>
      </c>
      <c r="AR43" s="226" t="n">
        <f aca="false">$A43*Articulos!BF43</f>
        <v>0</v>
      </c>
      <c r="AS43" s="225" t="n">
        <f aca="false">$A43*Articulos!BG43</f>
        <v>0</v>
      </c>
      <c r="AT43" s="225" t="n">
        <f aca="false">$A43*Articulos!BH43</f>
        <v>0</v>
      </c>
      <c r="AU43" s="225" t="n">
        <f aca="false">$A43*Articulos!BI43</f>
        <v>0</v>
      </c>
      <c r="AV43" s="225" t="n">
        <f aca="false">$A43*Articulos!BJ43</f>
        <v>0</v>
      </c>
      <c r="AW43" s="225" t="n">
        <f aca="false">$A43*Articulos!BK43</f>
        <v>0</v>
      </c>
      <c r="AX43" s="225" t="n">
        <f aca="false">$A43*Articulos!BL43</f>
        <v>0</v>
      </c>
      <c r="AY43" s="225" t="n">
        <f aca="false">$A43*Articulos!BM43</f>
        <v>0</v>
      </c>
      <c r="AZ43" s="225" t="n">
        <f aca="false">$A43*Articulos!BN43</f>
        <v>0</v>
      </c>
      <c r="BA43" s="225" t="n">
        <f aca="false">$A43*Articulos!BO43</f>
        <v>0</v>
      </c>
      <c r="BB43" s="225" t="n">
        <f aca="false">$A43*Articulos!BQ43</f>
        <v>0</v>
      </c>
      <c r="BC43" s="225" t="n">
        <f aca="false">$A43*Articulos!BR43</f>
        <v>0</v>
      </c>
      <c r="BD43" s="226" t="n">
        <f aca="false">$A43*Articulos!BS43</f>
        <v>0</v>
      </c>
      <c r="BE43" s="0" t="n">
        <f aca="false">$A43*Articulos!BC43</f>
        <v>0</v>
      </c>
      <c r="BF43" s="0" t="n">
        <f aca="false">$A43*Articulos!BD43</f>
        <v>0</v>
      </c>
      <c r="BG43" s="0" t="n">
        <f aca="false">$A43*Articulos!BE43</f>
        <v>0</v>
      </c>
      <c r="BH43" s="0" t="n">
        <f aca="false">$A43*Articulos!BF43</f>
        <v>0</v>
      </c>
      <c r="BI43" s="0" t="n">
        <f aca="false">$A43*Articulos!BG43</f>
        <v>0</v>
      </c>
      <c r="BJ43" s="0" t="n">
        <f aca="false">$A43*Articulos!BH43</f>
        <v>0</v>
      </c>
      <c r="BK43" s="0" t="n">
        <f aca="false">$A43*Articulos!BI43</f>
        <v>0</v>
      </c>
      <c r="BL43" s="0" t="n">
        <f aca="false">$A43*Articulos!BJ43</f>
        <v>0</v>
      </c>
      <c r="BM43" s="226" t="n">
        <f aca="false">$A43*Articulos!CD43</f>
        <v>0</v>
      </c>
      <c r="BN43" s="225" t="n">
        <f aca="false">$A43*Articulos!CE43</f>
        <v>0</v>
      </c>
      <c r="BO43" s="225" t="n">
        <f aca="false">$A43*Articulos!CF43</f>
        <v>0</v>
      </c>
      <c r="BP43" s="225" t="n">
        <f aca="false">$A43*Articulos!CG43</f>
        <v>0</v>
      </c>
      <c r="BQ43" s="249" t="n">
        <f aca="false">$A43*Articulos!CI43</f>
        <v>2015</v>
      </c>
      <c r="BR43" s="225"/>
      <c r="BS43" s="0" t="n">
        <f aca="false">Articulos!CU43*$A43</f>
        <v>0</v>
      </c>
      <c r="BT43" s="0" t="n">
        <f aca="false">Articulos!CV43*$A43</f>
        <v>0</v>
      </c>
      <c r="BU43" s="0" t="n">
        <f aca="false">Articulos!CW43*$A43</f>
        <v>0</v>
      </c>
    </row>
    <row r="44" customFormat="false" ht="14.45" hidden="false" customHeight="false" outlineLevel="0" collapsed="false">
      <c r="A44" s="0" t="n">
        <f aca="false">E44*B44*C44*D44</f>
        <v>2017</v>
      </c>
      <c r="B44" s="0" t="n">
        <f aca="false">IF(EXACT(F$3,1),F44,1)</f>
        <v>1</v>
      </c>
      <c r="C44" s="0" t="n">
        <f aca="false">IF(EXACT(G$3,1),G44,1)</f>
        <v>1</v>
      </c>
      <c r="D44" s="0" t="n">
        <f aca="false">IF(EXACT(H$3,1),H44,1)</f>
        <v>1</v>
      </c>
      <c r="E44" s="0" t="n">
        <f aca="false">Articulos!H44</f>
        <v>2017</v>
      </c>
      <c r="F44" s="225" t="n">
        <f aca="false">Articulos!AF44</f>
        <v>0</v>
      </c>
      <c r="G44" s="225" t="n">
        <f aca="false">Articulos!AG44</f>
        <v>0</v>
      </c>
      <c r="H44" s="225" t="n">
        <f aca="false">Articulos!AQ44</f>
        <v>0</v>
      </c>
      <c r="J44" s="0" t="n">
        <f aca="false">$A44*Articulos!AC44</f>
        <v>80680</v>
      </c>
      <c r="K44" s="0" t="n">
        <f aca="false">$A44*Articulos!AD44</f>
        <v>0</v>
      </c>
      <c r="L44" s="0" t="n">
        <f aca="false">$A44*Articulos!AE44</f>
        <v>0</v>
      </c>
      <c r="N44" s="0" t="n">
        <f aca="false">$A44*Articulos!BK44</f>
        <v>0</v>
      </c>
      <c r="O44" s="0" t="n">
        <f aca="false">$A44*Articulos!BL44</f>
        <v>0</v>
      </c>
      <c r="P44" s="0" t="n">
        <f aca="false">$A44*Articulos!BM44</f>
        <v>0</v>
      </c>
      <c r="R44" s="0" t="n">
        <f aca="false">$A44*Articulos!BN44</f>
        <v>0</v>
      </c>
      <c r="S44" s="0" t="n">
        <f aca="false">$A44*Articulos!BO44</f>
        <v>0</v>
      </c>
      <c r="T44" s="0" t="n">
        <f aca="false">$A44*Articulos!BQ44</f>
        <v>0</v>
      </c>
      <c r="U44" s="226" t="n">
        <f aca="false">$A44*Articulos!AI44</f>
        <v>0</v>
      </c>
      <c r="V44" s="225" t="n">
        <f aca="false">$A44*Articulos!AJ44</f>
        <v>0</v>
      </c>
      <c r="W44" s="225" t="n">
        <f aca="false">$A44*Articulos!AK44</f>
        <v>0</v>
      </c>
      <c r="X44" s="225" t="n">
        <f aca="false">$A44*Articulos!AL44</f>
        <v>0</v>
      </c>
      <c r="Y44" s="225" t="n">
        <f aca="false">$A44*Articulos!AM44</f>
        <v>0</v>
      </c>
      <c r="Z44" s="225" t="n">
        <f aca="false">$A44*Articulos!AN44</f>
        <v>0</v>
      </c>
      <c r="AA44" s="225" t="n">
        <f aca="false">$A44*Articulos!AO44</f>
        <v>0</v>
      </c>
      <c r="AB44" s="225" t="n">
        <f aca="false">$A44*Articulos!AP44</f>
        <v>0</v>
      </c>
      <c r="AC44" s="225" t="n">
        <f aca="false">$A44*Articulos!AQ44</f>
        <v>0</v>
      </c>
      <c r="AD44" s="225" t="n">
        <f aca="false">$A44*Articulos!AR44</f>
        <v>0</v>
      </c>
      <c r="AE44" s="226" t="n">
        <f aca="false">$A44*Articulos!AS44</f>
        <v>0</v>
      </c>
      <c r="AF44" s="225" t="n">
        <f aca="false">$A44*Articulos!AT44</f>
        <v>0</v>
      </c>
      <c r="AG44" s="225" t="n">
        <f aca="false">$A44*Articulos!AU44</f>
        <v>0</v>
      </c>
      <c r="AH44" s="225" t="n">
        <f aca="false">$A44*Articulos!AV44</f>
        <v>0</v>
      </c>
      <c r="AI44" s="225" t="n">
        <f aca="false">$A44*Articulos!AW44</f>
        <v>0</v>
      </c>
      <c r="AJ44" s="225" t="n">
        <f aca="false">$A44*Articulos!AX44</f>
        <v>0</v>
      </c>
      <c r="AK44" s="225" t="n">
        <f aca="false">$A44*Articulos!AY44</f>
        <v>0</v>
      </c>
      <c r="AL44" s="225" t="n">
        <f aca="false">$A44*Articulos!AZ44</f>
        <v>0</v>
      </c>
      <c r="AM44" s="226" t="n">
        <f aca="false">$A44*Articulos!BA44</f>
        <v>0</v>
      </c>
      <c r="AN44" s="0" t="n">
        <f aca="false">$A44*Articulos!AS44</f>
        <v>0</v>
      </c>
      <c r="AO44" s="0" t="n">
        <f aca="false">$A44*Articulos!AT44</f>
        <v>0</v>
      </c>
      <c r="AP44" s="0" t="n">
        <f aca="false">$A44*Articulos!AU44</f>
        <v>0</v>
      </c>
      <c r="AQ44" s="0" t="n">
        <f aca="false">$A44*Articulos!AV44</f>
        <v>0</v>
      </c>
      <c r="AR44" s="226" t="n">
        <f aca="false">$A44*Articulos!BF44</f>
        <v>0</v>
      </c>
      <c r="AS44" s="225" t="n">
        <f aca="false">$A44*Articulos!BG44</f>
        <v>0</v>
      </c>
      <c r="AT44" s="225" t="n">
        <f aca="false">$A44*Articulos!BH44</f>
        <v>0</v>
      </c>
      <c r="AU44" s="225" t="n">
        <f aca="false">$A44*Articulos!BI44</f>
        <v>0</v>
      </c>
      <c r="AV44" s="225" t="n">
        <f aca="false">$A44*Articulos!BJ44</f>
        <v>0</v>
      </c>
      <c r="AW44" s="225" t="n">
        <f aca="false">$A44*Articulos!BK44</f>
        <v>0</v>
      </c>
      <c r="AX44" s="225" t="n">
        <f aca="false">$A44*Articulos!BL44</f>
        <v>0</v>
      </c>
      <c r="AY44" s="225" t="n">
        <f aca="false">$A44*Articulos!BM44</f>
        <v>0</v>
      </c>
      <c r="AZ44" s="225" t="n">
        <f aca="false">$A44*Articulos!BN44</f>
        <v>0</v>
      </c>
      <c r="BA44" s="225" t="n">
        <f aca="false">$A44*Articulos!BO44</f>
        <v>0</v>
      </c>
      <c r="BB44" s="225" t="n">
        <f aca="false">$A44*Articulos!BQ44</f>
        <v>0</v>
      </c>
      <c r="BC44" s="225" t="n">
        <f aca="false">$A44*Articulos!BR44</f>
        <v>0</v>
      </c>
      <c r="BD44" s="226" t="n">
        <f aca="false">$A44*Articulos!BS44</f>
        <v>0</v>
      </c>
      <c r="BE44" s="0" t="n">
        <f aca="false">$A44*Articulos!BC44</f>
        <v>0</v>
      </c>
      <c r="BF44" s="0" t="n">
        <f aca="false">$A44*Articulos!BD44</f>
        <v>0</v>
      </c>
      <c r="BG44" s="0" t="n">
        <f aca="false">$A44*Articulos!BE44</f>
        <v>0</v>
      </c>
      <c r="BH44" s="0" t="n">
        <f aca="false">$A44*Articulos!BF44</f>
        <v>0</v>
      </c>
      <c r="BI44" s="0" t="n">
        <f aca="false">$A44*Articulos!BG44</f>
        <v>0</v>
      </c>
      <c r="BJ44" s="0" t="n">
        <f aca="false">$A44*Articulos!BH44</f>
        <v>0</v>
      </c>
      <c r="BK44" s="0" t="n">
        <f aca="false">$A44*Articulos!BI44</f>
        <v>0</v>
      </c>
      <c r="BL44" s="0" t="n">
        <f aca="false">$A44*Articulos!BJ44</f>
        <v>0</v>
      </c>
      <c r="BM44" s="226" t="n">
        <f aca="false">$A44*Articulos!CD44</f>
        <v>0</v>
      </c>
      <c r="BN44" s="225" t="n">
        <f aca="false">$A44*Articulos!CE44</f>
        <v>0</v>
      </c>
      <c r="BO44" s="225" t="n">
        <f aca="false">$A44*Articulos!CF44</f>
        <v>0</v>
      </c>
      <c r="BP44" s="225" t="n">
        <f aca="false">$A44*Articulos!CG44</f>
        <v>0</v>
      </c>
      <c r="BQ44" s="249" t="n">
        <f aca="false">$A44*Articulos!CI44</f>
        <v>0</v>
      </c>
      <c r="BR44" s="225"/>
      <c r="BS44" s="0" t="n">
        <f aca="false">Articulos!CU44*$A44</f>
        <v>0</v>
      </c>
      <c r="BT44" s="0" t="n">
        <f aca="false">Articulos!CV44*$A44</f>
        <v>0</v>
      </c>
      <c r="BU44" s="0" t="n">
        <f aca="false">Articulos!CW44*$A44</f>
        <v>2017</v>
      </c>
    </row>
    <row r="45" customFormat="false" ht="14.45" hidden="false" customHeight="false" outlineLevel="0" collapsed="false">
      <c r="A45" s="0" t="n">
        <f aca="false">E45*B45*C45*D45</f>
        <v>2018</v>
      </c>
      <c r="B45" s="0" t="n">
        <f aca="false">IF(EXACT(F$3,1),F45,1)</f>
        <v>1</v>
      </c>
      <c r="C45" s="0" t="n">
        <f aca="false">IF(EXACT(G$3,1),G45,1)</f>
        <v>1</v>
      </c>
      <c r="D45" s="0" t="n">
        <f aca="false">IF(EXACT(H$3,1),H45,1)</f>
        <v>1</v>
      </c>
      <c r="E45" s="0" t="n">
        <f aca="false">Articulos!H45</f>
        <v>2018</v>
      </c>
      <c r="F45" s="225" t="n">
        <f aca="false">Articulos!AF45</f>
        <v>0</v>
      </c>
      <c r="G45" s="225" t="n">
        <f aca="false">Articulos!AG45</f>
        <v>0</v>
      </c>
      <c r="H45" s="225" t="n">
        <f aca="false">Articulos!AQ45</f>
        <v>0</v>
      </c>
      <c r="J45" s="0" t="n">
        <f aca="false">$A45*Articulos!AC45</f>
        <v>82738</v>
      </c>
      <c r="K45" s="0" t="n">
        <f aca="false">$A45*Articulos!AD45</f>
        <v>0</v>
      </c>
      <c r="L45" s="0" t="n">
        <f aca="false">$A45*Articulos!AE45</f>
        <v>0</v>
      </c>
      <c r="N45" s="0" t="n">
        <f aca="false">$A45*Articulos!BK45</f>
        <v>0</v>
      </c>
      <c r="O45" s="0" t="n">
        <f aca="false">$A45*Articulos!BL45</f>
        <v>0</v>
      </c>
      <c r="P45" s="0" t="n">
        <f aca="false">$A45*Articulos!BM45</f>
        <v>0</v>
      </c>
      <c r="R45" s="0" t="n">
        <f aca="false">$A45*Articulos!BN45</f>
        <v>0</v>
      </c>
      <c r="S45" s="0" t="n">
        <f aca="false">$A45*Articulos!BO45</f>
        <v>0</v>
      </c>
      <c r="T45" s="0" t="n">
        <f aca="false">$A45*Articulos!BQ45</f>
        <v>0</v>
      </c>
      <c r="U45" s="226" t="n">
        <f aca="false">$A45*Articulos!AI45</f>
        <v>0</v>
      </c>
      <c r="V45" s="225" t="n">
        <f aca="false">$A45*Articulos!AJ45</f>
        <v>0</v>
      </c>
      <c r="W45" s="225" t="n">
        <f aca="false">$A45*Articulos!AK45</f>
        <v>0</v>
      </c>
      <c r="X45" s="225" t="n">
        <f aca="false">$A45*Articulos!AL45</f>
        <v>0</v>
      </c>
      <c r="Y45" s="225" t="n">
        <f aca="false">$A45*Articulos!AM45</f>
        <v>0</v>
      </c>
      <c r="Z45" s="225" t="n">
        <f aca="false">$A45*Articulos!AN45</f>
        <v>0</v>
      </c>
      <c r="AA45" s="225" t="n">
        <f aca="false">$A45*Articulos!AO45</f>
        <v>0</v>
      </c>
      <c r="AB45" s="225" t="n">
        <f aca="false">$A45*Articulos!AP45</f>
        <v>0</v>
      </c>
      <c r="AC45" s="225" t="n">
        <f aca="false">$A45*Articulos!AQ45</f>
        <v>0</v>
      </c>
      <c r="AD45" s="225" t="n">
        <f aca="false">$A45*Articulos!AR45</f>
        <v>0</v>
      </c>
      <c r="AE45" s="226" t="n">
        <f aca="false">$A45*Articulos!AS45</f>
        <v>0</v>
      </c>
      <c r="AF45" s="225" t="n">
        <f aca="false">$A45*Articulos!AT45</f>
        <v>0</v>
      </c>
      <c r="AG45" s="225" t="n">
        <f aca="false">$A45*Articulos!AU45</f>
        <v>0</v>
      </c>
      <c r="AH45" s="225" t="n">
        <f aca="false">$A45*Articulos!AV45</f>
        <v>0</v>
      </c>
      <c r="AI45" s="225" t="n">
        <f aca="false">$A45*Articulos!AW45</f>
        <v>0</v>
      </c>
      <c r="AJ45" s="225" t="n">
        <f aca="false">$A45*Articulos!AX45</f>
        <v>0</v>
      </c>
      <c r="AK45" s="225" t="n">
        <f aca="false">$A45*Articulos!AY45</f>
        <v>0</v>
      </c>
      <c r="AL45" s="225" t="n">
        <f aca="false">$A45*Articulos!AZ45</f>
        <v>0</v>
      </c>
      <c r="AM45" s="226" t="n">
        <f aca="false">$A45*Articulos!BA45</f>
        <v>0</v>
      </c>
      <c r="AN45" s="0" t="n">
        <f aca="false">$A45*Articulos!AS45</f>
        <v>0</v>
      </c>
      <c r="AO45" s="0" t="n">
        <f aca="false">$A45*Articulos!AT45</f>
        <v>0</v>
      </c>
      <c r="AP45" s="0" t="n">
        <f aca="false">$A45*Articulos!AU45</f>
        <v>0</v>
      </c>
      <c r="AQ45" s="0" t="n">
        <f aca="false">$A45*Articulos!AV45</f>
        <v>0</v>
      </c>
      <c r="AR45" s="226" t="n">
        <f aca="false">$A45*Articulos!BF45</f>
        <v>0</v>
      </c>
      <c r="AS45" s="225" t="n">
        <f aca="false">$A45*Articulos!BG45</f>
        <v>0</v>
      </c>
      <c r="AT45" s="225" t="n">
        <f aca="false">$A45*Articulos!BH45</f>
        <v>0</v>
      </c>
      <c r="AU45" s="225" t="n">
        <f aca="false">$A45*Articulos!BI45</f>
        <v>0</v>
      </c>
      <c r="AV45" s="225" t="n">
        <f aca="false">$A45*Articulos!BJ45</f>
        <v>0</v>
      </c>
      <c r="AW45" s="225" t="n">
        <f aca="false">$A45*Articulos!BK45</f>
        <v>0</v>
      </c>
      <c r="AX45" s="225" t="n">
        <f aca="false">$A45*Articulos!BL45</f>
        <v>0</v>
      </c>
      <c r="AY45" s="225" t="n">
        <f aca="false">$A45*Articulos!BM45</f>
        <v>0</v>
      </c>
      <c r="AZ45" s="225" t="n">
        <f aca="false">$A45*Articulos!BN45</f>
        <v>0</v>
      </c>
      <c r="BA45" s="225" t="n">
        <f aca="false">$A45*Articulos!BO45</f>
        <v>0</v>
      </c>
      <c r="BB45" s="225" t="n">
        <f aca="false">$A45*Articulos!BQ45</f>
        <v>0</v>
      </c>
      <c r="BC45" s="225" t="n">
        <f aca="false">$A45*Articulos!BR45</f>
        <v>0</v>
      </c>
      <c r="BD45" s="226" t="n">
        <f aca="false">$A45*Articulos!BS45</f>
        <v>0</v>
      </c>
      <c r="BE45" s="0" t="n">
        <f aca="false">$A45*Articulos!BC45</f>
        <v>0</v>
      </c>
      <c r="BF45" s="0" t="n">
        <f aca="false">$A45*Articulos!BD45</f>
        <v>0</v>
      </c>
      <c r="BG45" s="0" t="n">
        <f aca="false">$A45*Articulos!BE45</f>
        <v>0</v>
      </c>
      <c r="BH45" s="0" t="n">
        <f aca="false">$A45*Articulos!BF45</f>
        <v>0</v>
      </c>
      <c r="BI45" s="0" t="n">
        <f aca="false">$A45*Articulos!BG45</f>
        <v>0</v>
      </c>
      <c r="BJ45" s="0" t="n">
        <f aca="false">$A45*Articulos!BH45</f>
        <v>0</v>
      </c>
      <c r="BK45" s="0" t="n">
        <f aca="false">$A45*Articulos!BI45</f>
        <v>0</v>
      </c>
      <c r="BL45" s="0" t="n">
        <f aca="false">$A45*Articulos!BJ45</f>
        <v>0</v>
      </c>
      <c r="BM45" s="226" t="n">
        <f aca="false">$A45*Articulos!CD45</f>
        <v>2018</v>
      </c>
      <c r="BN45" s="225" t="n">
        <f aca="false">$A45*Articulos!CE45</f>
        <v>0</v>
      </c>
      <c r="BO45" s="225" t="n">
        <f aca="false">$A45*Articulos!CF45</f>
        <v>0</v>
      </c>
      <c r="BP45" s="225" t="n">
        <f aca="false">$A45*Articulos!CG45</f>
        <v>0</v>
      </c>
      <c r="BQ45" s="249" t="n">
        <f aca="false">$A45*Articulos!CI45</f>
        <v>0</v>
      </c>
      <c r="BR45" s="225"/>
      <c r="BS45" s="0" t="n">
        <f aca="false">Articulos!CU45*$A45</f>
        <v>0</v>
      </c>
      <c r="BT45" s="0" t="n">
        <f aca="false">Articulos!CV45*$A45</f>
        <v>0</v>
      </c>
      <c r="BU45" s="0" t="n">
        <f aca="false">Articulos!CW45*$A45</f>
        <v>2018</v>
      </c>
    </row>
    <row r="46" customFormat="false" ht="14.45" hidden="false" customHeight="false" outlineLevel="0" collapsed="false">
      <c r="A46" s="0" t="n">
        <f aca="false">E46*B46*C46*D46</f>
        <v>2017</v>
      </c>
      <c r="B46" s="0" t="n">
        <f aca="false">IF(EXACT(F$3,1),F46,1)</f>
        <v>1</v>
      </c>
      <c r="C46" s="0" t="n">
        <f aca="false">IF(EXACT(G$3,1),G46,1)</f>
        <v>1</v>
      </c>
      <c r="D46" s="0" t="n">
        <f aca="false">IF(EXACT(H$3,1),H46,1)</f>
        <v>1</v>
      </c>
      <c r="E46" s="0" t="n">
        <f aca="false">Articulos!H46</f>
        <v>2017</v>
      </c>
      <c r="F46" s="225" t="n">
        <f aca="false">Articulos!AF46</f>
        <v>0</v>
      </c>
      <c r="G46" s="225" t="n">
        <f aca="false">Articulos!AG46</f>
        <v>0</v>
      </c>
      <c r="H46" s="225" t="n">
        <f aca="false">Articulos!AQ46</f>
        <v>0</v>
      </c>
      <c r="J46" s="0" t="n">
        <f aca="false">$A46*Articulos!AC46</f>
        <v>84714</v>
      </c>
      <c r="K46" s="0" t="n">
        <f aca="false">$A46*Articulos!AD46</f>
        <v>2017</v>
      </c>
      <c r="L46" s="0" t="n">
        <f aca="false">$A46*Articulos!AE46</f>
        <v>0</v>
      </c>
      <c r="N46" s="0" t="n">
        <f aca="false">$A46*Articulos!BK46</f>
        <v>0</v>
      </c>
      <c r="O46" s="0" t="n">
        <f aca="false">$A46*Articulos!BL46</f>
        <v>0</v>
      </c>
      <c r="P46" s="0" t="n">
        <f aca="false">$A46*Articulos!BM46</f>
        <v>0</v>
      </c>
      <c r="R46" s="0" t="n">
        <f aca="false">$A46*Articulos!BN46</f>
        <v>0</v>
      </c>
      <c r="S46" s="0" t="n">
        <f aca="false">$A46*Articulos!BO46</f>
        <v>0</v>
      </c>
      <c r="T46" s="0" t="n">
        <f aca="false">$A46*Articulos!BQ46</f>
        <v>0</v>
      </c>
      <c r="U46" s="226" t="n">
        <f aca="false">$A46*Articulos!AI46</f>
        <v>0</v>
      </c>
      <c r="V46" s="225" t="n">
        <f aca="false">$A46*Articulos!AJ46</f>
        <v>0</v>
      </c>
      <c r="W46" s="225" t="n">
        <f aca="false">$A46*Articulos!AK46</f>
        <v>0</v>
      </c>
      <c r="X46" s="225" t="n">
        <f aca="false">$A46*Articulos!AL46</f>
        <v>0</v>
      </c>
      <c r="Y46" s="225" t="n">
        <f aca="false">$A46*Articulos!AM46</f>
        <v>0</v>
      </c>
      <c r="Z46" s="225" t="n">
        <f aca="false">$A46*Articulos!AN46</f>
        <v>0</v>
      </c>
      <c r="AA46" s="225" t="n">
        <f aca="false">$A46*Articulos!AO46</f>
        <v>0</v>
      </c>
      <c r="AB46" s="225" t="n">
        <f aca="false">$A46*Articulos!AP46</f>
        <v>0</v>
      </c>
      <c r="AC46" s="225" t="n">
        <f aca="false">$A46*Articulos!AQ46</f>
        <v>0</v>
      </c>
      <c r="AD46" s="225" t="n">
        <f aca="false">$A46*Articulos!AR46</f>
        <v>0</v>
      </c>
      <c r="AE46" s="226" t="n">
        <f aca="false">$A46*Articulos!AS46</f>
        <v>0</v>
      </c>
      <c r="AF46" s="225" t="n">
        <f aca="false">$A46*Articulos!AT46</f>
        <v>0</v>
      </c>
      <c r="AG46" s="225" t="n">
        <f aca="false">$A46*Articulos!AU46</f>
        <v>0</v>
      </c>
      <c r="AH46" s="225" t="n">
        <f aca="false">$A46*Articulos!AV46</f>
        <v>0</v>
      </c>
      <c r="AI46" s="225" t="n">
        <f aca="false">$A46*Articulos!AW46</f>
        <v>0</v>
      </c>
      <c r="AJ46" s="225" t="n">
        <f aca="false">$A46*Articulos!AX46</f>
        <v>0</v>
      </c>
      <c r="AK46" s="225" t="n">
        <f aca="false">$A46*Articulos!AY46</f>
        <v>0</v>
      </c>
      <c r="AL46" s="225" t="n">
        <f aca="false">$A46*Articulos!AZ46</f>
        <v>0</v>
      </c>
      <c r="AM46" s="226" t="n">
        <f aca="false">$A46*Articulos!BA46</f>
        <v>0</v>
      </c>
      <c r="AN46" s="0" t="n">
        <f aca="false">$A46*Articulos!AS46</f>
        <v>0</v>
      </c>
      <c r="AO46" s="0" t="n">
        <f aca="false">$A46*Articulos!AT46</f>
        <v>0</v>
      </c>
      <c r="AP46" s="0" t="n">
        <f aca="false">$A46*Articulos!AU46</f>
        <v>0</v>
      </c>
      <c r="AQ46" s="0" t="n">
        <f aca="false">$A46*Articulos!AV46</f>
        <v>0</v>
      </c>
      <c r="AR46" s="226" t="n">
        <f aca="false">$A46*Articulos!BF46</f>
        <v>0</v>
      </c>
      <c r="AS46" s="225" t="n">
        <f aca="false">$A46*Articulos!BG46</f>
        <v>0</v>
      </c>
      <c r="AT46" s="225" t="n">
        <f aca="false">$A46*Articulos!BH46</f>
        <v>0</v>
      </c>
      <c r="AU46" s="225" t="n">
        <f aca="false">$A46*Articulos!BI46</f>
        <v>0</v>
      </c>
      <c r="AV46" s="225" t="n">
        <f aca="false">$A46*Articulos!BJ46</f>
        <v>0</v>
      </c>
      <c r="AW46" s="225" t="n">
        <f aca="false">$A46*Articulos!BK46</f>
        <v>0</v>
      </c>
      <c r="AX46" s="225" t="n">
        <f aca="false">$A46*Articulos!BL46</f>
        <v>0</v>
      </c>
      <c r="AY46" s="225" t="n">
        <f aca="false">$A46*Articulos!BM46</f>
        <v>0</v>
      </c>
      <c r="AZ46" s="225" t="n">
        <f aca="false">$A46*Articulos!BN46</f>
        <v>0</v>
      </c>
      <c r="BA46" s="225" t="n">
        <f aca="false">$A46*Articulos!BO46</f>
        <v>0</v>
      </c>
      <c r="BB46" s="225" t="n">
        <f aca="false">$A46*Articulos!BQ46</f>
        <v>0</v>
      </c>
      <c r="BC46" s="225" t="n">
        <f aca="false">$A46*Articulos!BR46</f>
        <v>0</v>
      </c>
      <c r="BD46" s="226" t="n">
        <f aca="false">$A46*Articulos!BS46</f>
        <v>0</v>
      </c>
      <c r="BE46" s="0" t="n">
        <f aca="false">$A46*Articulos!BC46</f>
        <v>0</v>
      </c>
      <c r="BF46" s="0" t="n">
        <f aca="false">$A46*Articulos!BD46</f>
        <v>2017</v>
      </c>
      <c r="BG46" s="0" t="n">
        <f aca="false">$A46*Articulos!BE46</f>
        <v>0</v>
      </c>
      <c r="BH46" s="0" t="n">
        <f aca="false">$A46*Articulos!BF46</f>
        <v>0</v>
      </c>
      <c r="BI46" s="0" t="n">
        <f aca="false">$A46*Articulos!BG46</f>
        <v>0</v>
      </c>
      <c r="BJ46" s="0" t="n">
        <f aca="false">$A46*Articulos!BH46</f>
        <v>0</v>
      </c>
      <c r="BK46" s="0" t="n">
        <f aca="false">$A46*Articulos!BI46</f>
        <v>0</v>
      </c>
      <c r="BL46" s="0" t="n">
        <f aca="false">$A46*Articulos!BJ46</f>
        <v>0</v>
      </c>
      <c r="BM46" s="226" t="n">
        <f aca="false">$A46*Articulos!CD46</f>
        <v>0</v>
      </c>
      <c r="BN46" s="225" t="n">
        <f aca="false">$A46*Articulos!CE46</f>
        <v>0</v>
      </c>
      <c r="BO46" s="225" t="n">
        <f aca="false">$A46*Articulos!CF46</f>
        <v>0</v>
      </c>
      <c r="BP46" s="225" t="n">
        <f aca="false">$A46*Articulos!CG46</f>
        <v>0</v>
      </c>
      <c r="BQ46" s="249" t="n">
        <f aca="false">$A46*Articulos!CI46</f>
        <v>0</v>
      </c>
      <c r="BR46" s="225"/>
      <c r="BS46" s="0" t="n">
        <f aca="false">Articulos!CU46*$A46</f>
        <v>2017</v>
      </c>
      <c r="BT46" s="0" t="n">
        <f aca="false">Articulos!CV46*$A46</f>
        <v>0</v>
      </c>
      <c r="BU46" s="0" t="n">
        <f aca="false">Articulos!CW46*$A46</f>
        <v>0</v>
      </c>
    </row>
    <row r="47" customFormat="false" ht="14.45" hidden="false" customHeight="false" outlineLevel="0" collapsed="false">
      <c r="A47" s="0" t="n">
        <f aca="false">E47*B47*C47*D47</f>
        <v>2019</v>
      </c>
      <c r="B47" s="0" t="n">
        <f aca="false">IF(EXACT(F$3,1),F47,1)</f>
        <v>1</v>
      </c>
      <c r="C47" s="0" t="n">
        <f aca="false">IF(EXACT(G$3,1),G47,1)</f>
        <v>1</v>
      </c>
      <c r="D47" s="0" t="n">
        <f aca="false">IF(EXACT(H$3,1),H47,1)</f>
        <v>1</v>
      </c>
      <c r="E47" s="0" t="n">
        <f aca="false">Articulos!H47</f>
        <v>2019</v>
      </c>
      <c r="F47" s="225" t="n">
        <f aca="false">Articulos!AF47</f>
        <v>0</v>
      </c>
      <c r="G47" s="225" t="n">
        <f aca="false">Articulos!AG47</f>
        <v>0</v>
      </c>
      <c r="H47" s="225" t="n">
        <f aca="false">Articulos!AQ47</f>
        <v>0</v>
      </c>
      <c r="J47" s="0" t="n">
        <f aca="false">$A47*Articulos!AC47</f>
        <v>86817</v>
      </c>
      <c r="K47" s="0" t="n">
        <f aca="false">$A47*Articulos!AD47</f>
        <v>0</v>
      </c>
      <c r="L47" s="0" t="n">
        <f aca="false">$A47*Articulos!AE47</f>
        <v>0</v>
      </c>
      <c r="N47" s="0" t="n">
        <f aca="false">$A47*Articulos!BK47</f>
        <v>0</v>
      </c>
      <c r="O47" s="0" t="n">
        <f aca="false">$A47*Articulos!BL47</f>
        <v>0</v>
      </c>
      <c r="P47" s="0" t="n">
        <f aca="false">$A47*Articulos!BM47</f>
        <v>0</v>
      </c>
      <c r="R47" s="0" t="n">
        <f aca="false">$A47*Articulos!BN47</f>
        <v>0</v>
      </c>
      <c r="S47" s="0" t="n">
        <f aca="false">$A47*Articulos!BO47</f>
        <v>0</v>
      </c>
      <c r="T47" s="0" t="n">
        <f aca="false">$A47*Articulos!BQ47</f>
        <v>0</v>
      </c>
      <c r="U47" s="226" t="n">
        <f aca="false">$A47*Articulos!AI47</f>
        <v>0</v>
      </c>
      <c r="V47" s="225" t="n">
        <f aca="false">$A47*Articulos!AJ47</f>
        <v>0</v>
      </c>
      <c r="W47" s="225" t="n">
        <f aca="false">$A47*Articulos!AK47</f>
        <v>0</v>
      </c>
      <c r="X47" s="225" t="e">
        <f aca="false">$A47*Articulos!AL47</f>
        <v>#VALUE!</v>
      </c>
      <c r="Y47" s="225" t="n">
        <f aca="false">$A47*Articulos!AM47</f>
        <v>0</v>
      </c>
      <c r="Z47" s="225" t="n">
        <f aca="false">$A47*Articulos!AN47</f>
        <v>0</v>
      </c>
      <c r="AA47" s="225" t="n">
        <f aca="false">$A47*Articulos!AO47</f>
        <v>0</v>
      </c>
      <c r="AB47" s="225" t="n">
        <f aca="false">$A47*Articulos!AP47</f>
        <v>0</v>
      </c>
      <c r="AC47" s="225" t="n">
        <f aca="false">$A47*Articulos!AQ47</f>
        <v>0</v>
      </c>
      <c r="AD47" s="225" t="n">
        <f aca="false">$A47*Articulos!AR47</f>
        <v>0</v>
      </c>
      <c r="AE47" s="226" t="n">
        <f aca="false">$A47*Articulos!AS47</f>
        <v>0</v>
      </c>
      <c r="AF47" s="225" t="n">
        <f aca="false">$A47*Articulos!AT47</f>
        <v>0</v>
      </c>
      <c r="AG47" s="225" t="n">
        <f aca="false">$A47*Articulos!AU47</f>
        <v>0</v>
      </c>
      <c r="AH47" s="225" t="n">
        <f aca="false">$A47*Articulos!AV47</f>
        <v>0</v>
      </c>
      <c r="AI47" s="225" t="n">
        <f aca="false">$A47*Articulos!AW47</f>
        <v>0</v>
      </c>
      <c r="AJ47" s="225" t="n">
        <f aca="false">$A47*Articulos!AX47</f>
        <v>0</v>
      </c>
      <c r="AK47" s="225" t="n">
        <f aca="false">$A47*Articulos!AY47</f>
        <v>0</v>
      </c>
      <c r="AL47" s="225" t="n">
        <f aca="false">$A47*Articulos!AZ47</f>
        <v>0</v>
      </c>
      <c r="AM47" s="226" t="n">
        <f aca="false">$A47*Articulos!BA47</f>
        <v>0</v>
      </c>
      <c r="AN47" s="0" t="n">
        <f aca="false">$A47*Articulos!AS47</f>
        <v>0</v>
      </c>
      <c r="AO47" s="0" t="n">
        <f aca="false">$A47*Articulos!AT47</f>
        <v>0</v>
      </c>
      <c r="AP47" s="0" t="n">
        <f aca="false">$A47*Articulos!AU47</f>
        <v>0</v>
      </c>
      <c r="AQ47" s="0" t="n">
        <f aca="false">$A47*Articulos!AV47</f>
        <v>0</v>
      </c>
      <c r="AR47" s="226" t="n">
        <f aca="false">$A47*Articulos!BF47</f>
        <v>0</v>
      </c>
      <c r="AS47" s="225" t="n">
        <f aca="false">$A47*Articulos!BG47</f>
        <v>0</v>
      </c>
      <c r="AT47" s="225" t="n">
        <f aca="false">$A47*Articulos!BH47</f>
        <v>0</v>
      </c>
      <c r="AU47" s="225" t="n">
        <f aca="false">$A47*Articulos!BI47</f>
        <v>0</v>
      </c>
      <c r="AV47" s="225" t="n">
        <f aca="false">$A47*Articulos!BJ47</f>
        <v>0</v>
      </c>
      <c r="AW47" s="225" t="n">
        <f aca="false">$A47*Articulos!BK47</f>
        <v>0</v>
      </c>
      <c r="AX47" s="225" t="n">
        <f aca="false">$A47*Articulos!BL47</f>
        <v>0</v>
      </c>
      <c r="AY47" s="225" t="n">
        <f aca="false">$A47*Articulos!BM47</f>
        <v>0</v>
      </c>
      <c r="AZ47" s="225" t="n">
        <f aca="false">$A47*Articulos!BN47</f>
        <v>0</v>
      </c>
      <c r="BA47" s="225" t="n">
        <f aca="false">$A47*Articulos!BO47</f>
        <v>0</v>
      </c>
      <c r="BB47" s="225" t="n">
        <f aca="false">$A47*Articulos!BQ47</f>
        <v>0</v>
      </c>
      <c r="BC47" s="225" t="n">
        <f aca="false">$A47*Articulos!BR47</f>
        <v>0</v>
      </c>
      <c r="BD47" s="226" t="n">
        <f aca="false">$A47*Articulos!BS47</f>
        <v>0</v>
      </c>
      <c r="BE47" s="0" t="n">
        <f aca="false">$A47*Articulos!BC47</f>
        <v>0</v>
      </c>
      <c r="BF47" s="0" t="n">
        <f aca="false">$A47*Articulos!BD47</f>
        <v>0</v>
      </c>
      <c r="BG47" s="0" t="n">
        <f aca="false">$A47*Articulos!BE47</f>
        <v>0</v>
      </c>
      <c r="BH47" s="0" t="n">
        <f aca="false">$A47*Articulos!BF47</f>
        <v>0</v>
      </c>
      <c r="BI47" s="0" t="n">
        <f aca="false">$A47*Articulos!BG47</f>
        <v>0</v>
      </c>
      <c r="BJ47" s="0" t="n">
        <f aca="false">$A47*Articulos!BH47</f>
        <v>0</v>
      </c>
      <c r="BK47" s="0" t="n">
        <f aca="false">$A47*Articulos!BI47</f>
        <v>0</v>
      </c>
      <c r="BL47" s="0" t="n">
        <f aca="false">$A47*Articulos!BJ47</f>
        <v>0</v>
      </c>
      <c r="BM47" s="226" t="n">
        <f aca="false">$A47*Articulos!CD47</f>
        <v>0</v>
      </c>
      <c r="BN47" s="225" t="n">
        <f aca="false">$A47*Articulos!CE47</f>
        <v>0</v>
      </c>
      <c r="BO47" s="225" t="n">
        <f aca="false">$A47*Articulos!CF47</f>
        <v>0</v>
      </c>
      <c r="BP47" s="225" t="n">
        <f aca="false">$A47*Articulos!CG47</f>
        <v>0</v>
      </c>
      <c r="BQ47" s="249" t="n">
        <f aca="false">$A47*Articulos!CI47</f>
        <v>0</v>
      </c>
      <c r="BR47" s="225"/>
      <c r="BS47" s="0" t="n">
        <f aca="false">Articulos!CU47*$A47</f>
        <v>0</v>
      </c>
      <c r="BT47" s="0" t="n">
        <f aca="false">Articulos!CV47*$A47</f>
        <v>0</v>
      </c>
      <c r="BU47" s="0" t="n">
        <f aca="false">Articulos!CW47*$A47</f>
        <v>0</v>
      </c>
    </row>
    <row r="48" customFormat="false" ht="14.45" hidden="false" customHeight="false" outlineLevel="0" collapsed="false">
      <c r="A48" s="0" t="n">
        <f aca="false">E48*B48*C48*D48</f>
        <v>1990</v>
      </c>
      <c r="B48" s="0" t="n">
        <f aca="false">IF(EXACT(F$3,1),F48,1)</f>
        <v>1</v>
      </c>
      <c r="C48" s="0" t="n">
        <f aca="false">IF(EXACT(G$3,1),G48,1)</f>
        <v>1</v>
      </c>
      <c r="D48" s="0" t="n">
        <f aca="false">IF(EXACT(H$3,1),H48,1)</f>
        <v>1</v>
      </c>
      <c r="E48" s="0" t="n">
        <f aca="false">Articulos!H48</f>
        <v>1990</v>
      </c>
      <c r="F48" s="225" t="n">
        <f aca="false">Articulos!AF48</f>
        <v>0</v>
      </c>
      <c r="G48" s="225" t="n">
        <f aca="false">Articulos!AG48</f>
        <v>0</v>
      </c>
      <c r="H48" s="225" t="n">
        <f aca="false">Articulos!AQ48</f>
        <v>0</v>
      </c>
      <c r="J48" s="0" t="n">
        <f aca="false">$A48*Articulos!AC48</f>
        <v>87560</v>
      </c>
      <c r="K48" s="0" t="n">
        <f aca="false">$A48*Articulos!AD48</f>
        <v>0</v>
      </c>
      <c r="L48" s="0" t="n">
        <f aca="false">$A48*Articulos!AE48</f>
        <v>0</v>
      </c>
      <c r="N48" s="0" t="n">
        <f aca="false">$A48*Articulos!BK48</f>
        <v>0</v>
      </c>
      <c r="O48" s="0" t="n">
        <f aca="false">$A48*Articulos!BL48</f>
        <v>0</v>
      </c>
      <c r="P48" s="0" t="n">
        <f aca="false">$A48*Articulos!BM48</f>
        <v>0</v>
      </c>
      <c r="R48" s="0" t="n">
        <f aca="false">$A48*Articulos!BN48</f>
        <v>0</v>
      </c>
      <c r="S48" s="0" t="n">
        <f aca="false">$A48*Articulos!BO48</f>
        <v>0</v>
      </c>
      <c r="T48" s="0" t="n">
        <f aca="false">$A48*Articulos!BQ48</f>
        <v>0</v>
      </c>
      <c r="U48" s="226" t="n">
        <f aca="false">$A48*Articulos!AI48</f>
        <v>0</v>
      </c>
      <c r="V48" s="225" t="n">
        <f aca="false">$A48*Articulos!AJ48</f>
        <v>0</v>
      </c>
      <c r="W48" s="225" t="n">
        <f aca="false">$A48*Articulos!AK48</f>
        <v>0</v>
      </c>
      <c r="X48" s="225" t="n">
        <f aca="false">$A48*Articulos!AL48</f>
        <v>0</v>
      </c>
      <c r="Y48" s="225" t="n">
        <f aca="false">$A48*Articulos!AM48</f>
        <v>0</v>
      </c>
      <c r="Z48" s="225" t="n">
        <f aca="false">$A48*Articulos!AN48</f>
        <v>0</v>
      </c>
      <c r="AA48" s="225" t="n">
        <f aca="false">$A48*Articulos!AO48</f>
        <v>0</v>
      </c>
      <c r="AB48" s="225" t="n">
        <f aca="false">$A48*Articulos!AP48</f>
        <v>0</v>
      </c>
      <c r="AC48" s="225" t="n">
        <f aca="false">$A48*Articulos!AQ48</f>
        <v>0</v>
      </c>
      <c r="AD48" s="225" t="n">
        <f aca="false">$A48*Articulos!AR48</f>
        <v>0</v>
      </c>
      <c r="AE48" s="226" t="n">
        <f aca="false">$A48*Articulos!AS48</f>
        <v>0</v>
      </c>
      <c r="AF48" s="225" t="n">
        <f aca="false">$A48*Articulos!AT48</f>
        <v>0</v>
      </c>
      <c r="AG48" s="225" t="n">
        <f aca="false">$A48*Articulos!AU48</f>
        <v>0</v>
      </c>
      <c r="AH48" s="225" t="n">
        <f aca="false">$A48*Articulos!AV48</f>
        <v>0</v>
      </c>
      <c r="AI48" s="225" t="n">
        <f aca="false">$A48*Articulos!AW48</f>
        <v>0</v>
      </c>
      <c r="AJ48" s="225" t="n">
        <f aca="false">$A48*Articulos!AX48</f>
        <v>0</v>
      </c>
      <c r="AK48" s="225" t="n">
        <f aca="false">$A48*Articulos!AY48</f>
        <v>0</v>
      </c>
      <c r="AL48" s="225" t="n">
        <f aca="false">$A48*Articulos!AZ48</f>
        <v>0</v>
      </c>
      <c r="AM48" s="226" t="n">
        <f aca="false">$A48*Articulos!BA48</f>
        <v>0</v>
      </c>
      <c r="AN48" s="0" t="n">
        <f aca="false">$A48*Articulos!AS48</f>
        <v>0</v>
      </c>
      <c r="AO48" s="0" t="n">
        <f aca="false">$A48*Articulos!AT48</f>
        <v>0</v>
      </c>
      <c r="AP48" s="0" t="n">
        <f aca="false">$A48*Articulos!AU48</f>
        <v>0</v>
      </c>
      <c r="AQ48" s="0" t="n">
        <f aca="false">$A48*Articulos!AV48</f>
        <v>0</v>
      </c>
      <c r="AR48" s="226" t="n">
        <f aca="false">$A48*Articulos!BF48</f>
        <v>0</v>
      </c>
      <c r="AS48" s="225" t="n">
        <f aca="false">$A48*Articulos!BG48</f>
        <v>0</v>
      </c>
      <c r="AT48" s="225" t="n">
        <f aca="false">$A48*Articulos!BH48</f>
        <v>0</v>
      </c>
      <c r="AU48" s="225" t="n">
        <f aca="false">$A48*Articulos!BI48</f>
        <v>0</v>
      </c>
      <c r="AV48" s="225" t="n">
        <f aca="false">$A48*Articulos!BJ48</f>
        <v>0</v>
      </c>
      <c r="AW48" s="225" t="n">
        <f aca="false">$A48*Articulos!BK48</f>
        <v>0</v>
      </c>
      <c r="AX48" s="225" t="n">
        <f aca="false">$A48*Articulos!BL48</f>
        <v>0</v>
      </c>
      <c r="AY48" s="225" t="n">
        <f aca="false">$A48*Articulos!BM48</f>
        <v>0</v>
      </c>
      <c r="AZ48" s="225" t="n">
        <f aca="false">$A48*Articulos!BN48</f>
        <v>0</v>
      </c>
      <c r="BA48" s="225" t="n">
        <f aca="false">$A48*Articulos!BO48</f>
        <v>0</v>
      </c>
      <c r="BB48" s="225" t="n">
        <f aca="false">$A48*Articulos!BQ48</f>
        <v>0</v>
      </c>
      <c r="BC48" s="225" t="n">
        <f aca="false">$A48*Articulos!BR48</f>
        <v>0</v>
      </c>
      <c r="BD48" s="226" t="n">
        <f aca="false">$A48*Articulos!BS48</f>
        <v>0</v>
      </c>
      <c r="BE48" s="0" t="n">
        <f aca="false">$A48*Articulos!BC48</f>
        <v>0</v>
      </c>
      <c r="BF48" s="0" t="n">
        <f aca="false">$A48*Articulos!BD48</f>
        <v>0</v>
      </c>
      <c r="BG48" s="0" t="n">
        <f aca="false">$A48*Articulos!BE48</f>
        <v>0</v>
      </c>
      <c r="BH48" s="0" t="n">
        <f aca="false">$A48*Articulos!BF48</f>
        <v>0</v>
      </c>
      <c r="BI48" s="0" t="n">
        <f aca="false">$A48*Articulos!BG48</f>
        <v>0</v>
      </c>
      <c r="BJ48" s="0" t="n">
        <f aca="false">$A48*Articulos!BH48</f>
        <v>0</v>
      </c>
      <c r="BK48" s="0" t="n">
        <f aca="false">$A48*Articulos!BI48</f>
        <v>0</v>
      </c>
      <c r="BL48" s="0" t="n">
        <f aca="false">$A48*Articulos!BJ48</f>
        <v>0</v>
      </c>
      <c r="BM48" s="226" t="n">
        <f aca="false">$A48*Articulos!CD48</f>
        <v>0</v>
      </c>
      <c r="BN48" s="225" t="n">
        <f aca="false">$A48*Articulos!CE48</f>
        <v>0</v>
      </c>
      <c r="BO48" s="225" t="n">
        <f aca="false">$A48*Articulos!CF48</f>
        <v>0</v>
      </c>
      <c r="BP48" s="225" t="n">
        <f aca="false">$A48*Articulos!CG48</f>
        <v>0</v>
      </c>
      <c r="BQ48" s="249" t="n">
        <f aca="false">$A48*Articulos!CI48</f>
        <v>0</v>
      </c>
      <c r="BR48" s="225"/>
      <c r="BS48" s="0" t="n">
        <f aca="false">Articulos!CU48*$A48</f>
        <v>0</v>
      </c>
      <c r="BT48" s="0" t="n">
        <f aca="false">Articulos!CV48*$A48</f>
        <v>0</v>
      </c>
      <c r="BU48" s="0" t="n">
        <f aca="false">Articulos!CW48*$A48</f>
        <v>1990</v>
      </c>
    </row>
    <row r="49" customFormat="false" ht="14.45" hidden="false" customHeight="false" outlineLevel="0" collapsed="false">
      <c r="A49" s="0" t="n">
        <f aca="false">E49*B49*C49*D49</f>
        <v>2018</v>
      </c>
      <c r="B49" s="0" t="n">
        <f aca="false">IF(EXACT(F$3,1),F49,1)</f>
        <v>1</v>
      </c>
      <c r="C49" s="0" t="n">
        <f aca="false">IF(EXACT(G$3,1),G49,1)</f>
        <v>1</v>
      </c>
      <c r="D49" s="0" t="n">
        <f aca="false">IF(EXACT(H$3,1),H49,1)</f>
        <v>1</v>
      </c>
      <c r="E49" s="0" t="n">
        <f aca="false">Articulos!H49</f>
        <v>2018</v>
      </c>
      <c r="F49" s="225" t="n">
        <f aca="false">Articulos!AF49</f>
        <v>0</v>
      </c>
      <c r="G49" s="225" t="n">
        <f aca="false">Articulos!AG49</f>
        <v>0</v>
      </c>
      <c r="H49" s="225" t="n">
        <f aca="false">Articulos!AQ49</f>
        <v>0</v>
      </c>
      <c r="J49" s="0" t="n">
        <f aca="false">$A49*Articulos!AC49</f>
        <v>90810</v>
      </c>
      <c r="K49" s="0" t="n">
        <f aca="false">$A49*Articulos!AD49</f>
        <v>0</v>
      </c>
      <c r="L49" s="0" t="n">
        <f aca="false">$A49*Articulos!AE49</f>
        <v>0</v>
      </c>
      <c r="N49" s="0" t="n">
        <f aca="false">$A49*Articulos!BK49</f>
        <v>0</v>
      </c>
      <c r="O49" s="0" t="n">
        <f aca="false">$A49*Articulos!BL49</f>
        <v>0</v>
      </c>
      <c r="P49" s="0" t="n">
        <f aca="false">$A49*Articulos!BM49</f>
        <v>0</v>
      </c>
      <c r="R49" s="0" t="n">
        <f aca="false">$A49*Articulos!BN49</f>
        <v>0</v>
      </c>
      <c r="S49" s="0" t="n">
        <f aca="false">$A49*Articulos!BO49</f>
        <v>0</v>
      </c>
      <c r="T49" s="0" t="n">
        <f aca="false">$A49*Articulos!BQ49</f>
        <v>0</v>
      </c>
      <c r="U49" s="226" t="n">
        <f aca="false">$A49*Articulos!AI49</f>
        <v>0</v>
      </c>
      <c r="V49" s="225" t="n">
        <f aca="false">$A49*Articulos!AJ49</f>
        <v>0</v>
      </c>
      <c r="W49" s="225" t="n">
        <f aca="false">$A49*Articulos!AK49</f>
        <v>0</v>
      </c>
      <c r="X49" s="225" t="n">
        <f aca="false">$A49*Articulos!AL49</f>
        <v>0</v>
      </c>
      <c r="Y49" s="225" t="n">
        <f aca="false">$A49*Articulos!AM49</f>
        <v>0</v>
      </c>
      <c r="Z49" s="225" t="n">
        <f aca="false">$A49*Articulos!AN49</f>
        <v>0</v>
      </c>
      <c r="AA49" s="225" t="n">
        <f aca="false">$A49*Articulos!AO49</f>
        <v>0</v>
      </c>
      <c r="AB49" s="225" t="n">
        <f aca="false">$A49*Articulos!AP49</f>
        <v>0</v>
      </c>
      <c r="AC49" s="225" t="n">
        <f aca="false">$A49*Articulos!AQ49</f>
        <v>0</v>
      </c>
      <c r="AD49" s="225" t="n">
        <f aca="false">$A49*Articulos!AR49</f>
        <v>0</v>
      </c>
      <c r="AE49" s="226" t="n">
        <f aca="false">$A49*Articulos!AS49</f>
        <v>0</v>
      </c>
      <c r="AF49" s="225" t="n">
        <f aca="false">$A49*Articulos!AT49</f>
        <v>0</v>
      </c>
      <c r="AG49" s="225" t="n">
        <f aca="false">$A49*Articulos!AU49</f>
        <v>0</v>
      </c>
      <c r="AH49" s="225" t="n">
        <f aca="false">$A49*Articulos!AV49</f>
        <v>0</v>
      </c>
      <c r="AI49" s="225" t="n">
        <f aca="false">$A49*Articulos!AW49</f>
        <v>0</v>
      </c>
      <c r="AJ49" s="225" t="n">
        <f aca="false">$A49*Articulos!AX49</f>
        <v>0</v>
      </c>
      <c r="AK49" s="225" t="n">
        <f aca="false">$A49*Articulos!AY49</f>
        <v>0</v>
      </c>
      <c r="AL49" s="225" t="n">
        <f aca="false">$A49*Articulos!AZ49</f>
        <v>0</v>
      </c>
      <c r="AM49" s="226" t="n">
        <f aca="false">$A49*Articulos!BA49</f>
        <v>0</v>
      </c>
      <c r="AN49" s="0" t="n">
        <f aca="false">$A49*Articulos!AS49</f>
        <v>0</v>
      </c>
      <c r="AO49" s="0" t="n">
        <f aca="false">$A49*Articulos!AT49</f>
        <v>0</v>
      </c>
      <c r="AP49" s="0" t="n">
        <f aca="false">$A49*Articulos!AU49</f>
        <v>0</v>
      </c>
      <c r="AQ49" s="0" t="n">
        <f aca="false">$A49*Articulos!AV49</f>
        <v>0</v>
      </c>
      <c r="AR49" s="226" t="n">
        <f aca="false">$A49*Articulos!BF49</f>
        <v>0</v>
      </c>
      <c r="AS49" s="225" t="n">
        <f aca="false">$A49*Articulos!BG49</f>
        <v>0</v>
      </c>
      <c r="AT49" s="225" t="n">
        <f aca="false">$A49*Articulos!BH49</f>
        <v>0</v>
      </c>
      <c r="AU49" s="225" t="n">
        <f aca="false">$A49*Articulos!BI49</f>
        <v>0</v>
      </c>
      <c r="AV49" s="225" t="n">
        <f aca="false">$A49*Articulos!BJ49</f>
        <v>0</v>
      </c>
      <c r="AW49" s="225" t="n">
        <f aca="false">$A49*Articulos!BK49</f>
        <v>0</v>
      </c>
      <c r="AX49" s="225" t="n">
        <f aca="false">$A49*Articulos!BL49</f>
        <v>0</v>
      </c>
      <c r="AY49" s="225" t="n">
        <f aca="false">$A49*Articulos!BM49</f>
        <v>0</v>
      </c>
      <c r="AZ49" s="225" t="n">
        <f aca="false">$A49*Articulos!BN49</f>
        <v>0</v>
      </c>
      <c r="BA49" s="225" t="n">
        <f aca="false">$A49*Articulos!BO49</f>
        <v>0</v>
      </c>
      <c r="BB49" s="225" t="n">
        <f aca="false">$A49*Articulos!BQ49</f>
        <v>0</v>
      </c>
      <c r="BC49" s="225" t="n">
        <f aca="false">$A49*Articulos!BR49</f>
        <v>0</v>
      </c>
      <c r="BD49" s="226" t="n">
        <f aca="false">$A49*Articulos!BS49</f>
        <v>0</v>
      </c>
      <c r="BE49" s="0" t="n">
        <f aca="false">$A49*Articulos!BC49</f>
        <v>0</v>
      </c>
      <c r="BF49" s="0" t="n">
        <f aca="false">$A49*Articulos!BD49</f>
        <v>0</v>
      </c>
      <c r="BG49" s="0" t="n">
        <f aca="false">$A49*Articulos!BE49</f>
        <v>0</v>
      </c>
      <c r="BH49" s="0" t="n">
        <f aca="false">$A49*Articulos!BF49</f>
        <v>0</v>
      </c>
      <c r="BI49" s="0" t="n">
        <f aca="false">$A49*Articulos!BG49</f>
        <v>0</v>
      </c>
      <c r="BJ49" s="0" t="n">
        <f aca="false">$A49*Articulos!BH49</f>
        <v>0</v>
      </c>
      <c r="BK49" s="0" t="n">
        <f aca="false">$A49*Articulos!BI49</f>
        <v>0</v>
      </c>
      <c r="BL49" s="0" t="n">
        <f aca="false">$A49*Articulos!BJ49</f>
        <v>0</v>
      </c>
      <c r="BM49" s="226" t="n">
        <f aca="false">$A49*Articulos!CD49</f>
        <v>2018</v>
      </c>
      <c r="BN49" s="225" t="n">
        <f aca="false">$A49*Articulos!CE49</f>
        <v>0</v>
      </c>
      <c r="BO49" s="225" t="n">
        <f aca="false">$A49*Articulos!CF49</f>
        <v>0</v>
      </c>
      <c r="BP49" s="225" t="n">
        <f aca="false">$A49*Articulos!CG49</f>
        <v>0</v>
      </c>
      <c r="BQ49" s="249" t="n">
        <f aca="false">$A49*Articulos!CI49</f>
        <v>0</v>
      </c>
      <c r="BR49" s="225"/>
      <c r="BS49" s="0" t="n">
        <f aca="false">Articulos!CU49*$A49</f>
        <v>0</v>
      </c>
      <c r="BT49" s="0" t="n">
        <f aca="false">Articulos!CV49*$A49</f>
        <v>0</v>
      </c>
      <c r="BU49" s="0" t="n">
        <f aca="false">Articulos!CW49*$A49</f>
        <v>2018</v>
      </c>
    </row>
    <row r="50" customFormat="false" ht="14.45" hidden="false" customHeight="false" outlineLevel="0" collapsed="false">
      <c r="A50" s="0" t="n">
        <f aca="false">E50*B50*C50*D50</f>
        <v>2010</v>
      </c>
      <c r="B50" s="0" t="n">
        <f aca="false">IF(EXACT(F$3,1),F50,1)</f>
        <v>1</v>
      </c>
      <c r="C50" s="0" t="n">
        <f aca="false">IF(EXACT(G$3,1),G50,1)</f>
        <v>1</v>
      </c>
      <c r="D50" s="0" t="n">
        <f aca="false">IF(EXACT(H$3,1),H50,1)</f>
        <v>1</v>
      </c>
      <c r="E50" s="0" t="n">
        <f aca="false">Articulos!H50</f>
        <v>2010</v>
      </c>
      <c r="F50" s="225" t="n">
        <f aca="false">Articulos!AF50</f>
        <v>0</v>
      </c>
      <c r="G50" s="225" t="n">
        <f aca="false">Articulos!AG50</f>
        <v>0</v>
      </c>
      <c r="H50" s="225" t="n">
        <f aca="false">Articulos!AQ50</f>
        <v>0</v>
      </c>
      <c r="J50" s="0" t="n">
        <f aca="false">$A50*Articulos!AC50</f>
        <v>92460</v>
      </c>
      <c r="K50" s="0" t="n">
        <f aca="false">$A50*Articulos!AD50</f>
        <v>0</v>
      </c>
      <c r="L50" s="0" t="n">
        <f aca="false">$A50*Articulos!AE50</f>
        <v>0</v>
      </c>
      <c r="N50" s="0" t="n">
        <f aca="false">$A50*Articulos!BK50</f>
        <v>0</v>
      </c>
      <c r="O50" s="0" t="n">
        <f aca="false">$A50*Articulos!BL50</f>
        <v>0</v>
      </c>
      <c r="P50" s="0" t="n">
        <f aca="false">$A50*Articulos!BM50</f>
        <v>0</v>
      </c>
      <c r="R50" s="0" t="n">
        <f aca="false">$A50*Articulos!BN50</f>
        <v>0</v>
      </c>
      <c r="S50" s="0" t="n">
        <f aca="false">$A50*Articulos!BO50</f>
        <v>0</v>
      </c>
      <c r="T50" s="0" t="n">
        <f aca="false">$A50*Articulos!BQ50</f>
        <v>0</v>
      </c>
      <c r="U50" s="226" t="n">
        <f aca="false">$A50*Articulos!AI50</f>
        <v>0</v>
      </c>
      <c r="V50" s="225" t="n">
        <f aca="false">$A50*Articulos!AJ50</f>
        <v>0</v>
      </c>
      <c r="W50" s="225" t="n">
        <f aca="false">$A50*Articulos!AK50</f>
        <v>0</v>
      </c>
      <c r="X50" s="225" t="n">
        <f aca="false">$A50*Articulos!AL50</f>
        <v>0</v>
      </c>
      <c r="Y50" s="225" t="n">
        <f aca="false">$A50*Articulos!AM50</f>
        <v>0</v>
      </c>
      <c r="Z50" s="225" t="n">
        <f aca="false">$A50*Articulos!AN50</f>
        <v>0</v>
      </c>
      <c r="AA50" s="225" t="n">
        <f aca="false">$A50*Articulos!AO50</f>
        <v>0</v>
      </c>
      <c r="AB50" s="225" t="n">
        <f aca="false">$A50*Articulos!AP50</f>
        <v>0</v>
      </c>
      <c r="AC50" s="225" t="n">
        <f aca="false">$A50*Articulos!AQ50</f>
        <v>0</v>
      </c>
      <c r="AD50" s="225" t="n">
        <f aca="false">$A50*Articulos!AR50</f>
        <v>0</v>
      </c>
      <c r="AE50" s="226" t="n">
        <f aca="false">$A50*Articulos!AS50</f>
        <v>0</v>
      </c>
      <c r="AF50" s="225" t="n">
        <f aca="false">$A50*Articulos!AT50</f>
        <v>0</v>
      </c>
      <c r="AG50" s="225" t="n">
        <f aca="false">$A50*Articulos!AU50</f>
        <v>0</v>
      </c>
      <c r="AH50" s="225" t="n">
        <f aca="false">$A50*Articulos!AV50</f>
        <v>0</v>
      </c>
      <c r="AI50" s="225" t="n">
        <f aca="false">$A50*Articulos!AW50</f>
        <v>0</v>
      </c>
      <c r="AJ50" s="225" t="n">
        <f aca="false">$A50*Articulos!AX50</f>
        <v>0</v>
      </c>
      <c r="AK50" s="225" t="n">
        <f aca="false">$A50*Articulos!AY50</f>
        <v>0</v>
      </c>
      <c r="AL50" s="225" t="n">
        <f aca="false">$A50*Articulos!AZ50</f>
        <v>0</v>
      </c>
      <c r="AM50" s="226" t="n">
        <f aca="false">$A50*Articulos!BA50</f>
        <v>0</v>
      </c>
      <c r="AN50" s="0" t="n">
        <f aca="false">$A50*Articulos!AS50</f>
        <v>0</v>
      </c>
      <c r="AO50" s="0" t="n">
        <f aca="false">$A50*Articulos!AT50</f>
        <v>0</v>
      </c>
      <c r="AP50" s="0" t="n">
        <f aca="false">$A50*Articulos!AU50</f>
        <v>0</v>
      </c>
      <c r="AQ50" s="0" t="n">
        <f aca="false">$A50*Articulos!AV50</f>
        <v>0</v>
      </c>
      <c r="AR50" s="226" t="n">
        <f aca="false">$A50*Articulos!BF50</f>
        <v>0</v>
      </c>
      <c r="AS50" s="225" t="n">
        <f aca="false">$A50*Articulos!BG50</f>
        <v>0</v>
      </c>
      <c r="AT50" s="225" t="n">
        <f aca="false">$A50*Articulos!BH50</f>
        <v>0</v>
      </c>
      <c r="AU50" s="225" t="n">
        <f aca="false">$A50*Articulos!BI50</f>
        <v>0</v>
      </c>
      <c r="AV50" s="225" t="n">
        <f aca="false">$A50*Articulos!BJ50</f>
        <v>0</v>
      </c>
      <c r="AW50" s="225" t="n">
        <f aca="false">$A50*Articulos!BK50</f>
        <v>0</v>
      </c>
      <c r="AX50" s="225" t="n">
        <f aca="false">$A50*Articulos!BL50</f>
        <v>0</v>
      </c>
      <c r="AY50" s="225" t="n">
        <f aca="false">$A50*Articulos!BM50</f>
        <v>0</v>
      </c>
      <c r="AZ50" s="225" t="n">
        <f aca="false">$A50*Articulos!BN50</f>
        <v>0</v>
      </c>
      <c r="BA50" s="225" t="n">
        <f aca="false">$A50*Articulos!BO50</f>
        <v>0</v>
      </c>
      <c r="BB50" s="225" t="n">
        <f aca="false">$A50*Articulos!BQ50</f>
        <v>0</v>
      </c>
      <c r="BC50" s="225" t="n">
        <f aca="false">$A50*Articulos!BR50</f>
        <v>0</v>
      </c>
      <c r="BD50" s="226" t="n">
        <f aca="false">$A50*Articulos!BS50</f>
        <v>0</v>
      </c>
      <c r="BE50" s="0" t="n">
        <f aca="false">$A50*Articulos!BC50</f>
        <v>0</v>
      </c>
      <c r="BF50" s="0" t="n">
        <f aca="false">$A50*Articulos!BD50</f>
        <v>0</v>
      </c>
      <c r="BG50" s="0" t="n">
        <f aca="false">$A50*Articulos!BE50</f>
        <v>0</v>
      </c>
      <c r="BH50" s="0" t="n">
        <f aca="false">$A50*Articulos!BF50</f>
        <v>0</v>
      </c>
      <c r="BI50" s="0" t="n">
        <f aca="false">$A50*Articulos!BG50</f>
        <v>0</v>
      </c>
      <c r="BJ50" s="0" t="n">
        <f aca="false">$A50*Articulos!BH50</f>
        <v>0</v>
      </c>
      <c r="BK50" s="0" t="n">
        <f aca="false">$A50*Articulos!BI50</f>
        <v>0</v>
      </c>
      <c r="BL50" s="0" t="n">
        <f aca="false">$A50*Articulos!BJ50</f>
        <v>0</v>
      </c>
      <c r="BM50" s="226" t="n">
        <f aca="false">$A50*Articulos!CD50</f>
        <v>0</v>
      </c>
      <c r="BN50" s="225" t="n">
        <f aca="false">$A50*Articulos!CE50</f>
        <v>0</v>
      </c>
      <c r="BO50" s="225" t="n">
        <f aca="false">$A50*Articulos!CF50</f>
        <v>0</v>
      </c>
      <c r="BP50" s="225" t="n">
        <f aca="false">$A50*Articulos!CG50</f>
        <v>0</v>
      </c>
      <c r="BQ50" s="249" t="n">
        <f aca="false">$A50*Articulos!CI50</f>
        <v>0</v>
      </c>
      <c r="BR50" s="225"/>
      <c r="BS50" s="0" t="n">
        <f aca="false">Articulos!CU50*$A50</f>
        <v>0</v>
      </c>
      <c r="BT50" s="0" t="n">
        <f aca="false">Articulos!CV50*$A50</f>
        <v>0</v>
      </c>
      <c r="BU50" s="0" t="n">
        <f aca="false">Articulos!CW50*$A50</f>
        <v>2010</v>
      </c>
    </row>
    <row r="51" customFormat="false" ht="14.45" hidden="false" customHeight="false" outlineLevel="0" collapsed="false">
      <c r="A51" s="0" t="n">
        <f aca="false">E51*B51*C51*D51</f>
        <v>2019</v>
      </c>
      <c r="B51" s="0" t="n">
        <f aca="false">IF(EXACT(F$3,1),F51,1)</f>
        <v>1</v>
      </c>
      <c r="C51" s="0" t="n">
        <f aca="false">IF(EXACT(G$3,1),G51,1)</f>
        <v>1</v>
      </c>
      <c r="D51" s="0" t="n">
        <f aca="false">IF(EXACT(H$3,1),H51,1)</f>
        <v>1</v>
      </c>
      <c r="E51" s="0" t="n">
        <f aca="false">Articulos!H51</f>
        <v>2019</v>
      </c>
      <c r="F51" s="225" t="n">
        <f aca="false">Articulos!AF51</f>
        <v>0</v>
      </c>
      <c r="G51" s="225" t="str">
        <f aca="false">Articulos!AG51</f>
        <v>Arduino Mega</v>
      </c>
      <c r="H51" s="225" t="n">
        <f aca="false">Articulos!AQ51</f>
        <v>0</v>
      </c>
      <c r="J51" s="0" t="n">
        <f aca="false">$A51*Articulos!AC51</f>
        <v>94893</v>
      </c>
      <c r="K51" s="0" t="n">
        <f aca="false">$A51*Articulos!AD51</f>
        <v>0</v>
      </c>
      <c r="L51" s="0" t="n">
        <f aca="false">$A51*Articulos!AE51</f>
        <v>2019</v>
      </c>
      <c r="N51" s="0" t="n">
        <f aca="false">$A51*Articulos!BK51</f>
        <v>0</v>
      </c>
      <c r="O51" s="0" t="n">
        <f aca="false">$A51*Articulos!BL51</f>
        <v>0</v>
      </c>
      <c r="P51" s="0" t="n">
        <f aca="false">$A51*Articulos!BM51</f>
        <v>0</v>
      </c>
      <c r="R51" s="0" t="n">
        <f aca="false">$A51*Articulos!BN51</f>
        <v>0</v>
      </c>
      <c r="S51" s="0" t="n">
        <f aca="false">$A51*Articulos!BO51</f>
        <v>0</v>
      </c>
      <c r="T51" s="0" t="n">
        <f aca="false">$A51*Articulos!BQ51</f>
        <v>0</v>
      </c>
      <c r="U51" s="226" t="e">
        <f aca="false">$A51*articulos!#ref!</f>
        <v>#NAME?</v>
      </c>
      <c r="V51" s="225" t="n">
        <f aca="false">$A51*Articulos!AJ51</f>
        <v>0</v>
      </c>
      <c r="W51" s="225" t="n">
        <f aca="false">$A51*Articulos!AK51</f>
        <v>0</v>
      </c>
      <c r="X51" s="225" t="n">
        <f aca="false">$A51*Articulos!AL51</f>
        <v>0</v>
      </c>
      <c r="Y51" s="225" t="n">
        <f aca="false">$A51*Articulos!AM51</f>
        <v>0</v>
      </c>
      <c r="Z51" s="225" t="n">
        <f aca="false">$A51*Articulos!AN51</f>
        <v>0</v>
      </c>
      <c r="AA51" s="225" t="n">
        <f aca="false">$A51*Articulos!AO51</f>
        <v>0</v>
      </c>
      <c r="AB51" s="225" t="n">
        <f aca="false">$A51*Articulos!AP51</f>
        <v>0</v>
      </c>
      <c r="AC51" s="225" t="n">
        <f aca="false">$A51*Articulos!AQ51</f>
        <v>0</v>
      </c>
      <c r="AD51" s="225" t="n">
        <f aca="false">$A51*Articulos!AR51</f>
        <v>0</v>
      </c>
      <c r="AE51" s="226" t="n">
        <f aca="false">$A51*Articulos!AS51</f>
        <v>0</v>
      </c>
      <c r="AF51" s="225" t="n">
        <f aca="false">$A51*Articulos!AT51</f>
        <v>0</v>
      </c>
      <c r="AG51" s="225" t="n">
        <f aca="false">$A51*Articulos!AU51</f>
        <v>0</v>
      </c>
      <c r="AH51" s="225" t="n">
        <f aca="false">$A51*Articulos!AV51</f>
        <v>0</v>
      </c>
      <c r="AI51" s="225" t="n">
        <f aca="false">$A51*Articulos!AW51</f>
        <v>0</v>
      </c>
      <c r="AJ51" s="225" t="n">
        <f aca="false">$A51*Articulos!AX51</f>
        <v>0</v>
      </c>
      <c r="AK51" s="225" t="n">
        <f aca="false">$A51*Articulos!AY51</f>
        <v>0</v>
      </c>
      <c r="AL51" s="225" t="n">
        <f aca="false">$A51*Articulos!AZ51</f>
        <v>0</v>
      </c>
      <c r="AM51" s="226" t="n">
        <f aca="false">$A51*Articulos!BA51</f>
        <v>0</v>
      </c>
      <c r="AN51" s="0" t="n">
        <f aca="false">$A51*Articulos!AS51</f>
        <v>0</v>
      </c>
      <c r="AO51" s="0" t="n">
        <f aca="false">$A51*Articulos!AT51</f>
        <v>0</v>
      </c>
      <c r="AP51" s="0" t="n">
        <f aca="false">$A51*Articulos!AU51</f>
        <v>0</v>
      </c>
      <c r="AQ51" s="0" t="n">
        <f aca="false">$A51*Articulos!AV51</f>
        <v>0</v>
      </c>
      <c r="AR51" s="226" t="n">
        <f aca="false">$A51*Articulos!BF51</f>
        <v>0</v>
      </c>
      <c r="AS51" s="225" t="e">
        <f aca="false">$A51*Articulos!BG51</f>
        <v>#VALUE!</v>
      </c>
      <c r="AT51" s="225" t="n">
        <f aca="false">$A51*Articulos!BH51</f>
        <v>0</v>
      </c>
      <c r="AU51" s="225" t="n">
        <f aca="false">$A51*Articulos!BI51</f>
        <v>0</v>
      </c>
      <c r="AV51" s="225" t="n">
        <f aca="false">$A51*Articulos!BJ51</f>
        <v>0</v>
      </c>
      <c r="AW51" s="225" t="n">
        <f aca="false">$A51*Articulos!BK51</f>
        <v>0</v>
      </c>
      <c r="AX51" s="225" t="n">
        <f aca="false">$A51*Articulos!BL51</f>
        <v>0</v>
      </c>
      <c r="AY51" s="225" t="n">
        <f aca="false">$A51*Articulos!BM51</f>
        <v>0</v>
      </c>
      <c r="AZ51" s="225" t="n">
        <f aca="false">$A51*Articulos!BN51</f>
        <v>0</v>
      </c>
      <c r="BA51" s="225" t="n">
        <f aca="false">$A51*Articulos!BO51</f>
        <v>0</v>
      </c>
      <c r="BB51" s="225" t="n">
        <f aca="false">$A51*Articulos!BQ51</f>
        <v>0</v>
      </c>
      <c r="BC51" s="225" t="n">
        <f aca="false">$A51*Articulos!BR51</f>
        <v>0</v>
      </c>
      <c r="BD51" s="226" t="n">
        <f aca="false">$A51*Articulos!BS51</f>
        <v>0</v>
      </c>
      <c r="BE51" s="0" t="n">
        <f aca="false">$A51*Articulos!BC51</f>
        <v>0</v>
      </c>
      <c r="BF51" s="0" t="n">
        <f aca="false">$A51*Articulos!BD51</f>
        <v>2019</v>
      </c>
      <c r="BG51" s="0" t="n">
        <f aca="false">$A51*Articulos!BE51</f>
        <v>0</v>
      </c>
      <c r="BH51" s="0" t="n">
        <f aca="false">$A51*Articulos!BF51</f>
        <v>0</v>
      </c>
      <c r="BI51" s="0" t="e">
        <f aca="false">$A51*Articulos!BG51</f>
        <v>#VALUE!</v>
      </c>
      <c r="BJ51" s="0" t="n">
        <f aca="false">$A51*Articulos!BH51</f>
        <v>0</v>
      </c>
      <c r="BK51" s="0" t="n">
        <f aca="false">$A51*Articulos!BI51</f>
        <v>0</v>
      </c>
      <c r="BL51" s="0" t="n">
        <f aca="false">$A51*Articulos!BJ51</f>
        <v>0</v>
      </c>
      <c r="BM51" s="226" t="n">
        <f aca="false">$A51*Articulos!CD51</f>
        <v>0</v>
      </c>
      <c r="BN51" s="225" t="n">
        <f aca="false">$A51*Articulos!CE51</f>
        <v>0</v>
      </c>
      <c r="BO51" s="225" t="n">
        <f aca="false">$A51*Articulos!CF51</f>
        <v>0</v>
      </c>
      <c r="BP51" s="225" t="n">
        <f aca="false">$A51*Articulos!CG51</f>
        <v>0</v>
      </c>
      <c r="BQ51" s="249" t="n">
        <f aca="false">$A51*Articulos!CI51</f>
        <v>0</v>
      </c>
      <c r="BR51" s="225"/>
      <c r="BS51" s="0" t="n">
        <f aca="false">Articulos!CU51*$A51</f>
        <v>0</v>
      </c>
      <c r="BT51" s="0" t="n">
        <f aca="false">Articulos!CV51*$A51</f>
        <v>2019</v>
      </c>
      <c r="BU51" s="0" t="n">
        <f aca="false">Articulos!CW51*$A51</f>
        <v>0</v>
      </c>
    </row>
    <row r="52" customFormat="false" ht="14.45" hidden="false" customHeight="false" outlineLevel="0" collapsed="false">
      <c r="A52" s="0" t="n">
        <f aca="false">E52*B52*C52*D52</f>
        <v>2022</v>
      </c>
      <c r="B52" s="0" t="n">
        <f aca="false">IF(EXACT(F$3,1),F52,1)</f>
        <v>1</v>
      </c>
      <c r="C52" s="0" t="n">
        <f aca="false">IF(EXACT(G$3,1),G52,1)</f>
        <v>1</v>
      </c>
      <c r="D52" s="0" t="n">
        <f aca="false">IF(EXACT(H$3,1),H52,1)</f>
        <v>1</v>
      </c>
      <c r="E52" s="0" t="n">
        <f aca="false">Articulos!H52</f>
        <v>2022</v>
      </c>
      <c r="F52" s="225" t="n">
        <f aca="false">Articulos!AF52</f>
        <v>0</v>
      </c>
      <c r="G52" s="225" t="str">
        <f aca="false">Articulos!AI51</f>
        <v>Arduino Mega</v>
      </c>
      <c r="H52" s="225" t="n">
        <f aca="false">Articulos!AQ52</f>
        <v>0</v>
      </c>
      <c r="J52" s="0" t="n">
        <f aca="false">$A52*Articulos!AC52</f>
        <v>97056</v>
      </c>
      <c r="K52" s="0" t="n">
        <f aca="false">$A52*Articulos!AD52</f>
        <v>0</v>
      </c>
      <c r="L52" s="0" t="n">
        <f aca="false">$A52*Articulos!AE52</f>
        <v>0</v>
      </c>
      <c r="N52" s="0" t="n">
        <f aca="false">$A52*Articulos!BK52</f>
        <v>0</v>
      </c>
      <c r="O52" s="0" t="n">
        <f aca="false">$A52*Articulos!BL52</f>
        <v>0</v>
      </c>
      <c r="P52" s="0" t="n">
        <f aca="false">$A52*Articulos!BM52</f>
        <v>0</v>
      </c>
      <c r="R52" s="0" t="n">
        <f aca="false">$A52*Articulos!BN52</f>
        <v>0</v>
      </c>
      <c r="S52" s="0" t="n">
        <f aca="false">$A52*Articulos!BO52</f>
        <v>0</v>
      </c>
      <c r="T52" s="0" t="n">
        <f aca="false">$A52*Articulos!BQ52</f>
        <v>0</v>
      </c>
      <c r="U52" s="226" t="e">
        <f aca="false">$A52*articulos!#ref!</f>
        <v>#NAME?</v>
      </c>
      <c r="V52" s="225" t="n">
        <f aca="false">$A52*Articulos!AJ52</f>
        <v>0</v>
      </c>
      <c r="W52" s="225" t="n">
        <f aca="false">$A52*Articulos!AK52</f>
        <v>0</v>
      </c>
      <c r="X52" s="225" t="n">
        <f aca="false">$A52*Articulos!AL52</f>
        <v>0</v>
      </c>
      <c r="Y52" s="225" t="n">
        <f aca="false">$A52*Articulos!AM52</f>
        <v>0</v>
      </c>
      <c r="Z52" s="225" t="n">
        <f aca="false">$A52*Articulos!AN52</f>
        <v>0</v>
      </c>
      <c r="AA52" s="225" t="n">
        <f aca="false">$A52*Articulos!AO52</f>
        <v>0</v>
      </c>
      <c r="AB52" s="225" t="n">
        <f aca="false">$A52*Articulos!AP52</f>
        <v>0</v>
      </c>
      <c r="AC52" s="225" t="n">
        <f aca="false">$A52*Articulos!AQ52</f>
        <v>0</v>
      </c>
      <c r="AD52" s="225" t="n">
        <f aca="false">$A52*Articulos!AR52</f>
        <v>0</v>
      </c>
      <c r="AE52" s="226" t="n">
        <f aca="false">$A52*Articulos!AS52</f>
        <v>0</v>
      </c>
      <c r="AF52" s="225" t="n">
        <f aca="false">$A52*Articulos!AT52</f>
        <v>0</v>
      </c>
      <c r="AG52" s="225" t="n">
        <f aca="false">$A52*Articulos!AU52</f>
        <v>0</v>
      </c>
      <c r="AH52" s="225" t="n">
        <f aca="false">$A52*Articulos!AV52</f>
        <v>0</v>
      </c>
      <c r="AI52" s="225" t="n">
        <f aca="false">$A52*Articulos!AW52</f>
        <v>0</v>
      </c>
      <c r="AJ52" s="225" t="n">
        <f aca="false">$A52*Articulos!AX52</f>
        <v>0</v>
      </c>
      <c r="AK52" s="225" t="n">
        <f aca="false">$A52*Articulos!AY52</f>
        <v>0</v>
      </c>
      <c r="AL52" s="225" t="n">
        <f aca="false">$A52*Articulos!AZ52</f>
        <v>0</v>
      </c>
      <c r="AM52" s="226" t="n">
        <f aca="false">$A52*Articulos!BA52</f>
        <v>0</v>
      </c>
      <c r="AN52" s="0" t="n">
        <f aca="false">$A52*Articulos!AS52</f>
        <v>0</v>
      </c>
      <c r="AO52" s="0" t="n">
        <f aca="false">$A52*Articulos!AT52</f>
        <v>0</v>
      </c>
      <c r="AP52" s="0" t="n">
        <f aca="false">$A52*Articulos!AU52</f>
        <v>0</v>
      </c>
      <c r="AQ52" s="0" t="n">
        <f aca="false">$A52*Articulos!AV52</f>
        <v>0</v>
      </c>
      <c r="AR52" s="226" t="n">
        <f aca="false">$A52*Articulos!BF52</f>
        <v>0</v>
      </c>
      <c r="AS52" s="225" t="n">
        <f aca="false">$A52*Articulos!BG52</f>
        <v>0</v>
      </c>
      <c r="AT52" s="225" t="n">
        <f aca="false">$A52*Articulos!BH52</f>
        <v>0</v>
      </c>
      <c r="AU52" s="225" t="n">
        <f aca="false">$A52*Articulos!BI52</f>
        <v>0</v>
      </c>
      <c r="AV52" s="225" t="n">
        <f aca="false">$A52*Articulos!BJ52</f>
        <v>0</v>
      </c>
      <c r="AW52" s="225" t="n">
        <f aca="false">$A52*Articulos!BK52</f>
        <v>0</v>
      </c>
      <c r="AX52" s="225" t="n">
        <f aca="false">$A52*Articulos!BL52</f>
        <v>0</v>
      </c>
      <c r="AY52" s="225" t="n">
        <f aca="false">$A52*Articulos!BM52</f>
        <v>0</v>
      </c>
      <c r="AZ52" s="225" t="n">
        <f aca="false">$A52*Articulos!BN52</f>
        <v>0</v>
      </c>
      <c r="BA52" s="225" t="n">
        <f aca="false">$A52*Articulos!BO52</f>
        <v>0</v>
      </c>
      <c r="BB52" s="225" t="n">
        <f aca="false">$A52*Articulos!BQ52</f>
        <v>0</v>
      </c>
      <c r="BC52" s="225" t="n">
        <f aca="false">$A52*Articulos!BR52</f>
        <v>6066</v>
      </c>
      <c r="BD52" s="226" t="n">
        <f aca="false">$A52*Articulos!BS52</f>
        <v>0</v>
      </c>
      <c r="BE52" s="0" t="n">
        <f aca="false">$A52*Articulos!BC52</f>
        <v>0</v>
      </c>
      <c r="BF52" s="0" t="n">
        <f aca="false">$A52*Articulos!BD52</f>
        <v>0</v>
      </c>
      <c r="BG52" s="0" t="n">
        <f aca="false">$A52*Articulos!BE52</f>
        <v>0</v>
      </c>
      <c r="BH52" s="0" t="n">
        <f aca="false">$A52*Articulos!BF52</f>
        <v>0</v>
      </c>
      <c r="BI52" s="0" t="n">
        <f aca="false">$A52*Articulos!BG52</f>
        <v>0</v>
      </c>
      <c r="BJ52" s="0" t="n">
        <f aca="false">$A52*Articulos!BH52</f>
        <v>0</v>
      </c>
      <c r="BK52" s="0" t="n">
        <f aca="false">$A52*Articulos!BI52</f>
        <v>0</v>
      </c>
      <c r="BL52" s="0" t="n">
        <f aca="false">$A52*Articulos!BJ52</f>
        <v>0</v>
      </c>
      <c r="BM52" s="226" t="n">
        <f aca="false">$A52*Articulos!CD52</f>
        <v>0</v>
      </c>
      <c r="BN52" s="225" t="n">
        <f aca="false">$A52*Articulos!CE52</f>
        <v>2022</v>
      </c>
      <c r="BO52" s="225" t="n">
        <f aca="false">$A52*Articulos!CF52</f>
        <v>2022</v>
      </c>
      <c r="BP52" s="225" t="n">
        <f aca="false">$A52*Articulos!CG52</f>
        <v>2022</v>
      </c>
      <c r="BQ52" s="249" t="n">
        <f aca="false">$A52*Articulos!CI52</f>
        <v>2022</v>
      </c>
      <c r="BR52" s="225"/>
      <c r="BS52" s="0" t="n">
        <f aca="false">Articulos!CU52*$A52</f>
        <v>0</v>
      </c>
      <c r="BT52" s="0" t="n">
        <f aca="false">Articulos!CV52*$A52</f>
        <v>0</v>
      </c>
      <c r="BU52" s="0" t="n">
        <f aca="false">Articulos!CW52*$A52</f>
        <v>0</v>
      </c>
    </row>
    <row r="53" customFormat="false" ht="14.45" hidden="false" customHeight="false" outlineLevel="0" collapsed="false">
      <c r="A53" s="0" t="n">
        <f aca="false">E53*B53*C53*D53</f>
        <v>2019</v>
      </c>
      <c r="B53" s="0" t="n">
        <f aca="false">IF(EXACT(F$3,1),F53,1)</f>
        <v>1</v>
      </c>
      <c r="C53" s="0" t="n">
        <f aca="false">IF(EXACT(G$3,1),G53,1)</f>
        <v>1</v>
      </c>
      <c r="D53" s="0" t="n">
        <f aca="false">IF(EXACT(H$3,1),H53,1)</f>
        <v>1</v>
      </c>
      <c r="E53" s="0" t="n">
        <f aca="false">Articulos!H53</f>
        <v>2019</v>
      </c>
      <c r="F53" s="225" t="n">
        <f aca="false">Articulos!AF53</f>
        <v>0</v>
      </c>
      <c r="G53" s="225" t="n">
        <f aca="false">Articulos!AG53</f>
        <v>0</v>
      </c>
      <c r="H53" s="225" t="n">
        <f aca="false">Articulos!AQ53</f>
        <v>0</v>
      </c>
      <c r="J53" s="0" t="n">
        <f aca="false">$A53*Articulos!AC53</f>
        <v>98931</v>
      </c>
      <c r="K53" s="0" t="n">
        <f aca="false">$A53*Articulos!AD53</f>
        <v>0</v>
      </c>
      <c r="L53" s="0" t="n">
        <f aca="false">$A53*Articulos!AE53</f>
        <v>0</v>
      </c>
      <c r="N53" s="0" t="n">
        <f aca="false">$A53*Articulos!BK53</f>
        <v>0</v>
      </c>
      <c r="O53" s="0" t="n">
        <f aca="false">$A53*Articulos!BL53</f>
        <v>0</v>
      </c>
      <c r="P53" s="0" t="n">
        <f aca="false">$A53*Articulos!BM53</f>
        <v>0</v>
      </c>
      <c r="R53" s="0" t="n">
        <f aca="false">$A53*Articulos!BN53</f>
        <v>0</v>
      </c>
      <c r="S53" s="0" t="n">
        <f aca="false">$A53*Articulos!BO53</f>
        <v>0</v>
      </c>
      <c r="T53" s="0" t="n">
        <f aca="false">$A53*Articulos!BQ53</f>
        <v>0</v>
      </c>
      <c r="U53" s="226" t="n">
        <f aca="false">$A53*Articulos!AI53</f>
        <v>0</v>
      </c>
      <c r="V53" s="225" t="n">
        <f aca="false">$A53*Articulos!AJ53</f>
        <v>0</v>
      </c>
      <c r="W53" s="225" t="n">
        <f aca="false">$A53*Articulos!AK53</f>
        <v>0</v>
      </c>
      <c r="X53" s="225" t="n">
        <f aca="false">$A53*Articulos!AL53</f>
        <v>0</v>
      </c>
      <c r="Y53" s="225" t="n">
        <f aca="false">$A53*Articulos!AM53</f>
        <v>0</v>
      </c>
      <c r="Z53" s="225" t="n">
        <f aca="false">$A53*Articulos!AN53</f>
        <v>0</v>
      </c>
      <c r="AA53" s="225" t="n">
        <f aca="false">$A53*Articulos!AO53</f>
        <v>0</v>
      </c>
      <c r="AB53" s="225" t="n">
        <f aca="false">$A53*Articulos!AP53</f>
        <v>0</v>
      </c>
      <c r="AC53" s="225" t="n">
        <f aca="false">$A53*Articulos!AQ53</f>
        <v>0</v>
      </c>
      <c r="AD53" s="225" t="n">
        <f aca="false">$A53*Articulos!AR53</f>
        <v>0</v>
      </c>
      <c r="AE53" s="226" t="n">
        <f aca="false">$A53*Articulos!AS53</f>
        <v>0</v>
      </c>
      <c r="AF53" s="225" t="n">
        <f aca="false">$A53*Articulos!AT53</f>
        <v>0</v>
      </c>
      <c r="AG53" s="225" t="n">
        <f aca="false">$A53*Articulos!AU53</f>
        <v>0</v>
      </c>
      <c r="AH53" s="225" t="n">
        <f aca="false">$A53*Articulos!AV53</f>
        <v>0</v>
      </c>
      <c r="AI53" s="225" t="n">
        <f aca="false">$A53*Articulos!AW53</f>
        <v>0</v>
      </c>
      <c r="AJ53" s="225" t="n">
        <f aca="false">$A53*Articulos!AX53</f>
        <v>0</v>
      </c>
      <c r="AK53" s="225" t="n">
        <f aca="false">$A53*Articulos!AY53</f>
        <v>0</v>
      </c>
      <c r="AL53" s="225" t="n">
        <f aca="false">$A53*Articulos!AZ53</f>
        <v>0</v>
      </c>
      <c r="AM53" s="226" t="n">
        <f aca="false">$A53*Articulos!BA53</f>
        <v>0</v>
      </c>
      <c r="AN53" s="0" t="n">
        <f aca="false">$A53*Articulos!AS53</f>
        <v>0</v>
      </c>
      <c r="AO53" s="0" t="n">
        <f aca="false">$A53*Articulos!AT53</f>
        <v>0</v>
      </c>
      <c r="AP53" s="0" t="n">
        <f aca="false">$A53*Articulos!AU53</f>
        <v>0</v>
      </c>
      <c r="AQ53" s="0" t="n">
        <f aca="false">$A53*Articulos!AV53</f>
        <v>0</v>
      </c>
      <c r="AR53" s="226" t="n">
        <f aca="false">$A53*Articulos!BF53</f>
        <v>0</v>
      </c>
      <c r="AS53" s="225" t="n">
        <f aca="false">$A53*Articulos!BG53</f>
        <v>0</v>
      </c>
      <c r="AT53" s="225" t="n">
        <f aca="false">$A53*Articulos!BH53</f>
        <v>0</v>
      </c>
      <c r="AU53" s="225" t="n">
        <f aca="false">$A53*Articulos!BI53</f>
        <v>0</v>
      </c>
      <c r="AV53" s="225" t="n">
        <f aca="false">$A53*Articulos!BJ53</f>
        <v>0</v>
      </c>
      <c r="AW53" s="225" t="n">
        <f aca="false">$A53*Articulos!BK53</f>
        <v>0</v>
      </c>
      <c r="AX53" s="225" t="n">
        <f aca="false">$A53*Articulos!BL53</f>
        <v>0</v>
      </c>
      <c r="AY53" s="225" t="n">
        <f aca="false">$A53*Articulos!BM53</f>
        <v>0</v>
      </c>
      <c r="AZ53" s="225" t="n">
        <f aca="false">$A53*Articulos!BN53</f>
        <v>0</v>
      </c>
      <c r="BA53" s="225" t="n">
        <f aca="false">$A53*Articulos!BO53</f>
        <v>0</v>
      </c>
      <c r="BB53" s="225" t="n">
        <f aca="false">$A53*Articulos!BQ53</f>
        <v>0</v>
      </c>
      <c r="BC53" s="225" t="n">
        <f aca="false">$A53*Articulos!BR53</f>
        <v>0</v>
      </c>
      <c r="BD53" s="226" t="n">
        <f aca="false">$A53*Articulos!BS53</f>
        <v>0</v>
      </c>
      <c r="BE53" s="0" t="n">
        <f aca="false">$A53*Articulos!BC53</f>
        <v>0</v>
      </c>
      <c r="BF53" s="0" t="n">
        <f aca="false">$A53*Articulos!BD53</f>
        <v>0</v>
      </c>
      <c r="BG53" s="0" t="n">
        <f aca="false">$A53*Articulos!BE53</f>
        <v>0</v>
      </c>
      <c r="BH53" s="0" t="n">
        <f aca="false">$A53*Articulos!BF53</f>
        <v>0</v>
      </c>
      <c r="BI53" s="0" t="n">
        <f aca="false">$A53*Articulos!BG53</f>
        <v>0</v>
      </c>
      <c r="BJ53" s="0" t="n">
        <f aca="false">$A53*Articulos!BH53</f>
        <v>0</v>
      </c>
      <c r="BK53" s="0" t="n">
        <f aca="false">$A53*Articulos!BI53</f>
        <v>0</v>
      </c>
      <c r="BL53" s="0" t="n">
        <f aca="false">$A53*Articulos!BJ53</f>
        <v>0</v>
      </c>
      <c r="BM53" s="226" t="n">
        <f aca="false">$A53*Articulos!CD53</f>
        <v>2019</v>
      </c>
      <c r="BN53" s="225" t="n">
        <f aca="false">$A53*Articulos!CE53</f>
        <v>2019</v>
      </c>
      <c r="BO53" s="225" t="n">
        <f aca="false">$A53*Articulos!CF53</f>
        <v>0</v>
      </c>
      <c r="BP53" s="225" t="n">
        <f aca="false">$A53*Articulos!CG53</f>
        <v>2019</v>
      </c>
      <c r="BQ53" s="249" t="n">
        <f aca="false">$A53*Articulos!CI53</f>
        <v>0</v>
      </c>
      <c r="BR53" s="225"/>
      <c r="BS53" s="0" t="n">
        <f aca="false">Articulos!CU53*$A53</f>
        <v>0</v>
      </c>
      <c r="BT53" s="0" t="n">
        <f aca="false">Articulos!CV53*$A53</f>
        <v>0</v>
      </c>
      <c r="BU53" s="0" t="n">
        <f aca="false">Articulos!CW53*$A53</f>
        <v>0</v>
      </c>
    </row>
    <row r="54" customFormat="false" ht="14.45" hidden="false" customHeight="false" outlineLevel="0" collapsed="false">
      <c r="J54" s="0" t="n">
        <f aca="false">COUNTIF(J5:J53,0)</f>
        <v>11</v>
      </c>
      <c r="K54" s="0" t="n">
        <f aca="false">COUNTIF(K5:K53,0)</f>
        <v>43</v>
      </c>
      <c r="L54" s="0" t="n">
        <f aca="false">COUNTIF(L5:L53,0)</f>
        <v>40</v>
      </c>
    </row>
    <row r="55" s="250" customFormat="true" ht="14.45" hidden="false" customHeight="false" outlineLevel="0" collapsed="false">
      <c r="I55" s="248"/>
      <c r="J55" s="250" t="str">
        <f aca="false">J4</f>
        <v>Energía y autonomía0</v>
      </c>
      <c r="K55" s="250" t="str">
        <f aca="false">K4</f>
        <v>On-board processing</v>
      </c>
      <c r="L55" s="250" t="str">
        <f aca="false">L4</f>
        <v>Offline processing</v>
      </c>
      <c r="M55" s="248"/>
      <c r="N55" s="250" t="str">
        <f aca="false">N4</f>
        <v>Paciente</v>
      </c>
      <c r="O55" s="250" t="str">
        <f aca="false">O4</f>
        <v>Cuidador</v>
      </c>
      <c r="P55" s="250" t="str">
        <f aca="false">P4</f>
        <v>Profesional</v>
      </c>
      <c r="Q55" s="248"/>
      <c r="R55" s="250" t="str">
        <f aca="false">R4</f>
        <v>Paciente</v>
      </c>
      <c r="S55" s="250" t="str">
        <f aca="false">S4</f>
        <v>Cuidador</v>
      </c>
      <c r="T55" s="250" t="str">
        <f aca="false">T4</f>
        <v>Profesional</v>
      </c>
      <c r="U55" s="251"/>
      <c r="V55" s="252" t="str">
        <f aca="false">V4</f>
        <v>Velocidad Dron (m/s)</v>
      </c>
      <c r="W55" s="252" t="str">
        <f aca="false">W4</f>
        <v>Tipo de trayectoria</v>
      </c>
      <c r="X55" s="252" t="str">
        <f aca="false">X4</f>
        <v>Otros</v>
      </c>
      <c r="Y55" s="252" t="str">
        <f aca="false">Y4</f>
        <v>Rehab/Mnt</v>
      </c>
      <c r="Z55" s="252" t="str">
        <f aca="false">Z4</f>
        <v>RemoteAss</v>
      </c>
      <c r="AA55" s="252" t="str">
        <f aca="false">AA4</f>
        <v>Emerg</v>
      </c>
      <c r="AB55" s="252" t="str">
        <f aca="false">AB4</f>
        <v>Riesgos</v>
      </c>
      <c r="AC55" s="252" t="str">
        <f aca="false">AC4</f>
        <v>Soporte al cuidador</v>
      </c>
      <c r="AD55" s="252" t="str">
        <f aca="false">AD4</f>
        <v>Curativa</v>
      </c>
      <c r="AE55" s="251"/>
      <c r="AF55" s="252" t="str">
        <f aca="false">AF4</f>
        <v>Percep</v>
      </c>
      <c r="AG55" s="252" t="str">
        <f aca="false">AG4</f>
        <v>Memoria</v>
      </c>
      <c r="AH55" s="252" t="str">
        <f aca="false">AH4</f>
        <v>Orient</v>
      </c>
      <c r="AI55" s="252" t="str">
        <f aca="false">AI4</f>
        <v>Sociab</v>
      </c>
      <c r="AJ55" s="252" t="str">
        <f aca="false">AJ4</f>
        <v>Time/Plan</v>
      </c>
      <c r="AK55" s="252" t="str">
        <f aca="false">AK4</f>
        <v>Localizax</v>
      </c>
      <c r="AL55" s="252" t="str">
        <f aca="false">AL4</f>
        <v>Lenguaje</v>
      </c>
      <c r="AM55" s="251"/>
      <c r="AN55" s="252" t="str">
        <f aca="false">AN4</f>
        <v>Resolución geográfica (cm/pixel)</v>
      </c>
      <c r="AO55" s="252" t="str">
        <f aca="false">AO4</f>
        <v>Mono</v>
      </c>
      <c r="AP55" s="252" t="str">
        <f aca="false">AP4</f>
        <v>Estéreo</v>
      </c>
      <c r="AQ55" s="252" t="str">
        <f aca="false">AQ4</f>
        <v>Longitud focal (mm)</v>
      </c>
      <c r="AR55" s="251"/>
      <c r="AS55" s="252" t="str">
        <f aca="false">AS4</f>
        <v>GPU</v>
      </c>
      <c r="AT55" s="252" t="str">
        <f aca="false">AT4</f>
        <v>Hardware Platform (Onboard)</v>
      </c>
      <c r="AU55" s="252" t="str">
        <f aca="false">AU4</f>
        <v>Otros</v>
      </c>
      <c r="AV55" s="252" t="str">
        <f aca="false">AV4</f>
        <v>Marca y modelo</v>
      </c>
      <c r="AW55" s="252" t="str">
        <f aca="false">AW4</f>
        <v>Resolución</v>
      </c>
      <c r="AX55" s="252" t="str">
        <f aca="false">AX4</f>
        <v>Tipo formato imagen</v>
      </c>
      <c r="AY55" s="252" t="str">
        <f aca="false">AY4</f>
        <v>Tipo sensor cámara</v>
      </c>
      <c r="AZ55" s="252" t="str">
        <f aca="false">AZ4</f>
        <v>Tamaño lente (mm)</v>
      </c>
      <c r="BA55" s="252" t="str">
        <f aca="false">BA4</f>
        <v>Temperatura de color (K)</v>
      </c>
      <c r="BB55" s="252" t="str">
        <f aca="false">BB4</f>
        <v>Potencia Flash (W)</v>
      </c>
      <c r="BC55" s="252" t="str">
        <f aca="false">BC4</f>
        <v>Frecuencia de muestreo (FPS)</v>
      </c>
      <c r="BD55" s="251"/>
      <c r="BE55" s="252" t="str">
        <f aca="false">BE4</f>
        <v>IMU</v>
      </c>
      <c r="BF55" s="252" t="str">
        <f aca="false">BF4</f>
        <v>SONAR</v>
      </c>
      <c r="BG55" s="252" t="str">
        <f aca="false">BG4</f>
        <v>Temperatura</v>
      </c>
      <c r="BH55" s="252" t="str">
        <f aca="false">BH4</f>
        <v>Presión barométrica (altura)</v>
      </c>
      <c r="BI55" s="252" t="str">
        <f aca="false">BI4</f>
        <v>Apps</v>
      </c>
      <c r="BJ55" s="252" t="str">
        <f aca="false">BJ4</f>
        <v>SO</v>
      </c>
      <c r="BK55" s="252" t="str">
        <f aca="false">BK4</f>
        <v>Lenguaje Programación</v>
      </c>
      <c r="BL55" s="252" t="str">
        <f aca="false">BL4</f>
        <v>Algoritmo de navegación</v>
      </c>
      <c r="BM55" s="251"/>
      <c r="BN55" s="252" t="str">
        <f aca="false">BN4</f>
        <v>Usab C</v>
      </c>
      <c r="BO55" s="252" t="str">
        <f aca="false">BO4</f>
        <v>Usab F</v>
      </c>
      <c r="BP55" s="252" t="str">
        <f aca="false">BP4</f>
        <v>Acc C</v>
      </c>
      <c r="BQ55" s="253" t="str">
        <f aca="false">BQ4</f>
        <v>Acc F</v>
      </c>
      <c r="BR55" s="252"/>
      <c r="BS55" s="252" t="str">
        <f aca="false">BS4</f>
        <v>Observ.</v>
      </c>
      <c r="BT55" s="252" t="str">
        <f aca="false">BT4</f>
        <v>No exp</v>
      </c>
      <c r="BU55" s="252" t="str">
        <f aca="false">BU4</f>
        <v>Experim.</v>
      </c>
    </row>
    <row r="56" s="250" customFormat="true" ht="14.45" hidden="false" customHeight="false" outlineLevel="0" collapsed="false">
      <c r="A56" s="250" t="n">
        <v>2010</v>
      </c>
      <c r="I56" s="248" t="n">
        <f aca="false">A56</f>
        <v>2010</v>
      </c>
      <c r="J56" s="250" t="n">
        <f aca="false">COUNTIF(J$5:J$53,$A56)</f>
        <v>0</v>
      </c>
      <c r="K56" s="250" t="n">
        <f aca="false">COUNTIF(K$5:K$53,$A56)</f>
        <v>0</v>
      </c>
      <c r="L56" s="250" t="n">
        <f aca="false">COUNTIF(L$5:L$53,$A56)</f>
        <v>0</v>
      </c>
      <c r="M56" s="248" t="n">
        <f aca="false">I56</f>
        <v>2010</v>
      </c>
      <c r="N56" s="250" t="n">
        <f aca="false">COUNTIF(N$5:N$53,$A56)</f>
        <v>0</v>
      </c>
      <c r="O56" s="250" t="n">
        <f aca="false">COUNTIF(O$5:O$53,$A56)</f>
        <v>0</v>
      </c>
      <c r="P56" s="250" t="n">
        <f aca="false">COUNTIF(P$5:P$53,$A56)</f>
        <v>0</v>
      </c>
      <c r="Q56" s="248" t="n">
        <f aca="false">M56</f>
        <v>2010</v>
      </c>
      <c r="R56" s="250" t="n">
        <f aca="false">COUNTIF(R$5:R$53,$A56)</f>
        <v>0</v>
      </c>
      <c r="S56" s="250" t="n">
        <f aca="false">COUNTIF(S$5:S$53,$A56)</f>
        <v>0</v>
      </c>
      <c r="T56" s="250" t="n">
        <f aca="false">COUNTIF(T$5:T$53,$A56)</f>
        <v>0</v>
      </c>
      <c r="U56" s="248" t="n">
        <f aca="false">Q56</f>
        <v>2010</v>
      </c>
      <c r="V56" s="250" t="n">
        <f aca="false">COUNTIF(V$5:V$53,$A56)</f>
        <v>0</v>
      </c>
      <c r="W56" s="250" t="n">
        <f aca="false">COUNTIF(W$5:W$53,$A56)</f>
        <v>0</v>
      </c>
      <c r="X56" s="250" t="n">
        <f aca="false">COUNTIF(X$5:X$53,$A56)</f>
        <v>0</v>
      </c>
      <c r="Y56" s="250" t="n">
        <f aca="false">COUNTIF(Y$5:Y$53,$A56)</f>
        <v>0</v>
      </c>
      <c r="Z56" s="250" t="n">
        <f aca="false">COUNTIF(Z$5:Z$53,$A56)</f>
        <v>0</v>
      </c>
      <c r="AA56" s="250" t="n">
        <f aca="false">COUNTIF(AA$5:AA$53,$A56)</f>
        <v>0</v>
      </c>
      <c r="AB56" s="250" t="n">
        <f aca="false">COUNTIF(AB$5:AB$53,$A56)</f>
        <v>0</v>
      </c>
      <c r="AC56" s="250" t="n">
        <f aca="false">COUNTIF(AC$5:AC$53,$A56)</f>
        <v>0</v>
      </c>
      <c r="AD56" s="250" t="n">
        <f aca="false">COUNTIF(AD$5:AD$53,$A56)</f>
        <v>0</v>
      </c>
      <c r="AE56" s="248" t="n">
        <f aca="false">U56</f>
        <v>2010</v>
      </c>
      <c r="AF56" s="250" t="n">
        <f aca="false">COUNTIF(AF$5:AF$53,$A56)</f>
        <v>0</v>
      </c>
      <c r="AG56" s="250" t="n">
        <f aca="false">COUNTIF(AG$5:AG$53,$A56)</f>
        <v>0</v>
      </c>
      <c r="AH56" s="250" t="n">
        <f aca="false">COUNTIF(AH$5:AH$53,$A56)</f>
        <v>0</v>
      </c>
      <c r="AI56" s="250" t="n">
        <f aca="false">COUNTIF(AI$5:AI$53,$A56)</f>
        <v>0</v>
      </c>
      <c r="AJ56" s="250" t="n">
        <f aca="false">COUNTIF(AJ$5:AJ$53,$A56)</f>
        <v>0</v>
      </c>
      <c r="AK56" s="250" t="n">
        <f aca="false">COUNTIF(AK$5:AK$53,$A56)</f>
        <v>0</v>
      </c>
      <c r="AL56" s="250" t="n">
        <f aca="false">COUNTIF(AL$5:AL$53,$A56)</f>
        <v>0</v>
      </c>
      <c r="AM56" s="248" t="n">
        <f aca="false">AE56</f>
        <v>2010</v>
      </c>
      <c r="AN56" s="250" t="n">
        <f aca="false">COUNTIF(AN$5:AN$53,$A56)</f>
        <v>0</v>
      </c>
      <c r="AO56" s="250" t="n">
        <f aca="false">COUNTIF(AO$5:AO$53,$A56)</f>
        <v>0</v>
      </c>
      <c r="AP56" s="250" t="n">
        <f aca="false">COUNTIF(AP$5:AP$53,$A56)</f>
        <v>0</v>
      </c>
      <c r="AQ56" s="250" t="n">
        <f aca="false">COUNTIF(AQ$5:AQ$53,$A56)</f>
        <v>0</v>
      </c>
      <c r="AR56" s="248" t="n">
        <f aca="false">AM56</f>
        <v>2010</v>
      </c>
      <c r="AS56" s="250" t="n">
        <f aca="false">COUNTIF(AS$5:AS$53,$A56)</f>
        <v>0</v>
      </c>
      <c r="AT56" s="250" t="n">
        <f aca="false">COUNTIF(AT$5:AT$53,$A56)</f>
        <v>0</v>
      </c>
      <c r="AU56" s="250" t="n">
        <f aca="false">COUNTIF(AU$5:AU$53,$A56)</f>
        <v>0</v>
      </c>
      <c r="AV56" s="250" t="n">
        <f aca="false">COUNTIF(AV$5:AV$53,$A56)</f>
        <v>0</v>
      </c>
      <c r="AW56" s="250" t="n">
        <f aca="false">COUNTIF(AW$5:AW$53,$A56)</f>
        <v>0</v>
      </c>
      <c r="AX56" s="250" t="n">
        <f aca="false">COUNTIF(AX$5:AX$53,$A56)</f>
        <v>0</v>
      </c>
      <c r="AY56" s="250" t="n">
        <f aca="false">COUNTIF(AY$5:AY$53,$A56)</f>
        <v>0</v>
      </c>
      <c r="AZ56" s="250" t="n">
        <f aca="false">COUNTIF(AZ$5:AZ$53,$A56)</f>
        <v>0</v>
      </c>
      <c r="BA56" s="250" t="n">
        <f aca="false">COUNTIF(BA$5:BA$53,$A56)</f>
        <v>0</v>
      </c>
      <c r="BB56" s="250" t="n">
        <f aca="false">COUNTIF(BB$5:BB$53,$A56)</f>
        <v>0</v>
      </c>
      <c r="BC56" s="250" t="n">
        <f aca="false">COUNTIF(BC$5:BC$53,$A56)</f>
        <v>0</v>
      </c>
      <c r="BD56" s="248" t="n">
        <f aca="false">AR56</f>
        <v>2010</v>
      </c>
      <c r="BE56" s="250" t="n">
        <f aca="false">COUNTIF(BE$5:BE$53,$A56)</f>
        <v>0</v>
      </c>
      <c r="BF56" s="250" t="n">
        <f aca="false">COUNTIF(BF$5:BF$53,$A56)</f>
        <v>0</v>
      </c>
      <c r="BG56" s="250" t="n">
        <f aca="false">COUNTIF(BG$5:BG$53,$A56)</f>
        <v>0</v>
      </c>
      <c r="BH56" s="250" t="n">
        <f aca="false">COUNTIF(BH$5:BH$53,$A56)</f>
        <v>0</v>
      </c>
      <c r="BI56" s="250" t="n">
        <f aca="false">COUNTIF(BI$5:BI$53,$A56)</f>
        <v>0</v>
      </c>
      <c r="BJ56" s="250" t="n">
        <f aca="false">COUNTIF(BJ$5:BJ$53,$A56)</f>
        <v>0</v>
      </c>
      <c r="BK56" s="250" t="n">
        <f aca="false">COUNTIF(BK$5:BK$53,$A56)</f>
        <v>0</v>
      </c>
      <c r="BL56" s="250" t="n">
        <f aca="false">COUNTIF(BL$5:BL$53,$A56)</f>
        <v>0</v>
      </c>
      <c r="BM56" s="248" t="n">
        <f aca="false">BD56</f>
        <v>2010</v>
      </c>
      <c r="BN56" s="250" t="n">
        <f aca="false">COUNTIF(BN$5:BN$53,$A56)</f>
        <v>0</v>
      </c>
      <c r="BO56" s="250" t="n">
        <f aca="false">COUNTIF(BO$5:BO$53,$A56)</f>
        <v>0</v>
      </c>
      <c r="BP56" s="250" t="n">
        <f aca="false">COUNTIF(BP$5:BP$53,$A56)</f>
        <v>0</v>
      </c>
      <c r="BQ56" s="250" t="n">
        <f aca="false">COUNTIF(BQ$5:BQ$53,$A56)</f>
        <v>0</v>
      </c>
      <c r="BR56" s="250" t="n">
        <f aca="false">BM56</f>
        <v>2010</v>
      </c>
      <c r="BS56" s="250" t="n">
        <f aca="false">COUNTIF(BS$5:BS$53,$A56)</f>
        <v>0</v>
      </c>
      <c r="BT56" s="250" t="n">
        <f aca="false">COUNTIF(BT$5:BT$53,$A56)</f>
        <v>0</v>
      </c>
      <c r="BU56" s="250" t="n">
        <f aca="false">COUNTIF(BU$5:BU$53,$A56)</f>
        <v>1</v>
      </c>
    </row>
    <row r="57" s="250" customFormat="true" ht="14.45" hidden="false" customHeight="false" outlineLevel="0" collapsed="false">
      <c r="A57" s="250" t="n">
        <v>2011</v>
      </c>
      <c r="I57" s="248" t="n">
        <f aca="false">A57</f>
        <v>2011</v>
      </c>
      <c r="J57" s="250" t="n">
        <f aca="false">COUNTIF(J$5:J$53,$A57)+J56</f>
        <v>0</v>
      </c>
      <c r="K57" s="250" t="n">
        <f aca="false">COUNTIF(K$5:K$53,$A57)+K56</f>
        <v>1</v>
      </c>
      <c r="L57" s="250" t="n">
        <f aca="false">COUNTIF(L$5:L$53,$A57)+L56</f>
        <v>0</v>
      </c>
      <c r="M57" s="248" t="n">
        <f aca="false">I57</f>
        <v>2011</v>
      </c>
      <c r="N57" s="250" t="n">
        <f aca="false">COUNTIF(N$5:N$53,$A57)+N56</f>
        <v>0</v>
      </c>
      <c r="O57" s="250" t="n">
        <f aca="false">COUNTIF(O$5:O$53,$A57)+O56</f>
        <v>0</v>
      </c>
      <c r="P57" s="250" t="n">
        <f aca="false">COUNTIF(P$5:P$53,$A57)+P56</f>
        <v>0</v>
      </c>
      <c r="Q57" s="248" t="n">
        <f aca="false">M57</f>
        <v>2011</v>
      </c>
      <c r="R57" s="250" t="n">
        <f aca="false">COUNTIF(R$5:R$53,$A57)+R56</f>
        <v>0</v>
      </c>
      <c r="S57" s="250" t="n">
        <f aca="false">COUNTIF(S$5:S$53,$A57)+S56</f>
        <v>0</v>
      </c>
      <c r="T57" s="250" t="n">
        <f aca="false">COUNTIF(T$5:T$53,$A57)+T56</f>
        <v>0</v>
      </c>
      <c r="U57" s="248" t="n">
        <f aca="false">Q57</f>
        <v>2011</v>
      </c>
      <c r="V57" s="252" t="n">
        <f aca="false">COUNTIF(V$5:V$53,$A57)+V56</f>
        <v>0</v>
      </c>
      <c r="W57" s="252" t="n">
        <f aca="false">COUNTIF(W$5:W$53,$A57)+W56</f>
        <v>0</v>
      </c>
      <c r="X57" s="252" t="n">
        <f aca="false">COUNTIF(X$5:X$53,$A57)+X56</f>
        <v>0</v>
      </c>
      <c r="Y57" s="252" t="n">
        <f aca="false">COUNTIF(Y$5:Y$53,$A57)+Y56</f>
        <v>0</v>
      </c>
      <c r="Z57" s="252" t="n">
        <f aca="false">COUNTIF(Z$5:Z$53,$A57)+Z56</f>
        <v>0</v>
      </c>
      <c r="AA57" s="252" t="n">
        <f aca="false">COUNTIF(AA$5:AA$53,$A57)+AA56</f>
        <v>0</v>
      </c>
      <c r="AB57" s="252" t="n">
        <f aca="false">COUNTIF(AB$5:AB$53,$A57)+AB56</f>
        <v>0</v>
      </c>
      <c r="AC57" s="252" t="n">
        <f aca="false">COUNTIF(AC$5:AC$53,$A57)+AC56</f>
        <v>0</v>
      </c>
      <c r="AD57" s="252" t="n">
        <f aca="false">COUNTIF(AD$5:AD$53,$A57)+AD56</f>
        <v>0</v>
      </c>
      <c r="AE57" s="248" t="n">
        <f aca="false">U57</f>
        <v>2011</v>
      </c>
      <c r="AF57" s="252" t="n">
        <f aca="false">COUNTIF(AF$5:AF$53,$A57)+AF56</f>
        <v>0</v>
      </c>
      <c r="AG57" s="252" t="n">
        <f aca="false">COUNTIF(AG$5:AG$53,$A57)+AG56</f>
        <v>0</v>
      </c>
      <c r="AH57" s="252" t="n">
        <f aca="false">COUNTIF(AH$5:AH$53,$A57)+AH56</f>
        <v>0</v>
      </c>
      <c r="AI57" s="252" t="n">
        <f aca="false">COUNTIF(AI$5:AI$53,$A57)+AI56</f>
        <v>0</v>
      </c>
      <c r="AJ57" s="252" t="n">
        <f aca="false">COUNTIF(AJ$5:AJ$53,$A57)+AJ56</f>
        <v>0</v>
      </c>
      <c r="AK57" s="252" t="n">
        <f aca="false">COUNTIF(AK$5:AK$53,$A57)+AK56</f>
        <v>0</v>
      </c>
      <c r="AL57" s="252" t="n">
        <f aca="false">COUNTIF(AL$5:AL$53,$A57)+AL56</f>
        <v>0</v>
      </c>
      <c r="AM57" s="248" t="n">
        <f aca="false">AE57</f>
        <v>2011</v>
      </c>
      <c r="AN57" s="252" t="n">
        <f aca="false">COUNTIF(AN$5:AN$53,$A57)+AN56</f>
        <v>0</v>
      </c>
      <c r="AO57" s="252" t="n">
        <f aca="false">COUNTIF(AO$5:AO$53,$A57)+AO56</f>
        <v>0</v>
      </c>
      <c r="AP57" s="252" t="n">
        <f aca="false">COUNTIF(AP$5:AP$53,$A57)+AP56</f>
        <v>0</v>
      </c>
      <c r="AQ57" s="252" t="n">
        <f aca="false">COUNTIF(AQ$5:AQ$53,$A57)+AQ56</f>
        <v>0</v>
      </c>
      <c r="AR57" s="248" t="n">
        <f aca="false">AM57</f>
        <v>2011</v>
      </c>
      <c r="AS57" s="252" t="n">
        <f aca="false">COUNTIF(AS$5:AS$53,$A57)+AS56</f>
        <v>0</v>
      </c>
      <c r="AT57" s="252" t="n">
        <f aca="false">COUNTIF(AT$5:AT$53,$A57)+AT56</f>
        <v>0</v>
      </c>
      <c r="AU57" s="252" t="n">
        <f aca="false">COUNTIF(AU$5:AU$53,$A57)+AU56</f>
        <v>0</v>
      </c>
      <c r="AV57" s="252" t="n">
        <f aca="false">COUNTIF(AV$5:AV$53,$A57)+AV56</f>
        <v>0</v>
      </c>
      <c r="AW57" s="252" t="n">
        <f aca="false">COUNTIF(AW$5:AW$53,$A57)+AW56</f>
        <v>0</v>
      </c>
      <c r="AX57" s="252" t="n">
        <f aca="false">COUNTIF(AX$5:AX$53,$A57)+AX56</f>
        <v>0</v>
      </c>
      <c r="AY57" s="252" t="n">
        <f aca="false">COUNTIF(AY$5:AY$53,$A57)+AY56</f>
        <v>0</v>
      </c>
      <c r="AZ57" s="252" t="n">
        <f aca="false">COUNTIF(AZ$5:AZ$53,$A57)+AZ56</f>
        <v>0</v>
      </c>
      <c r="BA57" s="252" t="n">
        <f aca="false">COUNTIF(BA$5:BA$53,$A57)+BA56</f>
        <v>0</v>
      </c>
      <c r="BB57" s="252" t="n">
        <f aca="false">COUNTIF(BB$5:BB$53,$A57)+BB56</f>
        <v>0</v>
      </c>
      <c r="BC57" s="252" t="n">
        <f aca="false">COUNTIF(BC$5:BC$53,$A57)+BC56</f>
        <v>0</v>
      </c>
      <c r="BD57" s="248" t="n">
        <f aca="false">AR57</f>
        <v>2011</v>
      </c>
      <c r="BE57" s="252" t="n">
        <f aca="false">COUNTIF(BE$5:BE$53,$A57)+BE56</f>
        <v>0</v>
      </c>
      <c r="BF57" s="252" t="n">
        <f aca="false">COUNTIF(BF$5:BF$53,$A57)+BF56</f>
        <v>0</v>
      </c>
      <c r="BG57" s="252" t="n">
        <f aca="false">COUNTIF(BG$5:BG$53,$A57)+BG56</f>
        <v>0</v>
      </c>
      <c r="BH57" s="252" t="n">
        <f aca="false">COUNTIF(BH$5:BH$53,$A57)+BH56</f>
        <v>0</v>
      </c>
      <c r="BI57" s="252" t="n">
        <f aca="false">COUNTIF(BI$5:BI$53,$A57)+BI56</f>
        <v>0</v>
      </c>
      <c r="BJ57" s="252" t="n">
        <f aca="false">COUNTIF(BJ$5:BJ$53,$A57)+BJ56</f>
        <v>0</v>
      </c>
      <c r="BK57" s="252" t="n">
        <f aca="false">COUNTIF(BK$5:BK$53,$A57)+BK56</f>
        <v>0</v>
      </c>
      <c r="BL57" s="252" t="n">
        <f aca="false">COUNTIF(BL$5:BL$53,$A57)+BL56</f>
        <v>0</v>
      </c>
      <c r="BM57" s="248" t="n">
        <f aca="false">BD57</f>
        <v>2011</v>
      </c>
      <c r="BN57" s="252" t="n">
        <f aca="false">COUNTIF(BN$5:BN$53,$A57)+BN56</f>
        <v>0</v>
      </c>
      <c r="BO57" s="252" t="n">
        <f aca="false">COUNTIF(BO$5:BO$53,$A57)+BO56</f>
        <v>0</v>
      </c>
      <c r="BP57" s="252" t="n">
        <f aca="false">COUNTIF(BP$5:BP$53,$A57)+BP56</f>
        <v>0</v>
      </c>
      <c r="BQ57" s="252" t="n">
        <f aca="false">COUNTIF(BQ$5:BQ$53,$A57)+BQ56</f>
        <v>0</v>
      </c>
      <c r="BR57" s="250" t="n">
        <f aca="false">BM57</f>
        <v>2011</v>
      </c>
      <c r="BS57" s="252" t="n">
        <f aca="false">COUNTIF(BS$5:BS$53,$A57)+BS56</f>
        <v>0</v>
      </c>
      <c r="BT57" s="252" t="n">
        <f aca="false">COUNTIF(BT$5:BT$53,$A57)+BT56</f>
        <v>0</v>
      </c>
      <c r="BU57" s="252" t="n">
        <f aca="false">COUNTIF(BU$5:BU$53,$A57)+BU56</f>
        <v>2</v>
      </c>
    </row>
    <row r="58" s="250" customFormat="true" ht="14.45" hidden="false" customHeight="false" outlineLevel="0" collapsed="false">
      <c r="A58" s="250" t="n">
        <v>2012</v>
      </c>
      <c r="I58" s="248" t="n">
        <f aca="false">A58</f>
        <v>2012</v>
      </c>
      <c r="J58" s="250" t="n">
        <f aca="false">COUNTIF(J$5:J$53,$A58)+J57</f>
        <v>0</v>
      </c>
      <c r="K58" s="250" t="n">
        <f aca="false">COUNTIF(K$5:K$53,$A58)+K57</f>
        <v>1</v>
      </c>
      <c r="L58" s="250" t="n">
        <f aca="false">COUNTIF(L$5:L$53,$A58)+L57</f>
        <v>0</v>
      </c>
      <c r="M58" s="248" t="n">
        <f aca="false">I58</f>
        <v>2012</v>
      </c>
      <c r="N58" s="250" t="n">
        <f aca="false">COUNTIF(N$5:N$53,$A58)+N57</f>
        <v>0</v>
      </c>
      <c r="O58" s="250" t="n">
        <f aca="false">COUNTIF(O$5:O$53,$A58)+O57</f>
        <v>0</v>
      </c>
      <c r="P58" s="250" t="n">
        <f aca="false">COUNTIF(P$5:P$53,$A58)+P57</f>
        <v>0</v>
      </c>
      <c r="Q58" s="248" t="n">
        <f aca="false">M58</f>
        <v>2012</v>
      </c>
      <c r="R58" s="250" t="n">
        <f aca="false">COUNTIF(R$5:R$53,$A58)+R57</f>
        <v>0</v>
      </c>
      <c r="S58" s="250" t="n">
        <f aca="false">COUNTIF(S$5:S$53,$A58)+S57</f>
        <v>0</v>
      </c>
      <c r="T58" s="250" t="n">
        <f aca="false">COUNTIF(T$5:T$53,$A58)+T57</f>
        <v>0</v>
      </c>
      <c r="U58" s="248" t="n">
        <f aca="false">Q58</f>
        <v>2012</v>
      </c>
      <c r="V58" s="252" t="n">
        <f aca="false">COUNTIF(V$5:V$53,$A58)+V57</f>
        <v>0</v>
      </c>
      <c r="W58" s="252" t="n">
        <f aca="false">COUNTIF(W$5:W$53,$A58)+W57</f>
        <v>0</v>
      </c>
      <c r="X58" s="252" t="n">
        <f aca="false">COUNTIF(X$5:X$53,$A58)+X57</f>
        <v>0</v>
      </c>
      <c r="Y58" s="252" t="n">
        <f aca="false">COUNTIF(Y$5:Y$53,$A58)+Y57</f>
        <v>0</v>
      </c>
      <c r="Z58" s="252" t="n">
        <f aca="false">COUNTIF(Z$5:Z$53,$A58)+Z57</f>
        <v>0</v>
      </c>
      <c r="AA58" s="252" t="n">
        <f aca="false">COUNTIF(AA$5:AA$53,$A58)+AA57</f>
        <v>0</v>
      </c>
      <c r="AB58" s="252" t="n">
        <f aca="false">COUNTIF(AB$5:AB$53,$A58)+AB57</f>
        <v>0</v>
      </c>
      <c r="AC58" s="252" t="n">
        <f aca="false">COUNTIF(AC$5:AC$53,$A58)+AC57</f>
        <v>0</v>
      </c>
      <c r="AD58" s="252" t="n">
        <f aca="false">COUNTIF(AD$5:AD$53,$A58)+AD57</f>
        <v>0</v>
      </c>
      <c r="AE58" s="248" t="n">
        <f aca="false">U58</f>
        <v>2012</v>
      </c>
      <c r="AF58" s="252" t="n">
        <f aca="false">COUNTIF(AF$5:AF$53,$A58)+AF57</f>
        <v>0</v>
      </c>
      <c r="AG58" s="252" t="n">
        <f aca="false">COUNTIF(AG$5:AG$53,$A58)+AG57</f>
        <v>0</v>
      </c>
      <c r="AH58" s="252" t="n">
        <f aca="false">COUNTIF(AH$5:AH$53,$A58)+AH57</f>
        <v>0</v>
      </c>
      <c r="AI58" s="252" t="n">
        <f aca="false">COUNTIF(AI$5:AI$53,$A58)+AI57</f>
        <v>0</v>
      </c>
      <c r="AJ58" s="252" t="n">
        <f aca="false">COUNTIF(AJ$5:AJ$53,$A58)+AJ57</f>
        <v>0</v>
      </c>
      <c r="AK58" s="252" t="n">
        <f aca="false">COUNTIF(AK$5:AK$53,$A58)+AK57</f>
        <v>0</v>
      </c>
      <c r="AL58" s="252" t="n">
        <f aca="false">COUNTIF(AL$5:AL$53,$A58)+AL57</f>
        <v>0</v>
      </c>
      <c r="AM58" s="248" t="n">
        <f aca="false">AE58</f>
        <v>2012</v>
      </c>
      <c r="AN58" s="252" t="n">
        <f aca="false">COUNTIF(AN$5:AN$53,$A58)+AN57</f>
        <v>0</v>
      </c>
      <c r="AO58" s="252" t="n">
        <f aca="false">COUNTIF(AO$5:AO$53,$A58)+AO57</f>
        <v>0</v>
      </c>
      <c r="AP58" s="252" t="n">
        <f aca="false">COUNTIF(AP$5:AP$53,$A58)+AP57</f>
        <v>0</v>
      </c>
      <c r="AQ58" s="252" t="n">
        <f aca="false">COUNTIF(AQ$5:AQ$53,$A58)+AQ57</f>
        <v>0</v>
      </c>
      <c r="AR58" s="248" t="n">
        <f aca="false">AM58</f>
        <v>2012</v>
      </c>
      <c r="AS58" s="252" t="n">
        <f aca="false">COUNTIF(AS$5:AS$53,$A58)+AS57</f>
        <v>0</v>
      </c>
      <c r="AT58" s="252" t="n">
        <f aca="false">COUNTIF(AT$5:AT$53,$A58)+AT57</f>
        <v>0</v>
      </c>
      <c r="AU58" s="252" t="n">
        <f aca="false">COUNTIF(AU$5:AU$53,$A58)+AU57</f>
        <v>0</v>
      </c>
      <c r="AV58" s="252" t="n">
        <f aca="false">COUNTIF(AV$5:AV$53,$A58)+AV57</f>
        <v>0</v>
      </c>
      <c r="AW58" s="252" t="n">
        <f aca="false">COUNTIF(AW$5:AW$53,$A58)+AW57</f>
        <v>0</v>
      </c>
      <c r="AX58" s="252" t="n">
        <f aca="false">COUNTIF(AX$5:AX$53,$A58)+AX57</f>
        <v>0</v>
      </c>
      <c r="AY58" s="252" t="n">
        <f aca="false">COUNTIF(AY$5:AY$53,$A58)+AY57</f>
        <v>0</v>
      </c>
      <c r="AZ58" s="252" t="n">
        <f aca="false">COUNTIF(AZ$5:AZ$53,$A58)+AZ57</f>
        <v>0</v>
      </c>
      <c r="BA58" s="252" t="n">
        <f aca="false">COUNTIF(BA$5:BA$53,$A58)+BA57</f>
        <v>0</v>
      </c>
      <c r="BB58" s="252" t="n">
        <f aca="false">COUNTIF(BB$5:BB$53,$A58)+BB57</f>
        <v>0</v>
      </c>
      <c r="BC58" s="252" t="n">
        <f aca="false">COUNTIF(BC$5:BC$53,$A58)+BC57</f>
        <v>0</v>
      </c>
      <c r="BD58" s="248" t="n">
        <f aca="false">AR58</f>
        <v>2012</v>
      </c>
      <c r="BE58" s="252" t="n">
        <f aca="false">COUNTIF(BE$5:BE$53,$A58)+BE57</f>
        <v>0</v>
      </c>
      <c r="BF58" s="252" t="n">
        <f aca="false">COUNTIF(BF$5:BF$53,$A58)+BF57</f>
        <v>0</v>
      </c>
      <c r="BG58" s="252" t="n">
        <f aca="false">COUNTIF(BG$5:BG$53,$A58)+BG57</f>
        <v>0</v>
      </c>
      <c r="BH58" s="252" t="n">
        <f aca="false">COUNTIF(BH$5:BH$53,$A58)+BH57</f>
        <v>0</v>
      </c>
      <c r="BI58" s="252" t="n">
        <f aca="false">COUNTIF(BI$5:BI$53,$A58)+BI57</f>
        <v>0</v>
      </c>
      <c r="BJ58" s="252" t="n">
        <f aca="false">COUNTIF(BJ$5:BJ$53,$A58)+BJ57</f>
        <v>0</v>
      </c>
      <c r="BK58" s="252" t="n">
        <f aca="false">COUNTIF(BK$5:BK$53,$A58)+BK57</f>
        <v>0</v>
      </c>
      <c r="BL58" s="252" t="n">
        <f aca="false">COUNTIF(BL$5:BL$53,$A58)+BL57</f>
        <v>0</v>
      </c>
      <c r="BM58" s="248" t="n">
        <f aca="false">BD58</f>
        <v>2012</v>
      </c>
      <c r="BN58" s="252" t="n">
        <f aca="false">COUNTIF(BN$5:BN$53,$A58)+BN57</f>
        <v>0</v>
      </c>
      <c r="BO58" s="252" t="n">
        <f aca="false">COUNTIF(BO$5:BO$53,$A58)+BO57</f>
        <v>0</v>
      </c>
      <c r="BP58" s="252" t="n">
        <f aca="false">COUNTIF(BP$5:BP$53,$A58)+BP57</f>
        <v>1</v>
      </c>
      <c r="BQ58" s="253" t="n">
        <f aca="false">COUNTIF(BQ$5:BQ$53,$A58)+BQ57</f>
        <v>1</v>
      </c>
      <c r="BR58" s="250" t="n">
        <f aca="false">BM58</f>
        <v>2012</v>
      </c>
      <c r="BS58" s="252" t="n">
        <f aca="false">COUNTIF(BS$5:BS$53,$A58)+BS57</f>
        <v>0</v>
      </c>
      <c r="BT58" s="252" t="n">
        <f aca="false">COUNTIF(BT$5:BT$53,$A58)+BT57</f>
        <v>0</v>
      </c>
      <c r="BU58" s="252" t="n">
        <f aca="false">COUNTIF(BU$5:BU$53,$A58)+BU57</f>
        <v>3</v>
      </c>
    </row>
    <row r="59" s="250" customFormat="true" ht="14.45" hidden="false" customHeight="false" outlineLevel="0" collapsed="false">
      <c r="A59" s="250" t="n">
        <v>2013</v>
      </c>
      <c r="I59" s="248" t="n">
        <f aca="false">A59</f>
        <v>2013</v>
      </c>
      <c r="J59" s="250" t="n">
        <f aca="false">COUNTIF(J$5:J$53,$A59)+J58</f>
        <v>0</v>
      </c>
      <c r="K59" s="250" t="n">
        <f aca="false">COUNTIF(K$5:K$53,$A59)+K58</f>
        <v>1</v>
      </c>
      <c r="L59" s="250" t="n">
        <f aca="false">COUNTIF(L$5:L$53,$A59)+L58</f>
        <v>0</v>
      </c>
      <c r="M59" s="248" t="n">
        <f aca="false">I59</f>
        <v>2013</v>
      </c>
      <c r="N59" s="250" t="n">
        <f aca="false">COUNTIF(N$5:N$53,$A59)+N58</f>
        <v>0</v>
      </c>
      <c r="O59" s="250" t="n">
        <f aca="false">COUNTIF(O$5:O$53,$A59)+O58</f>
        <v>0</v>
      </c>
      <c r="P59" s="250" t="n">
        <f aca="false">COUNTIF(P$5:P$53,$A59)+P58</f>
        <v>0</v>
      </c>
      <c r="Q59" s="248" t="n">
        <f aca="false">M59</f>
        <v>2013</v>
      </c>
      <c r="R59" s="250" t="n">
        <f aca="false">COUNTIF(R$5:R$53,$A59)+R58</f>
        <v>0</v>
      </c>
      <c r="S59" s="250" t="n">
        <f aca="false">COUNTIF(S$5:S$53,$A59)+S58</f>
        <v>0</v>
      </c>
      <c r="T59" s="250" t="n">
        <f aca="false">COUNTIF(T$5:T$53,$A59)+T58</f>
        <v>0</v>
      </c>
      <c r="U59" s="248" t="n">
        <f aca="false">Q59</f>
        <v>2013</v>
      </c>
      <c r="V59" s="252" t="n">
        <f aca="false">COUNTIF(V$5:V$53,$A59)+V58</f>
        <v>0</v>
      </c>
      <c r="W59" s="252" t="n">
        <f aca="false">COUNTIF(W$5:W$53,$A59)+W58</f>
        <v>0</v>
      </c>
      <c r="X59" s="252" t="n">
        <f aca="false">COUNTIF(X$5:X$53,$A59)+X58</f>
        <v>0</v>
      </c>
      <c r="Y59" s="252" t="n">
        <f aca="false">COUNTIF(Y$5:Y$53,$A59)+Y58</f>
        <v>0</v>
      </c>
      <c r="Z59" s="252" t="n">
        <f aca="false">COUNTIF(Z$5:Z$53,$A59)+Z58</f>
        <v>0</v>
      </c>
      <c r="AA59" s="252" t="n">
        <f aca="false">COUNTIF(AA$5:AA$53,$A59)+AA58</f>
        <v>0</v>
      </c>
      <c r="AB59" s="252" t="n">
        <f aca="false">COUNTIF(AB$5:AB$53,$A59)+AB58</f>
        <v>0</v>
      </c>
      <c r="AC59" s="252" t="n">
        <f aca="false">COUNTIF(AC$5:AC$53,$A59)+AC58</f>
        <v>0</v>
      </c>
      <c r="AD59" s="252" t="n">
        <f aca="false">COUNTIF(AD$5:AD$53,$A59)+AD58</f>
        <v>0</v>
      </c>
      <c r="AE59" s="248" t="n">
        <f aca="false">U59</f>
        <v>2013</v>
      </c>
      <c r="AF59" s="252" t="n">
        <f aca="false">COUNTIF(AF$5:AF$53,$A59)+AF58</f>
        <v>0</v>
      </c>
      <c r="AG59" s="252" t="n">
        <f aca="false">COUNTIF(AG$5:AG$53,$A59)+AG58</f>
        <v>0</v>
      </c>
      <c r="AH59" s="252" t="n">
        <f aca="false">COUNTIF(AH$5:AH$53,$A59)+AH58</f>
        <v>0</v>
      </c>
      <c r="AI59" s="252" t="n">
        <f aca="false">COUNTIF(AI$5:AI$53,$A59)+AI58</f>
        <v>0</v>
      </c>
      <c r="AJ59" s="252" t="n">
        <f aca="false">COUNTIF(AJ$5:AJ$53,$A59)+AJ58</f>
        <v>0</v>
      </c>
      <c r="AK59" s="252" t="n">
        <f aca="false">COUNTIF(AK$5:AK$53,$A59)+AK58</f>
        <v>0</v>
      </c>
      <c r="AL59" s="252" t="n">
        <f aca="false">COUNTIF(AL$5:AL$53,$A59)+AL58</f>
        <v>0</v>
      </c>
      <c r="AM59" s="248" t="n">
        <f aca="false">AE59</f>
        <v>2013</v>
      </c>
      <c r="AN59" s="252" t="n">
        <f aca="false">COUNTIF(AN$5:AN$53,$A59)+AN58</f>
        <v>0</v>
      </c>
      <c r="AO59" s="252" t="n">
        <f aca="false">COUNTIF(AO$5:AO$53,$A59)+AO58</f>
        <v>0</v>
      </c>
      <c r="AP59" s="252" t="n">
        <f aca="false">COUNTIF(AP$5:AP$53,$A59)+AP58</f>
        <v>0</v>
      </c>
      <c r="AQ59" s="252" t="n">
        <f aca="false">COUNTIF(AQ$5:AQ$53,$A59)+AQ58</f>
        <v>0</v>
      </c>
      <c r="AR59" s="248" t="n">
        <f aca="false">AM59</f>
        <v>2013</v>
      </c>
      <c r="AS59" s="252" t="n">
        <f aca="false">COUNTIF(AS$5:AS$53,$A59)+AS58</f>
        <v>0</v>
      </c>
      <c r="AT59" s="252" t="n">
        <f aca="false">COUNTIF(AT$5:AT$53,$A59)+AT58</f>
        <v>0</v>
      </c>
      <c r="AU59" s="252" t="n">
        <f aca="false">COUNTIF(AU$5:AU$53,$A59)+AU58</f>
        <v>0</v>
      </c>
      <c r="AV59" s="252" t="n">
        <f aca="false">COUNTIF(AV$5:AV$53,$A59)+AV58</f>
        <v>0</v>
      </c>
      <c r="AW59" s="252" t="n">
        <f aca="false">COUNTIF(AW$5:AW$53,$A59)+AW58</f>
        <v>0</v>
      </c>
      <c r="AX59" s="252" t="n">
        <f aca="false">COUNTIF(AX$5:AX$53,$A59)+AX58</f>
        <v>0</v>
      </c>
      <c r="AY59" s="252" t="n">
        <f aca="false">COUNTIF(AY$5:AY$53,$A59)+AY58</f>
        <v>0</v>
      </c>
      <c r="AZ59" s="252" t="n">
        <f aca="false">COUNTIF(AZ$5:AZ$53,$A59)+AZ58</f>
        <v>0</v>
      </c>
      <c r="BA59" s="252" t="n">
        <f aca="false">COUNTIF(BA$5:BA$53,$A59)+BA58</f>
        <v>0</v>
      </c>
      <c r="BB59" s="252" t="n">
        <f aca="false">COUNTIF(BB$5:BB$53,$A59)+BB58</f>
        <v>0</v>
      </c>
      <c r="BC59" s="252" t="n">
        <f aca="false">COUNTIF(BC$5:BC$53,$A59)+BC58</f>
        <v>0</v>
      </c>
      <c r="BD59" s="248" t="n">
        <f aca="false">AR59</f>
        <v>2013</v>
      </c>
      <c r="BE59" s="252" t="n">
        <f aca="false">COUNTIF(BE$5:BE$53,$A59)+BE58</f>
        <v>0</v>
      </c>
      <c r="BF59" s="252" t="n">
        <f aca="false">COUNTIF(BF$5:BF$53,$A59)+BF58</f>
        <v>0</v>
      </c>
      <c r="BG59" s="252" t="n">
        <f aca="false">COUNTIF(BG$5:BG$53,$A59)+BG58</f>
        <v>0</v>
      </c>
      <c r="BH59" s="252" t="n">
        <f aca="false">COUNTIF(BH$5:BH$53,$A59)+BH58</f>
        <v>0</v>
      </c>
      <c r="BI59" s="252" t="n">
        <f aca="false">COUNTIF(BI$5:BI$53,$A59)+BI58</f>
        <v>0</v>
      </c>
      <c r="BJ59" s="252" t="n">
        <f aca="false">COUNTIF(BJ$5:BJ$53,$A59)+BJ58</f>
        <v>0</v>
      </c>
      <c r="BK59" s="252" t="n">
        <f aca="false">COUNTIF(BK$5:BK$53,$A59)+BK58</f>
        <v>0</v>
      </c>
      <c r="BL59" s="252" t="n">
        <f aca="false">COUNTIF(BL$5:BL$53,$A59)+BL58</f>
        <v>0</v>
      </c>
      <c r="BM59" s="248" t="n">
        <f aca="false">BD59</f>
        <v>2013</v>
      </c>
      <c r="BN59" s="252" t="n">
        <f aca="false">COUNTIF(BN$5:BN$53,$A59)+BN58</f>
        <v>0</v>
      </c>
      <c r="BO59" s="252" t="n">
        <f aca="false">COUNTIF(BO$5:BO$53,$A59)+BO58</f>
        <v>0</v>
      </c>
      <c r="BP59" s="252" t="n">
        <f aca="false">COUNTIF(BP$5:BP$53,$A59)+BP58</f>
        <v>2</v>
      </c>
      <c r="BQ59" s="253" t="n">
        <f aca="false">COUNTIF(BQ$5:BQ$53,$A59)+BQ58</f>
        <v>2</v>
      </c>
      <c r="BR59" s="250" t="n">
        <f aca="false">BM59</f>
        <v>2013</v>
      </c>
      <c r="BS59" s="252" t="n">
        <f aca="false">COUNTIF(BS$5:BS$53,$A59)+BS58</f>
        <v>0</v>
      </c>
      <c r="BT59" s="252" t="n">
        <f aca="false">COUNTIF(BT$5:BT$53,$A59)+BT58</f>
        <v>0</v>
      </c>
      <c r="BU59" s="252" t="n">
        <f aca="false">COUNTIF(BU$5:BU$53,$A59)+BU58</f>
        <v>3</v>
      </c>
    </row>
    <row r="60" s="250" customFormat="true" ht="14.45" hidden="false" customHeight="false" outlineLevel="0" collapsed="false">
      <c r="A60" s="250" t="n">
        <v>2014</v>
      </c>
      <c r="I60" s="248" t="n">
        <f aca="false">A60</f>
        <v>2014</v>
      </c>
      <c r="J60" s="250" t="n">
        <f aca="false">COUNTIF(J$5:J$53,$A60)+J59</f>
        <v>0</v>
      </c>
      <c r="K60" s="250" t="n">
        <f aca="false">COUNTIF(K$5:K$53,$A60)+K59</f>
        <v>1</v>
      </c>
      <c r="L60" s="250" t="n">
        <f aca="false">COUNTIF(L$5:L$53,$A60)+L59</f>
        <v>1</v>
      </c>
      <c r="M60" s="248" t="n">
        <f aca="false">I60</f>
        <v>2014</v>
      </c>
      <c r="N60" s="250" t="n">
        <f aca="false">COUNTIF(N$5:N$53,$A60)+N59</f>
        <v>0</v>
      </c>
      <c r="O60" s="250" t="n">
        <f aca="false">COUNTIF(O$5:O$53,$A60)+O59</f>
        <v>0</v>
      </c>
      <c r="P60" s="250" t="n">
        <f aca="false">COUNTIF(P$5:P$53,$A60)+P59</f>
        <v>0</v>
      </c>
      <c r="Q60" s="248" t="n">
        <f aca="false">M60</f>
        <v>2014</v>
      </c>
      <c r="R60" s="250" t="n">
        <f aca="false">COUNTIF(R$5:R$53,$A60)+R59</f>
        <v>0</v>
      </c>
      <c r="S60" s="250" t="n">
        <f aca="false">COUNTIF(S$5:S$53,$A60)+S59</f>
        <v>0</v>
      </c>
      <c r="T60" s="250" t="n">
        <f aca="false">COUNTIF(T$5:T$53,$A60)+T59</f>
        <v>0</v>
      </c>
      <c r="U60" s="248" t="n">
        <f aca="false">Q60</f>
        <v>2014</v>
      </c>
      <c r="V60" s="252" t="n">
        <f aca="false">COUNTIF(V$5:V$53,$A60)+V59</f>
        <v>0</v>
      </c>
      <c r="W60" s="252" t="n">
        <f aca="false">COUNTIF(W$5:W$53,$A60)+W59</f>
        <v>0</v>
      </c>
      <c r="X60" s="252" t="n">
        <f aca="false">COUNTIF(X$5:X$53,$A60)+X59</f>
        <v>0</v>
      </c>
      <c r="Y60" s="252" t="n">
        <f aca="false">COUNTIF(Y$5:Y$53,$A60)+Y59</f>
        <v>0</v>
      </c>
      <c r="Z60" s="252" t="n">
        <f aca="false">COUNTIF(Z$5:Z$53,$A60)+Z59</f>
        <v>0</v>
      </c>
      <c r="AA60" s="252" t="n">
        <f aca="false">COUNTIF(AA$5:AA$53,$A60)+AA59</f>
        <v>0</v>
      </c>
      <c r="AB60" s="252" t="n">
        <f aca="false">COUNTIF(AB$5:AB$53,$A60)+AB59</f>
        <v>0</v>
      </c>
      <c r="AC60" s="252" t="n">
        <f aca="false">COUNTIF(AC$5:AC$53,$A60)+AC59</f>
        <v>0</v>
      </c>
      <c r="AD60" s="252" t="n">
        <f aca="false">COUNTIF(AD$5:AD$53,$A60)+AD59</f>
        <v>0</v>
      </c>
      <c r="AE60" s="248" t="n">
        <f aca="false">U60</f>
        <v>2014</v>
      </c>
      <c r="AF60" s="252" t="n">
        <f aca="false">COUNTIF(AF$5:AF$53,$A60)+AF59</f>
        <v>0</v>
      </c>
      <c r="AG60" s="252" t="n">
        <f aca="false">COUNTIF(AG$5:AG$53,$A60)+AG59</f>
        <v>0</v>
      </c>
      <c r="AH60" s="252" t="n">
        <f aca="false">COUNTIF(AH$5:AH$53,$A60)+AH59</f>
        <v>0</v>
      </c>
      <c r="AI60" s="252" t="n">
        <f aca="false">COUNTIF(AI$5:AI$53,$A60)+AI59</f>
        <v>0</v>
      </c>
      <c r="AJ60" s="252" t="n">
        <f aca="false">COUNTIF(AJ$5:AJ$53,$A60)+AJ59</f>
        <v>0</v>
      </c>
      <c r="AK60" s="252" t="n">
        <f aca="false">COUNTIF(AK$5:AK$53,$A60)+AK59</f>
        <v>0</v>
      </c>
      <c r="AL60" s="252" t="n">
        <f aca="false">COUNTIF(AL$5:AL$53,$A60)+AL59</f>
        <v>0</v>
      </c>
      <c r="AM60" s="248" t="n">
        <f aca="false">AE60</f>
        <v>2014</v>
      </c>
      <c r="AN60" s="252" t="n">
        <f aca="false">COUNTIF(AN$5:AN$53,$A60)+AN59</f>
        <v>0</v>
      </c>
      <c r="AO60" s="252" t="n">
        <f aca="false">COUNTIF(AO$5:AO$53,$A60)+AO59</f>
        <v>0</v>
      </c>
      <c r="AP60" s="252" t="n">
        <f aca="false">COUNTIF(AP$5:AP$53,$A60)+AP59</f>
        <v>0</v>
      </c>
      <c r="AQ60" s="252" t="n">
        <f aca="false">COUNTIF(AQ$5:AQ$53,$A60)+AQ59</f>
        <v>0</v>
      </c>
      <c r="AR60" s="248" t="n">
        <f aca="false">AM60</f>
        <v>2014</v>
      </c>
      <c r="AS60" s="252" t="n">
        <f aca="false">COUNTIF(AS$5:AS$53,$A60)+AS59</f>
        <v>0</v>
      </c>
      <c r="AT60" s="252" t="n">
        <f aca="false">COUNTIF(AT$5:AT$53,$A60)+AT59</f>
        <v>0</v>
      </c>
      <c r="AU60" s="252" t="n">
        <f aca="false">COUNTIF(AU$5:AU$53,$A60)+AU59</f>
        <v>0</v>
      </c>
      <c r="AV60" s="252" t="n">
        <f aca="false">COUNTIF(AV$5:AV$53,$A60)+AV59</f>
        <v>0</v>
      </c>
      <c r="AW60" s="252" t="n">
        <f aca="false">COUNTIF(AW$5:AW$53,$A60)+AW59</f>
        <v>0</v>
      </c>
      <c r="AX60" s="252" t="n">
        <f aca="false">COUNTIF(AX$5:AX$53,$A60)+AX59</f>
        <v>0</v>
      </c>
      <c r="AY60" s="252" t="n">
        <f aca="false">COUNTIF(AY$5:AY$53,$A60)+AY59</f>
        <v>0</v>
      </c>
      <c r="AZ60" s="252" t="n">
        <f aca="false">COUNTIF(AZ$5:AZ$53,$A60)+AZ59</f>
        <v>0</v>
      </c>
      <c r="BA60" s="252" t="n">
        <f aca="false">COUNTIF(BA$5:BA$53,$A60)+BA59</f>
        <v>0</v>
      </c>
      <c r="BB60" s="252" t="n">
        <f aca="false">COUNTIF(BB$5:BB$53,$A60)+BB59</f>
        <v>0</v>
      </c>
      <c r="BC60" s="252" t="n">
        <f aca="false">COUNTIF(BC$5:BC$53,$A60)+BC59</f>
        <v>0</v>
      </c>
      <c r="BD60" s="248" t="n">
        <f aca="false">AR60</f>
        <v>2014</v>
      </c>
      <c r="BE60" s="252" t="n">
        <f aca="false">COUNTIF(BE$5:BE$53,$A60)+BE59</f>
        <v>0</v>
      </c>
      <c r="BF60" s="252" t="n">
        <f aca="false">COUNTIF(BF$5:BF$53,$A60)+BF59</f>
        <v>0</v>
      </c>
      <c r="BG60" s="252" t="n">
        <f aca="false">COUNTIF(BG$5:BG$53,$A60)+BG59</f>
        <v>0</v>
      </c>
      <c r="BH60" s="252" t="n">
        <f aca="false">COUNTIF(BH$5:BH$53,$A60)+BH59</f>
        <v>0</v>
      </c>
      <c r="BI60" s="252" t="n">
        <f aca="false">COUNTIF(BI$5:BI$53,$A60)+BI59</f>
        <v>0</v>
      </c>
      <c r="BJ60" s="252" t="n">
        <f aca="false">COUNTIF(BJ$5:BJ$53,$A60)+BJ59</f>
        <v>0</v>
      </c>
      <c r="BK60" s="252" t="n">
        <f aca="false">COUNTIF(BK$5:BK$53,$A60)+BK59</f>
        <v>0</v>
      </c>
      <c r="BL60" s="252" t="n">
        <f aca="false">COUNTIF(BL$5:BL$53,$A60)+BL59</f>
        <v>0</v>
      </c>
      <c r="BM60" s="248" t="n">
        <f aca="false">BD60</f>
        <v>2014</v>
      </c>
      <c r="BN60" s="252" t="n">
        <f aca="false">COUNTIF(BN$5:BN$53,$A60)+BN59</f>
        <v>0</v>
      </c>
      <c r="BO60" s="252" t="n">
        <f aca="false">COUNTIF(BO$5:BO$53,$A60)+BO59</f>
        <v>0</v>
      </c>
      <c r="BP60" s="252" t="n">
        <f aca="false">COUNTIF(BP$5:BP$53,$A60)+BP59</f>
        <v>2</v>
      </c>
      <c r="BQ60" s="253" t="n">
        <f aca="false">COUNTIF(BQ$5:BQ$53,$A60)+BQ59</f>
        <v>3</v>
      </c>
      <c r="BR60" s="250" t="n">
        <f aca="false">BM60</f>
        <v>2014</v>
      </c>
      <c r="BS60" s="252" t="n">
        <f aca="false">COUNTIF(BS$5:BS$53,$A60)+BS59</f>
        <v>0</v>
      </c>
      <c r="BT60" s="252" t="n">
        <f aca="false">COUNTIF(BT$5:BT$53,$A60)+BT59</f>
        <v>1</v>
      </c>
      <c r="BU60" s="252" t="n">
        <f aca="false">COUNTIF(BU$5:BU$53,$A60)+BU59</f>
        <v>3</v>
      </c>
    </row>
    <row r="61" s="250" customFormat="true" ht="14.45" hidden="false" customHeight="false" outlineLevel="0" collapsed="false">
      <c r="A61" s="250" t="n">
        <v>2015</v>
      </c>
      <c r="I61" s="248" t="n">
        <f aca="false">A61</f>
        <v>2015</v>
      </c>
      <c r="J61" s="250" t="n">
        <f aca="false">COUNTIF(J$5:J$53,$A61)+J60</f>
        <v>0</v>
      </c>
      <c r="K61" s="250" t="n">
        <f aca="false">COUNTIF(K$5:K$53,$A61)+K60</f>
        <v>1</v>
      </c>
      <c r="L61" s="250" t="n">
        <f aca="false">COUNTIF(L$5:L$53,$A61)+L60</f>
        <v>1</v>
      </c>
      <c r="M61" s="248" t="n">
        <f aca="false">I61</f>
        <v>2015</v>
      </c>
      <c r="N61" s="250" t="n">
        <f aca="false">COUNTIF(N$5:N$53,$A61)+N60</f>
        <v>0</v>
      </c>
      <c r="O61" s="250" t="n">
        <f aca="false">COUNTIF(O$5:O$53,$A61)+O60</f>
        <v>0</v>
      </c>
      <c r="P61" s="250" t="n">
        <f aca="false">COUNTIF(P$5:P$53,$A61)+P60</f>
        <v>0</v>
      </c>
      <c r="Q61" s="248" t="n">
        <f aca="false">M61</f>
        <v>2015</v>
      </c>
      <c r="R61" s="250" t="n">
        <f aca="false">COUNTIF(R$5:R$53,$A61)+R60</f>
        <v>0</v>
      </c>
      <c r="S61" s="250" t="n">
        <f aca="false">COUNTIF(S$5:S$53,$A61)+S60</f>
        <v>0</v>
      </c>
      <c r="T61" s="250" t="n">
        <f aca="false">COUNTIF(T$5:T$53,$A61)+T60</f>
        <v>0</v>
      </c>
      <c r="U61" s="248" t="n">
        <f aca="false">Q61</f>
        <v>2015</v>
      </c>
      <c r="V61" s="252" t="n">
        <f aca="false">COUNTIF(V$5:V$53,$A61)+V60</f>
        <v>0</v>
      </c>
      <c r="W61" s="252" t="n">
        <f aca="false">COUNTIF(W$5:W$53,$A61)+W60</f>
        <v>0</v>
      </c>
      <c r="X61" s="252" t="n">
        <f aca="false">COUNTIF(X$5:X$53,$A61)+X60</f>
        <v>0</v>
      </c>
      <c r="Y61" s="252" t="n">
        <f aca="false">COUNTIF(Y$5:Y$53,$A61)+Y60</f>
        <v>0</v>
      </c>
      <c r="Z61" s="252" t="n">
        <f aca="false">COUNTIF(Z$5:Z$53,$A61)+Z60</f>
        <v>0</v>
      </c>
      <c r="AA61" s="252" t="n">
        <f aca="false">COUNTIF(AA$5:AA$53,$A61)+AA60</f>
        <v>0</v>
      </c>
      <c r="AB61" s="252" t="n">
        <f aca="false">COUNTIF(AB$5:AB$53,$A61)+AB60</f>
        <v>0</v>
      </c>
      <c r="AC61" s="252" t="n">
        <f aca="false">COUNTIF(AC$5:AC$53,$A61)+AC60</f>
        <v>0</v>
      </c>
      <c r="AD61" s="252" t="n">
        <f aca="false">COUNTIF(AD$5:AD$53,$A61)+AD60</f>
        <v>0</v>
      </c>
      <c r="AE61" s="248" t="n">
        <f aca="false">U61</f>
        <v>2015</v>
      </c>
      <c r="AF61" s="252" t="n">
        <f aca="false">COUNTIF(AF$5:AF$53,$A61)+AF60</f>
        <v>0</v>
      </c>
      <c r="AG61" s="252" t="n">
        <f aca="false">COUNTIF(AG$5:AG$53,$A61)+AG60</f>
        <v>0</v>
      </c>
      <c r="AH61" s="252" t="n">
        <f aca="false">COUNTIF(AH$5:AH$53,$A61)+AH60</f>
        <v>0</v>
      </c>
      <c r="AI61" s="252" t="n">
        <f aca="false">COUNTIF(AI$5:AI$53,$A61)+AI60</f>
        <v>0</v>
      </c>
      <c r="AJ61" s="252" t="n">
        <f aca="false">COUNTIF(AJ$5:AJ$53,$A61)+AJ60</f>
        <v>0</v>
      </c>
      <c r="AK61" s="252" t="n">
        <f aca="false">COUNTIF(AK$5:AK$53,$A61)+AK60</f>
        <v>0</v>
      </c>
      <c r="AL61" s="252" t="n">
        <f aca="false">COUNTIF(AL$5:AL$53,$A61)+AL60</f>
        <v>0</v>
      </c>
      <c r="AM61" s="248" t="n">
        <f aca="false">AE61</f>
        <v>2015</v>
      </c>
      <c r="AN61" s="252" t="n">
        <f aca="false">COUNTIF(AN$5:AN$53,$A61)+AN60</f>
        <v>0</v>
      </c>
      <c r="AO61" s="252" t="n">
        <f aca="false">COUNTIF(AO$5:AO$53,$A61)+AO60</f>
        <v>0</v>
      </c>
      <c r="AP61" s="252" t="n">
        <f aca="false">COUNTIF(AP$5:AP$53,$A61)+AP60</f>
        <v>0</v>
      </c>
      <c r="AQ61" s="252" t="n">
        <f aca="false">COUNTIF(AQ$5:AQ$53,$A61)+AQ60</f>
        <v>0</v>
      </c>
      <c r="AR61" s="248" t="n">
        <f aca="false">AM61</f>
        <v>2015</v>
      </c>
      <c r="AS61" s="252" t="n">
        <f aca="false">COUNTIF(AS$5:AS$53,$A61)+AS60</f>
        <v>0</v>
      </c>
      <c r="AT61" s="252" t="n">
        <f aca="false">COUNTIF(AT$5:AT$53,$A61)+AT60</f>
        <v>0</v>
      </c>
      <c r="AU61" s="252" t="n">
        <f aca="false">COUNTIF(AU$5:AU$53,$A61)+AU60</f>
        <v>0</v>
      </c>
      <c r="AV61" s="252" t="n">
        <f aca="false">COUNTIF(AV$5:AV$53,$A61)+AV60</f>
        <v>0</v>
      </c>
      <c r="AW61" s="252" t="n">
        <f aca="false">COUNTIF(AW$5:AW$53,$A61)+AW60</f>
        <v>0</v>
      </c>
      <c r="AX61" s="252" t="n">
        <f aca="false">COUNTIF(AX$5:AX$53,$A61)+AX60</f>
        <v>0</v>
      </c>
      <c r="AY61" s="252" t="n">
        <f aca="false">COUNTIF(AY$5:AY$53,$A61)+AY60</f>
        <v>0</v>
      </c>
      <c r="AZ61" s="252" t="n">
        <f aca="false">COUNTIF(AZ$5:AZ$53,$A61)+AZ60</f>
        <v>0</v>
      </c>
      <c r="BA61" s="252" t="n">
        <f aca="false">COUNTIF(BA$5:BA$53,$A61)+BA60</f>
        <v>0</v>
      </c>
      <c r="BB61" s="252" t="n">
        <f aca="false">COUNTIF(BB$5:BB$53,$A61)+BB60</f>
        <v>0</v>
      </c>
      <c r="BC61" s="252" t="n">
        <f aca="false">COUNTIF(BC$5:BC$53,$A61)+BC60</f>
        <v>0</v>
      </c>
      <c r="BD61" s="248" t="n">
        <f aca="false">AR61</f>
        <v>2015</v>
      </c>
      <c r="BE61" s="252" t="n">
        <f aca="false">COUNTIF(BE$5:BE$53,$A61)+BE60</f>
        <v>0</v>
      </c>
      <c r="BF61" s="252" t="n">
        <f aca="false">COUNTIF(BF$5:BF$53,$A61)+BF60</f>
        <v>0</v>
      </c>
      <c r="BG61" s="252" t="n">
        <f aca="false">COUNTIF(BG$5:BG$53,$A61)+BG60</f>
        <v>0</v>
      </c>
      <c r="BH61" s="252" t="n">
        <f aca="false">COUNTIF(BH$5:BH$53,$A61)+BH60</f>
        <v>0</v>
      </c>
      <c r="BI61" s="252" t="n">
        <f aca="false">COUNTIF(BI$5:BI$53,$A61)+BI60</f>
        <v>0</v>
      </c>
      <c r="BJ61" s="252" t="n">
        <f aca="false">COUNTIF(BJ$5:BJ$53,$A61)+BJ60</f>
        <v>0</v>
      </c>
      <c r="BK61" s="252" t="n">
        <f aca="false">COUNTIF(BK$5:BK$53,$A61)+BK60</f>
        <v>0</v>
      </c>
      <c r="BL61" s="252" t="n">
        <f aca="false">COUNTIF(BL$5:BL$53,$A61)+BL60</f>
        <v>0</v>
      </c>
      <c r="BM61" s="248" t="n">
        <f aca="false">BD61</f>
        <v>2015</v>
      </c>
      <c r="BN61" s="252" t="n">
        <f aca="false">COUNTIF(BN$5:BN$53,$A61)+BN60</f>
        <v>0</v>
      </c>
      <c r="BO61" s="252" t="n">
        <f aca="false">COUNTIF(BO$5:BO$53,$A61)+BO60</f>
        <v>0</v>
      </c>
      <c r="BP61" s="252" t="n">
        <f aca="false">COUNTIF(BP$5:BP$53,$A61)+BP60</f>
        <v>2</v>
      </c>
      <c r="BQ61" s="253" t="n">
        <f aca="false">COUNTIF(BQ$5:BQ$53,$A61)+BQ60</f>
        <v>4</v>
      </c>
      <c r="BR61" s="250" t="n">
        <f aca="false">BM61</f>
        <v>2015</v>
      </c>
      <c r="BS61" s="252" t="n">
        <f aca="false">COUNTIF(BS$5:BS$53,$A61)+BS60</f>
        <v>0</v>
      </c>
      <c r="BT61" s="252" t="n">
        <f aca="false">COUNTIF(BT$5:BT$53,$A61)+BT60</f>
        <v>2</v>
      </c>
      <c r="BU61" s="252" t="n">
        <f aca="false">COUNTIF(BU$5:BU$53,$A61)+BU60</f>
        <v>3</v>
      </c>
    </row>
    <row r="62" s="250" customFormat="true" ht="14.45" hidden="false" customHeight="false" outlineLevel="0" collapsed="false">
      <c r="A62" s="250" t="n">
        <v>2016</v>
      </c>
      <c r="I62" s="248" t="n">
        <f aca="false">A62</f>
        <v>2016</v>
      </c>
      <c r="J62" s="250" t="n">
        <f aca="false">COUNTIF(J$5:J$53,$A62)+J61</f>
        <v>0</v>
      </c>
      <c r="K62" s="250" t="n">
        <f aca="false">COUNTIF(K$5:K$53,$A62)+K61</f>
        <v>1</v>
      </c>
      <c r="L62" s="250" t="n">
        <f aca="false">COUNTIF(L$5:L$53,$A62)+L61</f>
        <v>1</v>
      </c>
      <c r="M62" s="248" t="n">
        <f aca="false">I62</f>
        <v>2016</v>
      </c>
      <c r="N62" s="250" t="n">
        <f aca="false">COUNTIF(N$5:N$53,$A62)+N61</f>
        <v>0</v>
      </c>
      <c r="O62" s="250" t="n">
        <f aca="false">COUNTIF(O$5:O$53,$A62)+O61</f>
        <v>0</v>
      </c>
      <c r="P62" s="250" t="n">
        <f aca="false">COUNTIF(P$5:P$53,$A62)+P61</f>
        <v>0</v>
      </c>
      <c r="Q62" s="248" t="n">
        <f aca="false">M62</f>
        <v>2016</v>
      </c>
      <c r="R62" s="250" t="n">
        <f aca="false">COUNTIF(R$5:R$53,$A62)+R61</f>
        <v>0</v>
      </c>
      <c r="S62" s="250" t="n">
        <f aca="false">COUNTIF(S$5:S$53,$A62)+S61</f>
        <v>0</v>
      </c>
      <c r="T62" s="250" t="n">
        <f aca="false">COUNTIF(T$5:T$53,$A62)+T61</f>
        <v>0</v>
      </c>
      <c r="U62" s="248" t="n">
        <f aca="false">Q62</f>
        <v>2016</v>
      </c>
      <c r="V62" s="252" t="n">
        <f aca="false">COUNTIF(V$5:V$53,$A62)+V61</f>
        <v>0</v>
      </c>
      <c r="W62" s="252" t="n">
        <f aca="false">COUNTIF(W$5:W$53,$A62)+W61</f>
        <v>0</v>
      </c>
      <c r="X62" s="252" t="n">
        <f aca="false">COUNTIF(X$5:X$53,$A62)+X61</f>
        <v>0</v>
      </c>
      <c r="Y62" s="252" t="n">
        <f aca="false">COUNTIF(Y$5:Y$53,$A62)+Y61</f>
        <v>0</v>
      </c>
      <c r="Z62" s="252" t="n">
        <f aca="false">COUNTIF(Z$5:Z$53,$A62)+Z61</f>
        <v>0</v>
      </c>
      <c r="AA62" s="252" t="n">
        <f aca="false">COUNTIF(AA$5:AA$53,$A62)+AA61</f>
        <v>0</v>
      </c>
      <c r="AB62" s="252" t="n">
        <f aca="false">COUNTIF(AB$5:AB$53,$A62)+AB61</f>
        <v>0</v>
      </c>
      <c r="AC62" s="252" t="n">
        <f aca="false">COUNTIF(AC$5:AC$53,$A62)+AC61</f>
        <v>0</v>
      </c>
      <c r="AD62" s="252" t="n">
        <f aca="false">COUNTIF(AD$5:AD$53,$A62)+AD61</f>
        <v>0</v>
      </c>
      <c r="AE62" s="248" t="n">
        <f aca="false">U62</f>
        <v>2016</v>
      </c>
      <c r="AF62" s="252" t="n">
        <f aca="false">COUNTIF(AF$5:AF$53,$A62)+AF61</f>
        <v>0</v>
      </c>
      <c r="AG62" s="252" t="n">
        <f aca="false">COUNTIF(AG$5:AG$53,$A62)+AG61</f>
        <v>0</v>
      </c>
      <c r="AH62" s="252" t="n">
        <f aca="false">COUNTIF(AH$5:AH$53,$A62)+AH61</f>
        <v>0</v>
      </c>
      <c r="AI62" s="252" t="n">
        <f aca="false">COUNTIF(AI$5:AI$53,$A62)+AI61</f>
        <v>0</v>
      </c>
      <c r="AJ62" s="252" t="n">
        <f aca="false">COUNTIF(AJ$5:AJ$53,$A62)+AJ61</f>
        <v>0</v>
      </c>
      <c r="AK62" s="252" t="n">
        <f aca="false">COUNTIF(AK$5:AK$53,$A62)+AK61</f>
        <v>0</v>
      </c>
      <c r="AL62" s="252" t="n">
        <f aca="false">COUNTIF(AL$5:AL$53,$A62)+AL61</f>
        <v>0</v>
      </c>
      <c r="AM62" s="248" t="n">
        <f aca="false">AE62</f>
        <v>2016</v>
      </c>
      <c r="AN62" s="252" t="n">
        <f aca="false">COUNTIF(AN$5:AN$53,$A62)+AN61</f>
        <v>0</v>
      </c>
      <c r="AO62" s="252" t="n">
        <f aca="false">COUNTIF(AO$5:AO$53,$A62)+AO61</f>
        <v>0</v>
      </c>
      <c r="AP62" s="252" t="n">
        <f aca="false">COUNTIF(AP$5:AP$53,$A62)+AP61</f>
        <v>0</v>
      </c>
      <c r="AQ62" s="252" t="n">
        <f aca="false">COUNTIF(AQ$5:AQ$53,$A62)+AQ61</f>
        <v>0</v>
      </c>
      <c r="AR62" s="248" t="n">
        <f aca="false">AM62</f>
        <v>2016</v>
      </c>
      <c r="AS62" s="252" t="n">
        <f aca="false">COUNTIF(AS$5:AS$53,$A62)+AS61</f>
        <v>0</v>
      </c>
      <c r="AT62" s="252" t="n">
        <f aca="false">COUNTIF(AT$5:AT$53,$A62)+AT61</f>
        <v>0</v>
      </c>
      <c r="AU62" s="252" t="n">
        <f aca="false">COUNTIF(AU$5:AU$53,$A62)+AU61</f>
        <v>0</v>
      </c>
      <c r="AV62" s="252" t="n">
        <f aca="false">COUNTIF(AV$5:AV$53,$A62)+AV61</f>
        <v>0</v>
      </c>
      <c r="AW62" s="252" t="n">
        <f aca="false">COUNTIF(AW$5:AW$53,$A62)+AW61</f>
        <v>0</v>
      </c>
      <c r="AX62" s="252" t="n">
        <f aca="false">COUNTIF(AX$5:AX$53,$A62)+AX61</f>
        <v>0</v>
      </c>
      <c r="AY62" s="252" t="n">
        <f aca="false">COUNTIF(AY$5:AY$53,$A62)+AY61</f>
        <v>0</v>
      </c>
      <c r="AZ62" s="252" t="n">
        <f aca="false">COUNTIF(AZ$5:AZ$53,$A62)+AZ61</f>
        <v>0</v>
      </c>
      <c r="BA62" s="252" t="n">
        <f aca="false">COUNTIF(BA$5:BA$53,$A62)+BA61</f>
        <v>0</v>
      </c>
      <c r="BB62" s="252" t="n">
        <f aca="false">COUNTIF(BB$5:BB$53,$A62)+BB61</f>
        <v>0</v>
      </c>
      <c r="BC62" s="252" t="n">
        <f aca="false">COUNTIF(BC$5:BC$53,$A62)+BC61</f>
        <v>0</v>
      </c>
      <c r="BD62" s="248" t="n">
        <f aca="false">AR62</f>
        <v>2016</v>
      </c>
      <c r="BE62" s="252" t="n">
        <f aca="false">COUNTIF(BE$5:BE$53,$A62)+BE61</f>
        <v>0</v>
      </c>
      <c r="BF62" s="252" t="n">
        <f aca="false">COUNTIF(BF$5:BF$53,$A62)+BF61</f>
        <v>0</v>
      </c>
      <c r="BG62" s="252" t="n">
        <f aca="false">COUNTIF(BG$5:BG$53,$A62)+BG61</f>
        <v>0</v>
      </c>
      <c r="BH62" s="252" t="n">
        <f aca="false">COUNTIF(BH$5:BH$53,$A62)+BH61</f>
        <v>0</v>
      </c>
      <c r="BI62" s="252" t="n">
        <f aca="false">COUNTIF(BI$5:BI$53,$A62)+BI61</f>
        <v>0</v>
      </c>
      <c r="BJ62" s="252" t="n">
        <f aca="false">COUNTIF(BJ$5:BJ$53,$A62)+BJ61</f>
        <v>0</v>
      </c>
      <c r="BK62" s="252" t="n">
        <f aca="false">COUNTIF(BK$5:BK$53,$A62)+BK61</f>
        <v>0</v>
      </c>
      <c r="BL62" s="252" t="n">
        <f aca="false">COUNTIF(BL$5:BL$53,$A62)+BL61</f>
        <v>0</v>
      </c>
      <c r="BM62" s="248" t="n">
        <f aca="false">BD62</f>
        <v>2016</v>
      </c>
      <c r="BN62" s="252" t="n">
        <f aca="false">COUNTIF(BN$5:BN$53,$A62)+BN61</f>
        <v>0</v>
      </c>
      <c r="BO62" s="252" t="n">
        <f aca="false">COUNTIF(BO$5:BO$53,$A62)+BO61</f>
        <v>0</v>
      </c>
      <c r="BP62" s="252" t="n">
        <f aca="false">COUNTIF(BP$5:BP$53,$A62)+BP61</f>
        <v>2</v>
      </c>
      <c r="BQ62" s="253" t="n">
        <f aca="false">COUNTIF(BQ$5:BQ$53,$A62)+BQ61</f>
        <v>4</v>
      </c>
      <c r="BR62" s="250" t="n">
        <f aca="false">BM62</f>
        <v>2016</v>
      </c>
      <c r="BS62" s="252" t="n">
        <f aca="false">COUNTIF(BS$5:BS$53,$A62)+BS61</f>
        <v>0</v>
      </c>
      <c r="BT62" s="252" t="n">
        <f aca="false">COUNTIF(BT$5:BT$53,$A62)+BT61</f>
        <v>2</v>
      </c>
      <c r="BU62" s="252" t="n">
        <f aca="false">COUNTIF(BU$5:BU$53,$A62)+BU61</f>
        <v>4</v>
      </c>
    </row>
    <row r="63" s="250" customFormat="true" ht="14.45" hidden="false" customHeight="false" outlineLevel="0" collapsed="false">
      <c r="A63" s="250" t="n">
        <v>2017</v>
      </c>
      <c r="I63" s="248" t="n">
        <f aca="false">A63</f>
        <v>2017</v>
      </c>
      <c r="J63" s="250" t="n">
        <f aca="false">COUNTIF(J$5:J$53,$A63)+J62</f>
        <v>0</v>
      </c>
      <c r="K63" s="250" t="n">
        <f aca="false">COUNTIF(K$5:K$53,$A63)+K62</f>
        <v>2</v>
      </c>
      <c r="L63" s="250" t="n">
        <f aca="false">COUNTIF(L$5:L$53,$A63)+L62</f>
        <v>2</v>
      </c>
      <c r="M63" s="248" t="n">
        <f aca="false">I63</f>
        <v>2017</v>
      </c>
      <c r="N63" s="250" t="n">
        <f aca="false">COUNTIF(N$5:N$53,$A63)+N62</f>
        <v>0</v>
      </c>
      <c r="O63" s="250" t="n">
        <f aca="false">COUNTIF(O$5:O$53,$A63)+O62</f>
        <v>0</v>
      </c>
      <c r="P63" s="250" t="n">
        <f aca="false">COUNTIF(P$5:P$53,$A63)+P62</f>
        <v>0</v>
      </c>
      <c r="Q63" s="248" t="n">
        <f aca="false">M63</f>
        <v>2017</v>
      </c>
      <c r="R63" s="250" t="n">
        <f aca="false">COUNTIF(R$5:R$53,$A63)+R62</f>
        <v>0</v>
      </c>
      <c r="S63" s="250" t="n">
        <f aca="false">COUNTIF(S$5:S$53,$A63)+S62</f>
        <v>0</v>
      </c>
      <c r="T63" s="250" t="n">
        <f aca="false">COUNTIF(T$5:T$53,$A63)+T62</f>
        <v>0</v>
      </c>
      <c r="U63" s="248" t="n">
        <f aca="false">Q63</f>
        <v>2017</v>
      </c>
      <c r="V63" s="252" t="n">
        <f aca="false">COUNTIF(V$5:V$53,$A63)+V62</f>
        <v>0</v>
      </c>
      <c r="W63" s="252" t="n">
        <f aca="false">COUNTIF(W$5:W$53,$A63)+W62</f>
        <v>0</v>
      </c>
      <c r="X63" s="252" t="n">
        <f aca="false">COUNTIF(X$5:X$53,$A63)+X62</f>
        <v>0</v>
      </c>
      <c r="Y63" s="252" t="n">
        <f aca="false">COUNTIF(Y$5:Y$53,$A63)+Y62</f>
        <v>0</v>
      </c>
      <c r="Z63" s="252" t="n">
        <f aca="false">COUNTIF(Z$5:Z$53,$A63)+Z62</f>
        <v>0</v>
      </c>
      <c r="AA63" s="252" t="n">
        <f aca="false">COUNTIF(AA$5:AA$53,$A63)+AA62</f>
        <v>0</v>
      </c>
      <c r="AB63" s="252" t="n">
        <f aca="false">COUNTIF(AB$5:AB$53,$A63)+AB62</f>
        <v>0</v>
      </c>
      <c r="AC63" s="252" t="n">
        <f aca="false">COUNTIF(AC$5:AC$53,$A63)+AC62</f>
        <v>0</v>
      </c>
      <c r="AD63" s="252" t="n">
        <f aca="false">COUNTIF(AD$5:AD$53,$A63)+AD62</f>
        <v>0</v>
      </c>
      <c r="AE63" s="248" t="n">
        <f aca="false">U63</f>
        <v>2017</v>
      </c>
      <c r="AF63" s="252" t="n">
        <f aca="false">COUNTIF(AF$5:AF$53,$A63)+AF62</f>
        <v>0</v>
      </c>
      <c r="AG63" s="252" t="n">
        <f aca="false">COUNTIF(AG$5:AG$53,$A63)+AG62</f>
        <v>0</v>
      </c>
      <c r="AH63" s="252" t="n">
        <f aca="false">COUNTIF(AH$5:AH$53,$A63)+AH62</f>
        <v>0</v>
      </c>
      <c r="AI63" s="252" t="n">
        <f aca="false">COUNTIF(AI$5:AI$53,$A63)+AI62</f>
        <v>0</v>
      </c>
      <c r="AJ63" s="252" t="n">
        <f aca="false">COUNTIF(AJ$5:AJ$53,$A63)+AJ62</f>
        <v>0</v>
      </c>
      <c r="AK63" s="252" t="n">
        <f aca="false">COUNTIF(AK$5:AK$53,$A63)+AK62</f>
        <v>0</v>
      </c>
      <c r="AL63" s="252" t="n">
        <f aca="false">COUNTIF(AL$5:AL$53,$A63)+AL62</f>
        <v>0</v>
      </c>
      <c r="AM63" s="248" t="n">
        <f aca="false">AE63</f>
        <v>2017</v>
      </c>
      <c r="AN63" s="252" t="n">
        <f aca="false">COUNTIF(AN$5:AN$53,$A63)+AN62</f>
        <v>0</v>
      </c>
      <c r="AO63" s="252" t="n">
        <f aca="false">COUNTIF(AO$5:AO$53,$A63)+AO62</f>
        <v>0</v>
      </c>
      <c r="AP63" s="252" t="n">
        <f aca="false">COUNTIF(AP$5:AP$53,$A63)+AP62</f>
        <v>0</v>
      </c>
      <c r="AQ63" s="252" t="n">
        <f aca="false">COUNTIF(AQ$5:AQ$53,$A63)+AQ62</f>
        <v>0</v>
      </c>
      <c r="AR63" s="248" t="n">
        <f aca="false">AM63</f>
        <v>2017</v>
      </c>
      <c r="AS63" s="252" t="n">
        <f aca="false">COUNTIF(AS$5:AS$53,$A63)+AS62</f>
        <v>0</v>
      </c>
      <c r="AT63" s="252" t="n">
        <f aca="false">COUNTIF(AT$5:AT$53,$A63)+AT62</f>
        <v>0</v>
      </c>
      <c r="AU63" s="252" t="n">
        <f aca="false">COUNTIF(AU$5:AU$53,$A63)+AU62</f>
        <v>0</v>
      </c>
      <c r="AV63" s="252" t="n">
        <f aca="false">COUNTIF(AV$5:AV$53,$A63)+AV62</f>
        <v>0</v>
      </c>
      <c r="AW63" s="252" t="n">
        <f aca="false">COUNTIF(AW$5:AW$53,$A63)+AW62</f>
        <v>0</v>
      </c>
      <c r="AX63" s="252" t="n">
        <f aca="false">COUNTIF(AX$5:AX$53,$A63)+AX62</f>
        <v>0</v>
      </c>
      <c r="AY63" s="252" t="n">
        <f aca="false">COUNTIF(AY$5:AY$53,$A63)+AY62</f>
        <v>0</v>
      </c>
      <c r="AZ63" s="252" t="n">
        <f aca="false">COUNTIF(AZ$5:AZ$53,$A63)+AZ62</f>
        <v>0</v>
      </c>
      <c r="BA63" s="252" t="n">
        <f aca="false">COUNTIF(BA$5:BA$53,$A63)+BA62</f>
        <v>0</v>
      </c>
      <c r="BB63" s="252" t="n">
        <f aca="false">COUNTIF(BB$5:BB$53,$A63)+BB62</f>
        <v>0</v>
      </c>
      <c r="BC63" s="252" t="n">
        <f aca="false">COUNTIF(BC$5:BC$53,$A63)+BC62</f>
        <v>0</v>
      </c>
      <c r="BD63" s="248" t="n">
        <f aca="false">AR63</f>
        <v>2017</v>
      </c>
      <c r="BE63" s="252" t="n">
        <f aca="false">COUNTIF(BE$5:BE$53,$A63)+BE62</f>
        <v>0</v>
      </c>
      <c r="BF63" s="252" t="n">
        <f aca="false">COUNTIF(BF$5:BF$53,$A63)+BF62</f>
        <v>1</v>
      </c>
      <c r="BG63" s="252" t="n">
        <f aca="false">COUNTIF(BG$5:BG$53,$A63)+BG62</f>
        <v>0</v>
      </c>
      <c r="BH63" s="252" t="n">
        <f aca="false">COUNTIF(BH$5:BH$53,$A63)+BH62</f>
        <v>0</v>
      </c>
      <c r="BI63" s="252" t="n">
        <f aca="false">COUNTIF(BI$5:BI$53,$A63)+BI62</f>
        <v>0</v>
      </c>
      <c r="BJ63" s="252" t="n">
        <f aca="false">COUNTIF(BJ$5:BJ$53,$A63)+BJ62</f>
        <v>0</v>
      </c>
      <c r="BK63" s="252" t="n">
        <f aca="false">COUNTIF(BK$5:BK$53,$A63)+BK62</f>
        <v>0</v>
      </c>
      <c r="BL63" s="252" t="n">
        <f aca="false">COUNTIF(BL$5:BL$53,$A63)+BL62</f>
        <v>0</v>
      </c>
      <c r="BM63" s="248" t="n">
        <f aca="false">BD63</f>
        <v>2017</v>
      </c>
      <c r="BN63" s="252" t="n">
        <f aca="false">COUNTIF(BN$5:BN$53,$A63)+BN62</f>
        <v>1</v>
      </c>
      <c r="BO63" s="252" t="n">
        <f aca="false">COUNTIF(BO$5:BO$53,$A63)+BO62</f>
        <v>1</v>
      </c>
      <c r="BP63" s="252" t="n">
        <f aca="false">COUNTIF(BP$5:BP$53,$A63)+BP62</f>
        <v>3</v>
      </c>
      <c r="BQ63" s="253" t="n">
        <f aca="false">COUNTIF(BQ$5:BQ$53,$A63)+BQ62</f>
        <v>4</v>
      </c>
      <c r="BR63" s="250" t="n">
        <f aca="false">BM63</f>
        <v>2017</v>
      </c>
      <c r="BS63" s="252" t="n">
        <f aca="false">COUNTIF(BS$5:BS$53,$A63)+BS62</f>
        <v>1</v>
      </c>
      <c r="BT63" s="252" t="n">
        <f aca="false">COUNTIF(BT$5:BT$53,$A63)+BT62</f>
        <v>3</v>
      </c>
      <c r="BU63" s="252" t="n">
        <f aca="false">COUNTIF(BU$5:BU$53,$A63)+BU62</f>
        <v>7</v>
      </c>
    </row>
    <row r="64" s="250" customFormat="true" ht="14.45" hidden="false" customHeight="false" outlineLevel="0" collapsed="false">
      <c r="A64" s="250" t="n">
        <v>2018</v>
      </c>
      <c r="I64" s="248" t="n">
        <f aca="false">A64</f>
        <v>2018</v>
      </c>
      <c r="J64" s="250" t="n">
        <f aca="false">COUNTIF(J$5:J$53,$A64)+J63</f>
        <v>0</v>
      </c>
      <c r="K64" s="250" t="n">
        <f aca="false">COUNTIF(K$5:K$53,$A64)+K63</f>
        <v>3</v>
      </c>
      <c r="L64" s="250" t="n">
        <f aca="false">COUNTIF(L$5:L$53,$A64)+L63</f>
        <v>4</v>
      </c>
      <c r="M64" s="248" t="n">
        <f aca="false">I64</f>
        <v>2018</v>
      </c>
      <c r="N64" s="250" t="n">
        <f aca="false">COUNTIF(N$5:N$53,$A64)+N63</f>
        <v>0</v>
      </c>
      <c r="O64" s="250" t="n">
        <f aca="false">COUNTIF(O$5:O$53,$A64)+O63</f>
        <v>0</v>
      </c>
      <c r="P64" s="250" t="n">
        <f aca="false">COUNTIF(P$5:P$53,$A64)+P63</f>
        <v>0</v>
      </c>
      <c r="Q64" s="248" t="n">
        <f aca="false">M64</f>
        <v>2018</v>
      </c>
      <c r="R64" s="250" t="n">
        <f aca="false">COUNTIF(R$5:R$53,$A64)+R63</f>
        <v>0</v>
      </c>
      <c r="S64" s="250" t="n">
        <f aca="false">COUNTIF(S$5:S$53,$A64)+S63</f>
        <v>0</v>
      </c>
      <c r="T64" s="250" t="n">
        <f aca="false">COUNTIF(T$5:T$53,$A64)+T63</f>
        <v>0</v>
      </c>
      <c r="U64" s="248" t="n">
        <f aca="false">Q64</f>
        <v>2018</v>
      </c>
      <c r="V64" s="252" t="n">
        <f aca="false">COUNTIF(V$5:V$53,$A64)+V63</f>
        <v>0</v>
      </c>
      <c r="W64" s="252" t="n">
        <f aca="false">COUNTIF(W$5:W$53,$A64)+W63</f>
        <v>0</v>
      </c>
      <c r="X64" s="252" t="n">
        <f aca="false">COUNTIF(X$5:X$53,$A64)+X63</f>
        <v>0</v>
      </c>
      <c r="Y64" s="252" t="n">
        <f aca="false">COUNTIF(Y$5:Y$53,$A64)+Y63</f>
        <v>0</v>
      </c>
      <c r="Z64" s="252" t="n">
        <f aca="false">COUNTIF(Z$5:Z$53,$A64)+Z63</f>
        <v>0</v>
      </c>
      <c r="AA64" s="252" t="n">
        <f aca="false">COUNTIF(AA$5:AA$53,$A64)+AA63</f>
        <v>0</v>
      </c>
      <c r="AB64" s="252" t="n">
        <f aca="false">COUNTIF(AB$5:AB$53,$A64)+AB63</f>
        <v>0</v>
      </c>
      <c r="AC64" s="252" t="n">
        <f aca="false">COUNTIF(AC$5:AC$53,$A64)+AC63</f>
        <v>0</v>
      </c>
      <c r="AD64" s="252" t="n">
        <f aca="false">COUNTIF(AD$5:AD$53,$A64)+AD63</f>
        <v>0</v>
      </c>
      <c r="AE64" s="248" t="n">
        <f aca="false">U64</f>
        <v>2018</v>
      </c>
      <c r="AF64" s="252" t="n">
        <f aca="false">COUNTIF(AF$5:AF$53,$A64)+AF63</f>
        <v>0</v>
      </c>
      <c r="AG64" s="252" t="n">
        <f aca="false">COUNTIF(AG$5:AG$53,$A64)+AG63</f>
        <v>1</v>
      </c>
      <c r="AH64" s="252" t="n">
        <f aca="false">COUNTIF(AH$5:AH$53,$A64)+AH63</f>
        <v>0</v>
      </c>
      <c r="AI64" s="252" t="n">
        <f aca="false">COUNTIF(AI$5:AI$53,$A64)+AI63</f>
        <v>0</v>
      </c>
      <c r="AJ64" s="252" t="n">
        <f aca="false">COUNTIF(AJ$5:AJ$53,$A64)+AJ63</f>
        <v>0</v>
      </c>
      <c r="AK64" s="252" t="n">
        <f aca="false">COUNTIF(AK$5:AK$53,$A64)+AK63</f>
        <v>0</v>
      </c>
      <c r="AL64" s="252" t="n">
        <f aca="false">COUNTIF(AL$5:AL$53,$A64)+AL63</f>
        <v>0</v>
      </c>
      <c r="AM64" s="248" t="n">
        <f aca="false">AE64</f>
        <v>2018</v>
      </c>
      <c r="AN64" s="252" t="n">
        <f aca="false">COUNTIF(AN$5:AN$53,$A64)+AN63</f>
        <v>0</v>
      </c>
      <c r="AO64" s="252" t="n">
        <f aca="false">COUNTIF(AO$5:AO$53,$A64)+AO63</f>
        <v>0</v>
      </c>
      <c r="AP64" s="252" t="n">
        <f aca="false">COUNTIF(AP$5:AP$53,$A64)+AP63</f>
        <v>1</v>
      </c>
      <c r="AQ64" s="252" t="n">
        <f aca="false">COUNTIF(AQ$5:AQ$53,$A64)+AQ63</f>
        <v>0</v>
      </c>
      <c r="AR64" s="248" t="n">
        <f aca="false">AM64</f>
        <v>2018</v>
      </c>
      <c r="AS64" s="252" t="n">
        <f aca="false">COUNTIF(AS$5:AS$53,$A64)+AS63</f>
        <v>0</v>
      </c>
      <c r="AT64" s="252" t="n">
        <f aca="false">COUNTIF(AT$5:AT$53,$A64)+AT63</f>
        <v>0</v>
      </c>
      <c r="AU64" s="252" t="n">
        <f aca="false">COUNTIF(AU$5:AU$53,$A64)+AU63</f>
        <v>0</v>
      </c>
      <c r="AV64" s="252" t="n">
        <f aca="false">COUNTIF(AV$5:AV$53,$A64)+AV63</f>
        <v>0</v>
      </c>
      <c r="AW64" s="252" t="n">
        <f aca="false">COUNTIF(AW$5:AW$53,$A64)+AW63</f>
        <v>0</v>
      </c>
      <c r="AX64" s="252" t="n">
        <f aca="false">COUNTIF(AX$5:AX$53,$A64)+AX63</f>
        <v>0</v>
      </c>
      <c r="AY64" s="252" t="n">
        <f aca="false">COUNTIF(AY$5:AY$53,$A64)+AY63</f>
        <v>0</v>
      </c>
      <c r="AZ64" s="252" t="n">
        <f aca="false">COUNTIF(AZ$5:AZ$53,$A64)+AZ63</f>
        <v>0</v>
      </c>
      <c r="BA64" s="252" t="n">
        <f aca="false">COUNTIF(BA$5:BA$53,$A64)+BA63</f>
        <v>0</v>
      </c>
      <c r="BB64" s="252" t="n">
        <f aca="false">COUNTIF(BB$5:BB$53,$A64)+BB63</f>
        <v>0</v>
      </c>
      <c r="BC64" s="252" t="n">
        <f aca="false">COUNTIF(BC$5:BC$53,$A64)+BC63</f>
        <v>0</v>
      </c>
      <c r="BD64" s="248" t="n">
        <f aca="false">AR64</f>
        <v>2018</v>
      </c>
      <c r="BE64" s="252" t="n">
        <f aca="false">COUNTIF(BE$5:BE$53,$A64)+BE63</f>
        <v>1</v>
      </c>
      <c r="BF64" s="252" t="n">
        <f aca="false">COUNTIF(BF$5:BF$53,$A64)+BF63</f>
        <v>2</v>
      </c>
      <c r="BG64" s="252" t="n">
        <f aca="false">COUNTIF(BG$5:BG$53,$A64)+BG63</f>
        <v>1</v>
      </c>
      <c r="BH64" s="252" t="n">
        <f aca="false">COUNTIF(BH$5:BH$53,$A64)+BH63</f>
        <v>0</v>
      </c>
      <c r="BI64" s="252" t="n">
        <f aca="false">COUNTIF(BI$5:BI$53,$A64)+BI63</f>
        <v>0</v>
      </c>
      <c r="BJ64" s="252" t="n">
        <f aca="false">COUNTIF(BJ$5:BJ$53,$A64)+BJ63</f>
        <v>0</v>
      </c>
      <c r="BK64" s="252" t="n">
        <f aca="false">COUNTIF(BK$5:BK$53,$A64)+BK63</f>
        <v>0</v>
      </c>
      <c r="BL64" s="252" t="n">
        <f aca="false">COUNTIF(BL$5:BL$53,$A64)+BL63</f>
        <v>0</v>
      </c>
      <c r="BM64" s="248" t="n">
        <f aca="false">BD64</f>
        <v>2018</v>
      </c>
      <c r="BN64" s="252" t="n">
        <f aca="false">COUNTIF(BN$5:BN$53,$A64)+BN63</f>
        <v>1</v>
      </c>
      <c r="BO64" s="252" t="n">
        <f aca="false">COUNTIF(BO$5:BO$53,$A64)+BO63</f>
        <v>1</v>
      </c>
      <c r="BP64" s="252" t="n">
        <f aca="false">COUNTIF(BP$5:BP$53,$A64)+BP63</f>
        <v>5</v>
      </c>
      <c r="BQ64" s="253" t="n">
        <f aca="false">COUNTIF(BQ$5:BQ$53,$A64)+BQ63</f>
        <v>5</v>
      </c>
      <c r="BR64" s="250" t="n">
        <f aca="false">BM64</f>
        <v>2018</v>
      </c>
      <c r="BS64" s="252" t="n">
        <f aca="false">COUNTIF(BS$5:BS$53,$A64)+BS63</f>
        <v>2</v>
      </c>
      <c r="BT64" s="252" t="n">
        <f aca="false">COUNTIF(BT$5:BT$53,$A64)+BT63</f>
        <v>6</v>
      </c>
      <c r="BU64" s="252" t="n">
        <f aca="false">COUNTIF(BU$5:BU$53,$A64)+BU63</f>
        <v>9</v>
      </c>
    </row>
    <row r="65" s="250" customFormat="true" ht="14.45" hidden="false" customHeight="false" outlineLevel="0" collapsed="false">
      <c r="A65" s="250" t="n">
        <v>2019</v>
      </c>
      <c r="I65" s="248" t="n">
        <f aca="false">A65</f>
        <v>2019</v>
      </c>
      <c r="J65" s="250" t="n">
        <f aca="false">COUNTIF(J$5:J$53,$A65)+J64</f>
        <v>0</v>
      </c>
      <c r="K65" s="250" t="n">
        <f aca="false">COUNTIF(K$5:K$53,$A65)+K64</f>
        <v>4</v>
      </c>
      <c r="L65" s="250" t="n">
        <f aca="false">COUNTIF(L$5:L$53,$A65)+L64</f>
        <v>5</v>
      </c>
      <c r="M65" s="248" t="n">
        <f aca="false">I65</f>
        <v>2019</v>
      </c>
      <c r="N65" s="250" t="n">
        <f aca="false">COUNTIF(N$5:N$53,$A65)+N64</f>
        <v>0</v>
      </c>
      <c r="O65" s="250" t="n">
        <f aca="false">COUNTIF(O$5:O$53,$A65)+O64</f>
        <v>0</v>
      </c>
      <c r="P65" s="250" t="n">
        <f aca="false">COUNTIF(P$5:P$53,$A65)+P64</f>
        <v>0</v>
      </c>
      <c r="Q65" s="248" t="n">
        <f aca="false">M65</f>
        <v>2019</v>
      </c>
      <c r="R65" s="250" t="n">
        <f aca="false">COUNTIF(R$5:R$53,$A65)+R64</f>
        <v>0</v>
      </c>
      <c r="S65" s="250" t="n">
        <f aca="false">COUNTIF(S$5:S$53,$A65)+S64</f>
        <v>0</v>
      </c>
      <c r="T65" s="250" t="n">
        <f aca="false">COUNTIF(T$5:T$53,$A65)+T64</f>
        <v>0</v>
      </c>
      <c r="U65" s="248" t="n">
        <f aca="false">Q65</f>
        <v>2019</v>
      </c>
      <c r="V65" s="252" t="n">
        <f aca="false">COUNTIF(V$5:V$53,$A65)+V64</f>
        <v>0</v>
      </c>
      <c r="W65" s="252" t="n">
        <f aca="false">COUNTIF(W$5:W$53,$A65)+W64</f>
        <v>0</v>
      </c>
      <c r="X65" s="252" t="n">
        <f aca="false">COUNTIF(X$5:X$53,$A65)+X64</f>
        <v>0</v>
      </c>
      <c r="Y65" s="252" t="n">
        <f aca="false">COUNTIF(Y$5:Y$53,$A65)+Y64</f>
        <v>0</v>
      </c>
      <c r="Z65" s="252" t="n">
        <f aca="false">COUNTIF(Z$5:Z$53,$A65)+Z64</f>
        <v>0</v>
      </c>
      <c r="AA65" s="252" t="n">
        <f aca="false">COUNTIF(AA$5:AA$53,$A65)+AA64</f>
        <v>0</v>
      </c>
      <c r="AB65" s="252" t="n">
        <f aca="false">COUNTIF(AB$5:AB$53,$A65)+AB64</f>
        <v>0</v>
      </c>
      <c r="AC65" s="252" t="n">
        <f aca="false">COUNTIF(AC$5:AC$53,$A65)+AC64</f>
        <v>0</v>
      </c>
      <c r="AD65" s="252" t="n">
        <f aca="false">COUNTIF(AD$5:AD$53,$A65)+AD64</f>
        <v>0</v>
      </c>
      <c r="AE65" s="248" t="n">
        <f aca="false">U65</f>
        <v>2019</v>
      </c>
      <c r="AF65" s="252" t="n">
        <f aca="false">COUNTIF(AF$5:AF$53,$A65)+AF64</f>
        <v>0</v>
      </c>
      <c r="AG65" s="252" t="n">
        <f aca="false">COUNTIF(AG$5:AG$53,$A65)+AG64</f>
        <v>1</v>
      </c>
      <c r="AH65" s="252" t="n">
        <f aca="false">COUNTIF(AH$5:AH$53,$A65)+AH64</f>
        <v>0</v>
      </c>
      <c r="AI65" s="252" t="n">
        <f aca="false">COUNTIF(AI$5:AI$53,$A65)+AI64</f>
        <v>0</v>
      </c>
      <c r="AJ65" s="252" t="n">
        <f aca="false">COUNTIF(AJ$5:AJ$53,$A65)+AJ64</f>
        <v>0</v>
      </c>
      <c r="AK65" s="252" t="n">
        <f aca="false">COUNTIF(AK$5:AK$53,$A65)+AK64</f>
        <v>0</v>
      </c>
      <c r="AL65" s="252" t="n">
        <f aca="false">COUNTIF(AL$5:AL$53,$A65)+AL64</f>
        <v>0</v>
      </c>
      <c r="AM65" s="248" t="n">
        <f aca="false">AE65</f>
        <v>2019</v>
      </c>
      <c r="AN65" s="252" t="n">
        <f aca="false">COUNTIF(AN$5:AN$53,$A65)+AN64</f>
        <v>0</v>
      </c>
      <c r="AO65" s="252" t="n">
        <f aca="false">COUNTIF(AO$5:AO$53,$A65)+AO64</f>
        <v>0</v>
      </c>
      <c r="AP65" s="252" t="n">
        <f aca="false">COUNTIF(AP$5:AP$53,$A65)+AP64</f>
        <v>1</v>
      </c>
      <c r="AQ65" s="252" t="n">
        <f aca="false">COUNTIF(AQ$5:AQ$53,$A65)+AQ64</f>
        <v>0</v>
      </c>
      <c r="AR65" s="248" t="n">
        <f aca="false">AM65</f>
        <v>2019</v>
      </c>
      <c r="AS65" s="252" t="n">
        <f aca="false">COUNTIF(AS$5:AS$53,$A65)+AS64</f>
        <v>0</v>
      </c>
      <c r="AT65" s="252" t="n">
        <f aca="false">COUNTIF(AT$5:AT$53,$A65)+AT64</f>
        <v>0</v>
      </c>
      <c r="AU65" s="252" t="n">
        <f aca="false">COUNTIF(AU$5:AU$53,$A65)+AU64</f>
        <v>0</v>
      </c>
      <c r="AV65" s="252" t="n">
        <f aca="false">COUNTIF(AV$5:AV$53,$A65)+AV64</f>
        <v>0</v>
      </c>
      <c r="AW65" s="252" t="n">
        <f aca="false">COUNTIF(AW$5:AW$53,$A65)+AW64</f>
        <v>0</v>
      </c>
      <c r="AX65" s="252" t="n">
        <f aca="false">COUNTIF(AX$5:AX$53,$A65)+AX64</f>
        <v>0</v>
      </c>
      <c r="AY65" s="252" t="n">
        <f aca="false">COUNTIF(AY$5:AY$53,$A65)+AY64</f>
        <v>0</v>
      </c>
      <c r="AZ65" s="252" t="n">
        <f aca="false">COUNTIF(AZ$5:AZ$53,$A65)+AZ64</f>
        <v>0</v>
      </c>
      <c r="BA65" s="252" t="n">
        <f aca="false">COUNTIF(BA$5:BA$53,$A65)+BA64</f>
        <v>0</v>
      </c>
      <c r="BB65" s="252" t="n">
        <f aca="false">COUNTIF(BB$5:BB$53,$A65)+BB64</f>
        <v>0</v>
      </c>
      <c r="BC65" s="252" t="n">
        <f aca="false">COUNTIF(BC$5:BC$53,$A65)+BC64</f>
        <v>0</v>
      </c>
      <c r="BD65" s="248" t="n">
        <f aca="false">AR65</f>
        <v>2019</v>
      </c>
      <c r="BE65" s="252" t="n">
        <f aca="false">COUNTIF(BE$5:BE$53,$A65)+BE64</f>
        <v>1</v>
      </c>
      <c r="BF65" s="252" t="n">
        <f aca="false">COUNTIF(BF$5:BF$53,$A65)+BF64</f>
        <v>3</v>
      </c>
      <c r="BG65" s="252" t="n">
        <f aca="false">COUNTIF(BG$5:BG$53,$A65)+BG64</f>
        <v>1</v>
      </c>
      <c r="BH65" s="252" t="n">
        <f aca="false">COUNTIF(BH$5:BH$53,$A65)+BH64</f>
        <v>0</v>
      </c>
      <c r="BI65" s="252" t="n">
        <f aca="false">COUNTIF(BI$5:BI$53,$A65)+BI64</f>
        <v>0</v>
      </c>
      <c r="BJ65" s="252" t="n">
        <f aca="false">COUNTIF(BJ$5:BJ$53,$A65)+BJ64</f>
        <v>0</v>
      </c>
      <c r="BK65" s="252" t="n">
        <f aca="false">COUNTIF(BK$5:BK$53,$A65)+BK64</f>
        <v>0</v>
      </c>
      <c r="BL65" s="252" t="n">
        <f aca="false">COUNTIF(BL$5:BL$53,$A65)+BL64</f>
        <v>0</v>
      </c>
      <c r="BM65" s="248" t="n">
        <f aca="false">BD65</f>
        <v>2019</v>
      </c>
      <c r="BN65" s="252" t="n">
        <f aca="false">COUNTIF(BN$5:BN$53,$A65)+BN64</f>
        <v>2</v>
      </c>
      <c r="BO65" s="252" t="n">
        <f aca="false">COUNTIF(BO$5:BO$53,$A65)+BO64</f>
        <v>1</v>
      </c>
      <c r="BP65" s="252" t="n">
        <f aca="false">COUNTIF(BP$5:BP$53,$A65)+BP64</f>
        <v>6</v>
      </c>
      <c r="BQ65" s="253" t="n">
        <f aca="false">COUNTIF(BQ$5:BQ$53,$A65)+BQ64</f>
        <v>6</v>
      </c>
      <c r="BR65" s="250" t="n">
        <f aca="false">BM65</f>
        <v>2019</v>
      </c>
      <c r="BS65" s="252" t="n">
        <f aca="false">COUNTIF(BS$5:BS$53,$A65)+BS64</f>
        <v>2</v>
      </c>
      <c r="BT65" s="252" t="n">
        <f aca="false">COUNTIF(BT$5:BT$53,$A65)+BT64</f>
        <v>8</v>
      </c>
      <c r="BU65" s="252" t="n">
        <f aca="false">COUNTIF(BU$5:BU$53,$A65)+BU64</f>
        <v>11</v>
      </c>
    </row>
    <row r="66" s="250" customFormat="true" ht="14.45" hidden="false" customHeight="false" outlineLevel="0" collapsed="false">
      <c r="A66" s="250" t="n">
        <v>2020</v>
      </c>
      <c r="I66" s="248" t="n">
        <v>2020</v>
      </c>
      <c r="J66" s="250" t="n">
        <f aca="false">COUNTIF(J$5:J$53,$A66)+J65</f>
        <v>0</v>
      </c>
      <c r="K66" s="250" t="n">
        <f aca="false">COUNTIF(K$5:K$53,$A66)+K65</f>
        <v>5</v>
      </c>
      <c r="L66" s="250" t="n">
        <f aca="false">COUNTIF(L$5:L$53,$A66)+L65</f>
        <v>7</v>
      </c>
      <c r="M66" s="248" t="n">
        <f aca="false">I66</f>
        <v>2020</v>
      </c>
      <c r="N66" s="250" t="n">
        <f aca="false">COUNTIF(N$5:N$53,$A66)+N65</f>
        <v>0</v>
      </c>
      <c r="O66" s="250" t="n">
        <f aca="false">COUNTIF(O$5:O$53,$A66)+O65</f>
        <v>0</v>
      </c>
      <c r="P66" s="250" t="n">
        <f aca="false">COUNTIF(P$5:P$53,$A66)+P65</f>
        <v>0</v>
      </c>
      <c r="Q66" s="248" t="n">
        <f aca="false">M66</f>
        <v>2020</v>
      </c>
      <c r="R66" s="250" t="n">
        <f aca="false">COUNTIF(R$5:R$53,$A66)+R65</f>
        <v>0</v>
      </c>
      <c r="S66" s="250" t="n">
        <f aca="false">COUNTIF(S$5:S$53,$A66)+S65</f>
        <v>0</v>
      </c>
      <c r="T66" s="250" t="n">
        <f aca="false">COUNTIF(T$5:T$53,$A66)+T65</f>
        <v>0</v>
      </c>
      <c r="U66" s="248" t="n">
        <f aca="false">Q66</f>
        <v>2020</v>
      </c>
      <c r="V66" s="252" t="n">
        <f aca="false">COUNTIF(V$5:V$53,$A66)+V65</f>
        <v>0</v>
      </c>
      <c r="W66" s="252" t="n">
        <f aca="false">COUNTIF(W$5:W$53,$A66)+W65</f>
        <v>0</v>
      </c>
      <c r="X66" s="252" t="n">
        <f aca="false">COUNTIF(X$5:X$53,$A66)+X65</f>
        <v>0</v>
      </c>
      <c r="Y66" s="252" t="n">
        <f aca="false">COUNTIF(Y$5:Y$53,$A66)+Y65</f>
        <v>0</v>
      </c>
      <c r="Z66" s="252" t="n">
        <f aca="false">COUNTIF(Z$5:Z$53,$A66)+Z65</f>
        <v>0</v>
      </c>
      <c r="AA66" s="252" t="n">
        <f aca="false">COUNTIF(AA$5:AA$53,$A66)+AA65</f>
        <v>0</v>
      </c>
      <c r="AB66" s="252" t="n">
        <f aca="false">COUNTIF(AB$5:AB$53,$A66)+AB65</f>
        <v>0</v>
      </c>
      <c r="AC66" s="252" t="n">
        <f aca="false">COUNTIF(AC$5:AC$53,$A66)+AC65</f>
        <v>0</v>
      </c>
      <c r="AD66" s="252" t="n">
        <f aca="false">COUNTIF(AD$5:AD$53,$A66)+AD65</f>
        <v>0</v>
      </c>
      <c r="AE66" s="248" t="n">
        <f aca="false">U66</f>
        <v>2020</v>
      </c>
      <c r="AF66" s="252" t="n">
        <f aca="false">COUNTIF(AF$5:AF$53,$A66)+AF65</f>
        <v>0</v>
      </c>
      <c r="AG66" s="252" t="n">
        <f aca="false">COUNTIF(AG$5:AG$53,$A66)+AG65</f>
        <v>1</v>
      </c>
      <c r="AH66" s="252" t="n">
        <f aca="false">COUNTIF(AH$5:AH$53,$A66)+AH65</f>
        <v>0</v>
      </c>
      <c r="AI66" s="252" t="n">
        <f aca="false">COUNTIF(AI$5:AI$53,$A66)+AI65</f>
        <v>0</v>
      </c>
      <c r="AJ66" s="252" t="n">
        <f aca="false">COUNTIF(AJ$5:AJ$53,$A66)+AJ65</f>
        <v>0</v>
      </c>
      <c r="AK66" s="252" t="n">
        <f aca="false">COUNTIF(AK$5:AK$53,$A66)+AK65</f>
        <v>0</v>
      </c>
      <c r="AL66" s="252" t="n">
        <f aca="false">COUNTIF(AL$5:AL$53,$A66)+AL65</f>
        <v>0</v>
      </c>
      <c r="AM66" s="248" t="n">
        <f aca="false">AE66</f>
        <v>2020</v>
      </c>
      <c r="AN66" s="252" t="n">
        <f aca="false">COUNTIF(AN$5:AN$53,$A66)+AN65</f>
        <v>0</v>
      </c>
      <c r="AO66" s="252" t="n">
        <f aca="false">COUNTIF(AO$5:AO$53,$A66)+AO65</f>
        <v>0</v>
      </c>
      <c r="AP66" s="252" t="n">
        <f aca="false">COUNTIF(AP$5:AP$53,$A66)+AP65</f>
        <v>1</v>
      </c>
      <c r="AQ66" s="252" t="n">
        <f aca="false">COUNTIF(AQ$5:AQ$53,$A66)+AQ65</f>
        <v>0</v>
      </c>
      <c r="AR66" s="248" t="n">
        <f aca="false">AM66</f>
        <v>2020</v>
      </c>
      <c r="AS66" s="252" t="n">
        <f aca="false">COUNTIF(AS$5:AS$53,$A66)+AS65</f>
        <v>0</v>
      </c>
      <c r="AT66" s="252" t="n">
        <f aca="false">COUNTIF(AT$5:AT$53,$A66)+AT65</f>
        <v>0</v>
      </c>
      <c r="AU66" s="252" t="n">
        <f aca="false">COUNTIF(AU$5:AU$53,$A66)+AU65</f>
        <v>0</v>
      </c>
      <c r="AV66" s="252" t="n">
        <f aca="false">COUNTIF(AV$5:AV$53,$A66)+AV65</f>
        <v>0</v>
      </c>
      <c r="AW66" s="252" t="n">
        <f aca="false">COUNTIF(AW$5:AW$53,$A66)+AW65</f>
        <v>0</v>
      </c>
      <c r="AX66" s="252" t="n">
        <f aca="false">COUNTIF(AX$5:AX$53,$A66)+AX65</f>
        <v>0</v>
      </c>
      <c r="AY66" s="252" t="n">
        <f aca="false">COUNTIF(AY$5:AY$53,$A66)+AY65</f>
        <v>0</v>
      </c>
      <c r="AZ66" s="252" t="n">
        <f aca="false">COUNTIF(AZ$5:AZ$53,$A66)+AZ65</f>
        <v>0</v>
      </c>
      <c r="BA66" s="252" t="n">
        <f aca="false">COUNTIF(BA$5:BA$53,$A66)+BA65</f>
        <v>0</v>
      </c>
      <c r="BB66" s="252" t="n">
        <f aca="false">COUNTIF(BB$5:BB$53,$A66)+BB65</f>
        <v>0</v>
      </c>
      <c r="BC66" s="252" t="n">
        <f aca="false">COUNTIF(BC$5:BC$53,$A66)+BC65</f>
        <v>0</v>
      </c>
      <c r="BD66" s="248" t="n">
        <f aca="false">AR66</f>
        <v>2020</v>
      </c>
      <c r="BE66" s="252" t="n">
        <f aca="false">COUNTIF(BE$5:BE$53,$A66)+BE65</f>
        <v>1</v>
      </c>
      <c r="BF66" s="252" t="n">
        <f aca="false">COUNTIF(BF$5:BF$53,$A66)+BF65</f>
        <v>3</v>
      </c>
      <c r="BG66" s="252" t="n">
        <f aca="false">COUNTIF(BG$5:BG$53,$A66)+BG65</f>
        <v>1</v>
      </c>
      <c r="BH66" s="252" t="n">
        <f aca="false">COUNTIF(BH$5:BH$53,$A66)+BH65</f>
        <v>0</v>
      </c>
      <c r="BI66" s="252" t="n">
        <f aca="false">COUNTIF(BI$5:BI$53,$A66)+BI65</f>
        <v>0</v>
      </c>
      <c r="BJ66" s="252" t="n">
        <f aca="false">COUNTIF(BJ$5:BJ$53,$A66)+BJ65</f>
        <v>0</v>
      </c>
      <c r="BK66" s="252" t="n">
        <f aca="false">COUNTIF(BK$5:BK$53,$A66)+BK65</f>
        <v>0</v>
      </c>
      <c r="BL66" s="252" t="n">
        <f aca="false">COUNTIF(BL$5:BL$53,$A66)+BL65</f>
        <v>0</v>
      </c>
      <c r="BM66" s="248" t="n">
        <f aca="false">BD66</f>
        <v>2020</v>
      </c>
      <c r="BN66" s="252" t="n">
        <f aca="false">COUNTIF(BN$5:BN$53,$A66)+BN65</f>
        <v>3</v>
      </c>
      <c r="BO66" s="252" t="n">
        <f aca="false">COUNTIF(BO$5:BO$53,$A66)+BO65</f>
        <v>3</v>
      </c>
      <c r="BP66" s="252" t="n">
        <f aca="false">COUNTIF(BP$5:BP$53,$A66)+BP65</f>
        <v>7</v>
      </c>
      <c r="BQ66" s="253" t="n">
        <f aca="false">COUNTIF(BQ$5:BQ$53,$A66)+BQ65</f>
        <v>8</v>
      </c>
      <c r="BR66" s="250" t="n">
        <f aca="false">BM66</f>
        <v>2020</v>
      </c>
      <c r="BS66" s="252" t="n">
        <f aca="false">COUNTIF(BS$5:BS$53,$A66)+BS65</f>
        <v>2</v>
      </c>
      <c r="BT66" s="252" t="n">
        <f aca="false">COUNTIF(BT$5:BT$53,$A66)+BT65</f>
        <v>9</v>
      </c>
      <c r="BU66" s="252" t="n">
        <f aca="false">COUNTIF(BU$5:BU$53,$A66)+BU65</f>
        <v>13</v>
      </c>
    </row>
    <row r="77" customFormat="false" ht="14.45" hidden="false" customHeight="false" outlineLevel="0" collapsed="false">
      <c r="U77" s="226"/>
      <c r="V77" s="225"/>
      <c r="W77" s="225"/>
      <c r="X77" s="225"/>
      <c r="Y77" s="225"/>
      <c r="Z77" s="225"/>
      <c r="AA77" s="225"/>
      <c r="AB77" s="225"/>
      <c r="AC77" s="225"/>
      <c r="AD77" s="225"/>
      <c r="AE77" s="226"/>
      <c r="AF77" s="225"/>
    </row>
    <row r="89" customFormat="false" ht="14.45" hidden="false" customHeight="false" outlineLevel="0" collapsed="false">
      <c r="U89" s="226"/>
    </row>
    <row r="90" customFormat="false" ht="14.45" hidden="false" customHeight="false" outlineLevel="0" collapsed="false">
      <c r="U90" s="226"/>
      <c r="AE90" s="226" t="n">
        <f aca="false">AE55</f>
        <v>0</v>
      </c>
      <c r="AF90" s="225" t="str">
        <f aca="false">AF55</f>
        <v>Percep</v>
      </c>
      <c r="AG90" s="225" t="str">
        <f aca="false">AG55</f>
        <v>Memoria</v>
      </c>
      <c r="AH90" s="225" t="str">
        <f aca="false">AH55</f>
        <v>Orient</v>
      </c>
      <c r="AI90" s="225" t="str">
        <f aca="false">AI55</f>
        <v>Sociab</v>
      </c>
      <c r="AJ90" s="225" t="str">
        <f aca="false">AJ55</f>
        <v>Time/Plan</v>
      </c>
      <c r="AK90" s="225" t="str">
        <f aca="false">AK55</f>
        <v>Localizax</v>
      </c>
      <c r="AL90" s="225" t="str">
        <f aca="false">AL55</f>
        <v>Lenguaje</v>
      </c>
      <c r="AM90" s="226" t="n">
        <f aca="false">AM55</f>
        <v>0</v>
      </c>
      <c r="AN90" s="225" t="str">
        <f aca="false">AN55</f>
        <v>Resolución geográfica (cm/pixel)</v>
      </c>
      <c r="AO90" s="225" t="str">
        <f aca="false">AO55</f>
        <v>Mono</v>
      </c>
      <c r="AP90" s="225" t="str">
        <f aca="false">AP55</f>
        <v>Estéreo</v>
      </c>
      <c r="AQ90" s="225" t="str">
        <f aca="false">AQ55</f>
        <v>Longitud focal (mm)</v>
      </c>
      <c r="AR90" s="226" t="n">
        <f aca="false">AR55</f>
        <v>0</v>
      </c>
      <c r="AS90" s="225" t="str">
        <f aca="false">AS55</f>
        <v>GPU</v>
      </c>
      <c r="AT90" s="225" t="str">
        <f aca="false">AT55</f>
        <v>Hardware Platform (Onboard)</v>
      </c>
      <c r="AU90" s="225" t="str">
        <f aca="false">AU55</f>
        <v>Otros</v>
      </c>
      <c r="AV90" s="225" t="str">
        <f aca="false">AV55</f>
        <v>Marca y modelo</v>
      </c>
      <c r="AW90" s="225" t="str">
        <f aca="false">AW55</f>
        <v>Resolución</v>
      </c>
      <c r="AX90" s="225" t="str">
        <f aca="false">AX55</f>
        <v>Tipo formato imagen</v>
      </c>
      <c r="AY90" s="225" t="str">
        <f aca="false">AY55</f>
        <v>Tipo sensor cámara</v>
      </c>
      <c r="AZ90" s="225" t="str">
        <f aca="false">AZ55</f>
        <v>Tamaño lente (mm)</v>
      </c>
      <c r="BA90" s="225" t="str">
        <f aca="false">BA55</f>
        <v>Temperatura de color (K)</v>
      </c>
      <c r="BB90" s="225" t="str">
        <f aca="false">BB55</f>
        <v>Potencia Flash (W)</v>
      </c>
      <c r="BC90" s="225" t="str">
        <f aca="false">BC55</f>
        <v>Frecuencia de muestreo (FPS)</v>
      </c>
      <c r="BD90" s="226" t="n">
        <f aca="false">BD55</f>
        <v>0</v>
      </c>
      <c r="BE90" s="225" t="str">
        <f aca="false">BE55</f>
        <v>IMU</v>
      </c>
      <c r="BF90" s="225" t="str">
        <f aca="false">BF55</f>
        <v>SONAR</v>
      </c>
      <c r="BG90" s="225" t="str">
        <f aca="false">BG55</f>
        <v>Temperatura</v>
      </c>
      <c r="BH90" s="225" t="str">
        <f aca="false">BH55</f>
        <v>Presión barométrica (altura)</v>
      </c>
      <c r="BI90" s="225" t="str">
        <f aca="false">BI55</f>
        <v>Apps</v>
      </c>
      <c r="BJ90" s="225" t="str">
        <f aca="false">BJ55</f>
        <v>SO</v>
      </c>
      <c r="BK90" s="225" t="str">
        <f aca="false">BK55</f>
        <v>Lenguaje Programación</v>
      </c>
      <c r="BL90" s="225" t="str">
        <f aca="false">BL55</f>
        <v>Algoritmo de navegación</v>
      </c>
      <c r="BM90" s="226" t="n">
        <f aca="false">BM55</f>
        <v>0</v>
      </c>
      <c r="BN90" s="225" t="str">
        <f aca="false">BN55</f>
        <v>Usab C</v>
      </c>
      <c r="BO90" s="225" t="str">
        <f aca="false">BO55</f>
        <v>Usab F</v>
      </c>
      <c r="BP90" s="225" t="str">
        <f aca="false">BP55</f>
        <v>Acc C</v>
      </c>
      <c r="BQ90" s="249" t="str">
        <f aca="false">BQ55</f>
        <v>Acc F</v>
      </c>
      <c r="BR90" s="225"/>
    </row>
    <row r="91" customFormat="false" ht="14.45" hidden="false" customHeight="false" outlineLevel="0" collapsed="false">
      <c r="U91" s="226"/>
      <c r="AE91" s="28" t="n">
        <f aca="false">AE64</f>
        <v>2018</v>
      </c>
      <c r="AF91" s="0" t="n">
        <f aca="false">AF64</f>
        <v>0</v>
      </c>
      <c r="AG91" s="0" t="n">
        <f aca="false">AG64</f>
        <v>1</v>
      </c>
      <c r="AH91" s="0" t="n">
        <f aca="false">AH64</f>
        <v>0</v>
      </c>
      <c r="AI91" s="0" t="n">
        <f aca="false">AI64</f>
        <v>0</v>
      </c>
      <c r="AJ91" s="0" t="n">
        <f aca="false">AJ64</f>
        <v>0</v>
      </c>
      <c r="AK91" s="0" t="n">
        <f aca="false">AK64</f>
        <v>0</v>
      </c>
      <c r="AL91" s="0" t="n">
        <f aca="false">AL64</f>
        <v>0</v>
      </c>
      <c r="AM91" s="28" t="n">
        <f aca="false">AM64</f>
        <v>2018</v>
      </c>
      <c r="AN91" s="0" t="n">
        <f aca="false">AN64</f>
        <v>0</v>
      </c>
      <c r="AO91" s="0" t="n">
        <f aca="false">AO64</f>
        <v>0</v>
      </c>
      <c r="AP91" s="0" t="n">
        <f aca="false">AP64</f>
        <v>1</v>
      </c>
      <c r="AQ91" s="0" t="n">
        <f aca="false">AQ64</f>
        <v>0</v>
      </c>
      <c r="AR91" s="28" t="n">
        <f aca="false">AR64</f>
        <v>2018</v>
      </c>
      <c r="AS91" s="0" t="n">
        <f aca="false">AS64</f>
        <v>0</v>
      </c>
      <c r="AT91" s="0" t="n">
        <f aca="false">AT64</f>
        <v>0</v>
      </c>
      <c r="AU91" s="0" t="n">
        <f aca="false">AU64</f>
        <v>0</v>
      </c>
      <c r="AV91" s="0" t="n">
        <f aca="false">AV64</f>
        <v>0</v>
      </c>
      <c r="AW91" s="0" t="n">
        <f aca="false">AW64</f>
        <v>0</v>
      </c>
      <c r="AX91" s="0" t="n">
        <f aca="false">AX64</f>
        <v>0</v>
      </c>
      <c r="AY91" s="0" t="n">
        <f aca="false">AY64</f>
        <v>0</v>
      </c>
      <c r="AZ91" s="0" t="n">
        <f aca="false">AZ64</f>
        <v>0</v>
      </c>
      <c r="BA91" s="0" t="n">
        <f aca="false">BA64</f>
        <v>0</v>
      </c>
      <c r="BB91" s="0" t="n">
        <f aca="false">BB64</f>
        <v>0</v>
      </c>
      <c r="BC91" s="0" t="n">
        <f aca="false">BC64</f>
        <v>0</v>
      </c>
      <c r="BD91" s="28" t="n">
        <f aca="false">BD64</f>
        <v>2018</v>
      </c>
      <c r="BE91" s="0" t="n">
        <f aca="false">BE64</f>
        <v>1</v>
      </c>
      <c r="BF91" s="0" t="n">
        <f aca="false">BF64</f>
        <v>2</v>
      </c>
      <c r="BG91" s="0" t="n">
        <f aca="false">BG64</f>
        <v>1</v>
      </c>
      <c r="BH91" s="0" t="n">
        <f aca="false">BH64</f>
        <v>0</v>
      </c>
      <c r="BI91" s="0" t="n">
        <f aca="false">BI64</f>
        <v>0</v>
      </c>
      <c r="BJ91" s="0" t="n">
        <f aca="false">BJ64</f>
        <v>0</v>
      </c>
      <c r="BK91" s="0" t="n">
        <f aca="false">BK64</f>
        <v>0</v>
      </c>
      <c r="BL91" s="0" t="n">
        <f aca="false">BL64</f>
        <v>0</v>
      </c>
      <c r="BM91" s="28" t="n">
        <f aca="false">BM64</f>
        <v>2018</v>
      </c>
      <c r="BN91" s="0" t="n">
        <f aca="false">BN64</f>
        <v>1</v>
      </c>
      <c r="BO91" s="0" t="n">
        <f aca="false">BO64</f>
        <v>1</v>
      </c>
      <c r="BP91" s="0" t="n">
        <f aca="false">BP64</f>
        <v>5</v>
      </c>
      <c r="BQ91" s="29" t="n">
        <f aca="false">BQ64</f>
        <v>5</v>
      </c>
    </row>
    <row r="92" customFormat="false" ht="14.45" hidden="false" customHeight="false" outlineLevel="0" collapsed="false">
      <c r="U92" s="226"/>
    </row>
    <row r="93" customFormat="false" ht="14.45" hidden="false" customHeight="false" outlineLevel="0" collapsed="false">
      <c r="U93" s="226"/>
    </row>
    <row r="94" customFormat="false" ht="14.45" hidden="false" customHeight="false" outlineLevel="0" collapsed="false">
      <c r="U94" s="226"/>
    </row>
    <row r="95" customFormat="false" ht="14.45" hidden="false" customHeight="false" outlineLevel="0" collapsed="false">
      <c r="U95" s="226"/>
    </row>
    <row r="96" customFormat="false" ht="14.45" hidden="false" customHeight="false" outlineLevel="0" collapsed="false">
      <c r="U96" s="226"/>
    </row>
    <row r="97" customFormat="false" ht="14.45" hidden="false" customHeight="false" outlineLevel="0" collapsed="false">
      <c r="U97" s="226"/>
    </row>
  </sheetData>
  <mergeCells count="2">
    <mergeCell ref="N3:P3"/>
    <mergeCell ref="R3:T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B64" activeCellId="0" sqref="B64"/>
    </sheetView>
  </sheetViews>
  <sheetFormatPr defaultColWidth="9.171875" defaultRowHeight="14.45" zeroHeight="false" outlineLevelRow="0" outlineLevelCol="0"/>
  <cols>
    <col collapsed="false" customWidth="true" hidden="false" outlineLevel="0" max="1" min="1" style="0" width="107.43"/>
    <col collapsed="false" customWidth="true" hidden="false" outlineLevel="0" max="2" min="2" style="0" width="54.43"/>
  </cols>
  <sheetData>
    <row r="1" customFormat="false" ht="14.45" hidden="false" customHeight="false" outlineLevel="0" collapsed="false">
      <c r="A1" s="0" t="s">
        <v>1038</v>
      </c>
    </row>
    <row r="2" customFormat="false" ht="14.45" hidden="false" customHeight="false" outlineLevel="0" collapsed="false">
      <c r="A2" s="0" t="s">
        <v>1039</v>
      </c>
    </row>
    <row r="3" customFormat="false" ht="14.45" hidden="false" customHeight="false" outlineLevel="0" collapsed="false">
      <c r="A3" s="0" t="s">
        <v>1040</v>
      </c>
    </row>
    <row r="4" customFormat="false" ht="14.45" hidden="false" customHeight="false" outlineLevel="0" collapsed="false">
      <c r="A4" s="0" t="s">
        <v>1041</v>
      </c>
    </row>
    <row r="5" customFormat="false" ht="14.45" hidden="false" customHeight="false" outlineLevel="0" collapsed="false">
      <c r="A5" s="0" t="s">
        <v>1042</v>
      </c>
    </row>
    <row r="6" customFormat="false" ht="14.45" hidden="false" customHeight="false" outlineLevel="0" collapsed="false">
      <c r="A6" s="0" t="s">
        <v>1043</v>
      </c>
    </row>
    <row r="7" customFormat="false" ht="14.45" hidden="false" customHeight="false" outlineLevel="0" collapsed="false">
      <c r="A7" s="0" t="s">
        <v>1044</v>
      </c>
    </row>
    <row r="8" customFormat="false" ht="14.45" hidden="false" customHeight="false" outlineLevel="0" collapsed="false">
      <c r="A8" s="0" t="s">
        <v>1045</v>
      </c>
    </row>
    <row r="9" customFormat="false" ht="14.45" hidden="false" customHeight="false" outlineLevel="0" collapsed="false">
      <c r="A9" s="0" t="s">
        <v>1046</v>
      </c>
    </row>
    <row r="12" customFormat="false" ht="14.45" hidden="false" customHeight="false" outlineLevel="0" collapsed="false">
      <c r="A12" s="0" t="s">
        <v>1047</v>
      </c>
      <c r="B12" s="0" t="s">
        <v>1048</v>
      </c>
    </row>
    <row r="13" customFormat="false" ht="14.45" hidden="false" customHeight="false" outlineLevel="0" collapsed="false">
      <c r="A13" s="0" t="s">
        <v>1049</v>
      </c>
      <c r="B13" s="0" t="s">
        <v>1050</v>
      </c>
    </row>
    <row r="14" customFormat="false" ht="14.45" hidden="false" customHeight="false" outlineLevel="0" collapsed="false">
      <c r="A14" s="0" t="s">
        <v>1051</v>
      </c>
      <c r="B14" s="0" t="s">
        <v>1052</v>
      </c>
    </row>
    <row r="15" customFormat="false" ht="14.45" hidden="false" customHeight="false" outlineLevel="0" collapsed="false">
      <c r="A15" s="0" t="s">
        <v>1053</v>
      </c>
      <c r="B15" s="0" t="s">
        <v>1054</v>
      </c>
    </row>
    <row r="16" customFormat="false" ht="14.45" hidden="false" customHeight="false" outlineLevel="0" collapsed="false">
      <c r="A16" s="0" t="s">
        <v>1055</v>
      </c>
      <c r="B16" s="0" t="s">
        <v>1056</v>
      </c>
    </row>
    <row r="17" customFormat="false" ht="14.45" hidden="false" customHeight="false" outlineLevel="0" collapsed="false">
      <c r="A17" s="0" t="s">
        <v>1057</v>
      </c>
      <c r="B17" s="0" t="s">
        <v>1058</v>
      </c>
    </row>
    <row r="18" customFormat="false" ht="14.45" hidden="false" customHeight="false" outlineLevel="0" collapsed="false">
      <c r="A18" s="0" t="s">
        <v>1059</v>
      </c>
      <c r="B18" s="0" t="s">
        <v>1060</v>
      </c>
    </row>
    <row r="21" customFormat="false" ht="14.45" hidden="false" customHeight="false" outlineLevel="0" collapsed="false">
      <c r="A21" s="0" t="s">
        <v>1061</v>
      </c>
      <c r="B21" s="254" t="s">
        <v>1062</v>
      </c>
    </row>
    <row r="22" customFormat="false" ht="14.45" hidden="false" customHeight="false" outlineLevel="0" collapsed="false">
      <c r="A22" s="255" t="s">
        <v>1063</v>
      </c>
      <c r="B22" s="254"/>
    </row>
    <row r="23" customFormat="false" ht="14.45" hidden="false" customHeight="false" outlineLevel="0" collapsed="false">
      <c r="A23" s="255" t="s">
        <v>1064</v>
      </c>
      <c r="B23" s="254"/>
    </row>
    <row r="24" customFormat="false" ht="14.45" hidden="false" customHeight="false" outlineLevel="0" collapsed="false">
      <c r="B24" s="254"/>
    </row>
    <row r="25" customFormat="false" ht="14.45" hidden="false" customHeight="false" outlineLevel="0" collapsed="false">
      <c r="A25" s="0" t="s">
        <v>1065</v>
      </c>
      <c r="B25" s="0" t="s">
        <v>1066</v>
      </c>
    </row>
    <row r="26" customFormat="false" ht="14.45" hidden="false" customHeight="false" outlineLevel="0" collapsed="false">
      <c r="A26" s="0" t="s">
        <v>1067</v>
      </c>
      <c r="B26" s="254" t="s">
        <v>1068</v>
      </c>
    </row>
    <row r="27" customFormat="false" ht="14.45" hidden="false" customHeight="false" outlineLevel="0" collapsed="false">
      <c r="A27" s="0" t="s">
        <v>1069</v>
      </c>
      <c r="B27" s="254" t="s">
        <v>1070</v>
      </c>
    </row>
    <row r="28" customFormat="false" ht="14.45" hidden="false" customHeight="false" outlineLevel="0" collapsed="false">
      <c r="A28" s="0" t="s">
        <v>1071</v>
      </c>
      <c r="B28" s="254" t="s">
        <v>1070</v>
      </c>
    </row>
    <row r="29" customFormat="false" ht="14.45" hidden="false" customHeight="false" outlineLevel="0" collapsed="false">
      <c r="A29" s="0" t="s">
        <v>1072</v>
      </c>
      <c r="B29" s="254"/>
    </row>
    <row r="30" customFormat="false" ht="14.45" hidden="false" customHeight="false" outlineLevel="0" collapsed="false">
      <c r="A30" s="0" t="s">
        <v>1073</v>
      </c>
      <c r="B30" s="254" t="s">
        <v>1062</v>
      </c>
    </row>
    <row r="31" customFormat="false" ht="28.9" hidden="false" customHeight="false" outlineLevel="0" collapsed="false">
      <c r="A31" s="0" t="s">
        <v>1074</v>
      </c>
      <c r="B31" s="254" t="s">
        <v>1075</v>
      </c>
    </row>
    <row r="32" customFormat="false" ht="43.15" hidden="false" customHeight="false" outlineLevel="0" collapsed="false">
      <c r="A32" s="0" t="s">
        <v>1076</v>
      </c>
      <c r="B32" s="254" t="s">
        <v>1077</v>
      </c>
    </row>
    <row r="33" customFormat="false" ht="14.45" hidden="false" customHeight="false" outlineLevel="0" collapsed="false">
      <c r="A33" s="255" t="s">
        <v>1078</v>
      </c>
      <c r="B33" s="254" t="s">
        <v>1062</v>
      </c>
    </row>
    <row r="34" customFormat="false" ht="14.45" hidden="false" customHeight="false" outlineLevel="0" collapsed="false">
      <c r="A34" s="0" t="s">
        <v>1079</v>
      </c>
      <c r="B34" s="254"/>
    </row>
    <row r="35" customFormat="false" ht="14.45" hidden="false" customHeight="false" outlineLevel="0" collapsed="false">
      <c r="A35" s="0" t="s">
        <v>1080</v>
      </c>
      <c r="B35" s="254"/>
    </row>
    <row r="36" customFormat="false" ht="14.45" hidden="false" customHeight="false" outlineLevel="0" collapsed="false">
      <c r="A36" s="0" t="s">
        <v>1081</v>
      </c>
      <c r="B36" s="254" t="s">
        <v>1070</v>
      </c>
    </row>
    <row r="37" customFormat="false" ht="14.45" hidden="false" customHeight="false" outlineLevel="0" collapsed="false">
      <c r="A37" s="0" t="s">
        <v>1082</v>
      </c>
      <c r="B37" s="254"/>
    </row>
    <row r="38" customFormat="false" ht="14.45" hidden="false" customHeight="false" outlineLevel="0" collapsed="false">
      <c r="A38" s="0" t="s">
        <v>1083</v>
      </c>
      <c r="B38" s="254" t="s">
        <v>1084</v>
      </c>
    </row>
    <row r="39" customFormat="false" ht="14.45" hidden="false" customHeight="false" outlineLevel="0" collapsed="false">
      <c r="A39" s="0" t="s">
        <v>1085</v>
      </c>
      <c r="B39" s="254" t="s">
        <v>1084</v>
      </c>
    </row>
    <row r="40" customFormat="false" ht="18.75" hidden="false" customHeight="true" outlineLevel="0" collapsed="false">
      <c r="A40" s="0" t="s">
        <v>1086</v>
      </c>
      <c r="B40" s="254" t="s">
        <v>1087</v>
      </c>
    </row>
    <row r="41" customFormat="false" ht="14.45" hidden="false" customHeight="false" outlineLevel="0" collapsed="false">
      <c r="A41" s="0" t="s">
        <v>1088</v>
      </c>
      <c r="B41" s="254" t="s">
        <v>1089</v>
      </c>
    </row>
    <row r="42" customFormat="false" ht="14.45" hidden="false" customHeight="false" outlineLevel="0" collapsed="false">
      <c r="A42" s="0" t="s">
        <v>1090</v>
      </c>
      <c r="B42" s="254" t="s">
        <v>1091</v>
      </c>
    </row>
    <row r="43" customFormat="false" ht="14.45" hidden="false" customHeight="false" outlineLevel="0" collapsed="false">
      <c r="A43" s="0" t="s">
        <v>1092</v>
      </c>
      <c r="B43" s="254" t="s">
        <v>1084</v>
      </c>
    </row>
    <row r="44" customFormat="false" ht="14.45" hidden="false" customHeight="true" outlineLevel="0" collapsed="false">
      <c r="A44" s="256" t="s">
        <v>1093</v>
      </c>
      <c r="B44" s="256"/>
    </row>
    <row r="45" customFormat="false" ht="14.45" hidden="false" customHeight="false" outlineLevel="0" collapsed="false">
      <c r="A45" s="0" t="s">
        <v>1094</v>
      </c>
    </row>
    <row r="46" customFormat="false" ht="14.45" hidden="false" customHeight="false" outlineLevel="0" collapsed="false">
      <c r="A46" s="0" t="s">
        <v>1095</v>
      </c>
    </row>
    <row r="48" customFormat="false" ht="14.45" hidden="false" customHeight="false" outlineLevel="0" collapsed="false">
      <c r="A48" s="0" t="s">
        <v>1096</v>
      </c>
    </row>
    <row r="49" customFormat="false" ht="14.45" hidden="false" customHeight="false" outlineLevel="0" collapsed="false">
      <c r="A49" s="0" t="s">
        <v>1097</v>
      </c>
    </row>
    <row r="51" customFormat="false" ht="14.45" hidden="false" customHeight="false" outlineLevel="0" collapsed="false">
      <c r="A51" s="0" t="s">
        <v>1098</v>
      </c>
      <c r="B51" s="0" t="s">
        <v>1062</v>
      </c>
    </row>
    <row r="52" customFormat="false" ht="14.45" hidden="false" customHeight="false" outlineLevel="0" collapsed="false">
      <c r="A52" s="0" t="s">
        <v>1099</v>
      </c>
    </row>
    <row r="53" customFormat="false" ht="14.45" hidden="false" customHeight="false" outlineLevel="0" collapsed="false">
      <c r="A53" s="0" t="s">
        <v>1100</v>
      </c>
      <c r="B53" s="0" t="s">
        <v>1101</v>
      </c>
    </row>
    <row r="54" customFormat="false" ht="14.45" hidden="false" customHeight="false" outlineLevel="0" collapsed="false">
      <c r="A54" s="0" t="s">
        <v>1102</v>
      </c>
      <c r="B54" s="0" t="s">
        <v>1103</v>
      </c>
    </row>
    <row r="55" customFormat="false" ht="14.45" hidden="false" customHeight="false" outlineLevel="0" collapsed="false">
      <c r="A55" s="0" t="s">
        <v>1104</v>
      </c>
      <c r="B55" s="0" t="s">
        <v>1105</v>
      </c>
    </row>
    <row r="56" customFormat="false" ht="14.45" hidden="false" customHeight="false" outlineLevel="0" collapsed="false">
      <c r="A56" s="0" t="s">
        <v>1106</v>
      </c>
      <c r="B56" s="0" t="s">
        <v>1107</v>
      </c>
    </row>
    <row r="57" customFormat="false" ht="14.45" hidden="false" customHeight="false" outlineLevel="0" collapsed="false">
      <c r="A57" s="257" t="s">
        <v>1108</v>
      </c>
      <c r="B57" s="257"/>
    </row>
    <row r="58" customFormat="false" ht="14.45" hidden="false" customHeight="false" outlineLevel="0" collapsed="false">
      <c r="A58" s="0" t="s">
        <v>1109</v>
      </c>
      <c r="B58" s="0" t="s">
        <v>1084</v>
      </c>
    </row>
    <row r="60" customFormat="false" ht="14.45" hidden="false" customHeight="false" outlineLevel="0" collapsed="false">
      <c r="A60" s="0" t="s">
        <v>1110</v>
      </c>
      <c r="B60" s="0" t="s">
        <v>1084</v>
      </c>
    </row>
    <row r="62" customFormat="false" ht="14.45" hidden="false" customHeight="false" outlineLevel="0" collapsed="false">
      <c r="A62" s="0" t="s">
        <v>1111</v>
      </c>
      <c r="B62" s="0" t="s">
        <v>1112</v>
      </c>
    </row>
    <row r="63" customFormat="false" ht="14.45" hidden="false" customHeight="false" outlineLevel="0" collapsed="false">
      <c r="A63" s="0" t="s">
        <v>1113</v>
      </c>
      <c r="B63" s="0" t="s">
        <v>1062</v>
      </c>
    </row>
    <row r="64" customFormat="false" ht="14.45" hidden="false" customHeight="false" outlineLevel="0" collapsed="false">
      <c r="A64" s="0" t="s">
        <v>1114</v>
      </c>
      <c r="B64" s="0" t="s">
        <v>1115</v>
      </c>
    </row>
    <row r="65" customFormat="false" ht="14.45" hidden="false" customHeight="false" outlineLevel="0" collapsed="false">
      <c r="A65" s="0" t="s">
        <v>1116</v>
      </c>
      <c r="B65" s="0" t="s">
        <v>1117</v>
      </c>
    </row>
  </sheetData>
  <mergeCells count="2">
    <mergeCell ref="A44:B44"/>
    <mergeCell ref="A57:B5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f7e8759-6b3a-45c2-be10-a2b4b9f03b7f">
      <Terms xmlns="http://schemas.microsoft.com/office/infopath/2007/PartnerControls"/>
    </lcf76f155ced4ddcb4097134ff3c332f>
    <TaxCatchAll xmlns="6125d947-473d-4013-9602-6c4a7638eae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8CD7F407D6CB7438CFE4B9AC74DF130" ma:contentTypeVersion="15" ma:contentTypeDescription="Crear nuevo documento." ma:contentTypeScope="" ma:versionID="9ef28e6c60fbf283441704f68a2c9b62">
  <xsd:schema xmlns:xsd="http://www.w3.org/2001/XMLSchema" xmlns:xs="http://www.w3.org/2001/XMLSchema" xmlns:p="http://schemas.microsoft.com/office/2006/metadata/properties" xmlns:ns2="ef7e8759-6b3a-45c2-be10-a2b4b9f03b7f" xmlns:ns3="6125d947-473d-4013-9602-6c4a7638eaec" targetNamespace="http://schemas.microsoft.com/office/2006/metadata/properties" ma:root="true" ma:fieldsID="7c034a13a5fa0cda5790f9d0d9452842" ns2:_="" ns3:_="">
    <xsd:import namespace="ef7e8759-6b3a-45c2-be10-a2b4b9f03b7f"/>
    <xsd:import namespace="6125d947-473d-4013-9602-6c4a7638ea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e8759-6b3a-45c2-be10-a2b4b9f03b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5543dc2c-c282-4bcc-a46d-38262559636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125d947-473d-4013-9602-6c4a7638eaec"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196d4380-927a-4c5e-9092-dc63f0f74466}" ma:internalName="TaxCatchAll" ma:showField="CatchAllData" ma:web="6125d947-473d-4013-9602-6c4a7638eaec">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7C1E78-1BF8-49DE-8362-B6044414BE20}"/>
</file>

<file path=customXml/itemProps2.xml><?xml version="1.0" encoding="utf-8"?>
<ds:datastoreItem xmlns:ds="http://schemas.openxmlformats.org/officeDocument/2006/customXml" ds:itemID="{D91B060A-C890-46A7-83EB-24A6F5D95E28}"/>
</file>

<file path=customXml/itemProps3.xml><?xml version="1.0" encoding="utf-8"?>
<ds:datastoreItem xmlns:ds="http://schemas.openxmlformats.org/officeDocument/2006/customXml" ds:itemID="{86BBE2B8-8399-4412-BA1C-C248EE5A6886}"/>
</file>

<file path=docProps/app.xml><?xml version="1.0" encoding="utf-8"?>
<Properties xmlns="http://schemas.openxmlformats.org/officeDocument/2006/extended-properties" xmlns:vt="http://schemas.openxmlformats.org/officeDocument/2006/docPropsVTypes">
  <Template/>
  <TotalTime>60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es-ES</dc:language>
  <cp:lastModifiedBy/>
  <dcterms:modified xsi:type="dcterms:W3CDTF">2022-12-16T17:41:24Z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0x01010028CD7F407D6CB7438CFE4B9AC74DF130</vt:lpwstr>
  </property>
  <property fmtid="{D5CDD505-2E9C-101B-9397-08002B2CF9AE}" pid="4" name="MediaServiceImageTags">
    <vt:lpwstr/>
  </property>
</Properties>
</file>