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j/Documents/CU Coursework/Rad Measurement/"/>
    </mc:Choice>
  </mc:AlternateContent>
  <xr:revisionPtr revIDLastSave="0" documentId="13_ncr:1_{70D7B370-3573-E041-B1FD-F4F167868023}" xr6:coauthVersionLast="37" xr6:coauthVersionMax="37" xr10:uidLastSave="{00000000-0000-0000-0000-000000000000}"/>
  <bookViews>
    <workbookView xWindow="0" yWindow="460" windowWidth="23400" windowHeight="16220" xr2:uid="{A02FEC7B-6DBD-40A5-B8E3-E9CC5BB51081}"/>
  </bookViews>
  <sheets>
    <sheet name="Sheet1" sheetId="1" r:id="rId1"/>
    <sheet name="Sheet2" sheetId="2" r:id="rId2"/>
    <sheet name="Sheet3" sheetId="3" r:id="rId3"/>
  </sheets>
  <definedNames>
    <definedName name="_xlchart.v1.0" hidden="1">Sheet1!$A$1</definedName>
    <definedName name="_xlchart.v1.1" hidden="1">Sheet1!$A$2:$A$101</definedName>
    <definedName name="_xlchart.v1.10" hidden="1">Sheet1!$F$1</definedName>
    <definedName name="_xlchart.v1.11" hidden="1">Sheet1!$F$2:$F$101</definedName>
    <definedName name="_xlchart.v1.12" hidden="1">Sheet1!$G$1</definedName>
    <definedName name="_xlchart.v1.13" hidden="1">Sheet1!$G$2:$G$101</definedName>
    <definedName name="_xlchart.v1.14" hidden="1">Sheet1!$H$1</definedName>
    <definedName name="_xlchart.v1.15" hidden="1">Sheet1!$H$2:$H$101</definedName>
    <definedName name="_xlchart.v1.16" hidden="1">Sheet1!$A$1</definedName>
    <definedName name="_xlchart.v1.17" hidden="1">Sheet1!$A$2:$A$101</definedName>
    <definedName name="_xlchart.v1.18" hidden="1">Sheet1!$B$1</definedName>
    <definedName name="_xlchart.v1.19" hidden="1">Sheet1!$B$2:$B$101</definedName>
    <definedName name="_xlchart.v1.2" hidden="1">Sheet1!$B$1</definedName>
    <definedName name="_xlchart.v1.20" hidden="1">Sheet1!$C$1</definedName>
    <definedName name="_xlchart.v1.21" hidden="1">Sheet1!$C$2:$C$101</definedName>
    <definedName name="_xlchart.v1.22" hidden="1">Sheet1!$D$1</definedName>
    <definedName name="_xlchart.v1.23" hidden="1">Sheet1!$D$2:$D$101</definedName>
    <definedName name="_xlchart.v1.24" hidden="1">Sheet1!$E$1</definedName>
    <definedName name="_xlchart.v1.25" hidden="1">Sheet1!$E$2:$E$101</definedName>
    <definedName name="_xlchart.v1.26" hidden="1">Sheet1!$F$1</definedName>
    <definedName name="_xlchart.v1.27" hidden="1">Sheet1!$F$2:$F$101</definedName>
    <definedName name="_xlchart.v1.28" hidden="1">Sheet1!$G$1</definedName>
    <definedName name="_xlchart.v1.29" hidden="1">Sheet1!$G$2:$G$101</definedName>
    <definedName name="_xlchart.v1.3" hidden="1">Sheet1!$B$2:$B$101</definedName>
    <definedName name="_xlchart.v1.30" hidden="1">Sheet1!$H$1</definedName>
    <definedName name="_xlchart.v1.31" hidden="1">Sheet1!$H$2:$H$101</definedName>
    <definedName name="_xlchart.v1.32" hidden="1">Sheet1!$A$1</definedName>
    <definedName name="_xlchart.v1.33" hidden="1">Sheet1!$A$2:$A$101</definedName>
    <definedName name="_xlchart.v1.34" hidden="1">Sheet1!$B$1</definedName>
    <definedName name="_xlchart.v1.35" hidden="1">Sheet1!$B$2:$B$101</definedName>
    <definedName name="_xlchart.v1.36" hidden="1">Sheet1!$C$1</definedName>
    <definedName name="_xlchart.v1.37" hidden="1">Sheet1!$C$2:$C$101</definedName>
    <definedName name="_xlchart.v1.38" hidden="1">Sheet1!$D$1</definedName>
    <definedName name="_xlchart.v1.39" hidden="1">Sheet1!$D$2:$D$101</definedName>
    <definedName name="_xlchart.v1.4" hidden="1">Sheet1!$C$1</definedName>
    <definedName name="_xlchart.v1.40" hidden="1">Sheet1!$E$1</definedName>
    <definedName name="_xlchart.v1.41" hidden="1">Sheet1!$E$2:$E$101</definedName>
    <definedName name="_xlchart.v1.42" hidden="1">Sheet1!$F$1</definedName>
    <definedName name="_xlchart.v1.43" hidden="1">Sheet1!$F$2:$F$101</definedName>
    <definedName name="_xlchart.v1.44" hidden="1">Sheet1!$G$1</definedName>
    <definedName name="_xlchart.v1.45" hidden="1">Sheet1!$G$2:$G$101</definedName>
    <definedName name="_xlchart.v1.46" hidden="1">Sheet1!$H$1</definedName>
    <definedName name="_xlchart.v1.47" hidden="1">Sheet1!$H$2:$H$101</definedName>
    <definedName name="_xlchart.v1.5" hidden="1">Sheet1!$C$2:$C$101</definedName>
    <definedName name="_xlchart.v1.6" hidden="1">Sheet1!$D$1</definedName>
    <definedName name="_xlchart.v1.7" hidden="1">Sheet1!$D$2:$D$101</definedName>
    <definedName name="_xlchart.v1.8" hidden="1">Sheet1!$E$1</definedName>
    <definedName name="_xlchart.v1.9" hidden="1">Sheet1!$E$2:$E$101</definedName>
    <definedName name="data" localSheetId="0">Sheet1!$A$2:$A$203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" l="1"/>
  <c r="E10" i="1"/>
  <c r="D3" i="1"/>
  <c r="E3" i="1" s="1"/>
  <c r="D4" i="1"/>
  <c r="E4" i="1" s="1"/>
  <c r="D5" i="1"/>
  <c r="E5" i="1" s="1"/>
  <c r="D6" i="1"/>
  <c r="D7" i="1"/>
  <c r="E7" i="1" s="1"/>
  <c r="D8" i="1"/>
  <c r="E8" i="1" s="1"/>
  <c r="D9" i="1"/>
  <c r="E9" i="1" s="1"/>
  <c r="D10" i="1"/>
  <c r="D11" i="1"/>
  <c r="E11" i="1" s="1"/>
  <c r="D12" i="1"/>
  <c r="E12" i="1" s="1"/>
  <c r="D2" i="1"/>
  <c r="B4" i="1"/>
  <c r="B5" i="1"/>
  <c r="B6" i="1" s="1"/>
  <c r="B7" i="1" s="1"/>
  <c r="B8" i="1" s="1"/>
  <c r="B9" i="1" s="1"/>
  <c r="B10" i="1" s="1"/>
  <c r="B11" i="1" s="1"/>
  <c r="B12" i="1" s="1"/>
  <c r="B3" i="1"/>
  <c r="B3" i="2"/>
  <c r="B4" i="2" s="1"/>
  <c r="B5" i="2" s="1"/>
  <c r="B6" i="2" s="1"/>
  <c r="B7" i="2" s="1"/>
  <c r="B8" i="2" s="1"/>
  <c r="B9" i="2" s="1"/>
  <c r="B10" i="2" s="1"/>
  <c r="B11" i="2" s="1"/>
  <c r="B12" i="2" s="1"/>
  <c r="G6" i="2"/>
  <c r="G5" i="2"/>
  <c r="G3" i="2"/>
  <c r="H1" i="2" s="1"/>
  <c r="G1" i="2"/>
  <c r="C2" i="2" l="1"/>
  <c r="D2" i="2" s="1"/>
  <c r="C4" i="2"/>
  <c r="C3" i="2"/>
  <c r="D3" i="2" s="1"/>
  <c r="Q1" i="1"/>
  <c r="Q3" i="1"/>
  <c r="R1" i="1" l="1"/>
  <c r="H2" i="1"/>
  <c r="H6" i="1"/>
  <c r="H10" i="1"/>
  <c r="H14" i="1"/>
  <c r="H18" i="1"/>
  <c r="H22" i="1"/>
  <c r="H26" i="1"/>
  <c r="H30" i="1"/>
  <c r="H34" i="1"/>
  <c r="H38" i="1"/>
  <c r="H42" i="1"/>
  <c r="H46" i="1"/>
  <c r="H50" i="1"/>
  <c r="H54" i="1"/>
  <c r="H58" i="1"/>
  <c r="H62" i="1"/>
  <c r="H66" i="1"/>
  <c r="H70" i="1"/>
  <c r="H74" i="1"/>
  <c r="H78" i="1"/>
  <c r="H82" i="1"/>
  <c r="H86" i="1"/>
  <c r="H90" i="1"/>
  <c r="H94" i="1"/>
  <c r="H98" i="1"/>
  <c r="F2" i="1"/>
  <c r="G2" i="1" s="1"/>
  <c r="F6" i="1"/>
  <c r="G6" i="1" s="1"/>
  <c r="F10" i="1"/>
  <c r="G10" i="1" s="1"/>
  <c r="H37" i="1"/>
  <c r="H69" i="1"/>
  <c r="H81" i="1"/>
  <c r="H89" i="1"/>
  <c r="H97" i="1"/>
  <c r="F5" i="1"/>
  <c r="G5" i="1" s="1"/>
  <c r="H3" i="1"/>
  <c r="H7" i="1"/>
  <c r="H11" i="1"/>
  <c r="H15" i="1"/>
  <c r="H19" i="1"/>
  <c r="H23" i="1"/>
  <c r="H27" i="1"/>
  <c r="H31" i="1"/>
  <c r="H35" i="1"/>
  <c r="H39" i="1"/>
  <c r="H43" i="1"/>
  <c r="H47" i="1"/>
  <c r="H51" i="1"/>
  <c r="H55" i="1"/>
  <c r="H59" i="1"/>
  <c r="H63" i="1"/>
  <c r="H67" i="1"/>
  <c r="H71" i="1"/>
  <c r="H75" i="1"/>
  <c r="H79" i="1"/>
  <c r="H83" i="1"/>
  <c r="H87" i="1"/>
  <c r="H91" i="1"/>
  <c r="H95" i="1"/>
  <c r="H99" i="1"/>
  <c r="F3" i="1"/>
  <c r="G3" i="1" s="1"/>
  <c r="F7" i="1"/>
  <c r="G7" i="1" s="1"/>
  <c r="F11" i="1"/>
  <c r="G11" i="1" s="1"/>
  <c r="H41" i="1"/>
  <c r="H53" i="1"/>
  <c r="H61" i="1"/>
  <c r="H65" i="1"/>
  <c r="H73" i="1"/>
  <c r="H77" i="1"/>
  <c r="H85" i="1"/>
  <c r="H93" i="1"/>
  <c r="H101" i="1"/>
  <c r="F9" i="1"/>
  <c r="G9" i="1" s="1"/>
  <c r="H4" i="1"/>
  <c r="H8" i="1"/>
  <c r="H12" i="1"/>
  <c r="H16" i="1"/>
  <c r="H20" i="1"/>
  <c r="H24" i="1"/>
  <c r="H28" i="1"/>
  <c r="H32" i="1"/>
  <c r="H36" i="1"/>
  <c r="H40" i="1"/>
  <c r="H44" i="1"/>
  <c r="H48" i="1"/>
  <c r="H52" i="1"/>
  <c r="H56" i="1"/>
  <c r="H60" i="1"/>
  <c r="H64" i="1"/>
  <c r="H68" i="1"/>
  <c r="H72" i="1"/>
  <c r="H76" i="1"/>
  <c r="H80" i="1"/>
  <c r="H84" i="1"/>
  <c r="H88" i="1"/>
  <c r="H92" i="1"/>
  <c r="H96" i="1"/>
  <c r="H100" i="1"/>
  <c r="F4" i="1"/>
  <c r="G4" i="1" s="1"/>
  <c r="F8" i="1"/>
  <c r="G8" i="1" s="1"/>
  <c r="F12" i="1"/>
  <c r="G12" i="1" s="1"/>
  <c r="H5" i="1"/>
  <c r="H9" i="1"/>
  <c r="H13" i="1"/>
  <c r="H17" i="1"/>
  <c r="H21" i="1"/>
  <c r="H25" i="1"/>
  <c r="H29" i="1"/>
  <c r="H33" i="1"/>
  <c r="H45" i="1"/>
  <c r="H49" i="1"/>
  <c r="H57" i="1"/>
  <c r="D4" i="2"/>
  <c r="E2" i="1"/>
  <c r="C4" i="1"/>
  <c r="C5" i="1" s="1"/>
  <c r="C6" i="1" s="1"/>
  <c r="C7" i="1" s="1"/>
  <c r="C3" i="1"/>
  <c r="C6" i="2" l="1"/>
  <c r="C5" i="2"/>
  <c r="D5" i="2" s="1"/>
  <c r="C8" i="1"/>
  <c r="D6" i="2" l="1"/>
  <c r="C7" i="2"/>
  <c r="D7" i="2" s="1"/>
  <c r="C9" i="1"/>
  <c r="C8" i="2" l="1"/>
  <c r="D8" i="2" s="1"/>
  <c r="C10" i="1"/>
  <c r="C9" i="2" l="1"/>
  <c r="D9" i="2" s="1"/>
  <c r="C11" i="1"/>
  <c r="C10" i="2" l="1"/>
  <c r="D10" i="2" s="1"/>
  <c r="C12" i="1"/>
  <c r="C12" i="2" l="1"/>
  <c r="C11" i="2" l="1"/>
  <c r="D11" i="2" s="1"/>
  <c r="D12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3E43240-457A-4244-A5ED-AC2655262BAE}" name="data" type="6" refreshedVersion="6" background="1" saveData="1">
    <textPr codePage="437" sourceFile="C:\Users\Mike\Documents\radlab\data.txt" delimited="0">
      <textFields count="2">
        <textField/>
        <textField position="43"/>
      </textFields>
    </textPr>
  </connection>
</connections>
</file>

<file path=xl/sharedStrings.xml><?xml version="1.0" encoding="utf-8"?>
<sst xmlns="http://schemas.openxmlformats.org/spreadsheetml/2006/main" count="21" uniqueCount="17">
  <si>
    <t>Section I data</t>
  </si>
  <si>
    <t>Section II data</t>
  </si>
  <si>
    <t>Section III data</t>
  </si>
  <si>
    <t>S+B</t>
  </si>
  <si>
    <t>B</t>
  </si>
  <si>
    <t>bins</t>
  </si>
  <si>
    <t>freq</t>
  </si>
  <si>
    <t>std dev</t>
  </si>
  <si>
    <t>mean</t>
  </si>
  <si>
    <t>rel. freq.</t>
  </si>
  <si>
    <t>MIN</t>
  </si>
  <si>
    <t>MAX</t>
  </si>
  <si>
    <t>G(x)</t>
  </si>
  <si>
    <t>x</t>
  </si>
  <si>
    <t>upper bound</t>
  </si>
  <si>
    <t>mid G(x)</t>
  </si>
  <si>
    <t>scale*mid G(x)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</si>
</sst>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3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_xlchart.v1.17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/>
                </a:solidFill>
                <a:latin typeface="Calibri" panose="020F0502020204030204"/>
              </a:rPr>
              <a:t>Chart </a:t>
            </a:r>
          </a:p>
        </cx:rich>
      </cx:tx>
    </cx:title>
    <cx:plotArea>
      <cx:plotAreaRegion>
        <cx:series layoutId="clusteredColumn" uniqueId="{3D58EEB0-5A55-A74C-922A-E8FDCB5FECA9}" formatIdx="0">
          <cx:tx>
            <cx:txData>
              <cx:f>_xlchart.v1.16</cx:f>
              <cx:v>Section I data</cx:v>
            </cx:txData>
          </cx:tx>
          <cx:dataId val="0"/>
          <cx:layoutPr>
            <cx:binning intervalClosed="r">
              <cx:binSize val="5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/>
    </cs:fontRef>
    <cs:defRPr sz="9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/>
    </cs:fontRef>
    <cs:defRPr sz="9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/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/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311150</xdr:colOff>
      <xdr:row>4</xdr:row>
      <xdr:rowOff>12700</xdr:rowOff>
    </xdr:from>
    <xdr:to>
      <xdr:col>17</xdr:col>
      <xdr:colOff>546100</xdr:colOff>
      <xdr:row>21</xdr:row>
      <xdr:rowOff>114300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7DFDB7AF-A5DA-7648-A773-E61041B1BEB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016750" y="774700"/>
              <a:ext cx="6292850" cy="33401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a" connectionId="1" xr16:uid="{C3DFE7FC-D6C2-4CD6-9B5B-FC5423FDE3E2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03C4A-392A-42F0-99C7-E4E5EB095ADE}">
  <dimension ref="A1:R101"/>
  <sheetViews>
    <sheetView tabSelected="1" workbookViewId="0">
      <selection activeCell="M31" sqref="M31"/>
    </sheetView>
  </sheetViews>
  <sheetFormatPr baseColWidth="10" defaultColWidth="8.83203125" defaultRowHeight="15" x14ac:dyDescent="0.2"/>
  <cols>
    <col min="1" max="1" width="17" style="2" customWidth="1"/>
    <col min="2" max="2" width="11.6640625" style="2" customWidth="1"/>
    <col min="6" max="6" width="10.5" customWidth="1"/>
    <col min="7" max="7" width="13.5" customWidth="1"/>
  </cols>
  <sheetData>
    <row r="1" spans="1:18" x14ac:dyDescent="0.2">
      <c r="A1" s="4" t="s">
        <v>0</v>
      </c>
      <c r="B1" s="4" t="s">
        <v>14</v>
      </c>
      <c r="C1" s="4" t="s">
        <v>13</v>
      </c>
      <c r="D1" s="4" t="s">
        <v>6</v>
      </c>
      <c r="E1" s="4" t="s">
        <v>9</v>
      </c>
      <c r="F1" s="4" t="s">
        <v>15</v>
      </c>
      <c r="G1" s="4" t="s">
        <v>16</v>
      </c>
      <c r="H1" s="4" t="s">
        <v>12</v>
      </c>
      <c r="P1" s="3" t="s">
        <v>7</v>
      </c>
      <c r="Q1">
        <f>_xlfn.STDEV.S(A2:A101)</f>
        <v>78.089859531287175</v>
      </c>
      <c r="R1">
        <f>SQRT(Q3)</f>
        <v>88.154920452575993</v>
      </c>
    </row>
    <row r="2" spans="1:18" x14ac:dyDescent="0.2">
      <c r="A2" s="2">
        <v>7558</v>
      </c>
      <c r="B2" s="2">
        <v>7525</v>
      </c>
      <c r="C2">
        <v>7500</v>
      </c>
      <c r="D2">
        <f>FREQUENCY($A$2:$A$101,B2:B3)</f>
        <v>0</v>
      </c>
      <c r="E2">
        <f>D2</f>
        <v>0</v>
      </c>
      <c r="F2">
        <f>(SQRT(1/(2*3.14*$Q$3))*EXP(-0.5*(((C2-$Q$3)^2/$Q$3))))</f>
        <v>3.9744162479713445E-5</v>
      </c>
      <c r="G2">
        <f>F2*5000</f>
        <v>0.19872081239856723</v>
      </c>
      <c r="H2">
        <f>5000*(SQRT(1/(2*3.14*$Q$3))*EXP(-0.5*(((A2-$Q$3)^2/$Q$3))))</f>
        <v>1.2122099890109208</v>
      </c>
    </row>
    <row r="3" spans="1:18" x14ac:dyDescent="0.2">
      <c r="A3" s="2">
        <v>7616</v>
      </c>
      <c r="B3" s="2">
        <f>B2+50</f>
        <v>7575</v>
      </c>
      <c r="C3">
        <f>C2+50</f>
        <v>7550</v>
      </c>
      <c r="D3">
        <f t="shared" ref="D3:D12" si="0">FREQUENCY($A$2:$A$101,B3:B4)</f>
        <v>1</v>
      </c>
      <c r="E3">
        <f>D3-D2</f>
        <v>1</v>
      </c>
      <c r="F3">
        <f>(SQRT(1/(2*3.14*$Q$3))*EXP(-0.5*(((C3-$Q$3)^2/$Q$3))))</f>
        <v>1.938486357813586E-4</v>
      </c>
      <c r="G3">
        <f>F3*5000</f>
        <v>0.96924317890679301</v>
      </c>
      <c r="H3">
        <f t="shared" ref="H3:H66" si="1">5000*(SQRT(1/(2*3.14*$Q$3))*EXP(-0.5*(((A3-$Q$3)^2/$Q$3))))</f>
        <v>4.7964175153126138</v>
      </c>
      <c r="P3" s="3" t="s">
        <v>8</v>
      </c>
      <c r="Q3">
        <f>AVERAGE(A2:A101)</f>
        <v>7771.29</v>
      </c>
    </row>
    <row r="4" spans="1:18" x14ac:dyDescent="0.2">
      <c r="A4" s="2">
        <v>7631</v>
      </c>
      <c r="B4" s="2">
        <f t="shared" ref="B4:B12" si="2">B3+50</f>
        <v>7625</v>
      </c>
      <c r="C4">
        <f t="shared" ref="C4:C7" si="3">C3+50</f>
        <v>7600</v>
      </c>
      <c r="D4">
        <f t="shared" si="0"/>
        <v>2</v>
      </c>
      <c r="E4">
        <f t="shared" ref="E4:E12" si="4">D4-D3</f>
        <v>1</v>
      </c>
      <c r="F4">
        <f>(SQRT(1/(2*3.14*$Q$3))*EXP(-0.5*(((C4-$Q$3)^2/$Q$3))))</f>
        <v>6.8539503544735717E-4</v>
      </c>
      <c r="G4">
        <f>F4*5000</f>
        <v>3.4269751772367858</v>
      </c>
      <c r="H4">
        <f t="shared" si="1"/>
        <v>6.3797621019565369</v>
      </c>
    </row>
    <row r="5" spans="1:18" x14ac:dyDescent="0.2">
      <c r="A5" s="2">
        <v>7635</v>
      </c>
      <c r="B5" s="2">
        <f t="shared" si="2"/>
        <v>7675</v>
      </c>
      <c r="C5">
        <f t="shared" si="3"/>
        <v>7650</v>
      </c>
      <c r="D5">
        <f t="shared" si="0"/>
        <v>11</v>
      </c>
      <c r="E5">
        <f t="shared" si="4"/>
        <v>9</v>
      </c>
      <c r="F5">
        <f>(SQRT(1/(2*3.14*$Q$3))*EXP(-0.5*(((C5-$Q$3)^2/$Q$3))))</f>
        <v>1.7567419241773291E-3</v>
      </c>
      <c r="G5">
        <f>F5*5000</f>
        <v>8.7837096208866452</v>
      </c>
      <c r="H5">
        <f t="shared" si="1"/>
        <v>6.8504254116667207</v>
      </c>
    </row>
    <row r="6" spans="1:18" x14ac:dyDescent="0.2">
      <c r="A6" s="2">
        <v>7641</v>
      </c>
      <c r="B6" s="2">
        <f t="shared" si="2"/>
        <v>7725</v>
      </c>
      <c r="C6">
        <f t="shared" si="3"/>
        <v>7700</v>
      </c>
      <c r="D6">
        <f t="shared" si="0"/>
        <v>29</v>
      </c>
      <c r="E6">
        <f t="shared" si="4"/>
        <v>18</v>
      </c>
      <c r="F6">
        <f>(SQRT(1/(2*3.14*$Q$3))*EXP(-0.5*(((C6-$Q$3)^2/$Q$3))))</f>
        <v>3.2641024626756275E-3</v>
      </c>
      <c r="G6">
        <f>F6*5000</f>
        <v>16.320512313378138</v>
      </c>
      <c r="H6">
        <f t="shared" si="1"/>
        <v>7.5929509460681794</v>
      </c>
    </row>
    <row r="7" spans="1:18" x14ac:dyDescent="0.2">
      <c r="A7" s="2">
        <v>7653</v>
      </c>
      <c r="B7" s="2">
        <f t="shared" si="2"/>
        <v>7775</v>
      </c>
      <c r="C7">
        <f t="shared" si="3"/>
        <v>7750</v>
      </c>
      <c r="D7">
        <f t="shared" si="0"/>
        <v>54</v>
      </c>
      <c r="E7">
        <f t="shared" si="4"/>
        <v>25</v>
      </c>
      <c r="F7">
        <f>(SQRT(1/(2*3.14*$Q$3))*EXP(-0.5*(((C7-$Q$3)^2/$Q$3))))</f>
        <v>4.3965134542692007E-3</v>
      </c>
      <c r="G7">
        <f>F7*5000</f>
        <v>21.982567271346003</v>
      </c>
      <c r="H7">
        <f t="shared" si="1"/>
        <v>9.1994354154237925</v>
      </c>
    </row>
    <row r="8" spans="1:18" x14ac:dyDescent="0.2">
      <c r="A8" s="2">
        <v>7656</v>
      </c>
      <c r="B8" s="2">
        <f t="shared" si="2"/>
        <v>7825</v>
      </c>
      <c r="C8">
        <f>C7+50</f>
        <v>7800</v>
      </c>
      <c r="D8">
        <f t="shared" si="0"/>
        <v>75</v>
      </c>
      <c r="E8">
        <f t="shared" si="4"/>
        <v>21</v>
      </c>
      <c r="F8">
        <f>(SQRT(1/(2*3.14*$Q$3))*EXP(-0.5*(((C8-$Q$3)^2/$Q$3))))</f>
        <v>4.2928116697782213E-3</v>
      </c>
      <c r="G8">
        <f>F8*5000</f>
        <v>21.464058348891108</v>
      </c>
      <c r="H8">
        <f t="shared" si="1"/>
        <v>9.6236854400748673</v>
      </c>
    </row>
    <row r="9" spans="1:18" x14ac:dyDescent="0.2">
      <c r="A9" s="2">
        <v>7662</v>
      </c>
      <c r="B9" s="2">
        <f t="shared" si="2"/>
        <v>7875</v>
      </c>
      <c r="C9">
        <f>C8+50</f>
        <v>7850</v>
      </c>
      <c r="D9">
        <f t="shared" si="0"/>
        <v>91</v>
      </c>
      <c r="E9">
        <f t="shared" si="4"/>
        <v>16</v>
      </c>
      <c r="F9">
        <f>(SQRT(1/(2*3.14*$Q$3))*EXP(-0.5*(((C9-$Q$3)^2/$Q$3))))</f>
        <v>3.0385337974839755E-3</v>
      </c>
      <c r="G9">
        <f>F9*5000</f>
        <v>15.192668987419877</v>
      </c>
      <c r="H9">
        <f t="shared" si="1"/>
        <v>10.495255777601006</v>
      </c>
    </row>
    <row r="10" spans="1:18" x14ac:dyDescent="0.2">
      <c r="A10" s="2">
        <v>7665</v>
      </c>
      <c r="B10" s="2">
        <f t="shared" si="2"/>
        <v>7925</v>
      </c>
      <c r="C10">
        <f t="shared" ref="C10:C11" si="5">C9+50</f>
        <v>7900</v>
      </c>
      <c r="D10">
        <f t="shared" si="0"/>
        <v>99</v>
      </c>
      <c r="E10">
        <f t="shared" si="4"/>
        <v>8</v>
      </c>
      <c r="F10">
        <f>(SQRT(1/(2*3.14*$Q$3))*EXP(-0.5*(((C10-$Q$3)^2/$Q$3))))</f>
        <v>1.5591040969714857E-3</v>
      </c>
      <c r="G10">
        <f>F10*5000</f>
        <v>7.7955204848574287</v>
      </c>
      <c r="H10">
        <f t="shared" si="1"/>
        <v>10.941185737198646</v>
      </c>
    </row>
    <row r="11" spans="1:18" x14ac:dyDescent="0.2">
      <c r="A11" s="2">
        <v>7670</v>
      </c>
      <c r="B11" s="2">
        <f t="shared" si="2"/>
        <v>7975</v>
      </c>
      <c r="C11">
        <f t="shared" si="5"/>
        <v>7950</v>
      </c>
      <c r="D11">
        <f t="shared" si="0"/>
        <v>100</v>
      </c>
      <c r="E11">
        <f t="shared" si="4"/>
        <v>1</v>
      </c>
      <c r="F11">
        <f>(SQRT(1/(2*3.14*$Q$3))*EXP(-0.5*(((C11-$Q$3)^2/$Q$3))))</f>
        <v>5.7992917830372711E-4</v>
      </c>
      <c r="G11">
        <f>F11*5000</f>
        <v>2.8996458915186354</v>
      </c>
      <c r="H11">
        <f t="shared" si="1"/>
        <v>11.696761653314249</v>
      </c>
    </row>
    <row r="12" spans="1:18" x14ac:dyDescent="0.2">
      <c r="A12" s="2">
        <v>7670</v>
      </c>
      <c r="B12" s="2">
        <f t="shared" si="2"/>
        <v>8025</v>
      </c>
      <c r="C12">
        <f>C11+50</f>
        <v>8000</v>
      </c>
      <c r="D12">
        <f t="shared" si="0"/>
        <v>100</v>
      </c>
      <c r="E12">
        <f t="shared" si="4"/>
        <v>0</v>
      </c>
      <c r="F12">
        <f>(SQRT(1/(2*3.14*$Q$3))*EXP(-0.5*(((C12-$Q$3)^2/$Q$3))))</f>
        <v>1.563736644955962E-4</v>
      </c>
      <c r="G12">
        <f>F12*5000</f>
        <v>0.78186832247798099</v>
      </c>
      <c r="H12">
        <f t="shared" si="1"/>
        <v>11.696761653314249</v>
      </c>
    </row>
    <row r="13" spans="1:18" x14ac:dyDescent="0.2">
      <c r="A13" s="2">
        <v>7676</v>
      </c>
      <c r="H13">
        <f t="shared" si="1"/>
        <v>12.618942229730918</v>
      </c>
    </row>
    <row r="14" spans="1:18" x14ac:dyDescent="0.2">
      <c r="A14" s="2">
        <v>7678</v>
      </c>
      <c r="H14">
        <f t="shared" si="1"/>
        <v>12.928902100189481</v>
      </c>
    </row>
    <row r="15" spans="1:18" x14ac:dyDescent="0.2">
      <c r="A15" s="2">
        <v>7682</v>
      </c>
      <c r="H15">
        <f t="shared" si="1"/>
        <v>13.550908810704332</v>
      </c>
    </row>
    <row r="16" spans="1:18" x14ac:dyDescent="0.2">
      <c r="A16" s="2">
        <v>7686</v>
      </c>
      <c r="H16">
        <f t="shared" si="1"/>
        <v>14.173628549570687</v>
      </c>
    </row>
    <row r="17" spans="1:8" x14ac:dyDescent="0.2">
      <c r="A17" s="2">
        <v>7688</v>
      </c>
      <c r="H17">
        <f t="shared" si="1"/>
        <v>14.484451442722305</v>
      </c>
    </row>
    <row r="18" spans="1:8" x14ac:dyDescent="0.2">
      <c r="A18" s="2">
        <v>7690</v>
      </c>
      <c r="H18">
        <f t="shared" si="1"/>
        <v>14.794473678568551</v>
      </c>
    </row>
    <row r="19" spans="1:8" x14ac:dyDescent="0.2">
      <c r="A19" s="2">
        <v>7693</v>
      </c>
      <c r="H19">
        <f t="shared" si="1"/>
        <v>15.257261397364699</v>
      </c>
    </row>
    <row r="20" spans="1:8" x14ac:dyDescent="0.2">
      <c r="A20" s="2">
        <v>7698</v>
      </c>
      <c r="H20">
        <f t="shared" si="1"/>
        <v>16.019686384400899</v>
      </c>
    </row>
    <row r="21" spans="1:8" x14ac:dyDescent="0.2">
      <c r="A21" s="2">
        <v>7702</v>
      </c>
      <c r="H21">
        <f t="shared" si="1"/>
        <v>16.61843134808079</v>
      </c>
    </row>
    <row r="22" spans="1:8" x14ac:dyDescent="0.2">
      <c r="A22" s="2">
        <v>7703</v>
      </c>
      <c r="H22">
        <f t="shared" si="1"/>
        <v>16.766187572618943</v>
      </c>
    </row>
    <row r="23" spans="1:8" x14ac:dyDescent="0.2">
      <c r="A23" s="2">
        <v>7704</v>
      </c>
      <c r="H23">
        <f t="shared" si="1"/>
        <v>16.913081018911644</v>
      </c>
    </row>
    <row r="24" spans="1:8" x14ac:dyDescent="0.2">
      <c r="A24" s="2">
        <v>7704</v>
      </c>
      <c r="H24">
        <f t="shared" si="1"/>
        <v>16.913081018911644</v>
      </c>
    </row>
    <row r="25" spans="1:8" x14ac:dyDescent="0.2">
      <c r="A25" s="2">
        <v>7708</v>
      </c>
      <c r="H25">
        <f t="shared" si="1"/>
        <v>17.491115977398586</v>
      </c>
    </row>
    <row r="26" spans="1:8" x14ac:dyDescent="0.2">
      <c r="A26" s="2">
        <v>7709</v>
      </c>
      <c r="H26">
        <f t="shared" si="1"/>
        <v>17.63301211077647</v>
      </c>
    </row>
    <row r="27" spans="1:8" x14ac:dyDescent="0.2">
      <c r="A27" s="2">
        <v>7715</v>
      </c>
      <c r="H27">
        <f t="shared" si="1"/>
        <v>18.458943897653924</v>
      </c>
    </row>
    <row r="28" spans="1:8" x14ac:dyDescent="0.2">
      <c r="A28" s="2">
        <v>7716</v>
      </c>
      <c r="H28">
        <f t="shared" si="1"/>
        <v>18.591937247628483</v>
      </c>
    </row>
    <row r="29" spans="1:8" x14ac:dyDescent="0.2">
      <c r="A29" s="2">
        <v>7719</v>
      </c>
      <c r="H29">
        <f t="shared" si="1"/>
        <v>18.982032953455427</v>
      </c>
    </row>
    <row r="30" spans="1:8" x14ac:dyDescent="0.2">
      <c r="A30" s="2">
        <v>7722</v>
      </c>
      <c r="H30">
        <f t="shared" si="1"/>
        <v>19.357882118786765</v>
      </c>
    </row>
    <row r="31" spans="1:8" x14ac:dyDescent="0.2">
      <c r="A31" s="2">
        <v>7731</v>
      </c>
      <c r="H31">
        <f t="shared" si="1"/>
        <v>20.388507375409876</v>
      </c>
    </row>
    <row r="32" spans="1:8" x14ac:dyDescent="0.2">
      <c r="A32" s="2">
        <v>7733</v>
      </c>
      <c r="H32">
        <f t="shared" si="1"/>
        <v>20.595713168175401</v>
      </c>
    </row>
    <row r="33" spans="1:8" x14ac:dyDescent="0.2">
      <c r="A33" s="2">
        <v>7734</v>
      </c>
      <c r="H33">
        <f t="shared" si="1"/>
        <v>20.696109299073306</v>
      </c>
    </row>
    <row r="34" spans="1:8" x14ac:dyDescent="0.2">
      <c r="A34" s="2">
        <v>7737</v>
      </c>
      <c r="H34">
        <f t="shared" si="1"/>
        <v>20.984036144488201</v>
      </c>
    </row>
    <row r="35" spans="1:8" x14ac:dyDescent="0.2">
      <c r="A35" s="2">
        <v>7738</v>
      </c>
      <c r="H35">
        <f t="shared" si="1"/>
        <v>21.075474543203477</v>
      </c>
    </row>
    <row r="36" spans="1:8" x14ac:dyDescent="0.2">
      <c r="A36" s="2">
        <v>7741</v>
      </c>
      <c r="H36">
        <f t="shared" si="1"/>
        <v>21.33570828457303</v>
      </c>
    </row>
    <row r="37" spans="1:8" x14ac:dyDescent="0.2">
      <c r="A37" s="2">
        <v>7742</v>
      </c>
      <c r="H37">
        <f t="shared" si="1"/>
        <v>21.417652276594666</v>
      </c>
    </row>
    <row r="38" spans="1:8" x14ac:dyDescent="0.2">
      <c r="A38" s="2">
        <v>7746</v>
      </c>
      <c r="H38">
        <f t="shared" si="1"/>
        <v>21.720619760193738</v>
      </c>
    </row>
    <row r="39" spans="1:8" x14ac:dyDescent="0.2">
      <c r="A39" s="2">
        <v>7748</v>
      </c>
      <c r="H39">
        <f t="shared" si="1"/>
        <v>21.85682529278688</v>
      </c>
    </row>
    <row r="40" spans="1:8" x14ac:dyDescent="0.2">
      <c r="A40" s="2">
        <v>7749</v>
      </c>
      <c r="H40">
        <f t="shared" si="1"/>
        <v>21.921016456573451</v>
      </c>
    </row>
    <row r="41" spans="1:8" x14ac:dyDescent="0.2">
      <c r="A41" s="2">
        <v>7751</v>
      </c>
      <c r="H41">
        <f t="shared" si="1"/>
        <v>22.041454461629947</v>
      </c>
    </row>
    <row r="42" spans="1:8" x14ac:dyDescent="0.2">
      <c r="A42" s="2">
        <v>7751</v>
      </c>
      <c r="H42">
        <f t="shared" si="1"/>
        <v>22.041454461629947</v>
      </c>
    </row>
    <row r="43" spans="1:8" x14ac:dyDescent="0.2">
      <c r="A43" s="2">
        <v>7754</v>
      </c>
      <c r="H43">
        <f t="shared" si="1"/>
        <v>22.201916100785656</v>
      </c>
    </row>
    <row r="44" spans="1:8" x14ac:dyDescent="0.2">
      <c r="A44" s="2">
        <v>7754</v>
      </c>
      <c r="H44">
        <f t="shared" si="1"/>
        <v>22.201916100785656</v>
      </c>
    </row>
    <row r="45" spans="1:8" x14ac:dyDescent="0.2">
      <c r="A45" s="2">
        <v>7755</v>
      </c>
      <c r="H45">
        <f t="shared" si="1"/>
        <v>22.249935560816105</v>
      </c>
    </row>
    <row r="46" spans="1:8" x14ac:dyDescent="0.2">
      <c r="A46" s="2">
        <v>7757</v>
      </c>
      <c r="H46">
        <f t="shared" si="1"/>
        <v>22.337661469759166</v>
      </c>
    </row>
    <row r="47" spans="1:8" x14ac:dyDescent="0.2">
      <c r="A47" s="2">
        <v>7757</v>
      </c>
      <c r="H47">
        <f t="shared" si="1"/>
        <v>22.337661469759166</v>
      </c>
    </row>
    <row r="48" spans="1:8" x14ac:dyDescent="0.2">
      <c r="A48" s="2">
        <v>7758</v>
      </c>
      <c r="H48">
        <f t="shared" si="1"/>
        <v>22.377334396080922</v>
      </c>
    </row>
    <row r="49" spans="1:8" x14ac:dyDescent="0.2">
      <c r="A49" s="2">
        <v>7760</v>
      </c>
      <c r="H49">
        <f t="shared" si="1"/>
        <v>22.448224255622101</v>
      </c>
    </row>
    <row r="50" spans="1:8" x14ac:dyDescent="0.2">
      <c r="A50" s="2">
        <v>7761</v>
      </c>
      <c r="H50">
        <f t="shared" si="1"/>
        <v>22.47941400268661</v>
      </c>
    </row>
    <row r="51" spans="1:8" x14ac:dyDescent="0.2">
      <c r="A51" s="2">
        <v>7763</v>
      </c>
      <c r="H51">
        <f t="shared" si="1"/>
        <v>22.533223241668441</v>
      </c>
    </row>
    <row r="52" spans="1:8" x14ac:dyDescent="0.2">
      <c r="A52" s="2">
        <v>7768</v>
      </c>
      <c r="H52">
        <f t="shared" si="1"/>
        <v>22.617321683753218</v>
      </c>
    </row>
    <row r="53" spans="1:8" x14ac:dyDescent="0.2">
      <c r="A53" s="2">
        <v>7770</v>
      </c>
      <c r="H53">
        <f t="shared" si="1"/>
        <v>22.63065510250884</v>
      </c>
    </row>
    <row r="54" spans="1:8" x14ac:dyDescent="0.2">
      <c r="A54" s="2">
        <v>7773</v>
      </c>
      <c r="H54">
        <f t="shared" si="1"/>
        <v>22.628820563477746</v>
      </c>
    </row>
    <row r="55" spans="1:8" x14ac:dyDescent="0.2">
      <c r="A55" s="2">
        <v>7774</v>
      </c>
      <c r="H55">
        <f t="shared" si="1"/>
        <v>22.622386292817502</v>
      </c>
    </row>
    <row r="56" spans="1:8" x14ac:dyDescent="0.2">
      <c r="A56" s="2">
        <v>7776</v>
      </c>
      <c r="H56">
        <f t="shared" si="1"/>
        <v>22.600796827409571</v>
      </c>
    </row>
    <row r="57" spans="1:8" x14ac:dyDescent="0.2">
      <c r="A57" s="2">
        <v>7777</v>
      </c>
      <c r="H57">
        <f t="shared" si="1"/>
        <v>22.585649961255353</v>
      </c>
    </row>
    <row r="58" spans="1:8" x14ac:dyDescent="0.2">
      <c r="A58" s="2">
        <v>7780</v>
      </c>
      <c r="H58">
        <f t="shared" si="1"/>
        <v>22.522874234929365</v>
      </c>
    </row>
    <row r="59" spans="1:8" x14ac:dyDescent="0.2">
      <c r="A59" s="2">
        <v>7781</v>
      </c>
      <c r="H59">
        <f t="shared" si="1"/>
        <v>22.496197479721271</v>
      </c>
    </row>
    <row r="60" spans="1:8" x14ac:dyDescent="0.2">
      <c r="A60" s="2">
        <v>7798</v>
      </c>
      <c r="H60">
        <f t="shared" si="1"/>
        <v>21.617673737944383</v>
      </c>
    </row>
    <row r="61" spans="1:8" x14ac:dyDescent="0.2">
      <c r="A61" s="2">
        <v>7802</v>
      </c>
      <c r="H61">
        <f t="shared" si="1"/>
        <v>21.300568006985497</v>
      </c>
    </row>
    <row r="62" spans="1:8" x14ac:dyDescent="0.2">
      <c r="A62" s="2">
        <v>7805</v>
      </c>
      <c r="H62">
        <f t="shared" si="1"/>
        <v>21.037351702374007</v>
      </c>
    </row>
    <row r="63" spans="1:8" x14ac:dyDescent="0.2">
      <c r="A63" s="2">
        <v>7806</v>
      </c>
      <c r="H63">
        <f t="shared" si="1"/>
        <v>20.944946702102747</v>
      </c>
    </row>
    <row r="64" spans="1:8" x14ac:dyDescent="0.2">
      <c r="A64" s="2">
        <v>7809</v>
      </c>
      <c r="H64">
        <f t="shared" si="1"/>
        <v>20.654207165618175</v>
      </c>
    </row>
    <row r="65" spans="1:8" x14ac:dyDescent="0.2">
      <c r="A65" s="2">
        <v>7810</v>
      </c>
      <c r="H65">
        <f t="shared" si="1"/>
        <v>20.552903487204883</v>
      </c>
    </row>
    <row r="66" spans="1:8" x14ac:dyDescent="0.2">
      <c r="A66" s="2">
        <v>7810</v>
      </c>
      <c r="H66">
        <f t="shared" si="1"/>
        <v>20.552903487204883</v>
      </c>
    </row>
    <row r="67" spans="1:8" x14ac:dyDescent="0.2">
      <c r="A67" s="2">
        <v>7810</v>
      </c>
      <c r="H67">
        <f t="shared" ref="H67:H101" si="6">5000*(SQRT(1/(2*3.14*$Q$3))*EXP(-0.5*(((A67-$Q$3)^2/$Q$3))))</f>
        <v>20.552903487204883</v>
      </c>
    </row>
    <row r="68" spans="1:8" x14ac:dyDescent="0.2">
      <c r="A68" s="2">
        <v>7811</v>
      </c>
      <c r="H68">
        <f t="shared" si="6"/>
        <v>20.44946509656646</v>
      </c>
    </row>
    <row r="69" spans="1:8" x14ac:dyDescent="0.2">
      <c r="A69" s="2">
        <v>7812</v>
      </c>
      <c r="H69">
        <f t="shared" si="6"/>
        <v>20.343929289207718</v>
      </c>
    </row>
    <row r="70" spans="1:8" x14ac:dyDescent="0.2">
      <c r="A70" s="2">
        <v>7813</v>
      </c>
      <c r="H70">
        <f t="shared" si="6"/>
        <v>20.236333978105066</v>
      </c>
    </row>
    <row r="71" spans="1:8" x14ac:dyDescent="0.2">
      <c r="A71" s="2">
        <v>7816</v>
      </c>
      <c r="H71">
        <f t="shared" si="6"/>
        <v>19.901578936726995</v>
      </c>
    </row>
    <row r="72" spans="1:8" x14ac:dyDescent="0.2">
      <c r="A72" s="2">
        <v>7817</v>
      </c>
      <c r="H72">
        <f t="shared" si="6"/>
        <v>19.786136291747113</v>
      </c>
    </row>
    <row r="73" spans="1:8" x14ac:dyDescent="0.2">
      <c r="A73" s="2">
        <v>7819</v>
      </c>
      <c r="H73">
        <f t="shared" si="6"/>
        <v>19.549707700508499</v>
      </c>
    </row>
    <row r="74" spans="1:8" x14ac:dyDescent="0.2">
      <c r="A74" s="2">
        <v>7820</v>
      </c>
      <c r="H74">
        <f t="shared" si="6"/>
        <v>19.428804475594912</v>
      </c>
    </row>
    <row r="75" spans="1:8" x14ac:dyDescent="0.2">
      <c r="A75" s="2">
        <v>7823</v>
      </c>
      <c r="H75">
        <f t="shared" si="6"/>
        <v>19.055844440497403</v>
      </c>
    </row>
    <row r="76" spans="1:8" x14ac:dyDescent="0.2">
      <c r="A76" s="2">
        <v>7825</v>
      </c>
      <c r="H76">
        <f t="shared" si="6"/>
        <v>18.799091306115077</v>
      </c>
    </row>
    <row r="77" spans="1:8" x14ac:dyDescent="0.2">
      <c r="A77" s="2">
        <v>7829</v>
      </c>
      <c r="H77">
        <f t="shared" si="6"/>
        <v>18.267686935954863</v>
      </c>
    </row>
    <row r="78" spans="1:8" x14ac:dyDescent="0.2">
      <c r="A78" s="2">
        <v>7830</v>
      </c>
      <c r="H78">
        <f t="shared" si="6"/>
        <v>18.131366005620574</v>
      </c>
    </row>
    <row r="79" spans="1:8" x14ac:dyDescent="0.2">
      <c r="A79" s="2">
        <v>7833</v>
      </c>
      <c r="H79">
        <f t="shared" si="6"/>
        <v>17.714794211772972</v>
      </c>
    </row>
    <row r="80" spans="1:8" x14ac:dyDescent="0.2">
      <c r="A80" s="2">
        <v>7842</v>
      </c>
      <c r="H80">
        <f t="shared" si="6"/>
        <v>16.407224109766325</v>
      </c>
    </row>
    <row r="81" spans="1:8" x14ac:dyDescent="0.2">
      <c r="A81" s="2">
        <v>7842</v>
      </c>
      <c r="H81">
        <f t="shared" si="6"/>
        <v>16.407224109766325</v>
      </c>
    </row>
    <row r="82" spans="1:8" x14ac:dyDescent="0.2">
      <c r="A82" s="2">
        <v>7844</v>
      </c>
      <c r="H82">
        <f t="shared" si="6"/>
        <v>16.107203976275819</v>
      </c>
    </row>
    <row r="83" spans="1:8" x14ac:dyDescent="0.2">
      <c r="A83" s="2">
        <v>7844</v>
      </c>
      <c r="H83">
        <f t="shared" si="6"/>
        <v>16.107203976275819</v>
      </c>
    </row>
    <row r="84" spans="1:8" x14ac:dyDescent="0.2">
      <c r="A84" s="2">
        <v>7846</v>
      </c>
      <c r="H84">
        <f t="shared" si="6"/>
        <v>15.804533042575995</v>
      </c>
    </row>
    <row r="85" spans="1:8" x14ac:dyDescent="0.2">
      <c r="A85" s="2">
        <v>7854</v>
      </c>
      <c r="H85">
        <f t="shared" si="6"/>
        <v>14.574455244834635</v>
      </c>
    </row>
    <row r="86" spans="1:8" x14ac:dyDescent="0.2">
      <c r="A86" s="2">
        <v>7855</v>
      </c>
      <c r="H86">
        <f t="shared" si="6"/>
        <v>14.419233794107758</v>
      </c>
    </row>
    <row r="87" spans="1:8" x14ac:dyDescent="0.2">
      <c r="A87" s="2">
        <v>7862</v>
      </c>
      <c r="H87">
        <f t="shared" si="6"/>
        <v>13.329884504234769</v>
      </c>
    </row>
    <row r="88" spans="1:8" x14ac:dyDescent="0.2">
      <c r="A88" s="2">
        <v>7864</v>
      </c>
      <c r="H88">
        <f t="shared" si="6"/>
        <v>13.018952894803773</v>
      </c>
    </row>
    <row r="89" spans="1:8" x14ac:dyDescent="0.2">
      <c r="A89" s="2">
        <v>7866</v>
      </c>
      <c r="H89">
        <f t="shared" si="6"/>
        <v>12.708730987322546</v>
      </c>
    </row>
    <row r="90" spans="1:8" x14ac:dyDescent="0.2">
      <c r="A90" s="2">
        <v>7867</v>
      </c>
      <c r="H90">
        <f t="shared" si="6"/>
        <v>12.553979806410521</v>
      </c>
    </row>
    <row r="91" spans="1:8" x14ac:dyDescent="0.2">
      <c r="A91" s="2">
        <v>7868</v>
      </c>
      <c r="H91">
        <f t="shared" si="6"/>
        <v>12.399517336416517</v>
      </c>
    </row>
    <row r="92" spans="1:8" x14ac:dyDescent="0.2">
      <c r="A92" s="2">
        <v>7873</v>
      </c>
      <c r="H92">
        <f t="shared" si="6"/>
        <v>11.632773846628474</v>
      </c>
    </row>
    <row r="93" spans="1:8" x14ac:dyDescent="0.2">
      <c r="A93" s="2">
        <v>7879</v>
      </c>
      <c r="H93">
        <f t="shared" si="6"/>
        <v>10.729347296800492</v>
      </c>
    </row>
    <row r="94" spans="1:8" x14ac:dyDescent="0.2">
      <c r="A94" s="2">
        <v>7879</v>
      </c>
      <c r="H94">
        <f t="shared" si="6"/>
        <v>10.729347296800492</v>
      </c>
    </row>
    <row r="95" spans="1:8" x14ac:dyDescent="0.2">
      <c r="A95" s="2">
        <v>7881</v>
      </c>
      <c r="H95">
        <f t="shared" si="6"/>
        <v>10.433328941633151</v>
      </c>
    </row>
    <row r="96" spans="1:8" x14ac:dyDescent="0.2">
      <c r="A96" s="2">
        <v>7882</v>
      </c>
      <c r="H96">
        <f t="shared" si="6"/>
        <v>10.28641097402472</v>
      </c>
    </row>
    <row r="97" spans="1:8" x14ac:dyDescent="0.2">
      <c r="A97" s="2">
        <v>7892</v>
      </c>
      <c r="H97">
        <f t="shared" si="6"/>
        <v>8.8633917041882526</v>
      </c>
    </row>
    <row r="98" spans="1:8" x14ac:dyDescent="0.2">
      <c r="A98" s="2">
        <v>7918</v>
      </c>
      <c r="H98">
        <f t="shared" si="6"/>
        <v>5.666563915668732</v>
      </c>
    </row>
    <row r="99" spans="1:8" x14ac:dyDescent="0.2">
      <c r="A99" s="2">
        <v>7923</v>
      </c>
      <c r="H99">
        <f t="shared" si="6"/>
        <v>5.1478653316237386</v>
      </c>
    </row>
    <row r="100" spans="1:8" x14ac:dyDescent="0.2">
      <c r="A100" s="2">
        <v>7923</v>
      </c>
      <c r="H100">
        <f t="shared" si="6"/>
        <v>5.1478653316237386</v>
      </c>
    </row>
    <row r="101" spans="1:8" x14ac:dyDescent="0.2">
      <c r="A101" s="2">
        <v>7958</v>
      </c>
      <c r="H101">
        <f t="shared" si="6"/>
        <v>2.4024797806736755</v>
      </c>
    </row>
  </sheetData>
  <sortState ref="A2:A101">
    <sortCondition ref="A2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44860-4127-B94E-9FA8-85267A128E88}">
  <dimension ref="A1:H101"/>
  <sheetViews>
    <sheetView workbookViewId="0">
      <selection activeCell="G1" sqref="G1"/>
    </sheetView>
  </sheetViews>
  <sheetFormatPr baseColWidth="10" defaultRowHeight="15" x14ac:dyDescent="0.2"/>
  <sheetData>
    <row r="1" spans="1:8" x14ac:dyDescent="0.2">
      <c r="A1" t="s">
        <v>1</v>
      </c>
      <c r="B1" t="s">
        <v>5</v>
      </c>
      <c r="C1" t="s">
        <v>6</v>
      </c>
      <c r="D1" t="s">
        <v>9</v>
      </c>
      <c r="F1" t="s">
        <v>7</v>
      </c>
      <c r="G1">
        <f>_xlfn.STDEV.S(A2:A101)</f>
        <v>1.7254775360093006</v>
      </c>
      <c r="H1">
        <f>SQRT(G3)</f>
        <v>1.857417562100671</v>
      </c>
    </row>
    <row r="2" spans="1:8" x14ac:dyDescent="0.2">
      <c r="A2">
        <v>3</v>
      </c>
      <c r="B2">
        <v>0</v>
      </c>
      <c r="C2">
        <f t="shared" ref="C2:C12" si="0">FREQUENCY($A$2:$A$101,B2:B3)</f>
        <v>3</v>
      </c>
      <c r="D2">
        <f>C2</f>
        <v>3</v>
      </c>
    </row>
    <row r="3" spans="1:8" x14ac:dyDescent="0.2">
      <c r="A3">
        <v>3</v>
      </c>
      <c r="B3">
        <f>B2+1</f>
        <v>1</v>
      </c>
      <c r="C3">
        <f t="shared" si="0"/>
        <v>11</v>
      </c>
      <c r="D3">
        <f>C3-C2</f>
        <v>8</v>
      </c>
      <c r="F3" t="s">
        <v>8</v>
      </c>
      <c r="G3">
        <f>AVERAGE(A2:A101)</f>
        <v>3.45</v>
      </c>
    </row>
    <row r="4" spans="1:8" x14ac:dyDescent="0.2">
      <c r="A4">
        <v>4</v>
      </c>
      <c r="B4">
        <f t="shared" ref="B4:B12" si="1">B3+1</f>
        <v>2</v>
      </c>
      <c r="C4">
        <f t="shared" si="0"/>
        <v>31</v>
      </c>
      <c r="D4">
        <f t="shared" ref="D4:D12" si="2">C4-C3</f>
        <v>20</v>
      </c>
    </row>
    <row r="5" spans="1:8" x14ac:dyDescent="0.2">
      <c r="A5">
        <v>1</v>
      </c>
      <c r="B5">
        <f t="shared" si="1"/>
        <v>3</v>
      </c>
      <c r="C5">
        <f t="shared" si="0"/>
        <v>52</v>
      </c>
      <c r="D5">
        <f t="shared" si="2"/>
        <v>21</v>
      </c>
      <c r="F5" t="s">
        <v>10</v>
      </c>
      <c r="G5">
        <f>MIN(A2:A101)</f>
        <v>0</v>
      </c>
    </row>
    <row r="6" spans="1:8" x14ac:dyDescent="0.2">
      <c r="A6">
        <v>5</v>
      </c>
      <c r="B6">
        <f t="shared" si="1"/>
        <v>4</v>
      </c>
      <c r="C6">
        <f t="shared" si="0"/>
        <v>76</v>
      </c>
      <c r="D6">
        <f t="shared" si="2"/>
        <v>24</v>
      </c>
      <c r="F6" t="s">
        <v>11</v>
      </c>
      <c r="G6">
        <f>MAX(A2:A101)</f>
        <v>9</v>
      </c>
    </row>
    <row r="7" spans="1:8" x14ac:dyDescent="0.2">
      <c r="A7">
        <v>9</v>
      </c>
      <c r="B7">
        <f t="shared" si="1"/>
        <v>5</v>
      </c>
      <c r="C7">
        <f t="shared" si="0"/>
        <v>91</v>
      </c>
      <c r="D7">
        <f t="shared" si="2"/>
        <v>15</v>
      </c>
    </row>
    <row r="8" spans="1:8" x14ac:dyDescent="0.2">
      <c r="A8">
        <v>0</v>
      </c>
      <c r="B8">
        <f t="shared" si="1"/>
        <v>6</v>
      </c>
      <c r="C8">
        <f t="shared" si="0"/>
        <v>94</v>
      </c>
      <c r="D8">
        <f t="shared" si="2"/>
        <v>3</v>
      </c>
    </row>
    <row r="9" spans="1:8" x14ac:dyDescent="0.2">
      <c r="A9">
        <v>5</v>
      </c>
      <c r="B9">
        <f t="shared" si="1"/>
        <v>7</v>
      </c>
      <c r="C9">
        <f t="shared" si="0"/>
        <v>98</v>
      </c>
      <c r="D9">
        <f t="shared" si="2"/>
        <v>4</v>
      </c>
    </row>
    <row r="10" spans="1:8" x14ac:dyDescent="0.2">
      <c r="A10">
        <v>2</v>
      </c>
      <c r="B10">
        <f t="shared" si="1"/>
        <v>8</v>
      </c>
      <c r="C10">
        <f t="shared" si="0"/>
        <v>99</v>
      </c>
      <c r="D10">
        <f t="shared" si="2"/>
        <v>1</v>
      </c>
    </row>
    <row r="11" spans="1:8" x14ac:dyDescent="0.2">
      <c r="A11">
        <v>2</v>
      </c>
      <c r="B11">
        <f t="shared" si="1"/>
        <v>9</v>
      </c>
      <c r="C11">
        <f t="shared" si="0"/>
        <v>100</v>
      </c>
      <c r="D11">
        <f t="shared" si="2"/>
        <v>1</v>
      </c>
    </row>
    <row r="12" spans="1:8" x14ac:dyDescent="0.2">
      <c r="A12">
        <v>3</v>
      </c>
      <c r="B12">
        <f t="shared" si="1"/>
        <v>10</v>
      </c>
      <c r="C12">
        <f t="shared" si="0"/>
        <v>100</v>
      </c>
      <c r="D12">
        <f t="shared" si="2"/>
        <v>0</v>
      </c>
    </row>
    <row r="13" spans="1:8" x14ac:dyDescent="0.2">
      <c r="A13">
        <v>7</v>
      </c>
    </row>
    <row r="14" spans="1:8" x14ac:dyDescent="0.2">
      <c r="A14">
        <v>5</v>
      </c>
    </row>
    <row r="15" spans="1:8" x14ac:dyDescent="0.2">
      <c r="A15">
        <v>5</v>
      </c>
    </row>
    <row r="16" spans="1:8" x14ac:dyDescent="0.2">
      <c r="A16">
        <v>4</v>
      </c>
    </row>
    <row r="17" spans="1:1" x14ac:dyDescent="0.2">
      <c r="A17">
        <v>4</v>
      </c>
    </row>
    <row r="18" spans="1:1" x14ac:dyDescent="0.2">
      <c r="A18">
        <v>5</v>
      </c>
    </row>
    <row r="19" spans="1:1" x14ac:dyDescent="0.2">
      <c r="A19">
        <v>1</v>
      </c>
    </row>
    <row r="20" spans="1:1" x14ac:dyDescent="0.2">
      <c r="A20">
        <v>3</v>
      </c>
    </row>
    <row r="21" spans="1:1" x14ac:dyDescent="0.2">
      <c r="A21">
        <v>3</v>
      </c>
    </row>
    <row r="22" spans="1:1" x14ac:dyDescent="0.2">
      <c r="A22">
        <v>3</v>
      </c>
    </row>
    <row r="23" spans="1:1" x14ac:dyDescent="0.2">
      <c r="A23">
        <v>4</v>
      </c>
    </row>
    <row r="24" spans="1:1" x14ac:dyDescent="0.2">
      <c r="A24">
        <v>1</v>
      </c>
    </row>
    <row r="25" spans="1:1" x14ac:dyDescent="0.2">
      <c r="A25">
        <v>3</v>
      </c>
    </row>
    <row r="26" spans="1:1" x14ac:dyDescent="0.2">
      <c r="A26">
        <v>6</v>
      </c>
    </row>
    <row r="27" spans="1:1" x14ac:dyDescent="0.2">
      <c r="A27">
        <v>3</v>
      </c>
    </row>
    <row r="28" spans="1:1" x14ac:dyDescent="0.2">
      <c r="A28">
        <v>4</v>
      </c>
    </row>
    <row r="29" spans="1:1" x14ac:dyDescent="0.2">
      <c r="A29">
        <v>2</v>
      </c>
    </row>
    <row r="30" spans="1:1" x14ac:dyDescent="0.2">
      <c r="A30">
        <v>6</v>
      </c>
    </row>
    <row r="31" spans="1:1" x14ac:dyDescent="0.2">
      <c r="A31">
        <v>4</v>
      </c>
    </row>
    <row r="32" spans="1:1" x14ac:dyDescent="0.2">
      <c r="A32">
        <v>5</v>
      </c>
    </row>
    <row r="33" spans="1:1" x14ac:dyDescent="0.2">
      <c r="A33">
        <v>4</v>
      </c>
    </row>
    <row r="34" spans="1:1" x14ac:dyDescent="0.2">
      <c r="A34">
        <v>2</v>
      </c>
    </row>
    <row r="35" spans="1:1" x14ac:dyDescent="0.2">
      <c r="A35">
        <v>1</v>
      </c>
    </row>
    <row r="36" spans="1:1" x14ac:dyDescent="0.2">
      <c r="A36">
        <v>5</v>
      </c>
    </row>
    <row r="37" spans="1:1" x14ac:dyDescent="0.2">
      <c r="A37">
        <v>4</v>
      </c>
    </row>
    <row r="38" spans="1:1" x14ac:dyDescent="0.2">
      <c r="A38">
        <v>5</v>
      </c>
    </row>
    <row r="39" spans="1:1" x14ac:dyDescent="0.2">
      <c r="A39">
        <v>7</v>
      </c>
    </row>
    <row r="40" spans="1:1" x14ac:dyDescent="0.2">
      <c r="A40">
        <v>4</v>
      </c>
    </row>
    <row r="41" spans="1:1" x14ac:dyDescent="0.2">
      <c r="A41">
        <v>4</v>
      </c>
    </row>
    <row r="42" spans="1:1" x14ac:dyDescent="0.2">
      <c r="A42">
        <v>1</v>
      </c>
    </row>
    <row r="43" spans="1:1" x14ac:dyDescent="0.2">
      <c r="A43">
        <v>4</v>
      </c>
    </row>
    <row r="44" spans="1:1" x14ac:dyDescent="0.2">
      <c r="A44">
        <v>3</v>
      </c>
    </row>
    <row r="45" spans="1:1" x14ac:dyDescent="0.2">
      <c r="A45">
        <v>1</v>
      </c>
    </row>
    <row r="46" spans="1:1" x14ac:dyDescent="0.2">
      <c r="A46">
        <v>8</v>
      </c>
    </row>
    <row r="47" spans="1:1" x14ac:dyDescent="0.2">
      <c r="A47">
        <v>7</v>
      </c>
    </row>
    <row r="48" spans="1:1" x14ac:dyDescent="0.2">
      <c r="A48">
        <v>3</v>
      </c>
    </row>
    <row r="49" spans="1:1" x14ac:dyDescent="0.2">
      <c r="A49">
        <v>2</v>
      </c>
    </row>
    <row r="50" spans="1:1" x14ac:dyDescent="0.2">
      <c r="A50">
        <v>2</v>
      </c>
    </row>
    <row r="51" spans="1:1" x14ac:dyDescent="0.2">
      <c r="A51">
        <v>3</v>
      </c>
    </row>
    <row r="52" spans="1:1" x14ac:dyDescent="0.2">
      <c r="A52">
        <v>5</v>
      </c>
    </row>
    <row r="53" spans="1:1" x14ac:dyDescent="0.2">
      <c r="A53">
        <v>7</v>
      </c>
    </row>
    <row r="54" spans="1:1" x14ac:dyDescent="0.2">
      <c r="A54">
        <v>6</v>
      </c>
    </row>
    <row r="55" spans="1:1" x14ac:dyDescent="0.2">
      <c r="A55">
        <v>4</v>
      </c>
    </row>
    <row r="56" spans="1:1" x14ac:dyDescent="0.2">
      <c r="A56">
        <v>4</v>
      </c>
    </row>
    <row r="57" spans="1:1" x14ac:dyDescent="0.2">
      <c r="A57">
        <v>4</v>
      </c>
    </row>
    <row r="58" spans="1:1" x14ac:dyDescent="0.2">
      <c r="A58">
        <v>3</v>
      </c>
    </row>
    <row r="59" spans="1:1" x14ac:dyDescent="0.2">
      <c r="A59">
        <v>2</v>
      </c>
    </row>
    <row r="60" spans="1:1" x14ac:dyDescent="0.2">
      <c r="A60">
        <v>4</v>
      </c>
    </row>
    <row r="61" spans="1:1" x14ac:dyDescent="0.2">
      <c r="A61">
        <v>5</v>
      </c>
    </row>
    <row r="62" spans="1:1" x14ac:dyDescent="0.2">
      <c r="A62">
        <v>4</v>
      </c>
    </row>
    <row r="63" spans="1:1" x14ac:dyDescent="0.2">
      <c r="A63">
        <v>2</v>
      </c>
    </row>
    <row r="64" spans="1:1" x14ac:dyDescent="0.2">
      <c r="A64">
        <v>1</v>
      </c>
    </row>
    <row r="65" spans="1:1" x14ac:dyDescent="0.2">
      <c r="A65">
        <v>0</v>
      </c>
    </row>
    <row r="66" spans="1:1" x14ac:dyDescent="0.2">
      <c r="A66">
        <v>3</v>
      </c>
    </row>
    <row r="67" spans="1:1" x14ac:dyDescent="0.2">
      <c r="A67">
        <v>3</v>
      </c>
    </row>
    <row r="68" spans="1:1" x14ac:dyDescent="0.2">
      <c r="A68">
        <v>5</v>
      </c>
    </row>
    <row r="69" spans="1:1" x14ac:dyDescent="0.2">
      <c r="A69">
        <v>2</v>
      </c>
    </row>
    <row r="70" spans="1:1" x14ac:dyDescent="0.2">
      <c r="A70">
        <v>2</v>
      </c>
    </row>
    <row r="71" spans="1:1" x14ac:dyDescent="0.2">
      <c r="A71">
        <v>0</v>
      </c>
    </row>
    <row r="72" spans="1:1" x14ac:dyDescent="0.2">
      <c r="A72">
        <v>3</v>
      </c>
    </row>
    <row r="73" spans="1:1" x14ac:dyDescent="0.2">
      <c r="A73">
        <v>3</v>
      </c>
    </row>
    <row r="74" spans="1:1" x14ac:dyDescent="0.2">
      <c r="A74">
        <v>5</v>
      </c>
    </row>
    <row r="75" spans="1:1" x14ac:dyDescent="0.2">
      <c r="A75">
        <v>4</v>
      </c>
    </row>
    <row r="76" spans="1:1" x14ac:dyDescent="0.2">
      <c r="A76">
        <v>4</v>
      </c>
    </row>
    <row r="77" spans="1:1" x14ac:dyDescent="0.2">
      <c r="A77">
        <v>2</v>
      </c>
    </row>
    <row r="78" spans="1:1" x14ac:dyDescent="0.2">
      <c r="A78">
        <v>4</v>
      </c>
    </row>
    <row r="79" spans="1:1" x14ac:dyDescent="0.2">
      <c r="A79">
        <v>1</v>
      </c>
    </row>
    <row r="80" spans="1:1" x14ac:dyDescent="0.2">
      <c r="A80">
        <v>2</v>
      </c>
    </row>
    <row r="81" spans="1:1" x14ac:dyDescent="0.2">
      <c r="A81">
        <v>3</v>
      </c>
    </row>
    <row r="82" spans="1:1" x14ac:dyDescent="0.2">
      <c r="A82">
        <v>2</v>
      </c>
    </row>
    <row r="83" spans="1:1" x14ac:dyDescent="0.2">
      <c r="A83">
        <v>4</v>
      </c>
    </row>
    <row r="84" spans="1:1" x14ac:dyDescent="0.2">
      <c r="A84">
        <v>2</v>
      </c>
    </row>
    <row r="85" spans="1:1" x14ac:dyDescent="0.2">
      <c r="A85">
        <v>5</v>
      </c>
    </row>
    <row r="86" spans="1:1" x14ac:dyDescent="0.2">
      <c r="A86">
        <v>3</v>
      </c>
    </row>
    <row r="87" spans="1:1" x14ac:dyDescent="0.2">
      <c r="A87">
        <v>2</v>
      </c>
    </row>
    <row r="88" spans="1:1" x14ac:dyDescent="0.2">
      <c r="A88">
        <v>2</v>
      </c>
    </row>
    <row r="89" spans="1:1" x14ac:dyDescent="0.2">
      <c r="A89">
        <v>2</v>
      </c>
    </row>
    <row r="90" spans="1:1" x14ac:dyDescent="0.2">
      <c r="A90">
        <v>2</v>
      </c>
    </row>
    <row r="91" spans="1:1" x14ac:dyDescent="0.2">
      <c r="A91">
        <v>5</v>
      </c>
    </row>
    <row r="92" spans="1:1" x14ac:dyDescent="0.2">
      <c r="A92">
        <v>4</v>
      </c>
    </row>
    <row r="93" spans="1:1" x14ac:dyDescent="0.2">
      <c r="A93">
        <v>5</v>
      </c>
    </row>
    <row r="94" spans="1:1" x14ac:dyDescent="0.2">
      <c r="A94">
        <v>4</v>
      </c>
    </row>
    <row r="95" spans="1:1" x14ac:dyDescent="0.2">
      <c r="A95">
        <v>4</v>
      </c>
    </row>
    <row r="96" spans="1:1" x14ac:dyDescent="0.2">
      <c r="A96">
        <v>4</v>
      </c>
    </row>
    <row r="97" spans="1:1" x14ac:dyDescent="0.2">
      <c r="A97">
        <v>2</v>
      </c>
    </row>
    <row r="98" spans="1:1" x14ac:dyDescent="0.2">
      <c r="A98">
        <v>2</v>
      </c>
    </row>
    <row r="99" spans="1:1" x14ac:dyDescent="0.2">
      <c r="A99">
        <v>3</v>
      </c>
    </row>
    <row r="100" spans="1:1" x14ac:dyDescent="0.2">
      <c r="A100">
        <v>3</v>
      </c>
    </row>
    <row r="101" spans="1:1" x14ac:dyDescent="0.2">
      <c r="A101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EBB87-D184-F84A-8E1D-E270E57DD7B4}">
  <dimension ref="A1:A5"/>
  <sheetViews>
    <sheetView workbookViewId="0">
      <selection activeCell="B5" sqref="B5"/>
    </sheetView>
  </sheetViews>
  <sheetFormatPr baseColWidth="10" defaultRowHeight="15" x14ac:dyDescent="0.2"/>
  <sheetData>
    <row r="1" spans="1:1" x14ac:dyDescent="0.2">
      <c r="A1" t="s">
        <v>2</v>
      </c>
    </row>
    <row r="2" spans="1:1" x14ac:dyDescent="0.2">
      <c r="A2" t="s">
        <v>3</v>
      </c>
    </row>
    <row r="3" spans="1:1" x14ac:dyDescent="0.2">
      <c r="A3" s="1">
        <v>148973</v>
      </c>
    </row>
    <row r="4" spans="1:1" x14ac:dyDescent="0.2">
      <c r="A4" t="s">
        <v>4</v>
      </c>
    </row>
    <row r="5" spans="1:1" x14ac:dyDescent="0.2">
      <c r="A5" s="1">
        <v>81294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Cohen</dc:creator>
  <cp:lastModifiedBy>Microsoft Office User</cp:lastModifiedBy>
  <dcterms:created xsi:type="dcterms:W3CDTF">2018-09-18T01:00:41Z</dcterms:created>
  <dcterms:modified xsi:type="dcterms:W3CDTF">2018-09-25T04:15:20Z</dcterms:modified>
</cp:coreProperties>
</file>