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05" windowWidth="18855" windowHeight="11985" tabRatio="455" activeTab="6"/>
  </bookViews>
  <sheets>
    <sheet name="ALL" sheetId="1" r:id="rId1"/>
    <sheet name="DOH" sheetId="9" r:id="rId2"/>
    <sheet name="LGU" sheetId="10" r:id="rId3"/>
    <sheet name="PRIV" sheetId="11" r:id="rId4"/>
    <sheet name="PRC" sheetId="7" r:id="rId5"/>
    <sheet name="CHARTS" sheetId="12" r:id="rId6"/>
    <sheet name="CHARTS 2" sheetId="13" r:id="rId7"/>
    <sheet name="BASIS FOR REAGENT" sheetId="14" state="hidden" r:id="rId8"/>
  </sheets>
  <calcPr calcId="124519"/>
</workbook>
</file>

<file path=xl/calcChain.xml><?xml version="1.0" encoding="utf-8"?>
<calcChain xmlns="http://schemas.openxmlformats.org/spreadsheetml/2006/main">
  <c r="H3" i="1"/>
  <c r="C3" i="13" s="1"/>
  <c r="A3" s="1"/>
  <c r="B4" s="1"/>
  <c r="B3"/>
  <c r="K148" i="1"/>
  <c r="K111"/>
  <c r="K89"/>
  <c r="K70"/>
  <c r="K52"/>
  <c r="K15"/>
  <c r="C2" i="11"/>
  <c r="B182" i="1" s="1"/>
  <c r="E2" i="9"/>
  <c r="H40" i="1"/>
  <c r="H146"/>
  <c r="H145"/>
  <c r="H168"/>
  <c r="H144"/>
  <c r="H78" l="1"/>
  <c r="H102" l="1"/>
  <c r="H68" l="1"/>
  <c r="H143" l="1"/>
  <c r="H142" l="1"/>
  <c r="H141" l="1"/>
  <c r="H101" l="1"/>
  <c r="H140" l="1"/>
  <c r="H139" l="1"/>
  <c r="H77" l="1"/>
  <c r="H138" l="1"/>
  <c r="H137"/>
  <c r="H100"/>
  <c r="H67" l="1"/>
  <c r="H136"/>
  <c r="K80" l="1"/>
  <c r="H87"/>
  <c r="H99" l="1"/>
  <c r="H76" l="1"/>
  <c r="H66" l="1"/>
  <c r="H65"/>
  <c r="H135" l="1"/>
  <c r="H98" l="1"/>
  <c r="H64"/>
  <c r="H63" l="1"/>
  <c r="H97" l="1"/>
  <c r="H134"/>
  <c r="H86"/>
  <c r="H62"/>
  <c r="H96" l="1"/>
  <c r="K104"/>
  <c r="H109" l="1"/>
  <c r="H108" l="1"/>
  <c r="H75" l="1"/>
  <c r="H85" l="1"/>
  <c r="K11"/>
  <c r="H95" l="1"/>
  <c r="H13" l="1"/>
  <c r="H167"/>
  <c r="H61"/>
  <c r="H60" l="1"/>
  <c r="H133" l="1"/>
  <c r="H59" l="1"/>
  <c r="H58" l="1"/>
  <c r="H132" l="1"/>
  <c r="H131"/>
  <c r="H57" l="1"/>
  <c r="H130" l="1"/>
  <c r="H129" l="1"/>
  <c r="H128" l="1"/>
  <c r="H56" l="1"/>
  <c r="H94" l="1"/>
  <c r="H126" l="1"/>
  <c r="H84" l="1"/>
  <c r="H125" l="1"/>
  <c r="H117"/>
  <c r="H104" l="1"/>
  <c r="H55" l="1"/>
  <c r="H107" l="1"/>
  <c r="H157" l="1"/>
  <c r="H158"/>
  <c r="H159"/>
  <c r="H160"/>
  <c r="H161"/>
  <c r="H162"/>
  <c r="H163"/>
  <c r="H164"/>
  <c r="H165"/>
  <c r="H166"/>
  <c r="H124"/>
  <c r="H123" l="1"/>
  <c r="H93" l="1"/>
  <c r="H74" l="1"/>
  <c r="H83" l="1"/>
  <c r="H122"/>
  <c r="H121" l="1"/>
  <c r="H120"/>
  <c r="H54" l="1"/>
  <c r="H119" l="1"/>
  <c r="H82"/>
  <c r="H118" l="1"/>
  <c r="H73" l="1"/>
  <c r="H39" l="1"/>
  <c r="H38" l="1"/>
  <c r="H37"/>
  <c r="H36" l="1"/>
  <c r="K170"/>
  <c r="K46"/>
  <c r="H35" l="1"/>
  <c r="H173"/>
  <c r="H34"/>
  <c r="H33" l="1"/>
  <c r="H48" l="1"/>
  <c r="H32"/>
  <c r="H53"/>
  <c r="H31"/>
  <c r="H172" l="1"/>
  <c r="H92" l="1"/>
  <c r="H30"/>
  <c r="H52"/>
  <c r="H29"/>
  <c r="K175"/>
  <c r="H176"/>
  <c r="H175"/>
  <c r="H81"/>
  <c r="K50" l="1"/>
  <c r="H50"/>
  <c r="H28" l="1"/>
  <c r="H27"/>
  <c r="H80"/>
  <c r="H47" l="1"/>
  <c r="H26"/>
  <c r="H12" l="1"/>
  <c r="H23"/>
  <c r="H25"/>
  <c r="D1" i="7" l="1"/>
  <c r="D1" i="11"/>
  <c r="D1" i="10"/>
  <c r="D1" i="9"/>
  <c r="H11" i="1" l="1"/>
  <c r="H22"/>
  <c r="H21"/>
  <c r="I3"/>
  <c r="G3"/>
  <c r="O2" i="12" s="1"/>
  <c r="F3" i="1"/>
  <c r="N2" i="12" s="1"/>
  <c r="E3" i="1"/>
  <c r="M2" i="12" s="1"/>
  <c r="D3" i="1"/>
  <c r="E21" i="13" s="1"/>
  <c r="G2" i="7" l="1"/>
  <c r="O110" i="12" s="1"/>
  <c r="F2" i="7"/>
  <c r="N110" i="12" s="1"/>
  <c r="E2" i="7"/>
  <c r="M110" i="12" s="1"/>
  <c r="G2" i="11"/>
  <c r="O84" i="12" s="1"/>
  <c r="F2" i="11"/>
  <c r="N84" i="12" s="1"/>
  <c r="E2" i="11"/>
  <c r="M84" i="12" s="1"/>
  <c r="G2" i="10"/>
  <c r="O57" i="12" s="1"/>
  <c r="F2" i="10"/>
  <c r="N57" i="12" s="1"/>
  <c r="E2" i="10"/>
  <c r="M57" i="12" s="1"/>
  <c r="G2" i="9"/>
  <c r="O30" i="12" s="1"/>
  <c r="F2" i="9"/>
  <c r="N30" i="12" s="1"/>
  <c r="M30"/>
  <c r="D2" i="7"/>
  <c r="D21" i="13" s="1"/>
  <c r="D22" s="1"/>
  <c r="D2" i="11"/>
  <c r="C21" i="13" s="1"/>
  <c r="C22" s="1"/>
  <c r="D2" i="9"/>
  <c r="A21" i="13" s="1"/>
  <c r="A22" s="1"/>
  <c r="D2" i="10"/>
  <c r="B21" i="13" s="1"/>
  <c r="B22" s="1"/>
  <c r="H20" i="1" l="1"/>
  <c r="H19"/>
  <c r="H171"/>
  <c r="H18"/>
  <c r="H179"/>
  <c r="H178"/>
  <c r="H170"/>
  <c r="H149"/>
  <c r="H150"/>
  <c r="H151"/>
  <c r="H152"/>
  <c r="H153"/>
  <c r="H154"/>
  <c r="H155"/>
  <c r="H156"/>
  <c r="H148"/>
  <c r="H112"/>
  <c r="H113"/>
  <c r="H114"/>
  <c r="H115"/>
  <c r="H116"/>
  <c r="H111"/>
  <c r="H105"/>
  <c r="H106"/>
  <c r="H90"/>
  <c r="H89"/>
  <c r="H91"/>
  <c r="H71"/>
  <c r="H72"/>
  <c r="H70"/>
  <c r="H46"/>
  <c r="H43"/>
  <c r="H44"/>
  <c r="H42"/>
  <c r="H16"/>
  <c r="H17"/>
  <c r="H15"/>
  <c r="H9"/>
  <c r="H8"/>
  <c r="H6"/>
  <c r="H5"/>
  <c r="H41" l="1"/>
  <c r="H45"/>
  <c r="H49"/>
  <c r="H79"/>
  <c r="H103"/>
  <c r="H110"/>
  <c r="H147"/>
  <c r="H174"/>
  <c r="K178"/>
  <c r="K42"/>
  <c r="K8"/>
  <c r="K5"/>
  <c r="H2" i="10"/>
  <c r="C2"/>
  <c r="C2" i="9"/>
  <c r="C2" i="7"/>
  <c r="K3" i="1" l="1"/>
  <c r="H2" i="11"/>
  <c r="J2"/>
  <c r="I2"/>
  <c r="I2" i="10"/>
  <c r="J2"/>
  <c r="I2" i="9"/>
  <c r="H2"/>
  <c r="J2"/>
  <c r="H2" i="7"/>
  <c r="J2"/>
  <c r="I2"/>
  <c r="C3" i="1" l="1"/>
  <c r="J52" s="1"/>
  <c r="J50" l="1"/>
  <c r="J175"/>
  <c r="J11"/>
  <c r="J80"/>
  <c r="J170"/>
  <c r="J111"/>
  <c r="J89"/>
  <c r="J70"/>
  <c r="J42"/>
  <c r="J8"/>
  <c r="J178"/>
  <c r="J148"/>
  <c r="J104"/>
  <c r="J46"/>
  <c r="J15"/>
  <c r="J5"/>
  <c r="J3" l="1"/>
  <c r="L3"/>
  <c r="N3"/>
  <c r="M3"/>
  <c r="C4" i="13" l="1"/>
</calcChain>
</file>

<file path=xl/comments1.xml><?xml version="1.0" encoding="utf-8"?>
<comments xmlns="http://schemas.openxmlformats.org/spreadsheetml/2006/main">
  <authors>
    <author>MJ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OLD VALUES
964
758
206
0
766
198
updated on
march 7, 2017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NOT SURE IF PRIV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6" authorId="0">
      <text>
        <r>
          <rPr>
            <b/>
            <sz val="9"/>
            <color indexed="81"/>
            <rFont val="Tahoma"/>
            <family val="2"/>
          </rPr>
          <t>BLANK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Gobvernment
Dept. of National Defence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FOR REVIEW!
NO 1ST TIME??
NO REPLACEMENT??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26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3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3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3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3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3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3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3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3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5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5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I71" authorId="0">
      <text>
        <r>
          <rPr>
            <b/>
            <sz val="9"/>
            <color indexed="81"/>
            <rFont val="Tahoma"/>
            <family val="2"/>
          </rPr>
          <t>LEFT BLANK</t>
        </r>
      </text>
    </comment>
    <comment ref="E8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8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8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I90" authorId="0">
      <text>
        <r>
          <rPr>
            <b/>
            <sz val="9"/>
            <color indexed="81"/>
            <rFont val="Tahoma"/>
            <family val="2"/>
          </rPr>
          <t>LEFT BLANK</t>
        </r>
      </text>
    </comment>
    <comment ref="B91" authorId="0">
      <text>
        <r>
          <rPr>
            <b/>
            <sz val="9"/>
            <color indexed="81"/>
            <rFont val="Tahoma"/>
            <family val="2"/>
          </rPr>
          <t>CANT FIND WHAT REGION FOR THIS BSF</t>
        </r>
      </text>
    </comment>
    <comment ref="E9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9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9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NOT SURE IF PRIV</t>
        </r>
      </text>
    </comment>
    <comment ref="E9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9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9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0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0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0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1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1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1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B112" authorId="0">
      <text>
        <r>
          <rPr>
            <b/>
            <sz val="9"/>
            <color indexed="81"/>
            <rFont val="Tahoma"/>
            <family val="2"/>
          </rPr>
          <t>MJ:</t>
        </r>
        <r>
          <rPr>
            <sz val="9"/>
            <color indexed="81"/>
            <rFont val="Tahoma"/>
            <family val="2"/>
          </rPr>
          <t xml:space="preserve">
UPDATE THIS RECORD!</t>
        </r>
      </text>
    </comment>
    <comment ref="E11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1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1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1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1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1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1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16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16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1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1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1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1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1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1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1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2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2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2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2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2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2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26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26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26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I127" authorId="0">
      <text>
        <r>
          <rPr>
            <b/>
            <sz val="9"/>
            <color indexed="81"/>
            <rFont val="Tahoma"/>
            <family val="2"/>
          </rPr>
          <t>MJ: (41) first time</t>
        </r>
        <r>
          <rPr>
            <sz val="9"/>
            <color indexed="81"/>
            <rFont val="Tahoma"/>
            <family val="2"/>
          </rPr>
          <t xml:space="preserve">
incorrect first time donor data</t>
        </r>
      </text>
    </comment>
    <comment ref="B128" authorId="0">
      <text>
        <r>
          <rPr>
            <b/>
            <sz val="9"/>
            <color indexed="81"/>
            <rFont val="Tahoma"/>
            <family val="2"/>
          </rPr>
          <t>RE-CHECK IF ITS REALY PRIVATE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RE-CHECK IF ITS REALY PRIVATE</t>
        </r>
      </text>
    </comment>
    <comment ref="E12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2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2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3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3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3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3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3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3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3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3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3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3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3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3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4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4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4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4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4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4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4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4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4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4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4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4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4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4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4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4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4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4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46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46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46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4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4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4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I149" authorId="0">
      <text>
        <r>
          <rPr>
            <b/>
            <sz val="9"/>
            <color indexed="81"/>
            <rFont val="Tahoma"/>
            <family val="2"/>
          </rPr>
          <t>LEFT BLANK</t>
        </r>
      </text>
    </comment>
    <comment ref="E15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5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5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I151" authorId="0">
      <text>
        <r>
          <rPr>
            <b/>
            <sz val="9"/>
            <color indexed="81"/>
            <rFont val="Tahoma"/>
            <family val="2"/>
          </rPr>
          <t>LEFT BLANK</t>
        </r>
      </text>
    </comment>
    <comment ref="E15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5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5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5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5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5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B154" authorId="0">
      <text>
        <r>
          <rPr>
            <b/>
            <sz val="9"/>
            <color indexed="81"/>
            <rFont val="Tahoma"/>
            <family val="2"/>
          </rPr>
          <t>NOT SURE IF PRIV</t>
        </r>
      </text>
    </comment>
    <comment ref="E15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5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5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B155" authorId="0">
      <text>
        <r>
          <rPr>
            <b/>
            <sz val="9"/>
            <color indexed="81"/>
            <rFont val="Tahoma"/>
            <family val="2"/>
          </rPr>
          <t>NOT SURE IF PRIV</t>
        </r>
      </text>
    </comment>
    <comment ref="E15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5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5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5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5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5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5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5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5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5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5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6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6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6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6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6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6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6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6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6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6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6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</commentList>
</comments>
</file>

<file path=xl/comments2.xml><?xml version="1.0" encoding="utf-8"?>
<comments xmlns="http://schemas.openxmlformats.org/spreadsheetml/2006/main">
  <authors>
    <author>MJ</author>
  </authors>
  <commentList>
    <comment ref="A4" authorId="0">
      <text>
        <r>
          <rPr>
            <sz val="9"/>
            <color indexed="81"/>
            <rFont val="Tahoma"/>
            <family val="2"/>
          </rPr>
          <t xml:space="preserve">NOT SURE
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Gobvernment
Dept. of National Defence</t>
        </r>
      </text>
    </comment>
    <comment ref="E3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3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3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3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3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3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</commentList>
</comments>
</file>

<file path=xl/comments3.xml><?xml version="1.0" encoding="utf-8"?>
<comments xmlns="http://schemas.openxmlformats.org/spreadsheetml/2006/main">
  <authors>
    <author>MJ</author>
  </authors>
  <commentList>
    <comment ref="E1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3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3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3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3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36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36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36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3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3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3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3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3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3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3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3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3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4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4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4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4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4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4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OLD VALUES
964
758
206
0
766
198
updated on
march 7, 2017</t>
        </r>
      </text>
    </comment>
  </commentList>
</comments>
</file>

<file path=xl/comments4.xml><?xml version="1.0" encoding="utf-8"?>
<comments xmlns="http://schemas.openxmlformats.org/spreadsheetml/2006/main">
  <authors>
    <author>MJ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BLANK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2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2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4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4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NOT SURE IF PRIV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4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4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5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5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56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5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5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5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5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5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5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5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5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5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6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6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6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6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6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6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6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6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>RE-CHECK IF ITS REALY PRIVATE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>RE-CHECK IF ITS REALY PRIVATE</t>
        </r>
      </text>
    </comment>
    <comment ref="E66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6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6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6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6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6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6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6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6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6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7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7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7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7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7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7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7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7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7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7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7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7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7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7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7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7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7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7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8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8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8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8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8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8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</commentList>
</comments>
</file>

<file path=xl/sharedStrings.xml><?xml version="1.0" encoding="utf-8"?>
<sst xmlns="http://schemas.openxmlformats.org/spreadsheetml/2006/main" count="730" uniqueCount="223">
  <si>
    <t>REGION</t>
  </si>
  <si>
    <t>BSF</t>
  </si>
  <si>
    <t>#</t>
  </si>
  <si>
    <t>VOLUNTARY (2.6.1)</t>
  </si>
  <si>
    <t>FAMILY/ REPLACEMENT DONOR (2.6.2)</t>
  </si>
  <si>
    <t>PAID DONATIONS (2.6.3)</t>
  </si>
  <si>
    <t>PERCENTAGE PER REGION BASED ON TOTAL DONATION</t>
  </si>
  <si>
    <t># OF BSF with BSI REPORT PER REGION</t>
  </si>
  <si>
    <t>VOLUNTARY</t>
  </si>
  <si>
    <t>FAMILY</t>
  </si>
  <si>
    <t>PAID</t>
  </si>
  <si>
    <t xml:space="preserve">MCU-FDTMF INC. </t>
  </si>
  <si>
    <t>NCR</t>
  </si>
  <si>
    <t>REGION 2</t>
  </si>
  <si>
    <t>Providenc Hospital Inc.</t>
  </si>
  <si>
    <t>ALFREDO E. MARAÑON SR. MEMORIAL DISTRICT HOSPITAL</t>
  </si>
  <si>
    <t>REGION 6</t>
  </si>
  <si>
    <t>BAGUIO MEDICAL CENTER</t>
  </si>
  <si>
    <t>CAR</t>
  </si>
  <si>
    <t>BAGUIO GENERAL HOSPITAL AND MEDICAL CENTER</t>
  </si>
  <si>
    <t>Bailan District Hospital Clinical Laboratory</t>
  </si>
  <si>
    <t>Borja Family Hospital Corporation</t>
  </si>
  <si>
    <t>REGION 7</t>
  </si>
  <si>
    <t>REGION 5</t>
  </si>
  <si>
    <t>Cabredo General Hospital</t>
  </si>
  <si>
    <t>REGION 4A</t>
  </si>
  <si>
    <t>COMMUNITY GENERAL HOSPITAL OF SAN PABLO CITY INC.</t>
  </si>
  <si>
    <t xml:space="preserve">CULASI DISTRICT HOSPITAL </t>
  </si>
  <si>
    <t>REGION 4B</t>
  </si>
  <si>
    <t>ARMM</t>
  </si>
  <si>
    <t>Datu Halun Sakilan Memorial Hospital Blood Bank</t>
  </si>
  <si>
    <t>DON RAMON TUGBANG MEDICAL CENTER, INC.</t>
  </si>
  <si>
    <t>DR. AMANDO D. COPE MEMORIAL HOSPITAL, INC</t>
  </si>
  <si>
    <t>DR. RAFAEL S. TUMBOKON MEMORIAL HOSPITAL</t>
  </si>
  <si>
    <t>DR. RICARDO S. PROVIDO SR. MEMORIAL DISTRICT HOSPITAL</t>
  </si>
  <si>
    <t>Jesus M. Colmenares District Hospital</t>
  </si>
  <si>
    <t>Lorenzo D. Zayco District Hospital</t>
  </si>
  <si>
    <t>Lourdes Hospital</t>
  </si>
  <si>
    <t>REGION 10</t>
  </si>
  <si>
    <t>Mayor Hilarion A. Ramiro Sr. Medical Center</t>
  </si>
  <si>
    <t>MAYOR HILARION A. RAMIRO SR. REGIONAL TRAINING &amp;TEACHING HOSPITAL</t>
  </si>
  <si>
    <t>REGION 11</t>
  </si>
  <si>
    <t>Medical Mission Group Hospital and Health Services  Cooperative of Davao</t>
  </si>
  <si>
    <t>MISAMIS OCCIDENTAL PROVINCIAL HOSPITAL</t>
  </si>
  <si>
    <t>Sulu Provincial Hospital</t>
  </si>
  <si>
    <t>OCCIDENTAL MINDORO PROVINCIAL HOSPITAL</t>
  </si>
  <si>
    <t>Philippine Red Cross, Negros Occidental - Bacolod City Chapter</t>
  </si>
  <si>
    <t>ROMBLON PROVINCIAL HOSPITAL</t>
  </si>
  <si>
    <t>SAN CARLOS CITY HOSPITAL</t>
  </si>
  <si>
    <t>St. John Hospital, Inc (GOA)</t>
  </si>
  <si>
    <t>St. Martin de Porres Charity Hospital</t>
  </si>
  <si>
    <t>TAGAYTAY MEDICAL CENTER</t>
  </si>
  <si>
    <t>De Vera Medical Center</t>
  </si>
  <si>
    <t>Dr. Jose Rizal Memorial Hospital</t>
  </si>
  <si>
    <t>REGION 9</t>
  </si>
  <si>
    <t>OUR LADY MEDIATRIX HOSPITAL</t>
  </si>
  <si>
    <t>Philippine Red Cross Zamboanga Chapter</t>
  </si>
  <si>
    <t>USI-Mother Seton Hospital</t>
  </si>
  <si>
    <t xml:space="preserve">REGION 6 </t>
  </si>
  <si>
    <t>FIRST TIME DONORS</t>
  </si>
  <si>
    <t>REPEAT DONOR</t>
  </si>
  <si>
    <t>Allied Care Experts (ACE) Medical Center - Valenzuela</t>
  </si>
  <si>
    <t>Region 6</t>
  </si>
  <si>
    <t>DON JOSE S. MONFORT MEDICAL CENTER EXTENSION HOSPITAL</t>
  </si>
  <si>
    <t>MAMBUSAO DISTRICT HOSPITAL</t>
  </si>
  <si>
    <t>Ramon D. Duremdes District Hospital</t>
  </si>
  <si>
    <t>Ramon Tabiana Memorial District Hospital</t>
  </si>
  <si>
    <t>Region 7</t>
  </si>
  <si>
    <t>UNIVERSITY OF CEBU MEDICAL CENTER</t>
  </si>
  <si>
    <t>DON SALVADOR BENEDICTO MEMORIAL DISTRICT HOSPITAL</t>
  </si>
  <si>
    <t>FEU-NRMF Medical Center</t>
  </si>
  <si>
    <t>Las Pinas General Hospital &amp; Satellite Trauma Center</t>
  </si>
  <si>
    <t>VALLADOLID DISTRICT HOSPITAL</t>
  </si>
  <si>
    <t>Manila Doctors Hospital</t>
  </si>
  <si>
    <t>Amang Rodriguez Memorial Medical Center</t>
  </si>
  <si>
    <t>CARAGA</t>
  </si>
  <si>
    <t>Caraga Regional Hospital</t>
  </si>
  <si>
    <t>Jecsons Medical Center</t>
  </si>
  <si>
    <t>VETERANS MEMORIAL MEDICAL CENTER</t>
  </si>
  <si>
    <t>EAST AVENUE MEDICAL CENTER</t>
  </si>
  <si>
    <t>Philippine Red Cross - National Blood Center (Manila)</t>
  </si>
  <si>
    <t>ADELA SERRA TY MEMORIAL MEDICAL CENTER</t>
  </si>
  <si>
    <t>Marikina Valley Medical Center</t>
  </si>
  <si>
    <t>PEEDO DAVAO DEL NORTE BLOOD CENTER</t>
  </si>
  <si>
    <t>Region 3</t>
  </si>
  <si>
    <t>PASCUAL GENERAL HOSPITAL</t>
  </si>
  <si>
    <t>RIZAL MEDICAL CENTER</t>
  </si>
  <si>
    <t>DOH - Voluntary, Family/Replacement and Paid Donations</t>
  </si>
  <si>
    <t>LGU - Voluntary, Family/Replacement and Paid Donations</t>
  </si>
  <si>
    <t>PRIV - Voluntary, Family/Replacement and Paid Donations</t>
  </si>
  <si>
    <t>PRC - Voluntary, Family/Replacement and Paid Donations</t>
  </si>
  <si>
    <t>donations were collected from first-time voluntary non-remunerated donors</t>
  </si>
  <si>
    <t>repeat donors</t>
  </si>
  <si>
    <t>DOH</t>
  </si>
  <si>
    <t>LGU</t>
  </si>
  <si>
    <t xml:space="preserve">PRIV </t>
  </si>
  <si>
    <t>PRC</t>
  </si>
  <si>
    <t>TOTAL</t>
  </si>
  <si>
    <t>V</t>
  </si>
  <si>
    <t>R</t>
  </si>
  <si>
    <t>P</t>
  </si>
  <si>
    <t>National - Voluntary, Family/Replacement and Paid Donations</t>
  </si>
  <si>
    <t>REGION 12</t>
  </si>
  <si>
    <t>KIDAPAWAN CITY BLOOD CENTER</t>
  </si>
  <si>
    <t>CENTRAL LUZON DOCTORS HOSPITAL</t>
  </si>
  <si>
    <t>REGION 8</t>
  </si>
  <si>
    <t>Eastern Samar Provincial Hospital</t>
  </si>
  <si>
    <t>Region 8</t>
  </si>
  <si>
    <t>Eastern Visayas Regional Medical Center</t>
  </si>
  <si>
    <t>Makati Medical Center</t>
  </si>
  <si>
    <t>REGION 1</t>
  </si>
  <si>
    <t>PANGASINAN DOCTORS HOSPITAL</t>
  </si>
  <si>
    <t>The Doctors Hospital, Inc</t>
  </si>
  <si>
    <t>United Doctors Medical Center</t>
  </si>
  <si>
    <t>Adventist Medical Center – Bacolod</t>
  </si>
  <si>
    <t>BATANGAS MEDICAL CENTER</t>
  </si>
  <si>
    <t>GOV. CELESTINO GALLARES MEMORIAL HOSPITAL</t>
  </si>
  <si>
    <t>SAN JUAN MEDICAL CENTER</t>
  </si>
  <si>
    <t>WESTERN PANGASINAN DISTRICT HOSPITAL</t>
  </si>
  <si>
    <t>BLOOD SERVICE FACILITY                </t>
  </si>
  <si>
    <t xml:space="preserve">  TOTAL DONATION</t>
  </si>
  <si>
    <t>CARAGA Regional Hospital    </t>
  </si>
  <si>
    <t xml:space="preserve">  6,423</t>
  </si>
  <si>
    <t>Philippine Blood Center                        </t>
  </si>
  <si>
    <t>Davao Blood Center</t>
  </si>
  <si>
    <t>Region 7 Blood Center</t>
  </si>
  <si>
    <t>remarks</t>
  </si>
  <si>
    <t>2016 BSI report</t>
  </si>
  <si>
    <t>2015 BSI report</t>
  </si>
  <si>
    <t>Bicol Region Blood Center</t>
  </si>
  <si>
    <t>2014 BSI report</t>
  </si>
  <si>
    <t>partial unofficial (data from testing section)</t>
  </si>
  <si>
    <t>CAPITOL MEDICAL CENTER</t>
  </si>
  <si>
    <t>DAVAO BLOOD CENTER</t>
  </si>
  <si>
    <t>DE LOS SANTOS MEDICAL CENTER</t>
  </si>
  <si>
    <t>GOV. VALERIANO M. GATUSLAO MEMORIAL HOSPITAL</t>
  </si>
  <si>
    <t>PHILIPPINE BLOOD CENTER</t>
  </si>
  <si>
    <t>REGION 7 BLOOD CENTER</t>
  </si>
  <si>
    <t>ST. VICTORIA HOSPITAL</t>
  </si>
  <si>
    <r>
      <t xml:space="preserve">BLOOD SAFETY INDICATOR REPORT 2016 - </t>
    </r>
    <r>
      <rPr>
        <sz val="12"/>
        <color theme="1"/>
        <rFont val="Calibri"/>
        <family val="2"/>
        <scheme val="minor"/>
      </rPr>
      <t>(LIST OF BSF WITH OFFICIAL BSI REPORT 2016)</t>
    </r>
  </si>
  <si>
    <t>OSPITAL NG MAKATI</t>
  </si>
  <si>
    <t>VILLAROSA HOSPITAL INC</t>
  </si>
  <si>
    <t>METROPOLITAN MEDICAL CENTER</t>
  </si>
  <si>
    <t>NOVALICHES DISTRICT HOSPITAL</t>
  </si>
  <si>
    <t>ADVENTIST HOSPITAL INC - SANTIAGO CITY</t>
  </si>
  <si>
    <t>AGO GENERAL HOSPITAL</t>
  </si>
  <si>
    <t>ALBAY DOCTORS HOSPITAL</t>
  </si>
  <si>
    <t>ALLIED CARE EXPERTS MEDICAL CENTER - BALIUAG</t>
  </si>
  <si>
    <t>AQUINAS UNIVERSITY HOSPITAL FOUNDATION, INC</t>
  </si>
  <si>
    <t>BETHANY HOSPITAL, INC</t>
  </si>
  <si>
    <t>BICOL REGIONAL BLOOD CENTER</t>
  </si>
  <si>
    <t>BICOL REGIONAL TRAINING AND TEACHING HOSPITAL</t>
  </si>
  <si>
    <t>BICOL SANITARIUM</t>
  </si>
  <si>
    <t>BULACAN PROVINCIAL BLOOD CENTER</t>
  </si>
  <si>
    <t>CAGAYAN VALLEY MEDICAL CENTER</t>
  </si>
  <si>
    <t>CALAMBA MEDICAL CENTER</t>
  </si>
  <si>
    <t>CAMARINES NORTE PROVINCIAL HOSPITAL</t>
  </si>
  <si>
    <t>CATAINGAN DISTRICT HOSPITAL</t>
  </si>
  <si>
    <t>CORAZON L. MONTELIBANO MEMORIAL REGIONAL HOSPITAL</t>
  </si>
  <si>
    <t>CULION SANITARIUM AND GENERAL HOSPITAL</t>
  </si>
  <si>
    <t>DAGUPAN DOCTORS VILLAFLOR MEMORIAL HOSPITAL</t>
  </si>
  <si>
    <t>DAMIAN REYES PROVINCIAL HOSPITAL</t>
  </si>
  <si>
    <t>DR. FERNANDO B. DURAN SR MEMORIAL HOSPITAL</t>
  </si>
  <si>
    <t>DR. PAULINO J. GARCIA MEM. RES. &amp; MEDICAL CENTER</t>
  </si>
  <si>
    <t>EASTERN BICOL MEDICAL CENTER</t>
  </si>
  <si>
    <t>GENERAL EMILIO AGUINALDO MEMORIAL HOSPITAL</t>
  </si>
  <si>
    <t>ILOCOS TRAINING AND REGIONAL MEDICAL CENTER</t>
  </si>
  <si>
    <t>IMMACULATE HEART OF MARY HOSPITAL, INC</t>
  </si>
  <si>
    <t>JAIME B. BARCES MEMORIAL HOSPITAL</t>
  </si>
  <si>
    <t>JOSEFINA BELMONTE DURAN MEMORIAL DISTRICT HOSPITAL</t>
  </si>
  <si>
    <t>JUAN M. ALBERTO MEMORIAL DISTRICT HOSPITAL</t>
  </si>
  <si>
    <t>LA UNION MEDICAL CENTER</t>
  </si>
  <si>
    <t>LABO DISTRICT HOSPITAL</t>
  </si>
  <si>
    <t>LEON HERNANDEZ MEMORIAL HOSPITAL</t>
  </si>
  <si>
    <t>LORMA MEDICAL CENTER</t>
  </si>
  <si>
    <t>MARIANO MARCOS MEMORIAL HOSPITAL AND MEDICAL CENTER</t>
  </si>
  <si>
    <t>MASBATE PROVINCIAL HOSPITAL</t>
  </si>
  <si>
    <t>MEDICAL CENTRUM DAGUPAN</t>
  </si>
  <si>
    <t>NAZARETH GENERAL HOSPITAL</t>
  </si>
  <si>
    <t>NEGROS FIRST PROVINCIAL BLOOD CENTER</t>
  </si>
  <si>
    <t>NEW BAYUGAN MEDICAL HOSPITAL</t>
  </si>
  <si>
    <t>NEW SINAI MDI HOSPITAL</t>
  </si>
  <si>
    <t>NUEVA ECIJA GOOD SAMARITAN HEALTH SYSTEM INC</t>
  </si>
  <si>
    <t>NUEVA VIZCAYA PROVINCIAL HOSPITAL</t>
  </si>
  <si>
    <t>ORIENTAL MINDORO PROVINCIAL HOSPITAL</t>
  </si>
  <si>
    <t>PAGSANJAN MEDICAL CLINIC AND GENERAL HOSPITAL</t>
  </si>
  <si>
    <t>PANGASINAN PROVINCIAL HOSPITAL</t>
  </si>
  <si>
    <t>PRC - BULACAN CHAPTER</t>
  </si>
  <si>
    <t>PRC - CAMARINES NORTE</t>
  </si>
  <si>
    <t>PRC - CAVITE CHAPTER</t>
  </si>
  <si>
    <t>PRC - LA UNION SAN FERNANDO CITY CHAPTER</t>
  </si>
  <si>
    <t>PRC - ILOCOS NORTE CHAPTER</t>
  </si>
  <si>
    <t>PRC - LAGUNA CHAPTER</t>
  </si>
  <si>
    <t>PRC - MASBATE CHAPTER.</t>
  </si>
  <si>
    <t>PRC - NUEVA VIZCAYA CHAPTER</t>
  </si>
  <si>
    <t>PRC - PALAWAN CHAPTER</t>
  </si>
  <si>
    <t>PRC - PANGASINAN CHAPTER (URDANETA BRANCH)</t>
  </si>
  <si>
    <t>PRC - PANGASINAN CHAPTER</t>
  </si>
  <si>
    <t>PRC - QUIRINO CHAPTER</t>
  </si>
  <si>
    <t>PRC - SAN PABLO CITY CHAPTER</t>
  </si>
  <si>
    <t>PREMIERE MEDICAL CENTER</t>
  </si>
  <si>
    <t>RAPU-RAPU DISTRICT HOSPITAL</t>
  </si>
  <si>
    <t>REGION 1 MEDICAL CENTER</t>
  </si>
  <si>
    <t>SAN PABLO COLLEGES MEDICAL CENTER</t>
  </si>
  <si>
    <t>SANTISSIMA TRINIDAD HOSPITAL OF DAET</t>
  </si>
  <si>
    <t>SORSOGON MEDICAL MISSION GROUP HOSPITAL AND HEALTH SERVICES COOPERATIVE</t>
  </si>
  <si>
    <t>SOUTHERN ISABELA GENERAL HOSPITAL</t>
  </si>
  <si>
    <t>ST PETER AND PAUL HOSPITAL</t>
  </si>
  <si>
    <t>ST. JOHN HOSPITAL INC</t>
  </si>
  <si>
    <t>STA. ROSA HOSPITAL &amp; MEDICAL CENTER</t>
  </si>
  <si>
    <t>STO. NIÑO HOSPITAL</t>
  </si>
  <si>
    <t>TABACO COLLEGE HOSPITAL</t>
  </si>
  <si>
    <t>TANCHULING GENERAL HOSPITAL, INC</t>
  </si>
  <si>
    <t>THE MEDICAL CITY PANGASINAN</t>
  </si>
  <si>
    <t>UNIVERSITY OF PERPETUAL HELP DR. JOSE G. TAMAYO MEDICAL CENTER</t>
  </si>
  <si>
    <t>VETERANS REGIONAL HOSPITAL</t>
  </si>
  <si>
    <t>VIGA DISTRICT HOSPITAL</t>
  </si>
  <si>
    <t>PRC - WESTERN VISAYAS REGIONAL BLOOD CENTER</t>
  </si>
  <si>
    <t>ZIGA MEMORIAL DISTRICT HOSPITAL</t>
  </si>
  <si>
    <t>PANDAN DISTRICT HOSPITAL</t>
  </si>
  <si>
    <t>GAT ANDRES BONIFACIO MEMORIAL MEDICAL CENTER</t>
  </si>
  <si>
    <r>
      <t>TOTAL DONATION (3.7)</t>
    </r>
    <r>
      <rPr>
        <b/>
        <i/>
        <sz val="12"/>
        <color theme="0" tint="-0.14999847407452621"/>
        <rFont val="Calibri"/>
        <family val="2"/>
        <scheme val="minor"/>
      </rPr>
      <t xml:space="preserve">  with apheresis donation as of  Decemeber 29, 2017</t>
    </r>
  </si>
  <si>
    <t>PRC - Santiago Chapter</t>
  </si>
</sst>
</file>

<file path=xl/styles.xml><?xml version="1.0" encoding="utf-8"?>
<styleSheet xmlns="http://schemas.openxmlformats.org/spreadsheetml/2006/main">
  <numFmts count="1">
    <numFmt numFmtId="164" formatCode="0.0%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i/>
      <sz val="12"/>
      <color theme="0" tint="-0.1499984740745262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2"/>
      <color rgb="FF3333FF"/>
      <name val="Calibri"/>
      <family val="2"/>
      <scheme val="minor"/>
    </font>
    <font>
      <i/>
      <sz val="12"/>
      <color theme="1" tint="0.1499984740745262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Arial"/>
      <family val="2"/>
    </font>
    <font>
      <b/>
      <i/>
      <sz val="11"/>
      <color theme="0" tint="-0.1499984740745262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1"/>
      <color rgb="FFFF0000"/>
      <name val="Arial"/>
      <family val="2"/>
    </font>
    <font>
      <i/>
      <sz val="1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Arial"/>
      <family val="2"/>
    </font>
    <font>
      <b/>
      <sz val="11"/>
      <color theme="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C66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3" fontId="10" fillId="4" borderId="3" xfId="0" applyNumberFormat="1" applyFont="1" applyFill="1" applyBorder="1" applyAlignment="1">
      <alignment horizontal="center" vertical="center"/>
    </xf>
    <xf numFmtId="3" fontId="10" fillId="4" borderId="1" xfId="0" applyNumberFormat="1" applyFont="1" applyFill="1" applyBorder="1" applyAlignment="1">
      <alignment horizontal="center" vertical="center"/>
    </xf>
    <xf numFmtId="164" fontId="9" fillId="4" borderId="4" xfId="1" applyNumberFormat="1" applyFont="1" applyFill="1" applyBorder="1" applyAlignment="1">
      <alignment horizontal="center" vertical="center"/>
    </xf>
    <xf numFmtId="10" fontId="11" fillId="4" borderId="5" xfId="1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3" fontId="12" fillId="0" borderId="6" xfId="0" applyNumberFormat="1" applyFont="1" applyBorder="1" applyAlignment="1">
      <alignment horizontal="center" vertical="center"/>
    </xf>
    <xf numFmtId="164" fontId="11" fillId="4" borderId="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7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3" fontId="12" fillId="0" borderId="10" xfId="0" applyNumberFormat="1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3" fontId="12" fillId="0" borderId="13" xfId="0" applyNumberFormat="1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3" fontId="12" fillId="0" borderId="1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/>
    <xf numFmtId="0" fontId="7" fillId="0" borderId="6" xfId="0" applyFont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164" fontId="11" fillId="0" borderId="0" xfId="1" applyNumberFormat="1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3" fontId="12" fillId="0" borderId="0" xfId="0" applyNumberFormat="1" applyFont="1" applyBorder="1" applyAlignment="1">
      <alignment horizontal="center" vertical="center"/>
    </xf>
    <xf numFmtId="0" fontId="17" fillId="5" borderId="0" xfId="0" applyFont="1" applyFill="1" applyAlignment="1">
      <alignment horizontal="center" vertical="center" wrapText="1"/>
    </xf>
    <xf numFmtId="0" fontId="17" fillId="8" borderId="0" xfId="0" applyFont="1" applyFill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3" fontId="12" fillId="0" borderId="20" xfId="0" applyNumberFormat="1" applyFont="1" applyBorder="1" applyAlignment="1">
      <alignment horizontal="center" vertical="center"/>
    </xf>
    <xf numFmtId="0" fontId="17" fillId="9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3" fontId="12" fillId="0" borderId="19" xfId="0" applyNumberFormat="1" applyFont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7" fillId="7" borderId="19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3" fontId="19" fillId="4" borderId="3" xfId="0" applyNumberFormat="1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9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21" fillId="0" borderId="0" xfId="1" applyNumberFormat="1" applyFont="1" applyAlignment="1">
      <alignment horizontal="center" vertical="center"/>
    </xf>
    <xf numFmtId="10" fontId="21" fillId="0" borderId="0" xfId="1" applyNumberFormat="1" applyFont="1" applyAlignment="1">
      <alignment horizontal="center" vertical="center" wrapText="1"/>
    </xf>
    <xf numFmtId="10" fontId="21" fillId="0" borderId="0" xfId="1" applyNumberFormat="1" applyFont="1"/>
    <xf numFmtId="0" fontId="22" fillId="0" borderId="0" xfId="0" applyFont="1"/>
    <xf numFmtId="3" fontId="20" fillId="0" borderId="0" xfId="0" applyNumberFormat="1" applyFont="1" applyAlignment="1">
      <alignment horizontal="center" vertical="center"/>
    </xf>
    <xf numFmtId="0" fontId="7" fillId="7" borderId="20" xfId="0" applyFont="1" applyFill="1" applyBorder="1" applyAlignment="1">
      <alignment horizontal="center" vertical="center" wrapText="1"/>
    </xf>
    <xf numFmtId="0" fontId="7" fillId="7" borderId="19" xfId="0" applyFont="1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3" fontId="23" fillId="0" borderId="1" xfId="0" applyNumberFormat="1" applyFont="1" applyBorder="1" applyAlignment="1">
      <alignment horizontal="center" vertical="center"/>
    </xf>
    <xf numFmtId="3" fontId="25" fillId="0" borderId="1" xfId="0" applyNumberFormat="1" applyFont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3" fontId="12" fillId="0" borderId="3" xfId="0" applyNumberFormat="1" applyFont="1" applyBorder="1" applyAlignment="1">
      <alignment horizontal="center" vertical="center"/>
    </xf>
    <xf numFmtId="3" fontId="12" fillId="0" borderId="22" xfId="0" applyNumberFormat="1" applyFont="1" applyBorder="1" applyAlignment="1">
      <alignment horizontal="center" vertical="center"/>
    </xf>
    <xf numFmtId="0" fontId="0" fillId="7" borderId="20" xfId="0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3" fontId="26" fillId="0" borderId="0" xfId="0" applyNumberFormat="1" applyFont="1" applyAlignment="1">
      <alignment horizontal="center" vertical="center"/>
    </xf>
    <xf numFmtId="3" fontId="27" fillId="0" borderId="0" xfId="0" applyNumberFormat="1" applyFont="1" applyAlignment="1">
      <alignment horizontal="center" vertical="center"/>
    </xf>
    <xf numFmtId="3" fontId="28" fillId="0" borderId="0" xfId="0" applyNumberFormat="1" applyFont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3" fontId="26" fillId="0" borderId="0" xfId="0" applyNumberFormat="1" applyFont="1" applyAlignment="1">
      <alignment horizontal="center" vertical="center" wrapText="1"/>
    </xf>
    <xf numFmtId="3" fontId="27" fillId="0" borderId="0" xfId="0" applyNumberFormat="1" applyFont="1"/>
    <xf numFmtId="0" fontId="0" fillId="0" borderId="1" xfId="0" applyBorder="1"/>
    <xf numFmtId="0" fontId="20" fillId="0" borderId="1" xfId="0" applyFont="1" applyBorder="1"/>
    <xf numFmtId="3" fontId="0" fillId="0" borderId="1" xfId="0" applyNumberForma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3" fontId="22" fillId="0" borderId="1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164" fontId="11" fillId="4" borderId="24" xfId="1" applyNumberFormat="1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3" fontId="10" fillId="4" borderId="20" xfId="0" applyNumberFormat="1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3" fontId="10" fillId="4" borderId="0" xfId="0" applyNumberFormat="1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3" fontId="19" fillId="4" borderId="1" xfId="0" applyNumberFormat="1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6" fillId="10" borderId="28" xfId="0" applyFont="1" applyFill="1" applyBorder="1" applyAlignment="1">
      <alignment horizontal="center" vertical="center" wrapText="1"/>
    </xf>
    <xf numFmtId="0" fontId="4" fillId="10" borderId="28" xfId="0" applyFont="1" applyFill="1" applyBorder="1" applyAlignment="1">
      <alignment horizontal="center" vertical="center" wrapText="1"/>
    </xf>
    <xf numFmtId="3" fontId="10" fillId="11" borderId="3" xfId="0" applyNumberFormat="1" applyFont="1" applyFill="1" applyBorder="1" applyAlignment="1">
      <alignment horizontal="center" vertical="center"/>
    </xf>
    <xf numFmtId="3" fontId="10" fillId="11" borderId="1" xfId="0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7" borderId="19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3" fontId="33" fillId="0" borderId="0" xfId="0" applyNumberFormat="1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CC66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1"/>
          <c:order val="1"/>
          <c:tx>
            <c:strRef>
              <c:f>CHARTS!$A$1</c:f>
              <c:strCache>
                <c:ptCount val="1"/>
                <c:pt idx="0">
                  <c:v>National - Voluntary, Family/Replacement and Paid Donations</c:v>
                </c:pt>
              </c:strCache>
            </c:strRef>
          </c:tx>
          <c:dLbls>
            <c:dLbl>
              <c:idx val="2"/>
              <c:layout>
                <c:manualLayout>
                  <c:x val="-6.52554368203975E-2"/>
                  <c:y val="1.4772965879265097E-2"/>
                </c:manualLayout>
              </c:layout>
              <c:showVal val="1"/>
            </c:dLbl>
            <c:txPr>
              <a:bodyPr/>
              <a:lstStyle/>
              <a:p>
                <a:pPr>
                  <a:defRPr sz="1600" b="1">
                    <a:solidFill>
                      <a:srgbClr val="0000FF"/>
                    </a:solidFill>
                  </a:defRPr>
                </a:pPr>
                <a:endParaRPr lang="en-US"/>
              </a:p>
            </c:txPr>
            <c:showVal val="1"/>
            <c:showLeaderLines val="1"/>
          </c:dLbls>
          <c:cat>
            <c:strRef>
              <c:f>ALL!$L$2:$N$2</c:f>
              <c:strCache>
                <c:ptCount val="3"/>
                <c:pt idx="0">
                  <c:v>VOLUNTARY</c:v>
                </c:pt>
                <c:pt idx="1">
                  <c:v>FAMILY</c:v>
                </c:pt>
                <c:pt idx="2">
                  <c:v>PAID</c:v>
                </c:pt>
              </c:strCache>
            </c:strRef>
          </c:cat>
          <c:val>
            <c:numRef>
              <c:f>ALL!$L$3:$N$3</c:f>
              <c:numCache>
                <c:formatCode>0.00%</c:formatCode>
                <c:ptCount val="3"/>
                <c:pt idx="0">
                  <c:v>0.72607319652558822</c:v>
                </c:pt>
                <c:pt idx="1">
                  <c:v>0.27005173946227845</c:v>
                </c:pt>
                <c:pt idx="2">
                  <c:v>3.8750640121333652E-3</c:v>
                </c:pt>
              </c:numCache>
            </c:numRef>
          </c:val>
        </c:ser>
        <c:ser>
          <c:idx val="2"/>
          <c:order val="2"/>
          <c:tx>
            <c:strRef>
              <c:f>CHARTS!$A$1</c:f>
              <c:strCache>
                <c:ptCount val="1"/>
                <c:pt idx="0">
                  <c:v>National - Voluntary, Family/Replacement and Paid Donations</c:v>
                </c:pt>
              </c:strCache>
            </c:strRef>
          </c:tx>
          <c:cat>
            <c:strRef>
              <c:f>ALL!$L$2:$N$2</c:f>
              <c:strCache>
                <c:ptCount val="3"/>
                <c:pt idx="0">
                  <c:v>VOLUNTARY</c:v>
                </c:pt>
                <c:pt idx="1">
                  <c:v>FAMILY</c:v>
                </c:pt>
                <c:pt idx="2">
                  <c:v>PAID</c:v>
                </c:pt>
              </c:strCache>
            </c:strRef>
          </c:cat>
          <c:val>
            <c:numRef>
              <c:f>ALL!$L$3:$N$3</c:f>
              <c:numCache>
                <c:formatCode>0.00%</c:formatCode>
                <c:ptCount val="3"/>
                <c:pt idx="0">
                  <c:v>0.72607319652558822</c:v>
                </c:pt>
                <c:pt idx="1">
                  <c:v>0.27005173946227845</c:v>
                </c:pt>
                <c:pt idx="2">
                  <c:v>3.8750640121333652E-3</c:v>
                </c:pt>
              </c:numCache>
            </c:numRef>
          </c:val>
        </c:ser>
        <c:ser>
          <c:idx val="0"/>
          <c:order val="0"/>
          <c:tx>
            <c:strRef>
              <c:f>CHARTS!$A$1</c:f>
              <c:strCache>
                <c:ptCount val="1"/>
                <c:pt idx="0">
                  <c:v>National - Voluntary, Family/Replacement and Paid Donations</c:v>
                </c:pt>
              </c:strCache>
            </c:strRef>
          </c:tx>
          <c:dLbls>
            <c:txPr>
              <a:bodyPr/>
              <a:lstStyle/>
              <a:p>
                <a:pPr>
                  <a:defRPr sz="1600" b="1">
                    <a:solidFill>
                      <a:srgbClr val="0000FF"/>
                    </a:solidFill>
                  </a:defRPr>
                </a:pPr>
                <a:endParaRPr lang="en-US"/>
              </a:p>
            </c:txPr>
            <c:showVal val="1"/>
            <c:showLeaderLines val="1"/>
          </c:dLbls>
          <c:cat>
            <c:strRef>
              <c:f>ALL!$L$2:$N$2</c:f>
              <c:strCache>
                <c:ptCount val="3"/>
                <c:pt idx="0">
                  <c:v>VOLUNTARY</c:v>
                </c:pt>
                <c:pt idx="1">
                  <c:v>FAMILY</c:v>
                </c:pt>
                <c:pt idx="2">
                  <c:v>PAID</c:v>
                </c:pt>
              </c:strCache>
            </c:strRef>
          </c:cat>
          <c:val>
            <c:numRef>
              <c:f>ALL!$L$3:$N$3</c:f>
              <c:numCache>
                <c:formatCode>0.00%</c:formatCode>
                <c:ptCount val="3"/>
                <c:pt idx="0">
                  <c:v>0.72607319652558822</c:v>
                </c:pt>
                <c:pt idx="1">
                  <c:v>0.27005173946227845</c:v>
                </c:pt>
                <c:pt idx="2">
                  <c:v>3.8750640121333652E-3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CHARTS!$A$29</c:f>
              <c:strCache>
                <c:ptCount val="1"/>
                <c:pt idx="0">
                  <c:v>DOH - Voluntary, Family/Replacement and Paid Donations</c:v>
                </c:pt>
              </c:strCache>
            </c:strRef>
          </c:tx>
          <c:dLbls>
            <c:dLbl>
              <c:idx val="0"/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2"/>
              <c:layout>
                <c:manualLayout>
                  <c:x val="-5.3291619797525322E-2"/>
                  <c:y val="9.2169728783902047E-3"/>
                </c:manualLayout>
              </c:layout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Val val="1"/>
            </c:dLbl>
            <c:showVal val="1"/>
            <c:showLeaderLines val="1"/>
          </c:dLbls>
          <c:cat>
            <c:strRef>
              <c:f>DOH!$H$1:$J$1</c:f>
              <c:strCache>
                <c:ptCount val="3"/>
                <c:pt idx="0">
                  <c:v>VOLUNTARY</c:v>
                </c:pt>
                <c:pt idx="1">
                  <c:v>FAMILY</c:v>
                </c:pt>
                <c:pt idx="2">
                  <c:v>PAID</c:v>
                </c:pt>
              </c:strCache>
            </c:strRef>
          </c:cat>
          <c:val>
            <c:numRef>
              <c:f>DOH!$H$2:$J$2</c:f>
              <c:numCache>
                <c:formatCode>0.00%</c:formatCode>
                <c:ptCount val="3"/>
                <c:pt idx="0">
                  <c:v>0.69954398352456604</c:v>
                </c:pt>
                <c:pt idx="1">
                  <c:v>0.29986373701243402</c:v>
                </c:pt>
                <c:pt idx="2">
                  <c:v>5.9227946299995351E-4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CHARTS!$A$56</c:f>
              <c:strCache>
                <c:ptCount val="1"/>
                <c:pt idx="0">
                  <c:v>LGU - Voluntary, Family/Replacement and Paid Donations</c:v>
                </c:pt>
              </c:strCache>
            </c:strRef>
          </c:tx>
          <c:dLbls>
            <c:dLbl>
              <c:idx val="0"/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2"/>
              <c:layout>
                <c:manualLayout>
                  <c:x val="-6.0447600299962496E-2"/>
                  <c:y val="1.2007874015748102E-2"/>
                </c:manualLayout>
              </c:layout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Val val="1"/>
            </c:dLbl>
            <c:showVal val="1"/>
            <c:showLeaderLines val="1"/>
          </c:dLbls>
          <c:cat>
            <c:strRef>
              <c:f>LGU!$H$1:$J$1</c:f>
              <c:strCache>
                <c:ptCount val="3"/>
                <c:pt idx="0">
                  <c:v>VOLUNTARY</c:v>
                </c:pt>
                <c:pt idx="1">
                  <c:v>FAMILY</c:v>
                </c:pt>
                <c:pt idx="2">
                  <c:v>PAID</c:v>
                </c:pt>
              </c:strCache>
            </c:strRef>
          </c:cat>
          <c:val>
            <c:numRef>
              <c:f>LGU!$H$2:$J$2</c:f>
              <c:numCache>
                <c:formatCode>0.00%</c:formatCode>
                <c:ptCount val="3"/>
                <c:pt idx="0">
                  <c:v>0.64665273148409697</c:v>
                </c:pt>
                <c:pt idx="1">
                  <c:v>0.34025196316592282</c:v>
                </c:pt>
                <c:pt idx="2">
                  <c:v>1.3095305349980227E-2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CHARTS!$A$83</c:f>
              <c:strCache>
                <c:ptCount val="1"/>
                <c:pt idx="0">
                  <c:v>PRIV - Voluntary, Family/Replacement and Paid Donations</c:v>
                </c:pt>
              </c:strCache>
            </c:strRef>
          </c:tx>
          <c:dLbls>
            <c:dLbl>
              <c:idx val="0"/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2"/>
              <c:layout>
                <c:manualLayout>
                  <c:x val="-6.3655324334458196E-2"/>
                  <c:y val="2.2816710411198652E-2"/>
                </c:manualLayout>
              </c:layout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Val val="1"/>
            </c:dLbl>
            <c:showVal val="1"/>
            <c:showLeaderLines val="1"/>
          </c:dLbls>
          <c:cat>
            <c:strRef>
              <c:f>PRIV!$H$1:$J$1</c:f>
              <c:strCache>
                <c:ptCount val="3"/>
                <c:pt idx="0">
                  <c:v>VOLUNTARY</c:v>
                </c:pt>
                <c:pt idx="1">
                  <c:v>FAMILY</c:v>
                </c:pt>
                <c:pt idx="2">
                  <c:v>PAID</c:v>
                </c:pt>
              </c:strCache>
            </c:strRef>
          </c:cat>
          <c:val>
            <c:numRef>
              <c:f>PRIV!$H$2:$J$2</c:f>
              <c:numCache>
                <c:formatCode>0.00%</c:formatCode>
                <c:ptCount val="3"/>
                <c:pt idx="0">
                  <c:v>0.40387506737397522</c:v>
                </c:pt>
                <c:pt idx="1">
                  <c:v>0.57737369152648155</c:v>
                </c:pt>
                <c:pt idx="2">
                  <c:v>1.8751241099543275E-2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CHARTS!$A$109</c:f>
              <c:strCache>
                <c:ptCount val="1"/>
                <c:pt idx="0">
                  <c:v>PRC - Voluntary, Family/Replacement and Paid Donations</c:v>
                </c:pt>
              </c:strCache>
            </c:strRef>
          </c:tx>
          <c:dLbls>
            <c:dLbl>
              <c:idx val="0"/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2"/>
              <c:layout>
                <c:manualLayout>
                  <c:x val="-6.0447600299962496E-2"/>
                  <c:y val="1.4785651793525863E-2"/>
                </c:manualLayout>
              </c:layout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Val val="1"/>
            </c:dLbl>
            <c:showVal val="1"/>
            <c:showLeaderLines val="1"/>
          </c:dLbls>
          <c:cat>
            <c:strRef>
              <c:f>PRC!$H$1:$J$1</c:f>
              <c:strCache>
                <c:ptCount val="3"/>
                <c:pt idx="0">
                  <c:v>VOLUNTARY</c:v>
                </c:pt>
                <c:pt idx="1">
                  <c:v>FAMILY</c:v>
                </c:pt>
                <c:pt idx="2">
                  <c:v>PAID</c:v>
                </c:pt>
              </c:strCache>
            </c:strRef>
          </c:cat>
          <c:val>
            <c:numRef>
              <c:f>PRC!$H$2:$J$2</c:f>
              <c:numCache>
                <c:formatCode>0.00%</c:formatCode>
                <c:ptCount val="3"/>
                <c:pt idx="0">
                  <c:v>0.92389626064942898</c:v>
                </c:pt>
                <c:pt idx="1">
                  <c:v>7.6088064018057983E-2</c:v>
                </c:pt>
                <c:pt idx="2">
                  <c:v>1.5675332512990932E-5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v>First time and Repeat Donors</c:v>
          </c:tx>
          <c:dLbls>
            <c:dLbl>
              <c:idx val="0"/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showVal val="1"/>
            <c:showLeaderLines val="1"/>
          </c:dLbls>
          <c:cat>
            <c:strRef>
              <c:f>'CHARTS 2'!$B$2:$C$2</c:f>
              <c:strCache>
                <c:ptCount val="2"/>
                <c:pt idx="0">
                  <c:v>donations were collected from first-time voluntary non-remunerated donors</c:v>
                </c:pt>
                <c:pt idx="1">
                  <c:v>repeat donors</c:v>
                </c:pt>
              </c:strCache>
            </c:strRef>
          </c:cat>
          <c:val>
            <c:numRef>
              <c:f>'CHARTS 2'!$B$4:$C$4</c:f>
              <c:numCache>
                <c:formatCode>0.00%</c:formatCode>
                <c:ptCount val="2"/>
                <c:pt idx="0">
                  <c:v>0.26816994445278486</c:v>
                </c:pt>
                <c:pt idx="1">
                  <c:v>0.73183005554721514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v>Overall Contribution</c:v>
          </c:tx>
          <c:dLbls>
            <c:dLbl>
              <c:idx val="0"/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3"/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showVal val="1"/>
            <c:showLeaderLines val="1"/>
          </c:dLbls>
          <c:cat>
            <c:strRef>
              <c:f>'CHARTS 2'!$A$20:$D$20</c:f>
              <c:strCache>
                <c:ptCount val="4"/>
                <c:pt idx="0">
                  <c:v>DOH</c:v>
                </c:pt>
                <c:pt idx="1">
                  <c:v>LGU</c:v>
                </c:pt>
                <c:pt idx="2">
                  <c:v>PRIV </c:v>
                </c:pt>
                <c:pt idx="3">
                  <c:v>PRC</c:v>
                </c:pt>
              </c:strCache>
            </c:strRef>
          </c:cat>
          <c:val>
            <c:numRef>
              <c:f>'CHARTS 2'!$A$22:$D$22</c:f>
              <c:numCache>
                <c:formatCode>0.00%</c:formatCode>
                <c:ptCount val="4"/>
                <c:pt idx="0">
                  <c:v>0.5054357602634193</c:v>
                </c:pt>
                <c:pt idx="1">
                  <c:v>0.1730742157253807</c:v>
                </c:pt>
                <c:pt idx="2">
                  <c:v>6.9597284466239626E-2</c:v>
                </c:pt>
                <c:pt idx="3">
                  <c:v>0.25189273954496039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104775</xdr:rowOff>
    </xdr:from>
    <xdr:to>
      <xdr:col>11</xdr:col>
      <xdr:colOff>361950</xdr:colOff>
      <xdr:row>25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29</xdr:row>
      <xdr:rowOff>85725</xdr:rowOff>
    </xdr:from>
    <xdr:to>
      <xdr:col>11</xdr:col>
      <xdr:colOff>419100</xdr:colOff>
      <xdr:row>53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56</xdr:row>
      <xdr:rowOff>66675</xdr:rowOff>
    </xdr:from>
    <xdr:to>
      <xdr:col>11</xdr:col>
      <xdr:colOff>361950</xdr:colOff>
      <xdr:row>80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47625</xdr:colOff>
      <xdr:row>83</xdr:row>
      <xdr:rowOff>47625</xdr:rowOff>
    </xdr:from>
    <xdr:to>
      <xdr:col>11</xdr:col>
      <xdr:colOff>352425</xdr:colOff>
      <xdr:row>107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85725</xdr:colOff>
      <xdr:row>109</xdr:row>
      <xdr:rowOff>142875</xdr:rowOff>
    </xdr:from>
    <xdr:to>
      <xdr:col>11</xdr:col>
      <xdr:colOff>390525</xdr:colOff>
      <xdr:row>133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200025</xdr:colOff>
      <xdr:row>15</xdr:row>
      <xdr:rowOff>38100</xdr:rowOff>
    </xdr:from>
    <xdr:to>
      <xdr:col>9</xdr:col>
      <xdr:colOff>9525</xdr:colOff>
      <xdr:row>17</xdr:row>
      <xdr:rowOff>19050</xdr:rowOff>
    </xdr:to>
    <xdr:sp macro="" textlink="">
      <xdr:nvSpPr>
        <xdr:cNvPr id="9" name="Rectangle 8"/>
        <xdr:cNvSpPr/>
      </xdr:nvSpPr>
      <xdr:spPr>
        <a:xfrm>
          <a:off x="4467225" y="2895600"/>
          <a:ext cx="1028700" cy="3619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400" b="1">
              <a:solidFill>
                <a:srgbClr val="0000FF"/>
              </a:solidFill>
            </a:rPr>
            <a:t>370, 057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0.12351</cdr:x>
      <cdr:y>0.475</cdr:y>
    </cdr:from>
    <cdr:to>
      <cdr:x>0.28423</cdr:x>
      <cdr:y>0.55417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790575" y="2171700"/>
          <a:ext cx="1028700" cy="361950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>
              <a:solidFill>
                <a:srgbClr val="FF0000"/>
              </a:solidFill>
            </a:rPr>
            <a:t>137,</a:t>
          </a:r>
          <a:r>
            <a:rPr lang="en-US" sz="1400" b="1" baseline="0">
              <a:solidFill>
                <a:srgbClr val="FF0000"/>
              </a:solidFill>
            </a:rPr>
            <a:t> 637</a:t>
          </a:r>
          <a:endParaRPr lang="en-US" sz="14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0.4256</cdr:x>
      <cdr:y>0.15208</cdr:y>
    </cdr:from>
    <cdr:to>
      <cdr:x>0.58631</cdr:x>
      <cdr:y>0.23125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2724150" y="695325"/>
          <a:ext cx="1028700" cy="361950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>
              <a:solidFill>
                <a:schemeClr val="accent3">
                  <a:lumMod val="50000"/>
                </a:schemeClr>
              </a:solidFill>
            </a:rPr>
            <a:t>1, 975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0.59673</cdr:x>
      <cdr:y>0.48542</cdr:y>
    </cdr:from>
    <cdr:to>
      <cdr:x>0.75744</cdr:x>
      <cdr:y>0.56458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819525" y="2219325"/>
          <a:ext cx="1028700" cy="361950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4F81BD">
                <a:tint val="50000"/>
                <a:satMod val="300000"/>
              </a:srgbClr>
            </a:gs>
            <a:gs pos="35000">
              <a:srgbClr val="4F81BD">
                <a:tint val="37000"/>
                <a:satMod val="300000"/>
              </a:srgbClr>
            </a:gs>
            <a:gs pos="100000">
              <a:srgbClr val="4F81BD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4F81BD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1"/>
        </a:lnRef>
        <a:fillRef xmlns:a="http://schemas.openxmlformats.org/drawingml/2006/main" idx="2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>
              <a:solidFill>
                <a:srgbClr val="0000FF"/>
              </a:solidFill>
            </a:rPr>
            <a:t>180, 709</a:t>
          </a:r>
        </a:p>
      </cdr:txBody>
    </cdr:sp>
  </cdr:relSizeAnchor>
  <cdr:relSizeAnchor xmlns:cdr="http://schemas.openxmlformats.org/drawingml/2006/chartDrawing">
    <cdr:from>
      <cdr:x>0.10714</cdr:x>
      <cdr:y>0.55208</cdr:y>
    </cdr:from>
    <cdr:to>
      <cdr:x>0.26786</cdr:x>
      <cdr:y>0.63125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685800" y="2524125"/>
          <a:ext cx="1028700" cy="361950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>
              <a:solidFill>
                <a:srgbClr val="FF0000"/>
              </a:solidFill>
            </a:rPr>
            <a:t>77, 462</a:t>
          </a:r>
        </a:p>
      </cdr:txBody>
    </cdr:sp>
  </cdr:relSizeAnchor>
  <cdr:relSizeAnchor xmlns:cdr="http://schemas.openxmlformats.org/drawingml/2006/chartDrawing">
    <cdr:from>
      <cdr:x>0.42708</cdr:x>
      <cdr:y>0.17083</cdr:y>
    </cdr:from>
    <cdr:to>
      <cdr:x>0.5878</cdr:x>
      <cdr:y>0.25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2733675" y="781050"/>
          <a:ext cx="1028700" cy="361950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9BBB59">
                <a:tint val="50000"/>
                <a:satMod val="300000"/>
              </a:srgbClr>
            </a:gs>
            <a:gs pos="35000">
              <a:srgbClr val="9BBB59">
                <a:tint val="37000"/>
                <a:satMod val="300000"/>
              </a:srgbClr>
            </a:gs>
            <a:gs pos="100000">
              <a:srgbClr val="9BBB59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9BBB59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>
              <a:solidFill>
                <a:srgbClr val="9BBB59">
                  <a:lumMod val="50000"/>
                </a:srgbClr>
              </a:solidFill>
            </a:rPr>
            <a:t>153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0.60119</cdr:x>
      <cdr:y>0.60625</cdr:y>
    </cdr:from>
    <cdr:to>
      <cdr:x>0.7619</cdr:x>
      <cdr:y>0.68542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848100" y="2771775"/>
          <a:ext cx="1028700" cy="361950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4F81BD">
                <a:tint val="50000"/>
                <a:satMod val="300000"/>
              </a:srgbClr>
            </a:gs>
            <a:gs pos="35000">
              <a:srgbClr val="4F81BD">
                <a:tint val="37000"/>
                <a:satMod val="300000"/>
              </a:srgbClr>
            </a:gs>
            <a:gs pos="100000">
              <a:srgbClr val="4F81BD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4F81BD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1"/>
        </a:lnRef>
        <a:fillRef xmlns:a="http://schemas.openxmlformats.org/drawingml/2006/main" idx="2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>
              <a:solidFill>
                <a:srgbClr val="0000FF"/>
              </a:solidFill>
            </a:rPr>
            <a:t>57, 232</a:t>
          </a:r>
        </a:p>
      </cdr:txBody>
    </cdr:sp>
  </cdr:relSizeAnchor>
  <cdr:relSizeAnchor xmlns:cdr="http://schemas.openxmlformats.org/drawingml/2006/chartDrawing">
    <cdr:from>
      <cdr:x>0.12202</cdr:x>
      <cdr:y>0.2875</cdr:y>
    </cdr:from>
    <cdr:to>
      <cdr:x>0.28274</cdr:x>
      <cdr:y>0.36667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781050" y="1314450"/>
          <a:ext cx="1028700" cy="361950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>
              <a:solidFill>
                <a:srgbClr val="FF0000"/>
              </a:solidFill>
            </a:rPr>
            <a:t>30, 114</a:t>
          </a:r>
        </a:p>
      </cdr:txBody>
    </cdr:sp>
  </cdr:relSizeAnchor>
  <cdr:relSizeAnchor xmlns:cdr="http://schemas.openxmlformats.org/drawingml/2006/chartDrawing">
    <cdr:from>
      <cdr:x>0.42708</cdr:x>
      <cdr:y>0.1625</cdr:y>
    </cdr:from>
    <cdr:to>
      <cdr:x>0.5878</cdr:x>
      <cdr:y>0.24167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2733675" y="742950"/>
          <a:ext cx="1028700" cy="361950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9BBB59">
                <a:tint val="50000"/>
                <a:satMod val="300000"/>
              </a:srgbClr>
            </a:gs>
            <a:gs pos="35000">
              <a:srgbClr val="9BBB59">
                <a:tint val="37000"/>
                <a:satMod val="300000"/>
              </a:srgbClr>
            </a:gs>
            <a:gs pos="100000">
              <a:srgbClr val="9BBB59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9BBB59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>
              <a:solidFill>
                <a:srgbClr val="9BBB59">
                  <a:lumMod val="50000"/>
                </a:srgbClr>
              </a:solidFill>
            </a:rPr>
            <a:t>1, 159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0.60119</cdr:x>
      <cdr:y>0.53542</cdr:y>
    </cdr:from>
    <cdr:to>
      <cdr:x>0.7619</cdr:x>
      <cdr:y>0.61458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848100" y="2447925"/>
          <a:ext cx="1028700" cy="361950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4F81BD">
                <a:tint val="50000"/>
                <a:satMod val="300000"/>
              </a:srgbClr>
            </a:gs>
            <a:gs pos="35000">
              <a:srgbClr val="4F81BD">
                <a:tint val="37000"/>
                <a:satMod val="300000"/>
              </a:srgbClr>
            </a:gs>
            <a:gs pos="100000">
              <a:srgbClr val="4F81BD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4F81BD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1"/>
        </a:lnRef>
        <a:fillRef xmlns:a="http://schemas.openxmlformats.org/drawingml/2006/main" idx="2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>
              <a:solidFill>
                <a:srgbClr val="0000FF"/>
              </a:solidFill>
            </a:rPr>
            <a:t>14,</a:t>
          </a:r>
          <a:r>
            <a:rPr lang="en-US" sz="1400" b="1" baseline="0">
              <a:solidFill>
                <a:srgbClr val="0000FF"/>
              </a:solidFill>
            </a:rPr>
            <a:t> 237</a:t>
          </a:r>
          <a:endParaRPr lang="en-US" sz="1400" b="1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0.125</cdr:x>
      <cdr:y>0.54167</cdr:y>
    </cdr:from>
    <cdr:to>
      <cdr:x>0.28571</cdr:x>
      <cdr:y>0.62083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800100" y="2476500"/>
          <a:ext cx="1028700" cy="361950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>
              <a:solidFill>
                <a:srgbClr val="FF0000"/>
              </a:solidFill>
            </a:rPr>
            <a:t>20, 353</a:t>
          </a:r>
        </a:p>
      </cdr:txBody>
    </cdr:sp>
  </cdr:relSizeAnchor>
  <cdr:relSizeAnchor xmlns:cdr="http://schemas.openxmlformats.org/drawingml/2006/chartDrawing">
    <cdr:from>
      <cdr:x>0.41667</cdr:x>
      <cdr:y>0.17083</cdr:y>
    </cdr:from>
    <cdr:to>
      <cdr:x>0.57738</cdr:x>
      <cdr:y>0.25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2667000" y="781050"/>
          <a:ext cx="1028700" cy="361950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9BBB59">
                <a:tint val="50000"/>
                <a:satMod val="300000"/>
              </a:srgbClr>
            </a:gs>
            <a:gs pos="35000">
              <a:srgbClr val="9BBB59">
                <a:tint val="37000"/>
                <a:satMod val="300000"/>
              </a:srgbClr>
            </a:gs>
            <a:gs pos="100000">
              <a:srgbClr val="9BBB59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9BBB59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>
              <a:solidFill>
                <a:srgbClr val="9BBB59">
                  <a:lumMod val="50000"/>
                </a:srgbClr>
              </a:solidFill>
            </a:rPr>
            <a:t>661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0.54911</cdr:x>
      <cdr:y>0.63958</cdr:y>
    </cdr:from>
    <cdr:to>
      <cdr:x>0.70982</cdr:x>
      <cdr:y>0.71875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514725" y="2924175"/>
          <a:ext cx="1028700" cy="361950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4F81BD">
                <a:tint val="50000"/>
                <a:satMod val="300000"/>
              </a:srgbClr>
            </a:gs>
            <a:gs pos="35000">
              <a:srgbClr val="4F81BD">
                <a:tint val="37000"/>
                <a:satMod val="300000"/>
              </a:srgbClr>
            </a:gs>
            <a:gs pos="100000">
              <a:srgbClr val="4F81BD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4F81BD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1"/>
        </a:lnRef>
        <a:fillRef xmlns:a="http://schemas.openxmlformats.org/drawingml/2006/main" idx="2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>
              <a:solidFill>
                <a:srgbClr val="0000FF"/>
              </a:solidFill>
            </a:rPr>
            <a:t>117, 879</a:t>
          </a:r>
        </a:p>
      </cdr:txBody>
    </cdr:sp>
  </cdr:relSizeAnchor>
  <cdr:relSizeAnchor xmlns:cdr="http://schemas.openxmlformats.org/drawingml/2006/chartDrawing">
    <cdr:from>
      <cdr:x>0.125</cdr:x>
      <cdr:y>0.26875</cdr:y>
    </cdr:from>
    <cdr:to>
      <cdr:x>0.28571</cdr:x>
      <cdr:y>0.34792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800100" y="1228725"/>
          <a:ext cx="1028700" cy="361950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>
              <a:solidFill>
                <a:srgbClr val="FF0000"/>
              </a:solidFill>
            </a:rPr>
            <a:t>9,</a:t>
          </a:r>
          <a:r>
            <a:rPr lang="en-US" sz="1400" b="1" baseline="0">
              <a:solidFill>
                <a:srgbClr val="FF0000"/>
              </a:solidFill>
            </a:rPr>
            <a:t> 7</a:t>
          </a:r>
          <a:r>
            <a:rPr lang="en-US" sz="1400" b="1">
              <a:solidFill>
                <a:srgbClr val="FF0000"/>
              </a:solidFill>
            </a:rPr>
            <a:t>08</a:t>
          </a:r>
        </a:p>
      </cdr:txBody>
    </cdr:sp>
  </cdr:relSizeAnchor>
  <cdr:relSizeAnchor xmlns:cdr="http://schemas.openxmlformats.org/drawingml/2006/chartDrawing">
    <cdr:from>
      <cdr:x>0.4256</cdr:x>
      <cdr:y>0.175</cdr:y>
    </cdr:from>
    <cdr:to>
      <cdr:x>0.58631</cdr:x>
      <cdr:y>0.25417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2724150" y="800100"/>
          <a:ext cx="1028700" cy="361950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9BBB59">
                <a:tint val="50000"/>
                <a:satMod val="300000"/>
              </a:srgbClr>
            </a:gs>
            <a:gs pos="35000">
              <a:srgbClr val="9BBB59">
                <a:tint val="37000"/>
                <a:satMod val="300000"/>
              </a:srgbClr>
            </a:gs>
            <a:gs pos="100000">
              <a:srgbClr val="9BBB59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9BBB59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>
              <a:solidFill>
                <a:srgbClr val="9BBB59">
                  <a:lumMod val="50000"/>
                </a:srgbClr>
              </a:solidFill>
            </a:rPr>
            <a:t>2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85725</xdr:rowOff>
    </xdr:from>
    <xdr:to>
      <xdr:col>15</xdr:col>
      <xdr:colOff>400050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95250</xdr:rowOff>
    </xdr:from>
    <xdr:to>
      <xdr:col>15</xdr:col>
      <xdr:colOff>419100</xdr:colOff>
      <xdr:row>43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0.46726</cdr:x>
      <cdr:y>0.23333</cdr:y>
    </cdr:from>
    <cdr:to>
      <cdr:x>0.62798</cdr:x>
      <cdr:y>0.3125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990850" y="1066800"/>
          <a:ext cx="1028700" cy="361950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4F81BD">
                <a:tint val="50000"/>
                <a:satMod val="300000"/>
              </a:srgbClr>
            </a:gs>
            <a:gs pos="35000">
              <a:srgbClr val="4F81BD">
                <a:tint val="37000"/>
                <a:satMod val="300000"/>
              </a:srgbClr>
            </a:gs>
            <a:gs pos="100000">
              <a:srgbClr val="4F81BD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4F81BD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1"/>
        </a:lnRef>
        <a:fillRef xmlns:a="http://schemas.openxmlformats.org/drawingml/2006/main" idx="2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>
              <a:solidFill>
                <a:srgbClr val="0000FF"/>
              </a:solidFill>
            </a:rPr>
            <a:t>133, 971</a:t>
          </a:r>
        </a:p>
      </cdr:txBody>
    </cdr:sp>
  </cdr:relSizeAnchor>
  <cdr:relSizeAnchor xmlns:cdr="http://schemas.openxmlformats.org/drawingml/2006/chartDrawing">
    <cdr:from>
      <cdr:x>0.04762</cdr:x>
      <cdr:y>0.61042</cdr:y>
    </cdr:from>
    <cdr:to>
      <cdr:x>0.20833</cdr:x>
      <cdr:y>0.68958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304800" y="2790825"/>
          <a:ext cx="1028700" cy="361950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>
              <a:solidFill>
                <a:srgbClr val="FF0000"/>
              </a:solidFill>
            </a:rPr>
            <a:t>365, 604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0.6503</cdr:x>
      <cdr:y>0.38958</cdr:y>
    </cdr:from>
    <cdr:to>
      <cdr:x>0.81101</cdr:x>
      <cdr:y>0.46875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4162425" y="1781175"/>
          <a:ext cx="1028700" cy="361950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4F81BD">
                <a:tint val="50000"/>
                <a:satMod val="300000"/>
              </a:srgbClr>
            </a:gs>
            <a:gs pos="35000">
              <a:srgbClr val="4F81BD">
                <a:tint val="37000"/>
                <a:satMod val="300000"/>
              </a:srgbClr>
            </a:gs>
            <a:gs pos="100000">
              <a:srgbClr val="4F81BD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4F81BD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1"/>
        </a:lnRef>
        <a:fillRef xmlns:a="http://schemas.openxmlformats.org/drawingml/2006/main" idx="2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>
              <a:solidFill>
                <a:srgbClr val="0000FF"/>
              </a:solidFill>
            </a:rPr>
            <a:t>258, 494</a:t>
          </a:r>
        </a:p>
      </cdr:txBody>
    </cdr:sp>
  </cdr:relSizeAnchor>
  <cdr:relSizeAnchor xmlns:cdr="http://schemas.openxmlformats.org/drawingml/2006/chartDrawing">
    <cdr:from>
      <cdr:x>0.30506</cdr:x>
      <cdr:y>0.88958</cdr:y>
    </cdr:from>
    <cdr:to>
      <cdr:x>0.46577</cdr:x>
      <cdr:y>0.96875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952625" y="4067175"/>
          <a:ext cx="1028700" cy="361950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>
              <a:solidFill>
                <a:srgbClr val="FF0000"/>
              </a:solidFill>
            </a:rPr>
            <a:t>88, 515</a:t>
          </a:r>
        </a:p>
      </cdr:txBody>
    </cdr:sp>
  </cdr:relSizeAnchor>
  <cdr:relSizeAnchor xmlns:cdr="http://schemas.openxmlformats.org/drawingml/2006/chartDrawing">
    <cdr:from>
      <cdr:x>0.12202</cdr:x>
      <cdr:y>0.7625</cdr:y>
    </cdr:from>
    <cdr:to>
      <cdr:x>0.28274</cdr:x>
      <cdr:y>0.84167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781050" y="3486150"/>
          <a:ext cx="1028700" cy="361950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9BBB59">
                <a:tint val="50000"/>
                <a:satMod val="300000"/>
              </a:srgbClr>
            </a:gs>
            <a:gs pos="35000">
              <a:srgbClr val="9BBB59">
                <a:tint val="37000"/>
                <a:satMod val="300000"/>
              </a:srgbClr>
            </a:gs>
            <a:gs pos="100000">
              <a:srgbClr val="9BBB59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9BBB59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>
              <a:solidFill>
                <a:srgbClr val="9BBB59">
                  <a:lumMod val="50000"/>
                </a:srgbClr>
              </a:solidFill>
            </a:rPr>
            <a:t>35, 594</a:t>
          </a:r>
        </a:p>
      </cdr:txBody>
    </cdr:sp>
  </cdr:relSizeAnchor>
  <cdr:relSizeAnchor xmlns:cdr="http://schemas.openxmlformats.org/drawingml/2006/chartDrawing">
    <cdr:from>
      <cdr:x>0.09226</cdr:x>
      <cdr:y>0.425</cdr:y>
    </cdr:from>
    <cdr:to>
      <cdr:x>0.25298</cdr:x>
      <cdr:y>0.50417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590550" y="1943100"/>
          <a:ext cx="1028700" cy="361950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1">
          <a:schemeClr val="accent4"/>
        </a:lnRef>
        <a:fillRef xmlns:a="http://schemas.openxmlformats.org/drawingml/2006/main" idx="2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>
              <a:solidFill>
                <a:schemeClr val="accent4">
                  <a:lumMod val="50000"/>
                </a:schemeClr>
              </a:solidFill>
            </a:rPr>
            <a:t>128, 825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82"/>
  <sheetViews>
    <sheetView zoomScale="85" zoomScaleNormal="85" zoomScaleSheetLayoutView="85" workbookViewId="0">
      <pane xSplit="3" ySplit="3" topLeftCell="D94" activePane="bottomRight" state="frozen"/>
      <selection pane="topRight" activeCell="D1" sqref="D1"/>
      <selection pane="bottomLeft" activeCell="A3" sqref="A3"/>
      <selection pane="bottomRight" activeCell="I3" sqref="I3"/>
    </sheetView>
  </sheetViews>
  <sheetFormatPr defaultRowHeight="15.75"/>
  <cols>
    <col min="1" max="1" width="11.42578125" style="36" customWidth="1"/>
    <col min="2" max="2" width="79.140625" style="37" bestFit="1" customWidth="1"/>
    <col min="3" max="3" width="6.140625" style="36" customWidth="1"/>
    <col min="4" max="4" width="19.7109375" style="36" customWidth="1"/>
    <col min="5" max="5" width="13.5703125" style="38" customWidth="1"/>
    <col min="6" max="6" width="14" style="38" customWidth="1"/>
    <col min="7" max="7" width="11.85546875" style="38" customWidth="1"/>
    <col min="8" max="8" width="12.140625" style="38" customWidth="1"/>
    <col min="9" max="9" width="11.85546875" style="38" customWidth="1"/>
    <col min="10" max="10" width="12.85546875" style="22" customWidth="1"/>
    <col min="11" max="11" width="9.42578125" style="19" customWidth="1"/>
    <col min="12" max="12" width="11.85546875" style="20" customWidth="1"/>
    <col min="13" max="13" width="8.85546875" style="20" customWidth="1"/>
    <col min="14" max="14" width="9.28515625" style="20" customWidth="1"/>
  </cols>
  <sheetData>
    <row r="1" spans="1:14" ht="71.25" customHeight="1" thickBot="1">
      <c r="A1" s="165" t="s">
        <v>139</v>
      </c>
      <c r="B1" s="166"/>
      <c r="C1" s="166"/>
      <c r="D1" s="166"/>
      <c r="E1" s="166"/>
      <c r="F1" s="166"/>
      <c r="G1" s="166"/>
      <c r="H1" s="166"/>
      <c r="I1" s="167"/>
    </row>
    <row r="2" spans="1:14" ht="114" customHeight="1" thickBot="1">
      <c r="A2" s="135" t="s">
        <v>0</v>
      </c>
      <c r="B2" s="136" t="s">
        <v>1</v>
      </c>
      <c r="C2" s="135" t="s">
        <v>2</v>
      </c>
      <c r="D2" s="137" t="s">
        <v>221</v>
      </c>
      <c r="E2" s="156" t="s">
        <v>3</v>
      </c>
      <c r="F2" s="157" t="s">
        <v>4</v>
      </c>
      <c r="G2" s="156" t="s">
        <v>5</v>
      </c>
      <c r="H2" s="138" t="s">
        <v>60</v>
      </c>
      <c r="I2" s="138" t="s">
        <v>59</v>
      </c>
      <c r="J2" s="3" t="s">
        <v>6</v>
      </c>
      <c r="K2" s="4" t="s">
        <v>7</v>
      </c>
      <c r="L2" s="5" t="s">
        <v>8</v>
      </c>
      <c r="M2" s="5" t="s">
        <v>9</v>
      </c>
      <c r="N2" s="5" t="s">
        <v>10</v>
      </c>
    </row>
    <row r="3" spans="1:14" ht="48" customHeight="1" thickBot="1">
      <c r="A3" s="6"/>
      <c r="B3" s="7"/>
      <c r="C3" s="8">
        <f>SUM(C5:C386)</f>
        <v>159</v>
      </c>
      <c r="D3" s="9">
        <f>SUM(D4:D416)</f>
        <v>511428</v>
      </c>
      <c r="E3" s="158">
        <f>SUM(E4:E416)</f>
        <v>370057</v>
      </c>
      <c r="F3" s="159">
        <f>SUM(F4:F416)</f>
        <v>137637</v>
      </c>
      <c r="G3" s="159">
        <f>SUM(G4:G416)</f>
        <v>1975</v>
      </c>
      <c r="H3" s="10">
        <f>SUM(H5:H200)</f>
        <v>365604</v>
      </c>
      <c r="I3" s="10">
        <f>SUM(I5:I416)</f>
        <v>133971</v>
      </c>
      <c r="J3" s="12">
        <f>SUM(J5:J416)</f>
        <v>1</v>
      </c>
      <c r="K3" s="10">
        <f>SUM(K5:K416)</f>
        <v>159</v>
      </c>
      <c r="L3" s="13">
        <f>E3/SUM(E3:G3)</f>
        <v>0.72607319652558822</v>
      </c>
      <c r="M3" s="13">
        <f>F3/SUM(E3:G3)</f>
        <v>0.27005173946227845</v>
      </c>
      <c r="N3" s="13">
        <f>G3/SUM(E3:G3)</f>
        <v>3.8750640121333652E-3</v>
      </c>
    </row>
    <row r="4" spans="1:14" ht="31.5" customHeight="1" thickTop="1" thickBot="1">
      <c r="A4" s="39"/>
      <c r="B4" s="14"/>
      <c r="C4" s="15"/>
      <c r="D4" s="16"/>
      <c r="E4" s="17"/>
      <c r="F4" s="16"/>
      <c r="G4" s="16"/>
      <c r="H4" s="16"/>
      <c r="I4" s="56"/>
    </row>
    <row r="5" spans="1:14" ht="31.5" customHeight="1" thickBot="1">
      <c r="A5" s="47" t="s">
        <v>29</v>
      </c>
      <c r="B5" s="14" t="s">
        <v>30</v>
      </c>
      <c r="C5" s="15">
        <v>1</v>
      </c>
      <c r="D5" s="16">
        <v>251</v>
      </c>
      <c r="E5" s="17">
        <v>220</v>
      </c>
      <c r="F5" s="16">
        <v>26</v>
      </c>
      <c r="G5" s="95">
        <v>5</v>
      </c>
      <c r="H5" s="10">
        <f>SUM(E5:G5)-I5</f>
        <v>232</v>
      </c>
      <c r="I5" s="10">
        <v>19</v>
      </c>
      <c r="J5" s="13">
        <f>K5/C3</f>
        <v>1.2578616352201259E-2</v>
      </c>
      <c r="K5" s="19">
        <f>SUM(C5:C6)</f>
        <v>2</v>
      </c>
    </row>
    <row r="6" spans="1:14" ht="31.5" customHeight="1">
      <c r="A6" s="97" t="s">
        <v>29</v>
      </c>
      <c r="B6" s="14" t="s">
        <v>44</v>
      </c>
      <c r="C6" s="63">
        <v>1</v>
      </c>
      <c r="D6" s="16">
        <v>1826</v>
      </c>
      <c r="E6" s="17">
        <v>1459</v>
      </c>
      <c r="F6" s="16">
        <v>367</v>
      </c>
      <c r="G6" s="16">
        <v>0</v>
      </c>
      <c r="H6" s="11">
        <f>SUM(E6:G6)-I6</f>
        <v>1459</v>
      </c>
      <c r="I6" s="11">
        <v>367</v>
      </c>
    </row>
    <row r="7" spans="1:14" ht="31.5" customHeight="1" thickBot="1">
      <c r="A7" s="164"/>
      <c r="B7" s="164"/>
      <c r="C7" s="164"/>
      <c r="D7" s="164"/>
      <c r="E7" s="164"/>
      <c r="F7" s="164"/>
      <c r="G7" s="164"/>
      <c r="H7" s="164"/>
      <c r="I7" s="164"/>
    </row>
    <row r="8" spans="1:14" ht="31.5" customHeight="1" thickBot="1">
      <c r="A8" s="40" t="s">
        <v>18</v>
      </c>
      <c r="B8" s="14" t="s">
        <v>17</v>
      </c>
      <c r="C8" s="15">
        <v>1</v>
      </c>
      <c r="D8" s="16">
        <v>0</v>
      </c>
      <c r="E8" s="17">
        <v>0</v>
      </c>
      <c r="F8" s="16">
        <v>0</v>
      </c>
      <c r="G8" s="16">
        <v>0</v>
      </c>
      <c r="H8" s="10">
        <f>SUM(E8:G8)-I8</f>
        <v>0</v>
      </c>
      <c r="I8" s="10">
        <v>0</v>
      </c>
      <c r="J8" s="18">
        <f>K8/C3</f>
        <v>1.2578616352201259E-2</v>
      </c>
      <c r="K8" s="19">
        <f>SUM(C8:C9)</f>
        <v>2</v>
      </c>
    </row>
    <row r="9" spans="1:14" ht="31.5" customHeight="1">
      <c r="A9" s="48" t="s">
        <v>18</v>
      </c>
      <c r="B9" s="23" t="s">
        <v>19</v>
      </c>
      <c r="C9" s="24">
        <v>1</v>
      </c>
      <c r="D9" s="16">
        <v>2077</v>
      </c>
      <c r="E9" s="17">
        <v>691</v>
      </c>
      <c r="F9" s="16">
        <v>1386</v>
      </c>
      <c r="G9" s="16">
        <v>0</v>
      </c>
      <c r="H9" s="11">
        <f>SUM(E9:G9)-I9</f>
        <v>1641</v>
      </c>
      <c r="I9" s="11">
        <v>436</v>
      </c>
    </row>
    <row r="10" spans="1:14" ht="31.5" customHeight="1" thickBot="1">
      <c r="A10" s="164"/>
      <c r="B10" s="164"/>
      <c r="C10" s="164"/>
      <c r="D10" s="164"/>
      <c r="E10" s="164"/>
      <c r="F10" s="164"/>
      <c r="G10" s="164"/>
      <c r="H10" s="164"/>
      <c r="I10" s="164"/>
    </row>
    <row r="11" spans="1:14" ht="31.5" customHeight="1" thickBot="1">
      <c r="A11" s="47" t="s">
        <v>75</v>
      </c>
      <c r="B11" s="71" t="s">
        <v>76</v>
      </c>
      <c r="C11" s="130">
        <v>1</v>
      </c>
      <c r="D11" s="16">
        <v>6423</v>
      </c>
      <c r="E11" s="16">
        <v>3643</v>
      </c>
      <c r="F11" s="16">
        <v>2780</v>
      </c>
      <c r="G11" s="16">
        <v>0</v>
      </c>
      <c r="H11" s="11">
        <f>SUM(E11:G11)-I11</f>
        <v>4671</v>
      </c>
      <c r="I11" s="11">
        <v>1752</v>
      </c>
      <c r="J11" s="131">
        <f>K11/C3</f>
        <v>1.8867924528301886E-2</v>
      </c>
      <c r="K11" s="19">
        <f>SUM(C11:C13)</f>
        <v>3</v>
      </c>
    </row>
    <row r="12" spans="1:14" ht="31.5" customHeight="1">
      <c r="A12" s="79" t="s">
        <v>75</v>
      </c>
      <c r="B12" s="71" t="s">
        <v>81</v>
      </c>
      <c r="C12" s="60">
        <v>1</v>
      </c>
      <c r="D12" s="16">
        <v>2395</v>
      </c>
      <c r="E12" s="16">
        <v>2071</v>
      </c>
      <c r="F12" s="16">
        <v>324</v>
      </c>
      <c r="G12" s="16">
        <v>0</v>
      </c>
      <c r="H12" s="11">
        <f>SUM(E12:G12)-I12</f>
        <v>1373</v>
      </c>
      <c r="I12" s="11">
        <v>1022</v>
      </c>
    </row>
    <row r="13" spans="1:14" ht="31.5" customHeight="1">
      <c r="A13" s="65" t="s">
        <v>75</v>
      </c>
      <c r="B13" s="71" t="s">
        <v>180</v>
      </c>
      <c r="C13" s="60">
        <v>1</v>
      </c>
      <c r="D13" s="16">
        <v>0</v>
      </c>
      <c r="E13" s="16"/>
      <c r="F13" s="16"/>
      <c r="G13" s="16"/>
      <c r="H13" s="11">
        <f t="shared" ref="H13" si="0">SUM(E13:G13)-I13</f>
        <v>0</v>
      </c>
      <c r="I13" s="11">
        <v>0</v>
      </c>
    </row>
    <row r="14" spans="1:14" ht="31.5" customHeight="1" thickBot="1">
      <c r="A14" s="67"/>
      <c r="B14" s="67"/>
      <c r="C14" s="67"/>
      <c r="D14" s="68"/>
      <c r="E14" s="68"/>
      <c r="F14" s="68"/>
      <c r="G14" s="68"/>
      <c r="H14" s="67"/>
      <c r="I14" s="67"/>
    </row>
    <row r="15" spans="1:14" ht="31.5" customHeight="1" thickBot="1">
      <c r="A15" s="42" t="s">
        <v>12</v>
      </c>
      <c r="B15" s="26" t="s">
        <v>14</v>
      </c>
      <c r="C15" s="25">
        <v>1</v>
      </c>
      <c r="D15" s="16">
        <v>603</v>
      </c>
      <c r="E15" s="17">
        <v>321</v>
      </c>
      <c r="F15" s="16">
        <v>282</v>
      </c>
      <c r="G15" s="16">
        <v>0</v>
      </c>
      <c r="H15" s="10">
        <f>SUM(E15:G15)-I15</f>
        <v>427</v>
      </c>
      <c r="I15" s="10">
        <v>176</v>
      </c>
      <c r="J15" s="18">
        <f>K15/C3</f>
        <v>0.16352201257861634</v>
      </c>
      <c r="K15" s="19">
        <f>SUM(C15:C40)</f>
        <v>26</v>
      </c>
    </row>
    <row r="16" spans="1:14" ht="31.5" customHeight="1">
      <c r="A16" s="42" t="s">
        <v>12</v>
      </c>
      <c r="B16" s="26" t="s">
        <v>11</v>
      </c>
      <c r="C16" s="25">
        <v>1</v>
      </c>
      <c r="D16" s="16">
        <v>1840</v>
      </c>
      <c r="E16" s="17">
        <v>843</v>
      </c>
      <c r="F16" s="16">
        <v>997</v>
      </c>
      <c r="G16" s="16">
        <v>0</v>
      </c>
      <c r="H16" s="10">
        <f t="shared" ref="H16" si="1">SUM(E16:G16)-I16</f>
        <v>1234</v>
      </c>
      <c r="I16" s="10">
        <v>606</v>
      </c>
    </row>
    <row r="17" spans="1:9" ht="31.5" customHeight="1">
      <c r="A17" s="42" t="s">
        <v>12</v>
      </c>
      <c r="B17" s="26" t="s">
        <v>50</v>
      </c>
      <c r="C17" s="25">
        <v>1</v>
      </c>
      <c r="D17" s="16">
        <v>0</v>
      </c>
      <c r="E17" s="17"/>
      <c r="F17" s="16"/>
      <c r="G17" s="16"/>
      <c r="H17" s="10">
        <f t="shared" ref="H17:H25" si="2">SUM(E17:G17)-I17</f>
        <v>0</v>
      </c>
      <c r="I17" s="10">
        <v>0</v>
      </c>
    </row>
    <row r="18" spans="1:9" ht="31.5" customHeight="1">
      <c r="A18" s="57" t="s">
        <v>12</v>
      </c>
      <c r="B18" s="26" t="s">
        <v>61</v>
      </c>
      <c r="C18" s="25">
        <v>1</v>
      </c>
      <c r="D18" s="16">
        <v>949</v>
      </c>
      <c r="E18" s="17">
        <v>342</v>
      </c>
      <c r="F18" s="16">
        <v>607</v>
      </c>
      <c r="G18" s="16">
        <v>0</v>
      </c>
      <c r="H18" s="10">
        <f t="shared" si="2"/>
        <v>534</v>
      </c>
      <c r="I18" s="10">
        <v>415</v>
      </c>
    </row>
    <row r="19" spans="1:9" ht="31.5" customHeight="1">
      <c r="A19" s="57" t="s">
        <v>12</v>
      </c>
      <c r="B19" s="59" t="s">
        <v>70</v>
      </c>
      <c r="C19" s="25">
        <v>1</v>
      </c>
      <c r="D19" s="16">
        <v>2125</v>
      </c>
      <c r="E19" s="17">
        <v>1379</v>
      </c>
      <c r="F19" s="16">
        <v>734</v>
      </c>
      <c r="G19" s="16">
        <v>0</v>
      </c>
      <c r="H19" s="10">
        <f t="shared" si="2"/>
        <v>2006</v>
      </c>
      <c r="I19" s="10">
        <v>107</v>
      </c>
    </row>
    <row r="20" spans="1:9" ht="31.5" customHeight="1">
      <c r="A20" s="58" t="s">
        <v>12</v>
      </c>
      <c r="B20" s="59" t="s">
        <v>71</v>
      </c>
      <c r="C20" s="25">
        <v>1</v>
      </c>
      <c r="D20" s="16">
        <v>3482</v>
      </c>
      <c r="E20" s="17">
        <v>1152</v>
      </c>
      <c r="F20" s="16">
        <v>2330</v>
      </c>
      <c r="G20" s="16">
        <v>0</v>
      </c>
      <c r="H20" s="10">
        <f t="shared" si="2"/>
        <v>3004</v>
      </c>
      <c r="I20" s="10">
        <v>478</v>
      </c>
    </row>
    <row r="21" spans="1:9" ht="31.5" customHeight="1">
      <c r="A21" s="57" t="s">
        <v>12</v>
      </c>
      <c r="B21" s="71" t="s">
        <v>73</v>
      </c>
      <c r="C21" s="25">
        <v>1</v>
      </c>
      <c r="D21" s="16">
        <v>3985</v>
      </c>
      <c r="E21" s="17">
        <v>688</v>
      </c>
      <c r="F21" s="16">
        <v>3265</v>
      </c>
      <c r="G21" s="16">
        <v>0</v>
      </c>
      <c r="H21" s="10">
        <f t="shared" si="2"/>
        <v>3953</v>
      </c>
      <c r="I21" s="10">
        <v>0</v>
      </c>
    </row>
    <row r="22" spans="1:9" ht="31.5" customHeight="1">
      <c r="A22" s="58" t="s">
        <v>12</v>
      </c>
      <c r="B22" s="71" t="s">
        <v>74</v>
      </c>
      <c r="C22" s="25">
        <v>1</v>
      </c>
      <c r="D22" s="16">
        <v>5357</v>
      </c>
      <c r="E22" s="17">
        <v>1095</v>
      </c>
      <c r="F22" s="16">
        <v>4262</v>
      </c>
      <c r="G22" s="16">
        <v>0</v>
      </c>
      <c r="H22" s="10">
        <f t="shared" si="2"/>
        <v>3819</v>
      </c>
      <c r="I22" s="10">
        <v>1538</v>
      </c>
    </row>
    <row r="23" spans="1:9" ht="31.5" customHeight="1">
      <c r="A23" s="58" t="s">
        <v>12</v>
      </c>
      <c r="B23" s="71" t="s">
        <v>78</v>
      </c>
      <c r="C23" s="25">
        <v>1</v>
      </c>
      <c r="D23" s="16">
        <v>6615</v>
      </c>
      <c r="E23" s="17">
        <v>3026</v>
      </c>
      <c r="F23" s="16">
        <v>3585</v>
      </c>
      <c r="G23" s="16">
        <v>0</v>
      </c>
      <c r="H23" s="10">
        <f t="shared" si="2"/>
        <v>3585</v>
      </c>
      <c r="I23" s="10">
        <v>3026</v>
      </c>
    </row>
    <row r="24" spans="1:9" ht="31.5" customHeight="1">
      <c r="A24" s="58" t="s">
        <v>12</v>
      </c>
      <c r="B24" s="71" t="s">
        <v>79</v>
      </c>
      <c r="C24" s="25">
        <v>1</v>
      </c>
      <c r="D24" s="16">
        <v>10088</v>
      </c>
      <c r="E24" s="17">
        <v>10088</v>
      </c>
      <c r="F24" s="16">
        <v>0</v>
      </c>
      <c r="G24" s="16">
        <v>0</v>
      </c>
      <c r="H24" s="74">
        <v>0</v>
      </c>
      <c r="I24" s="74">
        <v>0</v>
      </c>
    </row>
    <row r="25" spans="1:9" ht="31.5" customHeight="1">
      <c r="A25" s="73" t="s">
        <v>12</v>
      </c>
      <c r="B25" s="71" t="s">
        <v>80</v>
      </c>
      <c r="C25" s="25">
        <v>1</v>
      </c>
      <c r="D25" s="16">
        <v>19542</v>
      </c>
      <c r="E25" s="17">
        <v>17812</v>
      </c>
      <c r="F25" s="16">
        <v>538</v>
      </c>
      <c r="G25" s="16">
        <v>0</v>
      </c>
      <c r="H25" s="10">
        <f t="shared" si="2"/>
        <v>10368</v>
      </c>
      <c r="I25" s="10">
        <v>7982</v>
      </c>
    </row>
    <row r="26" spans="1:9" ht="31.5" customHeight="1">
      <c r="A26" s="57" t="s">
        <v>12</v>
      </c>
      <c r="B26" s="80" t="s">
        <v>82</v>
      </c>
      <c r="C26" s="60">
        <v>1</v>
      </c>
      <c r="D26" s="16">
        <v>0</v>
      </c>
      <c r="E26" s="16"/>
      <c r="F26" s="16"/>
      <c r="G26" s="16"/>
      <c r="H26" s="11">
        <f t="shared" ref="H26" si="3">SUM(E26:G26)-I26</f>
        <v>0</v>
      </c>
      <c r="I26" s="11">
        <v>0</v>
      </c>
    </row>
    <row r="27" spans="1:9" ht="31.5" customHeight="1">
      <c r="A27" s="57" t="s">
        <v>12</v>
      </c>
      <c r="B27" s="80" t="s">
        <v>85</v>
      </c>
      <c r="C27" s="60">
        <v>1</v>
      </c>
      <c r="D27" s="16">
        <v>0</v>
      </c>
      <c r="E27" s="16"/>
      <c r="F27" s="16"/>
      <c r="G27" s="16"/>
      <c r="H27" s="11">
        <f t="shared" ref="H27:H36" si="4">SUM(E27:G27)-I27</f>
        <v>0</v>
      </c>
      <c r="I27" s="11">
        <v>0</v>
      </c>
    </row>
    <row r="28" spans="1:9" ht="31.5" customHeight="1">
      <c r="A28" s="58" t="s">
        <v>12</v>
      </c>
      <c r="B28" s="71" t="s">
        <v>86</v>
      </c>
      <c r="C28" s="60">
        <v>1</v>
      </c>
      <c r="D28" s="16">
        <v>11693</v>
      </c>
      <c r="E28" s="16">
        <v>4933</v>
      </c>
      <c r="F28" s="16">
        <v>6760</v>
      </c>
      <c r="G28" s="16">
        <v>0</v>
      </c>
      <c r="H28" s="11">
        <f t="shared" si="4"/>
        <v>9574</v>
      </c>
      <c r="I28" s="11">
        <v>2119</v>
      </c>
    </row>
    <row r="29" spans="1:9" ht="31.5" customHeight="1">
      <c r="A29" s="57" t="s">
        <v>12</v>
      </c>
      <c r="B29" s="71" t="s">
        <v>109</v>
      </c>
      <c r="C29" s="60">
        <v>1</v>
      </c>
      <c r="D29" s="16">
        <v>3886</v>
      </c>
      <c r="E29" s="16">
        <v>836</v>
      </c>
      <c r="F29" s="16">
        <v>2996</v>
      </c>
      <c r="G29" s="16">
        <v>0</v>
      </c>
      <c r="H29" s="11">
        <f t="shared" si="4"/>
        <v>2996</v>
      </c>
      <c r="I29" s="11">
        <v>836</v>
      </c>
    </row>
    <row r="30" spans="1:9" ht="31.5" customHeight="1">
      <c r="A30" s="57" t="s">
        <v>12</v>
      </c>
      <c r="B30" s="71" t="s">
        <v>113</v>
      </c>
      <c r="C30" s="60">
        <v>1</v>
      </c>
      <c r="D30" s="16">
        <v>1443</v>
      </c>
      <c r="E30" s="16">
        <v>1089</v>
      </c>
      <c r="F30" s="16">
        <v>354</v>
      </c>
      <c r="G30" s="16">
        <v>0</v>
      </c>
      <c r="H30" s="11">
        <f t="shared" si="4"/>
        <v>1443</v>
      </c>
      <c r="I30" s="11">
        <v>0</v>
      </c>
    </row>
    <row r="31" spans="1:9" ht="31.5" customHeight="1">
      <c r="A31" s="62" t="s">
        <v>12</v>
      </c>
      <c r="B31" s="71" t="s">
        <v>117</v>
      </c>
      <c r="C31" s="60">
        <v>1</v>
      </c>
      <c r="D31" s="16">
        <v>276</v>
      </c>
      <c r="E31" s="16">
        <v>271</v>
      </c>
      <c r="F31" s="16">
        <v>5</v>
      </c>
      <c r="G31" s="16">
        <v>0</v>
      </c>
      <c r="H31" s="11">
        <f t="shared" si="4"/>
        <v>276</v>
      </c>
      <c r="I31" s="11">
        <v>0</v>
      </c>
    </row>
    <row r="32" spans="1:9" ht="31.5" customHeight="1">
      <c r="A32" s="57" t="s">
        <v>12</v>
      </c>
      <c r="B32" s="71" t="s">
        <v>132</v>
      </c>
      <c r="C32" s="60">
        <v>1</v>
      </c>
      <c r="D32" s="16">
        <v>603</v>
      </c>
      <c r="E32" s="16">
        <v>178</v>
      </c>
      <c r="F32" s="16">
        <v>425</v>
      </c>
      <c r="G32" s="16">
        <v>0</v>
      </c>
      <c r="H32" s="11">
        <f t="shared" si="4"/>
        <v>513</v>
      </c>
      <c r="I32" s="11">
        <v>90</v>
      </c>
    </row>
    <row r="33" spans="1:11" ht="31.5" customHeight="1">
      <c r="A33" s="57" t="s">
        <v>12</v>
      </c>
      <c r="B33" s="71" t="s">
        <v>134</v>
      </c>
      <c r="C33" s="60">
        <v>1</v>
      </c>
      <c r="D33" s="16">
        <v>998</v>
      </c>
      <c r="E33" s="16">
        <v>162</v>
      </c>
      <c r="F33" s="16">
        <v>836</v>
      </c>
      <c r="G33" s="16">
        <v>0</v>
      </c>
      <c r="H33" s="11">
        <f t="shared" si="4"/>
        <v>836</v>
      </c>
      <c r="I33" s="11">
        <v>162</v>
      </c>
    </row>
    <row r="34" spans="1:11" ht="31.5" customHeight="1">
      <c r="A34" s="49" t="s">
        <v>12</v>
      </c>
      <c r="B34" s="71" t="s">
        <v>136</v>
      </c>
      <c r="C34" s="60">
        <v>1</v>
      </c>
      <c r="D34" s="16">
        <v>33882</v>
      </c>
      <c r="E34" s="16">
        <v>33756</v>
      </c>
      <c r="F34" s="16">
        <v>0</v>
      </c>
      <c r="G34" s="16">
        <v>0</v>
      </c>
      <c r="H34" s="11">
        <f t="shared" si="4"/>
        <v>33756</v>
      </c>
      <c r="I34" s="11">
        <v>0</v>
      </c>
    </row>
    <row r="35" spans="1:11" ht="31.5" customHeight="1">
      <c r="A35" s="57" t="s">
        <v>12</v>
      </c>
      <c r="B35" s="71" t="s">
        <v>138</v>
      </c>
      <c r="C35" s="60">
        <v>1</v>
      </c>
      <c r="D35" s="16">
        <v>0</v>
      </c>
      <c r="E35" s="16"/>
      <c r="F35" s="16"/>
      <c r="G35" s="16"/>
      <c r="H35" s="11">
        <f t="shared" si="4"/>
        <v>0</v>
      </c>
      <c r="I35" s="11">
        <v>0</v>
      </c>
    </row>
    <row r="36" spans="1:11" ht="31.5" customHeight="1">
      <c r="A36" s="50" t="s">
        <v>12</v>
      </c>
      <c r="B36" s="71" t="s">
        <v>140</v>
      </c>
      <c r="C36" s="60">
        <v>1</v>
      </c>
      <c r="D36" s="61">
        <v>8188</v>
      </c>
      <c r="E36" s="61">
        <v>2000</v>
      </c>
      <c r="F36" s="61">
        <v>6188</v>
      </c>
      <c r="G36" s="61">
        <v>0</v>
      </c>
      <c r="H36" s="11">
        <f t="shared" si="4"/>
        <v>6688</v>
      </c>
      <c r="I36" s="139">
        <v>1500</v>
      </c>
    </row>
    <row r="37" spans="1:11" ht="31.5" customHeight="1">
      <c r="A37" s="57" t="s">
        <v>12</v>
      </c>
      <c r="B37" s="71" t="s">
        <v>141</v>
      </c>
      <c r="C37" s="60">
        <v>1</v>
      </c>
      <c r="D37" s="16">
        <v>0</v>
      </c>
      <c r="E37" s="16"/>
      <c r="F37" s="16"/>
      <c r="G37" s="16"/>
      <c r="H37" s="11">
        <f t="shared" ref="H37:H38" si="5">SUM(E37:G37)-I37</f>
        <v>0</v>
      </c>
      <c r="I37" s="11">
        <v>0</v>
      </c>
    </row>
    <row r="38" spans="1:11" ht="31.5" customHeight="1">
      <c r="A38" s="57" t="s">
        <v>12</v>
      </c>
      <c r="B38" s="71" t="s">
        <v>142</v>
      </c>
      <c r="C38" s="60">
        <v>1</v>
      </c>
      <c r="D38" s="61">
        <v>1533</v>
      </c>
      <c r="E38" s="61">
        <v>25</v>
      </c>
      <c r="F38" s="61">
        <v>1508</v>
      </c>
      <c r="G38" s="61">
        <v>0</v>
      </c>
      <c r="H38" s="11">
        <f t="shared" si="5"/>
        <v>980</v>
      </c>
      <c r="I38" s="139">
        <v>553</v>
      </c>
    </row>
    <row r="39" spans="1:11" ht="31.5" customHeight="1">
      <c r="A39" s="50" t="s">
        <v>12</v>
      </c>
      <c r="B39" s="71" t="s">
        <v>143</v>
      </c>
      <c r="C39" s="60">
        <v>1</v>
      </c>
      <c r="D39" s="16">
        <v>0</v>
      </c>
      <c r="E39" s="16"/>
      <c r="F39" s="16"/>
      <c r="G39" s="16"/>
      <c r="H39" s="11">
        <f t="shared" ref="H39:H40" si="6">SUM(E39:G39)-I39</f>
        <v>0</v>
      </c>
      <c r="I39" s="11">
        <v>0</v>
      </c>
    </row>
    <row r="40" spans="1:11" ht="31.5" customHeight="1">
      <c r="A40" s="50" t="s">
        <v>12</v>
      </c>
      <c r="B40" s="71" t="s">
        <v>220</v>
      </c>
      <c r="C40" s="60">
        <v>1</v>
      </c>
      <c r="D40" s="71">
        <v>42</v>
      </c>
      <c r="E40" s="71">
        <v>0</v>
      </c>
      <c r="F40" s="71">
        <v>42</v>
      </c>
      <c r="G40" s="61">
        <v>0</v>
      </c>
      <c r="H40" s="11">
        <f t="shared" si="6"/>
        <v>42</v>
      </c>
      <c r="I40" s="71">
        <v>0</v>
      </c>
    </row>
    <row r="41" spans="1:11" ht="31.5" customHeight="1" thickBot="1">
      <c r="A41" s="164"/>
      <c r="B41" s="164"/>
      <c r="C41" s="164"/>
      <c r="D41" s="164"/>
      <c r="E41" s="164"/>
      <c r="F41" s="164"/>
      <c r="G41" s="164"/>
      <c r="H41" s="164">
        <f>SUM(E41:G41)</f>
        <v>0</v>
      </c>
      <c r="I41" s="164"/>
    </row>
    <row r="42" spans="1:11" ht="31.5" customHeight="1" thickBot="1">
      <c r="A42" s="49" t="s">
        <v>38</v>
      </c>
      <c r="B42" s="26" t="s">
        <v>39</v>
      </c>
      <c r="C42" s="25">
        <v>1</v>
      </c>
      <c r="D42" s="17">
        <v>1569</v>
      </c>
      <c r="E42" s="17">
        <v>778</v>
      </c>
      <c r="F42" s="16">
        <v>791</v>
      </c>
      <c r="G42" s="16">
        <v>0</v>
      </c>
      <c r="H42" s="10">
        <f>SUM(E42:G42)-I42</f>
        <v>977</v>
      </c>
      <c r="I42" s="10">
        <v>592</v>
      </c>
      <c r="J42" s="18">
        <f>K42/C3</f>
        <v>1.8867924528301886E-2</v>
      </c>
      <c r="K42" s="19">
        <f>SUM(C42:C44)</f>
        <v>3</v>
      </c>
    </row>
    <row r="43" spans="1:11" ht="31.5" customHeight="1">
      <c r="A43" s="49" t="s">
        <v>38</v>
      </c>
      <c r="B43" s="26" t="s">
        <v>40</v>
      </c>
      <c r="C43" s="25">
        <v>1</v>
      </c>
      <c r="D43" s="17">
        <v>1348</v>
      </c>
      <c r="E43" s="17">
        <v>560</v>
      </c>
      <c r="F43" s="16">
        <v>788</v>
      </c>
      <c r="G43" s="16">
        <v>0</v>
      </c>
      <c r="H43" s="10">
        <f t="shared" ref="H43:H44" si="7">SUM(E43:G43)-I43</f>
        <v>917</v>
      </c>
      <c r="I43" s="10">
        <v>431</v>
      </c>
    </row>
    <row r="44" spans="1:11" ht="31.5" customHeight="1">
      <c r="A44" s="50" t="s">
        <v>38</v>
      </c>
      <c r="B44" s="26" t="s">
        <v>43</v>
      </c>
      <c r="C44" s="25">
        <v>1</v>
      </c>
      <c r="D44" s="27">
        <v>2438</v>
      </c>
      <c r="E44" s="17">
        <v>1141</v>
      </c>
      <c r="F44" s="16">
        <v>1297</v>
      </c>
      <c r="G44" s="16">
        <v>0</v>
      </c>
      <c r="H44" s="10">
        <f t="shared" si="7"/>
        <v>2386</v>
      </c>
      <c r="I44" s="10">
        <v>52</v>
      </c>
    </row>
    <row r="45" spans="1:11" ht="31.5" customHeight="1" thickBot="1">
      <c r="A45" s="164"/>
      <c r="B45" s="164"/>
      <c r="C45" s="164"/>
      <c r="D45" s="164"/>
      <c r="E45" s="164"/>
      <c r="F45" s="164"/>
      <c r="G45" s="164"/>
      <c r="H45" s="164">
        <f>SUM(E45:G45)</f>
        <v>0</v>
      </c>
      <c r="I45" s="164"/>
    </row>
    <row r="46" spans="1:11" ht="31.5" customHeight="1" thickBot="1">
      <c r="A46" s="45" t="s">
        <v>41</v>
      </c>
      <c r="B46" s="23" t="s">
        <v>42</v>
      </c>
      <c r="C46" s="132">
        <v>1</v>
      </c>
      <c r="D46" s="16">
        <v>0</v>
      </c>
      <c r="E46" s="16"/>
      <c r="F46" s="16"/>
      <c r="G46" s="16"/>
      <c r="H46" s="11">
        <f>SUM(E46:G46)-I46</f>
        <v>0</v>
      </c>
      <c r="I46" s="11">
        <v>0</v>
      </c>
      <c r="J46" s="18">
        <f>K46/C3</f>
        <v>1.8867924528301886E-2</v>
      </c>
      <c r="K46" s="19">
        <f>SUM(C46:C48)</f>
        <v>3</v>
      </c>
    </row>
    <row r="47" spans="1:11" ht="31.5" customHeight="1">
      <c r="A47" s="81" t="s">
        <v>41</v>
      </c>
      <c r="B47" s="71" t="s">
        <v>83</v>
      </c>
      <c r="C47" s="60">
        <v>1</v>
      </c>
      <c r="D47" s="16">
        <v>7979</v>
      </c>
      <c r="E47" s="16">
        <v>7698</v>
      </c>
      <c r="F47" s="103">
        <v>281</v>
      </c>
      <c r="G47" s="16">
        <v>0</v>
      </c>
      <c r="H47" s="11">
        <f>SUM(E47:G47)-I47</f>
        <v>5824</v>
      </c>
      <c r="I47" s="11">
        <v>2155</v>
      </c>
    </row>
    <row r="48" spans="1:11" ht="31.5" customHeight="1">
      <c r="A48" s="49" t="s">
        <v>41</v>
      </c>
      <c r="B48" s="71" t="s">
        <v>133</v>
      </c>
      <c r="C48" s="60">
        <v>1</v>
      </c>
      <c r="D48" s="16">
        <v>30555</v>
      </c>
      <c r="E48" s="16">
        <v>27964</v>
      </c>
      <c r="F48" s="103">
        <v>2582</v>
      </c>
      <c r="G48" s="16">
        <v>0</v>
      </c>
      <c r="H48" s="11">
        <f>SUM(E48:G48)-I48</f>
        <v>21603</v>
      </c>
      <c r="I48" s="11">
        <v>8943</v>
      </c>
    </row>
    <row r="49" spans="1:11" ht="31.5" customHeight="1" thickBot="1">
      <c r="A49" s="164"/>
      <c r="B49" s="164"/>
      <c r="C49" s="164"/>
      <c r="D49" s="164"/>
      <c r="E49" s="164"/>
      <c r="F49" s="164"/>
      <c r="G49" s="164"/>
      <c r="H49" s="164">
        <f>SUM(E49:G49)</f>
        <v>0</v>
      </c>
      <c r="I49" s="164"/>
    </row>
    <row r="50" spans="1:11" ht="31.5" customHeight="1" thickBot="1">
      <c r="A50" s="81" t="s">
        <v>102</v>
      </c>
      <c r="B50" s="71" t="s">
        <v>103</v>
      </c>
      <c r="C50" s="60">
        <v>1</v>
      </c>
      <c r="D50" s="16">
        <v>7359</v>
      </c>
      <c r="E50" s="16">
        <v>5884</v>
      </c>
      <c r="F50" s="16">
        <v>1475</v>
      </c>
      <c r="G50" s="16">
        <v>0</v>
      </c>
      <c r="H50" s="11">
        <f>SUM(E50:G50)-I50</f>
        <v>4720</v>
      </c>
      <c r="I50" s="11">
        <v>2639</v>
      </c>
      <c r="J50" s="18">
        <f>K50/C3</f>
        <v>6.2893081761006293E-3</v>
      </c>
      <c r="K50" s="19">
        <f>SUM(C50)</f>
        <v>1</v>
      </c>
    </row>
    <row r="51" spans="1:11" ht="31.5" customHeight="1" thickBot="1">
      <c r="A51" s="67"/>
      <c r="B51" s="67"/>
      <c r="C51" s="67"/>
      <c r="D51" s="78"/>
      <c r="E51" s="78"/>
      <c r="F51" s="78"/>
      <c r="G51" s="78"/>
      <c r="H51" s="67"/>
      <c r="I51" s="67"/>
    </row>
    <row r="52" spans="1:11" ht="31.5" customHeight="1" thickBot="1">
      <c r="A52" s="65" t="s">
        <v>110</v>
      </c>
      <c r="B52" s="71" t="s">
        <v>111</v>
      </c>
      <c r="C52" s="60">
        <v>1</v>
      </c>
      <c r="D52" s="16">
        <v>98</v>
      </c>
      <c r="E52" s="16">
        <v>40</v>
      </c>
      <c r="F52" s="16">
        <v>0</v>
      </c>
      <c r="G52" s="95">
        <v>58</v>
      </c>
      <c r="H52" s="11">
        <f t="shared" ref="H52:H68" si="8">SUM(E52:G52)-I52</f>
        <v>80</v>
      </c>
      <c r="I52" s="11">
        <v>18</v>
      </c>
      <c r="J52" s="18">
        <f>K52/C3</f>
        <v>0.1069182389937107</v>
      </c>
      <c r="K52" s="19">
        <f>SUM(C52:C68)</f>
        <v>17</v>
      </c>
    </row>
    <row r="53" spans="1:11" ht="31.5" customHeight="1">
      <c r="A53" s="81" t="s">
        <v>110</v>
      </c>
      <c r="B53" s="71" t="s">
        <v>118</v>
      </c>
      <c r="C53" s="60">
        <v>1</v>
      </c>
      <c r="D53" s="16">
        <v>0</v>
      </c>
      <c r="E53" s="16"/>
      <c r="F53" s="16"/>
      <c r="G53" s="16"/>
      <c r="H53" s="11">
        <f t="shared" si="8"/>
        <v>0</v>
      </c>
      <c r="I53" s="11">
        <v>0</v>
      </c>
      <c r="J53" s="46"/>
    </row>
    <row r="54" spans="1:11" ht="31.5" customHeight="1">
      <c r="A54" s="65" t="s">
        <v>110</v>
      </c>
      <c r="B54" s="71" t="s">
        <v>149</v>
      </c>
      <c r="C54" s="60">
        <v>1</v>
      </c>
      <c r="D54" s="61">
        <v>14</v>
      </c>
      <c r="E54" s="71">
        <v>14</v>
      </c>
      <c r="F54" s="61">
        <v>0</v>
      </c>
      <c r="G54" s="61">
        <v>0</v>
      </c>
      <c r="H54" s="11">
        <f t="shared" si="8"/>
        <v>8</v>
      </c>
      <c r="I54" s="148">
        <v>6</v>
      </c>
      <c r="J54" s="46"/>
    </row>
    <row r="55" spans="1:11" ht="31.5" customHeight="1">
      <c r="A55" s="65" t="s">
        <v>110</v>
      </c>
      <c r="B55" s="71" t="s">
        <v>160</v>
      </c>
      <c r="C55" s="60">
        <v>1</v>
      </c>
      <c r="D55" s="61">
        <v>322</v>
      </c>
      <c r="E55" s="71">
        <v>308</v>
      </c>
      <c r="F55" s="61">
        <v>14</v>
      </c>
      <c r="G55" s="61">
        <v>0</v>
      </c>
      <c r="H55" s="11">
        <f t="shared" si="8"/>
        <v>201</v>
      </c>
      <c r="I55" s="148">
        <v>121</v>
      </c>
      <c r="J55" s="46"/>
    </row>
    <row r="56" spans="1:11" ht="31.5" customHeight="1">
      <c r="A56" s="79" t="s">
        <v>110</v>
      </c>
      <c r="B56" s="71" t="s">
        <v>166</v>
      </c>
      <c r="C56" s="60">
        <v>1</v>
      </c>
      <c r="D56" s="71">
        <v>9291</v>
      </c>
      <c r="E56" s="71">
        <v>3534</v>
      </c>
      <c r="F56" s="71">
        <v>5757</v>
      </c>
      <c r="G56" s="61">
        <v>0</v>
      </c>
      <c r="H56" s="11">
        <f t="shared" si="8"/>
        <v>8031</v>
      </c>
      <c r="I56" s="148">
        <v>1260</v>
      </c>
      <c r="J56" s="46"/>
    </row>
    <row r="57" spans="1:11" ht="31.5" customHeight="1">
      <c r="A57" s="65" t="s">
        <v>110</v>
      </c>
      <c r="B57" s="71" t="s">
        <v>171</v>
      </c>
      <c r="C57" s="60">
        <v>1</v>
      </c>
      <c r="D57" s="71">
        <v>1212</v>
      </c>
      <c r="E57" s="71">
        <v>804</v>
      </c>
      <c r="F57" s="71">
        <v>408</v>
      </c>
      <c r="G57" s="61">
        <v>0</v>
      </c>
      <c r="H57" s="148">
        <f t="shared" si="8"/>
        <v>626</v>
      </c>
      <c r="I57" s="71">
        <v>586</v>
      </c>
      <c r="J57" s="46"/>
    </row>
    <row r="58" spans="1:11" ht="31.5" customHeight="1">
      <c r="A58" s="65" t="s">
        <v>110</v>
      </c>
      <c r="B58" s="71" t="s">
        <v>174</v>
      </c>
      <c r="C58" s="60">
        <v>1</v>
      </c>
      <c r="D58" s="71">
        <v>365</v>
      </c>
      <c r="E58" s="71">
        <v>365</v>
      </c>
      <c r="F58" s="71">
        <v>0</v>
      </c>
      <c r="G58" s="61">
        <v>0</v>
      </c>
      <c r="H58" s="148">
        <f t="shared" si="8"/>
        <v>238</v>
      </c>
      <c r="I58" s="71">
        <v>127</v>
      </c>
      <c r="J58" s="46"/>
    </row>
    <row r="59" spans="1:11" ht="31.5" customHeight="1">
      <c r="A59" s="79" t="s">
        <v>110</v>
      </c>
      <c r="B59" s="71" t="s">
        <v>175</v>
      </c>
      <c r="C59" s="60">
        <v>1</v>
      </c>
      <c r="D59" s="71">
        <v>8251</v>
      </c>
      <c r="E59" s="71">
        <v>5527</v>
      </c>
      <c r="F59" s="71">
        <v>2716</v>
      </c>
      <c r="G59" s="155">
        <v>5</v>
      </c>
      <c r="H59" s="148">
        <f t="shared" si="8"/>
        <v>6669</v>
      </c>
      <c r="I59" s="71">
        <v>1579</v>
      </c>
      <c r="J59" s="46"/>
    </row>
    <row r="60" spans="1:11" ht="31.5" customHeight="1">
      <c r="A60" s="65" t="s">
        <v>110</v>
      </c>
      <c r="B60" s="71" t="s">
        <v>177</v>
      </c>
      <c r="C60" s="60">
        <v>1</v>
      </c>
      <c r="D60" s="71">
        <v>285</v>
      </c>
      <c r="E60" s="71">
        <v>52</v>
      </c>
      <c r="F60" s="71">
        <v>228</v>
      </c>
      <c r="G60" s="155">
        <v>5</v>
      </c>
      <c r="H60" s="148">
        <f t="shared" si="8"/>
        <v>237</v>
      </c>
      <c r="I60" s="71">
        <v>48</v>
      </c>
      <c r="J60" s="46"/>
    </row>
    <row r="61" spans="1:11" ht="31.5" customHeight="1">
      <c r="A61" s="65" t="s">
        <v>110</v>
      </c>
      <c r="B61" s="71" t="s">
        <v>178</v>
      </c>
      <c r="C61" s="60">
        <v>1</v>
      </c>
      <c r="D61" s="71">
        <v>156</v>
      </c>
      <c r="E61" s="71">
        <v>147</v>
      </c>
      <c r="F61" s="71">
        <v>9</v>
      </c>
      <c r="G61" s="155">
        <v>0</v>
      </c>
      <c r="H61" s="148">
        <f t="shared" si="8"/>
        <v>156</v>
      </c>
      <c r="I61" s="71">
        <v>0</v>
      </c>
      <c r="J61" s="46"/>
    </row>
    <row r="62" spans="1:11" ht="31.5" customHeight="1">
      <c r="A62" s="79" t="s">
        <v>110</v>
      </c>
      <c r="B62" s="71" t="s">
        <v>186</v>
      </c>
      <c r="C62" s="60">
        <v>1</v>
      </c>
      <c r="D62" s="71">
        <v>2226</v>
      </c>
      <c r="E62" s="71">
        <v>0</v>
      </c>
      <c r="F62" s="71">
        <v>2226</v>
      </c>
      <c r="G62" s="155">
        <v>0</v>
      </c>
      <c r="H62" s="148">
        <f t="shared" si="8"/>
        <v>2226</v>
      </c>
      <c r="I62" s="71">
        <v>0</v>
      </c>
      <c r="J62" s="46"/>
    </row>
    <row r="63" spans="1:11" ht="31.5" customHeight="1">
      <c r="A63" s="161" t="s">
        <v>110</v>
      </c>
      <c r="B63" s="71" t="s">
        <v>190</v>
      </c>
      <c r="C63" s="60">
        <v>1</v>
      </c>
      <c r="D63" s="71">
        <v>2957</v>
      </c>
      <c r="E63" s="71">
        <v>2957</v>
      </c>
      <c r="F63" s="71">
        <v>0</v>
      </c>
      <c r="G63" s="155">
        <v>0</v>
      </c>
      <c r="H63" s="148">
        <f t="shared" si="8"/>
        <v>1576</v>
      </c>
      <c r="I63" s="71">
        <v>1381</v>
      </c>
      <c r="J63" s="46"/>
    </row>
    <row r="64" spans="1:11" ht="31.5" customHeight="1">
      <c r="A64" s="161" t="s">
        <v>110</v>
      </c>
      <c r="B64" s="71" t="s">
        <v>191</v>
      </c>
      <c r="C64" s="60">
        <v>1</v>
      </c>
      <c r="D64" s="71">
        <v>3688</v>
      </c>
      <c r="E64" s="71">
        <v>3688</v>
      </c>
      <c r="F64" s="71">
        <v>0</v>
      </c>
      <c r="G64" s="155">
        <v>0</v>
      </c>
      <c r="H64" s="148">
        <f t="shared" si="8"/>
        <v>2333</v>
      </c>
      <c r="I64" s="71">
        <v>1355</v>
      </c>
      <c r="J64" s="46"/>
    </row>
    <row r="65" spans="1:11" ht="31.5" customHeight="1">
      <c r="A65" s="161" t="s">
        <v>110</v>
      </c>
      <c r="B65" s="71" t="s">
        <v>196</v>
      </c>
      <c r="C65" s="60">
        <v>1</v>
      </c>
      <c r="D65" s="71">
        <v>2632</v>
      </c>
      <c r="E65" s="71">
        <v>2350</v>
      </c>
      <c r="F65" s="71">
        <v>282</v>
      </c>
      <c r="G65" s="155">
        <v>0</v>
      </c>
      <c r="H65" s="148">
        <f t="shared" si="8"/>
        <v>881</v>
      </c>
      <c r="I65" s="71">
        <v>1751</v>
      </c>
      <c r="J65" s="46"/>
    </row>
    <row r="66" spans="1:11" ht="31.5" customHeight="1">
      <c r="A66" s="161" t="s">
        <v>110</v>
      </c>
      <c r="B66" s="71" t="s">
        <v>197</v>
      </c>
      <c r="C66" s="60">
        <v>1</v>
      </c>
      <c r="D66" s="71">
        <v>7104</v>
      </c>
      <c r="E66" s="71">
        <v>6425</v>
      </c>
      <c r="F66" s="71">
        <v>645</v>
      </c>
      <c r="G66" s="155">
        <v>0</v>
      </c>
      <c r="H66" s="148">
        <f t="shared" si="8"/>
        <v>1997</v>
      </c>
      <c r="I66" s="71">
        <v>5073</v>
      </c>
      <c r="J66" s="46"/>
    </row>
    <row r="67" spans="1:11" ht="31.5" customHeight="1">
      <c r="A67" s="79" t="s">
        <v>110</v>
      </c>
      <c r="B67" s="71" t="s">
        <v>202</v>
      </c>
      <c r="C67" s="60">
        <v>1</v>
      </c>
      <c r="D67" s="71">
        <v>18433</v>
      </c>
      <c r="E67" s="71">
        <v>14014</v>
      </c>
      <c r="F67" s="71">
        <v>4418</v>
      </c>
      <c r="G67" s="155">
        <v>0</v>
      </c>
      <c r="H67" s="148">
        <f t="shared" si="8"/>
        <v>12293</v>
      </c>
      <c r="I67" s="71">
        <v>6139</v>
      </c>
      <c r="J67" s="46"/>
    </row>
    <row r="68" spans="1:11" ht="31.5" customHeight="1">
      <c r="A68" s="65" t="s">
        <v>110</v>
      </c>
      <c r="B68" s="71" t="s">
        <v>213</v>
      </c>
      <c r="C68" s="60">
        <v>1</v>
      </c>
      <c r="D68" s="71">
        <v>33</v>
      </c>
      <c r="E68" s="71">
        <v>21</v>
      </c>
      <c r="F68" s="71">
        <v>12</v>
      </c>
      <c r="G68" s="155">
        <v>0</v>
      </c>
      <c r="H68" s="148">
        <f t="shared" si="8"/>
        <v>23</v>
      </c>
      <c r="I68" s="71">
        <v>10</v>
      </c>
      <c r="J68" s="46"/>
    </row>
    <row r="69" spans="1:11" ht="31.5" customHeight="1" thickBot="1">
      <c r="A69" s="67"/>
      <c r="B69" s="67"/>
      <c r="C69" s="67"/>
      <c r="D69" s="91"/>
      <c r="E69" s="91"/>
      <c r="F69" s="91"/>
      <c r="G69" s="91"/>
      <c r="H69" s="67"/>
      <c r="I69" s="67"/>
    </row>
    <row r="70" spans="1:11" ht="31.5" customHeight="1" thickBot="1">
      <c r="A70" s="51" t="s">
        <v>13</v>
      </c>
      <c r="B70" s="71" t="s">
        <v>194</v>
      </c>
      <c r="C70" s="25">
        <v>1</v>
      </c>
      <c r="D70" s="71">
        <v>277</v>
      </c>
      <c r="E70" s="71">
        <v>243</v>
      </c>
      <c r="F70" s="71">
        <v>34</v>
      </c>
      <c r="G70" s="16">
        <v>0</v>
      </c>
      <c r="H70" s="11">
        <f>SUM(E70:G70)-I70</f>
        <v>235</v>
      </c>
      <c r="I70" s="71">
        <v>42</v>
      </c>
      <c r="J70" s="18">
        <f>K70/C3</f>
        <v>5.6603773584905662E-2</v>
      </c>
      <c r="K70" s="19">
        <f>SUM(C70:C78)</f>
        <v>9</v>
      </c>
    </row>
    <row r="71" spans="1:11" ht="31.5" customHeight="1">
      <c r="A71" s="51" t="s">
        <v>13</v>
      </c>
      <c r="B71" s="26" t="s">
        <v>222</v>
      </c>
      <c r="C71" s="25">
        <v>1</v>
      </c>
      <c r="D71" s="16">
        <v>238</v>
      </c>
      <c r="E71" s="16">
        <v>201</v>
      </c>
      <c r="F71" s="16">
        <v>37</v>
      </c>
      <c r="G71" s="16">
        <v>0</v>
      </c>
      <c r="H71" s="11">
        <f t="shared" ref="H71:H78" si="9">SUM(E71:G71)-I71</f>
        <v>238</v>
      </c>
      <c r="I71" s="11"/>
    </row>
    <row r="72" spans="1:11" ht="31.5" customHeight="1">
      <c r="A72" s="40" t="s">
        <v>13</v>
      </c>
      <c r="B72" s="14" t="s">
        <v>52</v>
      </c>
      <c r="C72" s="15">
        <v>1</v>
      </c>
      <c r="D72" s="16">
        <v>268</v>
      </c>
      <c r="E72" s="16">
        <v>12</v>
      </c>
      <c r="F72" s="16">
        <v>256</v>
      </c>
      <c r="G72" s="16">
        <v>0</v>
      </c>
      <c r="H72" s="11">
        <f t="shared" si="9"/>
        <v>257</v>
      </c>
      <c r="I72" s="11">
        <v>11</v>
      </c>
    </row>
    <row r="73" spans="1:11" ht="31.5" customHeight="1">
      <c r="A73" s="40" t="s">
        <v>13</v>
      </c>
      <c r="B73" s="71" t="s">
        <v>144</v>
      </c>
      <c r="C73" s="104">
        <v>1</v>
      </c>
      <c r="D73" s="61">
        <v>752</v>
      </c>
      <c r="E73" s="61">
        <v>562</v>
      </c>
      <c r="F73" s="61">
        <v>190</v>
      </c>
      <c r="G73" s="61">
        <v>0</v>
      </c>
      <c r="H73" s="139">
        <f t="shared" si="9"/>
        <v>534</v>
      </c>
      <c r="I73" s="139">
        <v>218</v>
      </c>
    </row>
    <row r="74" spans="1:11" ht="31.5" customHeight="1">
      <c r="A74" s="47" t="s">
        <v>13</v>
      </c>
      <c r="B74" s="71" t="s">
        <v>154</v>
      </c>
      <c r="C74" s="104">
        <v>1</v>
      </c>
      <c r="D74" s="61">
        <v>9031</v>
      </c>
      <c r="E74" s="61">
        <v>9031</v>
      </c>
      <c r="F74" s="61">
        <v>0</v>
      </c>
      <c r="G74" s="61">
        <v>0</v>
      </c>
      <c r="H74" s="139">
        <f t="shared" si="9"/>
        <v>7333</v>
      </c>
      <c r="I74" s="139">
        <v>1698</v>
      </c>
    </row>
    <row r="75" spans="1:11" ht="31.5" customHeight="1">
      <c r="A75" s="97" t="s">
        <v>13</v>
      </c>
      <c r="B75" s="71" t="s">
        <v>183</v>
      </c>
      <c r="C75" s="104">
        <v>1</v>
      </c>
      <c r="D75" s="71">
        <v>1342</v>
      </c>
      <c r="E75" s="71">
        <v>636</v>
      </c>
      <c r="F75" s="71">
        <v>706</v>
      </c>
      <c r="G75" s="61">
        <v>0</v>
      </c>
      <c r="H75" s="139">
        <f t="shared" si="9"/>
        <v>1109</v>
      </c>
      <c r="I75" s="71">
        <v>233</v>
      </c>
    </row>
    <row r="76" spans="1:11" ht="31.5" customHeight="1">
      <c r="A76" s="41" t="s">
        <v>13</v>
      </c>
      <c r="B76" s="71" t="s">
        <v>198</v>
      </c>
      <c r="C76" s="104">
        <v>1</v>
      </c>
      <c r="D76" s="71">
        <v>606</v>
      </c>
      <c r="E76" s="71">
        <v>292</v>
      </c>
      <c r="F76" s="71">
        <v>314</v>
      </c>
      <c r="G76" s="61">
        <v>0</v>
      </c>
      <c r="H76" s="139">
        <f t="shared" si="9"/>
        <v>495</v>
      </c>
      <c r="I76" s="71">
        <v>111</v>
      </c>
    </row>
    <row r="77" spans="1:11" ht="31.5" customHeight="1">
      <c r="A77" s="47" t="s">
        <v>13</v>
      </c>
      <c r="B77" s="71" t="s">
        <v>206</v>
      </c>
      <c r="C77" s="104">
        <v>1</v>
      </c>
      <c r="D77" s="71">
        <v>2710</v>
      </c>
      <c r="E77" s="71">
        <v>331</v>
      </c>
      <c r="F77" s="71">
        <v>2379</v>
      </c>
      <c r="G77" s="61">
        <v>0</v>
      </c>
      <c r="H77" s="139">
        <f t="shared" si="9"/>
        <v>2498</v>
      </c>
      <c r="I77" s="71">
        <v>212</v>
      </c>
    </row>
    <row r="78" spans="1:11" ht="31.5" customHeight="1">
      <c r="A78" s="47" t="s">
        <v>13</v>
      </c>
      <c r="B78" s="71" t="s">
        <v>215</v>
      </c>
      <c r="C78" s="104">
        <v>1</v>
      </c>
      <c r="D78" s="71">
        <v>3884</v>
      </c>
      <c r="E78" s="71">
        <v>854</v>
      </c>
      <c r="F78" s="71">
        <v>3030</v>
      </c>
      <c r="G78" s="61">
        <v>0</v>
      </c>
      <c r="H78" s="139">
        <f t="shared" si="9"/>
        <v>3195</v>
      </c>
      <c r="I78" s="71">
        <v>689</v>
      </c>
    </row>
    <row r="79" spans="1:11" ht="31.5" customHeight="1" thickBot="1">
      <c r="A79" s="164"/>
      <c r="B79" s="164"/>
      <c r="C79" s="164"/>
      <c r="D79" s="164"/>
      <c r="E79" s="164"/>
      <c r="F79" s="164"/>
      <c r="G79" s="164"/>
      <c r="H79" s="164">
        <f>SUM(E79:G79)</f>
        <v>0</v>
      </c>
      <c r="I79" s="164"/>
    </row>
    <row r="80" spans="1:11" ht="31.5" customHeight="1" thickBot="1">
      <c r="A80" s="57" t="s">
        <v>84</v>
      </c>
      <c r="B80" s="71" t="s">
        <v>77</v>
      </c>
      <c r="C80" s="133">
        <v>1</v>
      </c>
      <c r="D80" s="16">
        <v>214</v>
      </c>
      <c r="E80" s="16">
        <v>30</v>
      </c>
      <c r="F80" s="16">
        <v>184</v>
      </c>
      <c r="G80" s="16">
        <v>0</v>
      </c>
      <c r="H80" s="11">
        <f t="shared" ref="H80:H87" si="10">SUM(E80:G80)-I80</f>
        <v>184</v>
      </c>
      <c r="I80" s="11">
        <v>30</v>
      </c>
      <c r="J80" s="131">
        <f>K80/C3</f>
        <v>5.0314465408805034E-2</v>
      </c>
      <c r="K80" s="19">
        <f>SUM(C80:C87)</f>
        <v>8</v>
      </c>
    </row>
    <row r="81" spans="1:11" ht="31.5" customHeight="1">
      <c r="A81" s="57" t="s">
        <v>84</v>
      </c>
      <c r="B81" s="71" t="s">
        <v>104</v>
      </c>
      <c r="C81" s="60">
        <v>1</v>
      </c>
      <c r="D81" s="16">
        <v>1015</v>
      </c>
      <c r="E81" s="103">
        <v>163</v>
      </c>
      <c r="F81" s="103">
        <v>851</v>
      </c>
      <c r="G81" s="134">
        <v>1</v>
      </c>
      <c r="H81" s="11">
        <f t="shared" si="10"/>
        <v>947</v>
      </c>
      <c r="I81" s="11">
        <v>68</v>
      </c>
    </row>
    <row r="82" spans="1:11" ht="31.5" customHeight="1">
      <c r="A82" s="57" t="s">
        <v>84</v>
      </c>
      <c r="B82" s="71" t="s">
        <v>147</v>
      </c>
      <c r="C82" s="60">
        <v>1</v>
      </c>
      <c r="D82" s="61">
        <v>841</v>
      </c>
      <c r="E82" s="146">
        <v>418</v>
      </c>
      <c r="F82" s="146">
        <v>400</v>
      </c>
      <c r="G82" s="147">
        <v>23</v>
      </c>
      <c r="H82" s="11">
        <f t="shared" si="10"/>
        <v>628</v>
      </c>
      <c r="I82" s="148">
        <v>213</v>
      </c>
    </row>
    <row r="83" spans="1:11" ht="31.5" customHeight="1">
      <c r="A83" s="62" t="s">
        <v>84</v>
      </c>
      <c r="B83" s="71" t="s">
        <v>153</v>
      </c>
      <c r="C83" s="60">
        <v>1</v>
      </c>
      <c r="D83" s="61">
        <v>18868</v>
      </c>
      <c r="E83" s="146">
        <v>9335</v>
      </c>
      <c r="F83" s="146">
        <v>9533</v>
      </c>
      <c r="G83" s="147">
        <v>0</v>
      </c>
      <c r="H83" s="11">
        <f t="shared" si="10"/>
        <v>18868</v>
      </c>
      <c r="I83" s="148">
        <v>0</v>
      </c>
    </row>
    <row r="84" spans="1:11" ht="31.5" customHeight="1">
      <c r="A84" s="58" t="s">
        <v>84</v>
      </c>
      <c r="B84" s="71" t="s">
        <v>163</v>
      </c>
      <c r="C84" s="60">
        <v>1</v>
      </c>
      <c r="D84" s="61">
        <v>12918</v>
      </c>
      <c r="E84" s="146">
        <v>1594</v>
      </c>
      <c r="F84" s="146">
        <v>11324</v>
      </c>
      <c r="G84" s="147">
        <v>0</v>
      </c>
      <c r="H84" s="11">
        <f t="shared" si="10"/>
        <v>12404</v>
      </c>
      <c r="I84" s="148">
        <v>514</v>
      </c>
    </row>
    <row r="85" spans="1:11" ht="31.5" customHeight="1">
      <c r="A85" s="57" t="s">
        <v>84</v>
      </c>
      <c r="B85" s="71" t="s">
        <v>182</v>
      </c>
      <c r="C85" s="60">
        <v>1</v>
      </c>
      <c r="D85" s="71">
        <v>209</v>
      </c>
      <c r="E85" s="71">
        <v>59</v>
      </c>
      <c r="F85" s="71">
        <v>150</v>
      </c>
      <c r="G85" s="147">
        <v>0</v>
      </c>
      <c r="H85" s="11">
        <f t="shared" si="10"/>
        <v>183</v>
      </c>
      <c r="I85" s="71">
        <v>26</v>
      </c>
    </row>
    <row r="86" spans="1:11" ht="31.5" customHeight="1">
      <c r="A86" s="73" t="s">
        <v>84</v>
      </c>
      <c r="B86" s="71" t="s">
        <v>187</v>
      </c>
      <c r="C86" s="60">
        <v>1</v>
      </c>
      <c r="D86" s="71">
        <v>9856</v>
      </c>
      <c r="E86" s="71">
        <v>9856</v>
      </c>
      <c r="F86" s="71">
        <v>0</v>
      </c>
      <c r="G86" s="147">
        <v>0</v>
      </c>
      <c r="H86" s="148">
        <f t="shared" si="10"/>
        <v>9856</v>
      </c>
      <c r="I86" s="71">
        <v>0</v>
      </c>
    </row>
    <row r="87" spans="1:11" ht="31.5" customHeight="1">
      <c r="A87" s="57" t="s">
        <v>84</v>
      </c>
      <c r="B87" s="71" t="s">
        <v>200</v>
      </c>
      <c r="C87" s="60">
        <v>1</v>
      </c>
      <c r="D87" s="71">
        <v>2923</v>
      </c>
      <c r="E87" s="71">
        <v>171</v>
      </c>
      <c r="F87" s="71">
        <v>2630</v>
      </c>
      <c r="G87" s="147">
        <v>0</v>
      </c>
      <c r="H87" s="148">
        <f t="shared" si="10"/>
        <v>2762</v>
      </c>
      <c r="I87" s="71">
        <v>39</v>
      </c>
    </row>
    <row r="88" spans="1:11" ht="31.5" customHeight="1" thickBot="1">
      <c r="A88" s="67"/>
      <c r="B88" s="67"/>
      <c r="C88" s="67"/>
      <c r="D88" s="75"/>
      <c r="E88" s="75"/>
      <c r="F88" s="75"/>
      <c r="G88" s="75"/>
      <c r="H88" s="67"/>
      <c r="I88" s="67"/>
    </row>
    <row r="89" spans="1:11" ht="31.5" customHeight="1" thickBot="1">
      <c r="A89" s="42" t="s">
        <v>25</v>
      </c>
      <c r="B89" s="26" t="s">
        <v>26</v>
      </c>
      <c r="C89" s="25">
        <v>1</v>
      </c>
      <c r="D89" s="16">
        <v>0</v>
      </c>
      <c r="E89" s="17"/>
      <c r="F89" s="16"/>
      <c r="G89" s="16"/>
      <c r="H89" s="10">
        <f>SUM(E89:G89)-I89</f>
        <v>0</v>
      </c>
      <c r="I89" s="10">
        <v>0</v>
      </c>
      <c r="J89" s="18">
        <f>K89/C3</f>
        <v>8.8050314465408799E-2</v>
      </c>
      <c r="K89" s="19">
        <f>SUM(C89:C102)</f>
        <v>14</v>
      </c>
    </row>
    <row r="90" spans="1:11" ht="31.5" customHeight="1">
      <c r="A90" s="42" t="s">
        <v>25</v>
      </c>
      <c r="B90" s="26" t="s">
        <v>51</v>
      </c>
      <c r="C90" s="25">
        <v>1</v>
      </c>
      <c r="D90" s="16">
        <v>61</v>
      </c>
      <c r="E90" s="17">
        <v>5</v>
      </c>
      <c r="F90" s="16">
        <v>56</v>
      </c>
      <c r="G90" s="16">
        <v>0</v>
      </c>
      <c r="H90" s="10">
        <f t="shared" ref="H90:H94" si="11">SUM(E90:G90)-I90</f>
        <v>61</v>
      </c>
      <c r="I90" s="10"/>
    </row>
    <row r="91" spans="1:11" ht="31.5" customHeight="1">
      <c r="A91" s="42" t="s">
        <v>25</v>
      </c>
      <c r="B91" s="26" t="s">
        <v>34</v>
      </c>
      <c r="C91" s="25">
        <v>1</v>
      </c>
      <c r="D91" s="16">
        <v>0</v>
      </c>
      <c r="E91" s="17"/>
      <c r="F91" s="16"/>
      <c r="G91" s="16"/>
      <c r="H91" s="10">
        <f>SUM(E91:G91)-I91</f>
        <v>0</v>
      </c>
      <c r="I91" s="10">
        <v>0</v>
      </c>
    </row>
    <row r="92" spans="1:11" ht="31.5" customHeight="1">
      <c r="A92" s="49" t="s">
        <v>25</v>
      </c>
      <c r="B92" s="71" t="s">
        <v>115</v>
      </c>
      <c r="C92" s="60">
        <v>1</v>
      </c>
      <c r="D92" s="16">
        <v>14909</v>
      </c>
      <c r="E92" s="16">
        <v>10364</v>
      </c>
      <c r="F92" s="16">
        <v>4545</v>
      </c>
      <c r="G92" s="16">
        <v>0</v>
      </c>
      <c r="H92" s="11">
        <f t="shared" si="11"/>
        <v>7302</v>
      </c>
      <c r="I92" s="11">
        <v>7607</v>
      </c>
    </row>
    <row r="93" spans="1:11" ht="31.5" customHeight="1">
      <c r="A93" s="42" t="s">
        <v>25</v>
      </c>
      <c r="B93" s="71" t="s">
        <v>155</v>
      </c>
      <c r="C93" s="60">
        <v>1</v>
      </c>
      <c r="D93" s="61">
        <v>1102</v>
      </c>
      <c r="E93" s="61">
        <v>691</v>
      </c>
      <c r="F93" s="61">
        <v>411</v>
      </c>
      <c r="G93" s="61">
        <v>0</v>
      </c>
      <c r="H93" s="11">
        <f t="shared" si="11"/>
        <v>524</v>
      </c>
      <c r="I93" s="139">
        <v>578</v>
      </c>
    </row>
    <row r="94" spans="1:11" ht="31.5" customHeight="1">
      <c r="A94" s="50" t="s">
        <v>25</v>
      </c>
      <c r="B94" s="71" t="s">
        <v>165</v>
      </c>
      <c r="C94" s="60">
        <v>1</v>
      </c>
      <c r="D94" s="61">
        <v>10595</v>
      </c>
      <c r="E94" s="61">
        <v>4934</v>
      </c>
      <c r="F94" s="61">
        <v>5661</v>
      </c>
      <c r="G94" s="61">
        <v>0</v>
      </c>
      <c r="H94" s="139">
        <f t="shared" si="11"/>
        <v>6714</v>
      </c>
      <c r="I94" s="139">
        <v>3881</v>
      </c>
    </row>
    <row r="95" spans="1:11" ht="31.5" customHeight="1">
      <c r="A95" s="42" t="s">
        <v>25</v>
      </c>
      <c r="B95" s="71" t="s">
        <v>181</v>
      </c>
      <c r="C95" s="60">
        <v>1</v>
      </c>
      <c r="D95" s="16">
        <v>0</v>
      </c>
      <c r="E95" s="16"/>
      <c r="F95" s="16"/>
      <c r="G95" s="16"/>
      <c r="H95" s="11">
        <f t="shared" ref="H95:H102" si="12">SUM(E95:G95)-I95</f>
        <v>0</v>
      </c>
      <c r="I95" s="11">
        <v>0</v>
      </c>
    </row>
    <row r="96" spans="1:11" ht="31.5" customHeight="1">
      <c r="A96" s="42" t="s">
        <v>25</v>
      </c>
      <c r="B96" s="71" t="s">
        <v>185</v>
      </c>
      <c r="C96" s="60">
        <v>1</v>
      </c>
      <c r="D96" s="71">
        <v>1456</v>
      </c>
      <c r="E96" s="71">
        <v>1456</v>
      </c>
      <c r="F96" s="61">
        <v>0</v>
      </c>
      <c r="G96" s="61">
        <v>0</v>
      </c>
      <c r="H96" s="11">
        <f t="shared" si="12"/>
        <v>1456</v>
      </c>
      <c r="I96" s="139">
        <v>0</v>
      </c>
    </row>
    <row r="97" spans="1:11" ht="31.5" customHeight="1">
      <c r="A97" s="51" t="s">
        <v>25</v>
      </c>
      <c r="B97" s="71" t="s">
        <v>189</v>
      </c>
      <c r="C97" s="60">
        <v>1</v>
      </c>
      <c r="D97" s="71">
        <v>9983</v>
      </c>
      <c r="E97" s="71">
        <v>9983</v>
      </c>
      <c r="F97" s="61">
        <v>0</v>
      </c>
      <c r="G97" s="61">
        <v>0</v>
      </c>
      <c r="H97" s="11">
        <f t="shared" si="12"/>
        <v>6328</v>
      </c>
      <c r="I97" s="71">
        <v>3655</v>
      </c>
    </row>
    <row r="98" spans="1:11" ht="31.5" customHeight="1">
      <c r="A98" s="51" t="s">
        <v>25</v>
      </c>
      <c r="B98" s="71" t="s">
        <v>192</v>
      </c>
      <c r="C98" s="60">
        <v>1</v>
      </c>
      <c r="D98" s="71">
        <v>25528</v>
      </c>
      <c r="E98" s="71">
        <v>25350</v>
      </c>
      <c r="F98" s="71">
        <v>178</v>
      </c>
      <c r="G98" s="61">
        <v>0</v>
      </c>
      <c r="H98" s="11">
        <f t="shared" si="12"/>
        <v>16825</v>
      </c>
      <c r="I98" s="71">
        <v>8703</v>
      </c>
    </row>
    <row r="99" spans="1:11" ht="31.5" customHeight="1">
      <c r="A99" s="51" t="s">
        <v>25</v>
      </c>
      <c r="B99" s="71" t="s">
        <v>199</v>
      </c>
      <c r="C99" s="60">
        <v>1</v>
      </c>
      <c r="D99" s="71">
        <v>1466</v>
      </c>
      <c r="E99" s="71">
        <v>1466</v>
      </c>
      <c r="F99" s="71">
        <v>0</v>
      </c>
      <c r="G99" s="61">
        <v>0</v>
      </c>
      <c r="H99" s="139">
        <f t="shared" si="12"/>
        <v>1466</v>
      </c>
      <c r="I99" s="71">
        <v>0</v>
      </c>
    </row>
    <row r="100" spans="1:11" ht="31.5" customHeight="1">
      <c r="A100" s="42" t="s">
        <v>25</v>
      </c>
      <c r="B100" s="71" t="s">
        <v>203</v>
      </c>
      <c r="C100" s="60">
        <v>1</v>
      </c>
      <c r="D100" s="71">
        <v>2623</v>
      </c>
      <c r="E100" s="71">
        <v>1347</v>
      </c>
      <c r="F100" s="71">
        <v>1276</v>
      </c>
      <c r="G100" s="61">
        <v>0</v>
      </c>
      <c r="H100" s="139">
        <f t="shared" si="12"/>
        <v>2051</v>
      </c>
      <c r="I100" s="71">
        <v>572</v>
      </c>
    </row>
    <row r="101" spans="1:11" ht="31.5" customHeight="1">
      <c r="A101" s="42" t="s">
        <v>25</v>
      </c>
      <c r="B101" s="71" t="s">
        <v>209</v>
      </c>
      <c r="C101" s="60">
        <v>1</v>
      </c>
      <c r="D101" s="16">
        <v>0</v>
      </c>
      <c r="E101" s="16"/>
      <c r="F101" s="16"/>
      <c r="G101" s="16"/>
      <c r="H101" s="11">
        <f t="shared" si="12"/>
        <v>0</v>
      </c>
      <c r="I101" s="11">
        <v>0</v>
      </c>
    </row>
    <row r="102" spans="1:11" ht="31.5" customHeight="1">
      <c r="A102" s="42" t="s">
        <v>25</v>
      </c>
      <c r="B102" s="71" t="s">
        <v>214</v>
      </c>
      <c r="C102" s="60">
        <v>1</v>
      </c>
      <c r="D102" s="71">
        <v>1185</v>
      </c>
      <c r="E102" s="71">
        <v>371</v>
      </c>
      <c r="F102" s="71">
        <v>814</v>
      </c>
      <c r="G102" s="61">
        <v>0</v>
      </c>
      <c r="H102" s="11">
        <f t="shared" si="12"/>
        <v>947</v>
      </c>
      <c r="I102" s="71">
        <v>238</v>
      </c>
    </row>
    <row r="103" spans="1:11" ht="31.5" customHeight="1" thickBot="1">
      <c r="A103" s="164"/>
      <c r="B103" s="164"/>
      <c r="C103" s="164"/>
      <c r="D103" s="164"/>
      <c r="E103" s="164"/>
      <c r="F103" s="164"/>
      <c r="G103" s="164"/>
      <c r="H103" s="164">
        <f>SUM(E103:G103)</f>
        <v>0</v>
      </c>
      <c r="I103" s="164"/>
    </row>
    <row r="104" spans="1:11" ht="31.5" customHeight="1" thickBot="1">
      <c r="A104" s="55" t="s">
        <v>28</v>
      </c>
      <c r="B104" s="71" t="s">
        <v>161</v>
      </c>
      <c r="C104" s="60">
        <v>1</v>
      </c>
      <c r="D104" s="61">
        <v>385</v>
      </c>
      <c r="E104" s="61">
        <v>372</v>
      </c>
      <c r="F104" s="61">
        <v>13</v>
      </c>
      <c r="G104" s="61">
        <v>0</v>
      </c>
      <c r="H104" s="148">
        <f>SUM(E104:G104)-I104</f>
        <v>121</v>
      </c>
      <c r="I104" s="148">
        <v>264</v>
      </c>
      <c r="J104" s="18">
        <f>K104/C3</f>
        <v>3.7735849056603772E-2</v>
      </c>
      <c r="K104" s="19">
        <f>SUM(C104:C109)</f>
        <v>6</v>
      </c>
    </row>
    <row r="105" spans="1:11" ht="31.5" customHeight="1" thickBot="1">
      <c r="A105" s="51" t="s">
        <v>28</v>
      </c>
      <c r="B105" s="71" t="s">
        <v>195</v>
      </c>
      <c r="C105" s="25">
        <v>1</v>
      </c>
      <c r="D105" s="71">
        <v>7850</v>
      </c>
      <c r="E105" s="71">
        <v>3450</v>
      </c>
      <c r="F105" s="71">
        <v>4398</v>
      </c>
      <c r="G105" s="95">
        <v>2</v>
      </c>
      <c r="H105" s="11">
        <f t="shared" ref="H105:H106" si="13">SUM(E105:G105)-I105</f>
        <v>4400</v>
      </c>
      <c r="I105" s="71">
        <v>3450</v>
      </c>
    </row>
    <row r="106" spans="1:11" ht="31.5" customHeight="1" thickBot="1">
      <c r="A106" s="52" t="s">
        <v>28</v>
      </c>
      <c r="B106" s="28" t="s">
        <v>47</v>
      </c>
      <c r="C106" s="21">
        <v>1</v>
      </c>
      <c r="D106" s="71">
        <v>973</v>
      </c>
      <c r="E106" s="71">
        <v>773</v>
      </c>
      <c r="F106" s="71">
        <v>151</v>
      </c>
      <c r="G106" s="155">
        <v>39</v>
      </c>
      <c r="H106" s="11">
        <f t="shared" si="13"/>
        <v>524</v>
      </c>
      <c r="I106" s="11">
        <v>439</v>
      </c>
    </row>
    <row r="107" spans="1:11" ht="31.5" customHeight="1">
      <c r="A107" s="55" t="s">
        <v>28</v>
      </c>
      <c r="B107" s="71" t="s">
        <v>159</v>
      </c>
      <c r="C107" s="60">
        <v>1</v>
      </c>
      <c r="D107" s="61">
        <v>917</v>
      </c>
      <c r="E107" s="61">
        <v>35</v>
      </c>
      <c r="F107" s="61">
        <v>882</v>
      </c>
      <c r="G107" s="61">
        <v>0</v>
      </c>
      <c r="H107" s="148">
        <f>SUM(E107:G107)-I107</f>
        <v>917</v>
      </c>
      <c r="I107" s="148">
        <v>0</v>
      </c>
    </row>
    <row r="108" spans="1:11" ht="31.5" customHeight="1">
      <c r="A108" s="49" t="s">
        <v>28</v>
      </c>
      <c r="B108" s="71" t="s">
        <v>45</v>
      </c>
      <c r="C108" s="60">
        <v>1</v>
      </c>
      <c r="D108" s="71">
        <v>1710</v>
      </c>
      <c r="E108" s="71">
        <v>1693</v>
      </c>
      <c r="F108" s="71">
        <v>0</v>
      </c>
      <c r="G108" s="160">
        <v>17</v>
      </c>
      <c r="H108" s="148">
        <f>SUM(E108:G108)-I108</f>
        <v>1418</v>
      </c>
      <c r="I108" s="71">
        <v>292</v>
      </c>
    </row>
    <row r="109" spans="1:11" ht="31.5" customHeight="1">
      <c r="A109" s="49" t="s">
        <v>28</v>
      </c>
      <c r="B109" s="71" t="s">
        <v>184</v>
      </c>
      <c r="C109" s="60">
        <v>1</v>
      </c>
      <c r="D109" s="71">
        <v>6237</v>
      </c>
      <c r="E109" s="71">
        <v>3983</v>
      </c>
      <c r="F109" s="71">
        <v>2254</v>
      </c>
      <c r="G109" s="160">
        <v>0</v>
      </c>
      <c r="H109" s="148">
        <f>SUM(E109:G109)-I109</f>
        <v>6237</v>
      </c>
      <c r="I109" s="71">
        <v>0</v>
      </c>
    </row>
    <row r="110" spans="1:11" ht="31.5" customHeight="1" thickBot="1">
      <c r="A110" s="164"/>
      <c r="B110" s="164"/>
      <c r="C110" s="164"/>
      <c r="D110" s="164"/>
      <c r="E110" s="164"/>
      <c r="F110" s="164"/>
      <c r="G110" s="164"/>
      <c r="H110" s="164">
        <f>SUM(E110:G110)</f>
        <v>0</v>
      </c>
      <c r="I110" s="164"/>
    </row>
    <row r="111" spans="1:11" ht="31.5" customHeight="1" thickBot="1">
      <c r="A111" s="40" t="s">
        <v>23</v>
      </c>
      <c r="B111" s="14" t="s">
        <v>24</v>
      </c>
      <c r="C111" s="15">
        <v>1</v>
      </c>
      <c r="D111" s="16">
        <v>0</v>
      </c>
      <c r="E111" s="16"/>
      <c r="F111" s="16"/>
      <c r="G111" s="16"/>
      <c r="H111" s="11">
        <f>SUM(E111:G111)-I111</f>
        <v>0</v>
      </c>
      <c r="I111" s="11">
        <v>0</v>
      </c>
      <c r="J111" s="18">
        <f>K111/C3</f>
        <v>0.22641509433962265</v>
      </c>
      <c r="K111" s="19">
        <f>SUM(C111:C146)</f>
        <v>36</v>
      </c>
    </row>
    <row r="112" spans="1:11" ht="31.5" customHeight="1" thickBot="1">
      <c r="A112" s="53" t="s">
        <v>23</v>
      </c>
      <c r="B112" s="29" t="s">
        <v>32</v>
      </c>
      <c r="C112" s="30">
        <v>1</v>
      </c>
      <c r="D112" s="16">
        <v>53</v>
      </c>
      <c r="E112" s="16">
        <v>38</v>
      </c>
      <c r="F112" s="16">
        <v>8</v>
      </c>
      <c r="G112" s="95">
        <v>7</v>
      </c>
      <c r="H112" s="11">
        <f t="shared" ref="H112:H116" si="14">SUM(E112:G112)-I112</f>
        <v>53</v>
      </c>
      <c r="I112" s="11">
        <v>0</v>
      </c>
    </row>
    <row r="113" spans="1:9" ht="31.5" customHeight="1">
      <c r="A113" s="40" t="s">
        <v>23</v>
      </c>
      <c r="B113" s="14" t="s">
        <v>37</v>
      </c>
      <c r="C113" s="15">
        <v>1</v>
      </c>
      <c r="D113" s="16">
        <v>0</v>
      </c>
      <c r="E113" s="16"/>
      <c r="F113" s="16"/>
      <c r="G113" s="16"/>
      <c r="H113" s="11">
        <f t="shared" si="14"/>
        <v>0</v>
      </c>
      <c r="I113" s="11">
        <v>0</v>
      </c>
    </row>
    <row r="114" spans="1:9" ht="31.5" customHeight="1" thickBot="1">
      <c r="A114" s="44" t="s">
        <v>23</v>
      </c>
      <c r="B114" s="32" t="s">
        <v>49</v>
      </c>
      <c r="C114" s="33">
        <v>1</v>
      </c>
      <c r="D114" s="16">
        <v>0</v>
      </c>
      <c r="E114" s="16"/>
      <c r="F114" s="16"/>
      <c r="G114" s="16"/>
      <c r="H114" s="11">
        <f t="shared" si="14"/>
        <v>0</v>
      </c>
      <c r="I114" s="11">
        <v>0</v>
      </c>
    </row>
    <row r="115" spans="1:9" ht="31.5" customHeight="1">
      <c r="A115" s="43" t="s">
        <v>23</v>
      </c>
      <c r="B115" s="28" t="s">
        <v>55</v>
      </c>
      <c r="C115" s="21">
        <v>1</v>
      </c>
      <c r="D115" s="16">
        <v>0</v>
      </c>
      <c r="E115" s="16"/>
      <c r="F115" s="16"/>
      <c r="G115" s="16"/>
      <c r="H115" s="11">
        <f t="shared" si="14"/>
        <v>0</v>
      </c>
      <c r="I115" s="11">
        <v>0</v>
      </c>
    </row>
    <row r="116" spans="1:9" ht="31.5" customHeight="1">
      <c r="A116" s="40" t="s">
        <v>23</v>
      </c>
      <c r="B116" s="14" t="s">
        <v>57</v>
      </c>
      <c r="C116" s="15">
        <v>1</v>
      </c>
      <c r="D116" s="16">
        <v>0</v>
      </c>
      <c r="E116" s="16"/>
      <c r="F116" s="16"/>
      <c r="G116" s="16"/>
      <c r="H116" s="11">
        <f t="shared" si="14"/>
        <v>0</v>
      </c>
      <c r="I116" s="11">
        <v>0</v>
      </c>
    </row>
    <row r="117" spans="1:9" ht="31.5" customHeight="1">
      <c r="A117" s="40" t="s">
        <v>23</v>
      </c>
      <c r="B117" s="71" t="s">
        <v>145</v>
      </c>
      <c r="C117" s="104">
        <v>1</v>
      </c>
      <c r="D117" s="16">
        <v>0</v>
      </c>
      <c r="E117" s="16"/>
      <c r="F117" s="16"/>
      <c r="G117" s="16"/>
      <c r="H117" s="11">
        <f t="shared" ref="H117" si="15">SUM(E117:G117)-I117</f>
        <v>0</v>
      </c>
      <c r="I117" s="11">
        <v>0</v>
      </c>
    </row>
    <row r="118" spans="1:9" ht="31.5" customHeight="1">
      <c r="A118" s="40" t="s">
        <v>23</v>
      </c>
      <c r="B118" s="71" t="s">
        <v>146</v>
      </c>
      <c r="C118" s="104">
        <v>1</v>
      </c>
      <c r="D118" s="16">
        <v>0</v>
      </c>
      <c r="E118" s="16"/>
      <c r="F118" s="16"/>
      <c r="G118" s="16"/>
      <c r="H118" s="11">
        <f t="shared" ref="H118" si="16">SUM(E118:G118)-I118</f>
        <v>0</v>
      </c>
      <c r="I118" s="11">
        <v>0</v>
      </c>
    </row>
    <row r="119" spans="1:9" ht="31.5" customHeight="1">
      <c r="A119" s="40" t="s">
        <v>23</v>
      </c>
      <c r="B119" s="71" t="s">
        <v>148</v>
      </c>
      <c r="C119" s="104">
        <v>1</v>
      </c>
      <c r="D119" s="16">
        <v>0</v>
      </c>
      <c r="E119" s="16"/>
      <c r="F119" s="16"/>
      <c r="G119" s="16"/>
      <c r="H119" s="11">
        <f t="shared" ref="H119:H120" si="17">SUM(E119:G119)-I119</f>
        <v>0</v>
      </c>
      <c r="I119" s="11">
        <v>0</v>
      </c>
    </row>
    <row r="120" spans="1:9" ht="31.5" customHeight="1" thickBot="1">
      <c r="A120" s="54" t="s">
        <v>23</v>
      </c>
      <c r="B120" s="71" t="s">
        <v>150</v>
      </c>
      <c r="C120" s="104">
        <v>1</v>
      </c>
      <c r="D120" s="61">
        <v>14957</v>
      </c>
      <c r="E120" s="61">
        <v>13894</v>
      </c>
      <c r="F120" s="61">
        <v>1063</v>
      </c>
      <c r="G120" s="61">
        <v>0</v>
      </c>
      <c r="H120" s="11">
        <f t="shared" si="17"/>
        <v>8991</v>
      </c>
      <c r="I120" s="139">
        <v>5966</v>
      </c>
    </row>
    <row r="121" spans="1:9" ht="31.5" customHeight="1">
      <c r="A121" s="79" t="s">
        <v>23</v>
      </c>
      <c r="B121" s="71" t="s">
        <v>151</v>
      </c>
      <c r="C121" s="104">
        <v>1</v>
      </c>
      <c r="D121" s="16">
        <v>0</v>
      </c>
      <c r="E121" s="16"/>
      <c r="F121" s="16"/>
      <c r="G121" s="16"/>
      <c r="H121" s="11">
        <f t="shared" ref="H121" si="18">SUM(E121:G121)-I121</f>
        <v>0</v>
      </c>
      <c r="I121" s="11">
        <v>0</v>
      </c>
    </row>
    <row r="122" spans="1:9" ht="31.5" customHeight="1">
      <c r="A122" s="79" t="s">
        <v>23</v>
      </c>
      <c r="B122" s="71" t="s">
        <v>152</v>
      </c>
      <c r="C122" s="104">
        <v>1</v>
      </c>
      <c r="D122" s="16">
        <v>0</v>
      </c>
      <c r="E122" s="16"/>
      <c r="F122" s="16"/>
      <c r="G122" s="16"/>
      <c r="H122" s="11">
        <f t="shared" ref="H122:H125" si="19">SUM(E122:G122)-I122</f>
        <v>0</v>
      </c>
      <c r="I122" s="11">
        <v>0</v>
      </c>
    </row>
    <row r="123" spans="1:9" ht="31.5" customHeight="1">
      <c r="A123" s="81" t="s">
        <v>23</v>
      </c>
      <c r="B123" s="71" t="s">
        <v>156</v>
      </c>
      <c r="C123" s="104">
        <v>1</v>
      </c>
      <c r="D123" s="61">
        <v>1643</v>
      </c>
      <c r="E123" s="61">
        <v>1258</v>
      </c>
      <c r="F123" s="61">
        <v>385</v>
      </c>
      <c r="G123" s="61">
        <v>0</v>
      </c>
      <c r="H123" s="11">
        <f t="shared" si="19"/>
        <v>1643</v>
      </c>
      <c r="I123" s="139">
        <v>0</v>
      </c>
    </row>
    <row r="124" spans="1:9" ht="31.5" customHeight="1">
      <c r="A124" s="81" t="s">
        <v>23</v>
      </c>
      <c r="B124" s="71" t="s">
        <v>157</v>
      </c>
      <c r="C124" s="104">
        <v>1</v>
      </c>
      <c r="D124" s="61">
        <v>51</v>
      </c>
      <c r="E124" s="61">
        <v>51</v>
      </c>
      <c r="F124" s="61">
        <v>0</v>
      </c>
      <c r="G124" s="61">
        <v>0</v>
      </c>
      <c r="H124" s="139">
        <f t="shared" si="19"/>
        <v>51</v>
      </c>
      <c r="I124" s="139">
        <v>0</v>
      </c>
    </row>
    <row r="125" spans="1:9" ht="31.5" customHeight="1">
      <c r="A125" s="81" t="s">
        <v>23</v>
      </c>
      <c r="B125" s="71" t="s">
        <v>162</v>
      </c>
      <c r="C125" s="104">
        <v>1</v>
      </c>
      <c r="D125" s="61">
        <v>97</v>
      </c>
      <c r="E125" s="61">
        <v>0</v>
      </c>
      <c r="F125" s="61">
        <v>97</v>
      </c>
      <c r="G125" s="61">
        <v>0</v>
      </c>
      <c r="H125" s="139">
        <f t="shared" si="19"/>
        <v>0</v>
      </c>
      <c r="I125" s="139">
        <v>97</v>
      </c>
    </row>
    <row r="126" spans="1:9" ht="31.5" customHeight="1">
      <c r="A126" s="65" t="s">
        <v>23</v>
      </c>
      <c r="B126" s="71" t="s">
        <v>164</v>
      </c>
      <c r="C126" s="104">
        <v>1</v>
      </c>
      <c r="D126" s="16">
        <v>0</v>
      </c>
      <c r="E126" s="16"/>
      <c r="F126" s="16"/>
      <c r="G126" s="16"/>
      <c r="H126" s="11">
        <f t="shared" ref="H126:H128" si="20">SUM(E126:G126)-I126</f>
        <v>0</v>
      </c>
      <c r="I126" s="11">
        <v>0</v>
      </c>
    </row>
    <row r="127" spans="1:9" ht="31.5" customHeight="1">
      <c r="A127" s="65" t="s">
        <v>23</v>
      </c>
      <c r="B127" s="71" t="s">
        <v>167</v>
      </c>
      <c r="C127" s="104">
        <v>1</v>
      </c>
      <c r="D127" s="61">
        <v>6</v>
      </c>
      <c r="E127" s="61">
        <v>0</v>
      </c>
      <c r="F127" s="61">
        <v>6</v>
      </c>
      <c r="G127" s="61">
        <v>0</v>
      </c>
      <c r="H127" s="151"/>
      <c r="I127" s="139"/>
    </row>
    <row r="128" spans="1:9" ht="31.5" customHeight="1">
      <c r="A128" s="65" t="s">
        <v>23</v>
      </c>
      <c r="B128" s="71" t="s">
        <v>168</v>
      </c>
      <c r="C128" s="104">
        <v>1</v>
      </c>
      <c r="D128" s="71">
        <v>30</v>
      </c>
      <c r="E128" s="61">
        <v>0</v>
      </c>
      <c r="F128" s="61">
        <v>30</v>
      </c>
      <c r="G128" s="61">
        <v>0</v>
      </c>
      <c r="H128" s="11">
        <f t="shared" si="20"/>
        <v>30</v>
      </c>
      <c r="I128" s="139">
        <v>0</v>
      </c>
    </row>
    <row r="129" spans="1:9" ht="31.5" customHeight="1">
      <c r="A129" s="65" t="s">
        <v>23</v>
      </c>
      <c r="B129" s="71" t="s">
        <v>169</v>
      </c>
      <c r="C129" s="104">
        <v>1</v>
      </c>
      <c r="D129" s="16">
        <v>0</v>
      </c>
      <c r="E129" s="16"/>
      <c r="F129" s="16"/>
      <c r="G129" s="16"/>
      <c r="H129" s="11">
        <f t="shared" ref="H129" si="21">SUM(E129:G129)-I129</f>
        <v>0</v>
      </c>
      <c r="I129" s="11">
        <v>0</v>
      </c>
    </row>
    <row r="130" spans="1:9" ht="31.5" customHeight="1">
      <c r="A130" s="65" t="s">
        <v>23</v>
      </c>
      <c r="B130" s="71" t="s">
        <v>170</v>
      </c>
      <c r="C130" s="104">
        <v>1</v>
      </c>
      <c r="D130" s="16">
        <v>0</v>
      </c>
      <c r="E130" s="16"/>
      <c r="F130" s="16"/>
      <c r="G130" s="16"/>
      <c r="H130" s="11">
        <f t="shared" ref="H130" si="22">SUM(E130:G130)-I130</f>
        <v>0</v>
      </c>
      <c r="I130" s="11">
        <v>0</v>
      </c>
    </row>
    <row r="131" spans="1:9" ht="31.5" customHeight="1">
      <c r="A131" s="81" t="s">
        <v>23</v>
      </c>
      <c r="B131" s="71" t="s">
        <v>172</v>
      </c>
      <c r="C131" s="104">
        <v>1</v>
      </c>
      <c r="D131" s="16">
        <v>0</v>
      </c>
      <c r="E131" s="16"/>
      <c r="F131" s="16"/>
      <c r="G131" s="16"/>
      <c r="H131" s="11">
        <f t="shared" ref="H131" si="23">SUM(E131:G131)-I131</f>
        <v>0</v>
      </c>
      <c r="I131" s="11">
        <v>0</v>
      </c>
    </row>
    <row r="132" spans="1:9" ht="31.5" customHeight="1">
      <c r="A132" s="65" t="s">
        <v>23</v>
      </c>
      <c r="B132" s="71" t="s">
        <v>173</v>
      </c>
      <c r="C132" s="104">
        <v>1</v>
      </c>
      <c r="D132" s="16">
        <v>0</v>
      </c>
      <c r="E132" s="16"/>
      <c r="F132" s="16"/>
      <c r="G132" s="16"/>
      <c r="H132" s="11">
        <f t="shared" ref="H132" si="24">SUM(E132:G132)-I132</f>
        <v>0</v>
      </c>
      <c r="I132" s="11">
        <v>0</v>
      </c>
    </row>
    <row r="133" spans="1:9" ht="31.5" customHeight="1">
      <c r="A133" s="81" t="s">
        <v>23</v>
      </c>
      <c r="B133" s="71" t="s">
        <v>176</v>
      </c>
      <c r="C133" s="60">
        <v>1</v>
      </c>
      <c r="D133" s="71">
        <v>1288</v>
      </c>
      <c r="E133" s="71">
        <v>0</v>
      </c>
      <c r="F133" s="71">
        <v>185</v>
      </c>
      <c r="G133" s="155">
        <v>1103</v>
      </c>
      <c r="H133" s="148">
        <f t="shared" ref="H133:H139" si="25">SUM(E133:G133)-I133</f>
        <v>1288</v>
      </c>
      <c r="I133" s="71">
        <v>0</v>
      </c>
    </row>
    <row r="134" spans="1:9" ht="31.5" customHeight="1">
      <c r="A134" s="161" t="s">
        <v>23</v>
      </c>
      <c r="B134" s="71" t="s">
        <v>188</v>
      </c>
      <c r="C134" s="60">
        <v>1</v>
      </c>
      <c r="D134" s="71">
        <v>457</v>
      </c>
      <c r="E134" s="71">
        <v>457</v>
      </c>
      <c r="F134" s="71">
        <v>0</v>
      </c>
      <c r="G134" s="155">
        <v>0</v>
      </c>
      <c r="H134" s="148">
        <f t="shared" si="25"/>
        <v>274</v>
      </c>
      <c r="I134" s="71">
        <v>183</v>
      </c>
    </row>
    <row r="135" spans="1:9" ht="31.5" customHeight="1">
      <c r="A135" s="161" t="s">
        <v>23</v>
      </c>
      <c r="B135" s="71" t="s">
        <v>193</v>
      </c>
      <c r="C135" s="60">
        <v>1</v>
      </c>
      <c r="D135" s="71">
        <v>126</v>
      </c>
      <c r="E135" s="71">
        <v>126</v>
      </c>
      <c r="F135" s="71">
        <v>0</v>
      </c>
      <c r="G135" s="155">
        <v>0</v>
      </c>
      <c r="H135" s="148">
        <f t="shared" si="25"/>
        <v>63</v>
      </c>
      <c r="I135" s="71">
        <v>63</v>
      </c>
    </row>
    <row r="136" spans="1:9" ht="31.5" customHeight="1">
      <c r="A136" s="81" t="s">
        <v>23</v>
      </c>
      <c r="B136" s="71" t="s">
        <v>201</v>
      </c>
      <c r="C136" s="60">
        <v>1</v>
      </c>
      <c r="D136" s="71">
        <v>25</v>
      </c>
      <c r="E136" s="71">
        <v>0</v>
      </c>
      <c r="F136" s="71">
        <v>25</v>
      </c>
      <c r="G136" s="155">
        <v>0</v>
      </c>
      <c r="H136" s="148">
        <f t="shared" si="25"/>
        <v>15</v>
      </c>
      <c r="I136" s="71">
        <v>10</v>
      </c>
    </row>
    <row r="137" spans="1:9" ht="31.5" customHeight="1">
      <c r="A137" s="65" t="s">
        <v>23</v>
      </c>
      <c r="B137" s="71" t="s">
        <v>204</v>
      </c>
      <c r="C137" s="60">
        <v>1</v>
      </c>
      <c r="D137" s="16">
        <v>0</v>
      </c>
      <c r="E137" s="16"/>
      <c r="F137" s="16"/>
      <c r="G137" s="16"/>
      <c r="H137" s="11">
        <f t="shared" si="25"/>
        <v>0</v>
      </c>
      <c r="I137" s="11">
        <v>0</v>
      </c>
    </row>
    <row r="138" spans="1:9" ht="31.5" customHeight="1">
      <c r="A138" s="65" t="s">
        <v>23</v>
      </c>
      <c r="B138" s="71" t="s">
        <v>205</v>
      </c>
      <c r="C138" s="60">
        <v>1</v>
      </c>
      <c r="D138" s="71">
        <v>318</v>
      </c>
      <c r="E138" s="71">
        <v>0</v>
      </c>
      <c r="F138" s="71">
        <v>5</v>
      </c>
      <c r="G138" s="71">
        <v>313</v>
      </c>
      <c r="H138" s="139">
        <f t="shared" si="25"/>
        <v>318</v>
      </c>
      <c r="I138" s="139">
        <v>0</v>
      </c>
    </row>
    <row r="139" spans="1:9" ht="31.5" customHeight="1">
      <c r="A139" s="65" t="s">
        <v>23</v>
      </c>
      <c r="B139" s="71" t="s">
        <v>207</v>
      </c>
      <c r="C139" s="60">
        <v>1</v>
      </c>
      <c r="D139" s="71">
        <v>228</v>
      </c>
      <c r="E139" s="71">
        <v>0</v>
      </c>
      <c r="F139" s="71">
        <v>128</v>
      </c>
      <c r="G139" s="155">
        <v>100</v>
      </c>
      <c r="H139" s="139">
        <f t="shared" si="25"/>
        <v>173</v>
      </c>
      <c r="I139" s="71">
        <v>55</v>
      </c>
    </row>
    <row r="140" spans="1:9" ht="31.5" customHeight="1">
      <c r="A140" s="65" t="s">
        <v>23</v>
      </c>
      <c r="B140" s="71" t="s">
        <v>208</v>
      </c>
      <c r="C140" s="60">
        <v>1</v>
      </c>
      <c r="D140" s="16">
        <v>0</v>
      </c>
      <c r="E140" s="16"/>
      <c r="F140" s="16"/>
      <c r="G140" s="16"/>
      <c r="H140" s="11">
        <f t="shared" ref="H140" si="26">SUM(E140:G140)-I140</f>
        <v>0</v>
      </c>
      <c r="I140" s="11">
        <v>0</v>
      </c>
    </row>
    <row r="141" spans="1:9" ht="31.5" customHeight="1">
      <c r="A141" s="65" t="s">
        <v>23</v>
      </c>
      <c r="B141" s="71" t="s">
        <v>210</v>
      </c>
      <c r="C141" s="60">
        <v>1</v>
      </c>
      <c r="D141" s="16">
        <v>0</v>
      </c>
      <c r="E141" s="16"/>
      <c r="F141" s="16"/>
      <c r="G141" s="16"/>
      <c r="H141" s="11">
        <f t="shared" ref="H141" si="27">SUM(E141:G141)-I141</f>
        <v>0</v>
      </c>
      <c r="I141" s="11">
        <v>0</v>
      </c>
    </row>
    <row r="142" spans="1:9" ht="31.5" customHeight="1">
      <c r="A142" s="65" t="s">
        <v>23</v>
      </c>
      <c r="B142" s="71" t="s">
        <v>211</v>
      </c>
      <c r="C142" s="60">
        <v>1</v>
      </c>
      <c r="D142" s="16">
        <v>0</v>
      </c>
      <c r="E142" s="16"/>
      <c r="F142" s="16"/>
      <c r="G142" s="16"/>
      <c r="H142" s="11">
        <f t="shared" ref="H142" si="28">SUM(E142:G142)-I142</f>
        <v>0</v>
      </c>
      <c r="I142" s="11">
        <v>0</v>
      </c>
    </row>
    <row r="143" spans="1:9" ht="31.5" customHeight="1">
      <c r="A143" s="65" t="s">
        <v>23</v>
      </c>
      <c r="B143" s="71" t="s">
        <v>212</v>
      </c>
      <c r="C143" s="60">
        <v>1</v>
      </c>
      <c r="D143" s="16">
        <v>0</v>
      </c>
      <c r="E143" s="16"/>
      <c r="F143" s="16"/>
      <c r="G143" s="16"/>
      <c r="H143" s="11">
        <f t="shared" ref="H143" si="29">SUM(E143:G143)-I143</f>
        <v>0</v>
      </c>
      <c r="I143" s="11">
        <v>0</v>
      </c>
    </row>
    <row r="144" spans="1:9" ht="31.5" customHeight="1">
      <c r="A144" s="81" t="s">
        <v>23</v>
      </c>
      <c r="B144" s="71" t="s">
        <v>216</v>
      </c>
      <c r="C144" s="60">
        <v>1</v>
      </c>
      <c r="D144" s="16">
        <v>0</v>
      </c>
      <c r="E144" s="16"/>
      <c r="F144" s="16"/>
      <c r="G144" s="16"/>
      <c r="H144" s="11">
        <f t="shared" ref="H144" si="30">SUM(E144:G144)-I144</f>
        <v>0</v>
      </c>
      <c r="I144" s="11">
        <v>0</v>
      </c>
    </row>
    <row r="145" spans="1:11" ht="31.5" customHeight="1">
      <c r="A145" s="81" t="s">
        <v>23</v>
      </c>
      <c r="B145" s="71" t="s">
        <v>218</v>
      </c>
      <c r="C145" s="60">
        <v>1</v>
      </c>
      <c r="D145" s="16">
        <v>0</v>
      </c>
      <c r="E145" s="16"/>
      <c r="F145" s="16"/>
      <c r="G145" s="16"/>
      <c r="H145" s="11">
        <f t="shared" ref="H145" si="31">SUM(E145:G145)-I145</f>
        <v>0</v>
      </c>
      <c r="I145" s="11">
        <v>0</v>
      </c>
    </row>
    <row r="146" spans="1:11" ht="31.5" customHeight="1">
      <c r="A146" s="81" t="s">
        <v>23</v>
      </c>
      <c r="B146" s="71" t="s">
        <v>219</v>
      </c>
      <c r="C146" s="60">
        <v>1</v>
      </c>
      <c r="D146" s="16">
        <v>0</v>
      </c>
      <c r="E146" s="16"/>
      <c r="F146" s="16"/>
      <c r="G146" s="16"/>
      <c r="H146" s="11">
        <f t="shared" ref="H146" si="32">SUM(E146:G146)-I146</f>
        <v>0</v>
      </c>
      <c r="I146" s="11">
        <v>0</v>
      </c>
    </row>
    <row r="147" spans="1:11" ht="31.5" customHeight="1" thickBot="1">
      <c r="A147" s="164"/>
      <c r="B147" s="164"/>
      <c r="C147" s="164"/>
      <c r="D147" s="164"/>
      <c r="E147" s="164"/>
      <c r="F147" s="164"/>
      <c r="G147" s="164"/>
      <c r="H147" s="164">
        <f>SUM(E147:G147)</f>
        <v>0</v>
      </c>
      <c r="I147" s="164"/>
      <c r="J147" s="46"/>
    </row>
    <row r="148" spans="1:11" ht="31.5" customHeight="1" thickBot="1">
      <c r="A148" s="40" t="s">
        <v>16</v>
      </c>
      <c r="B148" s="14" t="s">
        <v>15</v>
      </c>
      <c r="C148" s="15">
        <v>1</v>
      </c>
      <c r="D148" s="34">
        <v>0</v>
      </c>
      <c r="E148" s="17"/>
      <c r="F148" s="16"/>
      <c r="G148" s="16"/>
      <c r="H148" s="10">
        <f>SUM(E148:G148)-I148</f>
        <v>0</v>
      </c>
      <c r="I148" s="10">
        <v>0</v>
      </c>
      <c r="J148" s="18">
        <f>K148/C3</f>
        <v>0.13207547169811321</v>
      </c>
      <c r="K148" s="19">
        <f>SUM(C148:C168)</f>
        <v>21</v>
      </c>
    </row>
    <row r="149" spans="1:11" ht="31.5" customHeight="1" thickBot="1">
      <c r="A149" s="162" t="s">
        <v>16</v>
      </c>
      <c r="B149" s="32" t="s">
        <v>20</v>
      </c>
      <c r="C149" s="33">
        <v>1</v>
      </c>
      <c r="D149" s="16">
        <v>30</v>
      </c>
      <c r="E149" s="16">
        <v>30</v>
      </c>
      <c r="F149" s="17">
        <v>0</v>
      </c>
      <c r="G149" s="16">
        <v>0</v>
      </c>
      <c r="H149" s="10">
        <f t="shared" ref="H149:H168" si="33">SUM(E149:G149)-I149</f>
        <v>30</v>
      </c>
      <c r="I149" s="10"/>
    </row>
    <row r="150" spans="1:11" ht="31.5" customHeight="1">
      <c r="A150" s="52" t="s">
        <v>16</v>
      </c>
      <c r="B150" s="28" t="s">
        <v>27</v>
      </c>
      <c r="C150" s="21">
        <v>1</v>
      </c>
      <c r="D150" s="16">
        <v>0</v>
      </c>
      <c r="E150" s="16"/>
      <c r="F150" s="17"/>
      <c r="G150" s="16"/>
      <c r="H150" s="10">
        <f t="shared" si="33"/>
        <v>0</v>
      </c>
      <c r="I150" s="10">
        <v>0</v>
      </c>
    </row>
    <row r="151" spans="1:11" ht="31.5" customHeight="1">
      <c r="A151" s="42" t="s">
        <v>16</v>
      </c>
      <c r="B151" s="26" t="s">
        <v>31</v>
      </c>
      <c r="C151" s="25">
        <v>1</v>
      </c>
      <c r="D151" s="16">
        <v>114</v>
      </c>
      <c r="E151" s="17">
        <v>57</v>
      </c>
      <c r="F151" s="16">
        <v>0</v>
      </c>
      <c r="G151" s="16">
        <v>0</v>
      </c>
      <c r="H151" s="10">
        <f t="shared" si="33"/>
        <v>57</v>
      </c>
      <c r="I151" s="10"/>
    </row>
    <row r="152" spans="1:11" ht="31.5" customHeight="1" thickBot="1">
      <c r="A152" s="162" t="s">
        <v>16</v>
      </c>
      <c r="B152" s="32" t="s">
        <v>33</v>
      </c>
      <c r="C152" s="33">
        <v>1</v>
      </c>
      <c r="D152" s="16">
        <v>0</v>
      </c>
      <c r="E152" s="17"/>
      <c r="F152" s="16"/>
      <c r="G152" s="16"/>
      <c r="H152" s="10">
        <f t="shared" si="33"/>
        <v>0</v>
      </c>
      <c r="I152" s="10">
        <v>0</v>
      </c>
    </row>
    <row r="153" spans="1:11" ht="31.5" customHeight="1">
      <c r="A153" s="52" t="s">
        <v>16</v>
      </c>
      <c r="B153" s="28" t="s">
        <v>35</v>
      </c>
      <c r="C153" s="21">
        <v>1</v>
      </c>
      <c r="D153" s="16">
        <v>0</v>
      </c>
      <c r="E153" s="17"/>
      <c r="F153" s="16"/>
      <c r="G153" s="16"/>
      <c r="H153" s="10">
        <f t="shared" si="33"/>
        <v>0</v>
      </c>
      <c r="I153" s="10">
        <v>0</v>
      </c>
    </row>
    <row r="154" spans="1:11" ht="31.5" customHeight="1">
      <c r="A154" s="40" t="s">
        <v>16</v>
      </c>
      <c r="B154" s="14" t="s">
        <v>36</v>
      </c>
      <c r="C154" s="15">
        <v>1</v>
      </c>
      <c r="D154" s="16">
        <v>0</v>
      </c>
      <c r="E154" s="16"/>
      <c r="F154" s="17"/>
      <c r="G154" s="16"/>
      <c r="H154" s="10">
        <f t="shared" si="33"/>
        <v>0</v>
      </c>
      <c r="I154" s="10">
        <v>0</v>
      </c>
    </row>
    <row r="155" spans="1:11" ht="31.5" customHeight="1">
      <c r="A155" s="40" t="s">
        <v>16</v>
      </c>
      <c r="B155" s="14" t="s">
        <v>48</v>
      </c>
      <c r="C155" s="15">
        <v>1</v>
      </c>
      <c r="D155" s="16">
        <v>0</v>
      </c>
      <c r="E155" s="16"/>
      <c r="F155" s="17"/>
      <c r="G155" s="16"/>
      <c r="H155" s="10">
        <f t="shared" si="33"/>
        <v>0</v>
      </c>
      <c r="I155" s="10">
        <v>0</v>
      </c>
    </row>
    <row r="156" spans="1:11" ht="31.5" customHeight="1">
      <c r="A156" s="51" t="s">
        <v>58</v>
      </c>
      <c r="B156" s="26" t="s">
        <v>46</v>
      </c>
      <c r="C156" s="25">
        <v>1</v>
      </c>
      <c r="D156" s="16">
        <v>9446</v>
      </c>
      <c r="E156" s="17">
        <v>8004</v>
      </c>
      <c r="F156" s="16">
        <v>1441</v>
      </c>
      <c r="G156" s="16">
        <v>0</v>
      </c>
      <c r="H156" s="10">
        <f t="shared" si="33"/>
        <v>6712</v>
      </c>
      <c r="I156" s="10">
        <v>2733</v>
      </c>
    </row>
    <row r="157" spans="1:11" ht="31.5" customHeight="1">
      <c r="A157" s="62" t="s">
        <v>62</v>
      </c>
      <c r="B157" s="26" t="s">
        <v>63</v>
      </c>
      <c r="C157" s="25">
        <v>1</v>
      </c>
      <c r="D157" s="16">
        <v>0</v>
      </c>
      <c r="E157" s="17"/>
      <c r="F157" s="16"/>
      <c r="G157" s="16"/>
      <c r="H157" s="10">
        <f t="shared" si="33"/>
        <v>0</v>
      </c>
      <c r="I157" s="10">
        <v>0</v>
      </c>
    </row>
    <row r="158" spans="1:11" ht="31.5" customHeight="1">
      <c r="A158" s="62" t="s">
        <v>62</v>
      </c>
      <c r="B158" s="26" t="s">
        <v>64</v>
      </c>
      <c r="C158" s="25">
        <v>1</v>
      </c>
      <c r="D158" s="16">
        <v>0</v>
      </c>
      <c r="E158" s="17"/>
      <c r="F158" s="16"/>
      <c r="G158" s="16"/>
      <c r="H158" s="10">
        <f t="shared" si="33"/>
        <v>0</v>
      </c>
      <c r="I158" s="10">
        <v>0</v>
      </c>
    </row>
    <row r="159" spans="1:11" ht="31.5" customHeight="1">
      <c r="A159" s="62" t="s">
        <v>62</v>
      </c>
      <c r="B159" s="26" t="s">
        <v>65</v>
      </c>
      <c r="C159" s="25">
        <v>1</v>
      </c>
      <c r="D159" s="16">
        <v>0</v>
      </c>
      <c r="E159" s="17"/>
      <c r="F159" s="16"/>
      <c r="G159" s="16"/>
      <c r="H159" s="10">
        <f t="shared" si="33"/>
        <v>0</v>
      </c>
      <c r="I159" s="10">
        <v>0</v>
      </c>
    </row>
    <row r="160" spans="1:11" ht="31.5" customHeight="1">
      <c r="A160" s="62" t="s">
        <v>62</v>
      </c>
      <c r="B160" s="26" t="s">
        <v>66</v>
      </c>
      <c r="C160" s="133">
        <v>1</v>
      </c>
      <c r="D160" s="16">
        <v>0</v>
      </c>
      <c r="E160" s="16"/>
      <c r="F160" s="16"/>
      <c r="G160" s="16"/>
      <c r="H160" s="10">
        <f t="shared" si="33"/>
        <v>0</v>
      </c>
      <c r="I160" s="11">
        <v>0</v>
      </c>
    </row>
    <row r="161" spans="1:11" ht="31.5" customHeight="1">
      <c r="A161" s="62" t="s">
        <v>62</v>
      </c>
      <c r="B161" s="59" t="s">
        <v>69</v>
      </c>
      <c r="C161" s="64">
        <v>1</v>
      </c>
      <c r="D161" s="16">
        <v>0</v>
      </c>
      <c r="E161" s="16"/>
      <c r="F161" s="16"/>
      <c r="G161" s="16"/>
      <c r="H161" s="10">
        <f t="shared" si="33"/>
        <v>0</v>
      </c>
      <c r="I161" s="11">
        <v>0</v>
      </c>
    </row>
    <row r="162" spans="1:11" ht="31.5" customHeight="1">
      <c r="A162" s="62" t="s">
        <v>62</v>
      </c>
      <c r="B162" s="59" t="s">
        <v>72</v>
      </c>
      <c r="C162" s="64">
        <v>1</v>
      </c>
      <c r="D162" s="16">
        <v>0</v>
      </c>
      <c r="E162" s="16"/>
      <c r="F162" s="16"/>
      <c r="G162" s="16"/>
      <c r="H162" s="10">
        <f t="shared" si="33"/>
        <v>0</v>
      </c>
      <c r="I162" s="11">
        <v>0</v>
      </c>
    </row>
    <row r="163" spans="1:11" ht="31.5" customHeight="1">
      <c r="A163" s="57" t="s">
        <v>62</v>
      </c>
      <c r="B163" s="71" t="s">
        <v>112</v>
      </c>
      <c r="C163" s="64">
        <v>1</v>
      </c>
      <c r="D163" s="16">
        <v>13</v>
      </c>
      <c r="E163" s="16">
        <v>13</v>
      </c>
      <c r="F163" s="16">
        <v>0</v>
      </c>
      <c r="G163" s="16">
        <v>0</v>
      </c>
      <c r="H163" s="10">
        <f t="shared" si="33"/>
        <v>0</v>
      </c>
      <c r="I163" s="11">
        <v>13</v>
      </c>
    </row>
    <row r="164" spans="1:11" ht="31.5" customHeight="1">
      <c r="A164" s="57" t="s">
        <v>62</v>
      </c>
      <c r="B164" s="71" t="s">
        <v>114</v>
      </c>
      <c r="C164" s="64">
        <v>1</v>
      </c>
      <c r="D164" s="103">
        <v>16</v>
      </c>
      <c r="E164" s="16">
        <v>0</v>
      </c>
      <c r="F164" s="16">
        <v>13</v>
      </c>
      <c r="G164" s="16">
        <v>0</v>
      </c>
      <c r="H164" s="10">
        <f t="shared" si="33"/>
        <v>13</v>
      </c>
      <c r="I164" s="11">
        <v>0</v>
      </c>
    </row>
    <row r="165" spans="1:11" ht="31.5" customHeight="1">
      <c r="A165" s="57" t="s">
        <v>62</v>
      </c>
      <c r="B165" s="71" t="s">
        <v>135</v>
      </c>
      <c r="C165" s="64">
        <v>1</v>
      </c>
      <c r="D165" s="16">
        <v>0</v>
      </c>
      <c r="E165" s="16"/>
      <c r="F165" s="16"/>
      <c r="G165" s="16"/>
      <c r="H165" s="10">
        <f t="shared" si="33"/>
        <v>0</v>
      </c>
      <c r="I165" s="11">
        <v>0</v>
      </c>
    </row>
    <row r="166" spans="1:11" ht="31.5" customHeight="1">
      <c r="A166" s="58" t="s">
        <v>16</v>
      </c>
      <c r="B166" s="71" t="s">
        <v>158</v>
      </c>
      <c r="C166" s="64">
        <v>1</v>
      </c>
      <c r="D166" s="61">
        <v>13485</v>
      </c>
      <c r="E166" s="61">
        <v>11460</v>
      </c>
      <c r="F166" s="61">
        <v>2024</v>
      </c>
      <c r="G166" s="61">
        <v>0</v>
      </c>
      <c r="H166" s="10">
        <f t="shared" si="33"/>
        <v>8698</v>
      </c>
      <c r="I166" s="139">
        <v>4786</v>
      </c>
    </row>
    <row r="167" spans="1:11" ht="31.5" customHeight="1">
      <c r="A167" s="62" t="s">
        <v>62</v>
      </c>
      <c r="B167" s="71" t="s">
        <v>179</v>
      </c>
      <c r="C167" s="64">
        <v>1</v>
      </c>
      <c r="D167" s="71">
        <v>15518</v>
      </c>
      <c r="E167" s="71">
        <v>14951</v>
      </c>
      <c r="F167" s="71">
        <v>567</v>
      </c>
      <c r="G167" s="71">
        <v>0</v>
      </c>
      <c r="H167" s="10">
        <f t="shared" si="33"/>
        <v>10080</v>
      </c>
      <c r="I167" s="71">
        <v>5438</v>
      </c>
    </row>
    <row r="168" spans="1:11" ht="31.5" customHeight="1">
      <c r="A168" s="51" t="s">
        <v>58</v>
      </c>
      <c r="B168" s="71" t="s">
        <v>217</v>
      </c>
      <c r="C168" s="64">
        <v>1</v>
      </c>
      <c r="D168" s="71">
        <v>22231</v>
      </c>
      <c r="E168" s="71">
        <v>22228</v>
      </c>
      <c r="F168" s="71">
        <v>0</v>
      </c>
      <c r="G168" s="71">
        <v>0</v>
      </c>
      <c r="H168" s="10">
        <f t="shared" si="33"/>
        <v>14818</v>
      </c>
      <c r="I168" s="71">
        <v>7410</v>
      </c>
    </row>
    <row r="169" spans="1:11" ht="31.5" customHeight="1" thickBot="1">
      <c r="A169" s="164"/>
      <c r="B169" s="164"/>
      <c r="C169" s="164"/>
      <c r="D169" s="164"/>
      <c r="E169" s="164"/>
      <c r="F169" s="164"/>
      <c r="G169" s="164"/>
      <c r="H169" s="164"/>
      <c r="I169" s="164"/>
    </row>
    <row r="170" spans="1:11" ht="31.5" customHeight="1" thickBot="1">
      <c r="A170" s="40" t="s">
        <v>22</v>
      </c>
      <c r="B170" s="14" t="s">
        <v>21</v>
      </c>
      <c r="C170" s="130">
        <v>1</v>
      </c>
      <c r="D170" s="16">
        <v>241</v>
      </c>
      <c r="E170" s="16">
        <v>51</v>
      </c>
      <c r="F170" s="16">
        <v>36</v>
      </c>
      <c r="G170" s="95">
        <v>154</v>
      </c>
      <c r="H170" s="11">
        <f>SUM(E170:G170)-I170</f>
        <v>94</v>
      </c>
      <c r="I170" s="11">
        <v>147</v>
      </c>
      <c r="J170" s="131">
        <f>K170/C3</f>
        <v>2.5157232704402517E-2</v>
      </c>
      <c r="K170" s="19">
        <f>SUM(C170:C173)</f>
        <v>4</v>
      </c>
    </row>
    <row r="171" spans="1:11" ht="31.5" customHeight="1">
      <c r="A171" s="40" t="s">
        <v>22</v>
      </c>
      <c r="B171" s="26" t="s">
        <v>68</v>
      </c>
      <c r="C171" s="130">
        <v>1</v>
      </c>
      <c r="D171" s="16">
        <v>1476</v>
      </c>
      <c r="E171" s="16">
        <v>1179</v>
      </c>
      <c r="F171" s="16">
        <v>234</v>
      </c>
      <c r="G171" s="16">
        <v>0</v>
      </c>
      <c r="H171" s="11">
        <f>SUM(E171:G171)-I171</f>
        <v>1413</v>
      </c>
      <c r="I171" s="11">
        <v>0</v>
      </c>
      <c r="J171" s="46"/>
    </row>
    <row r="172" spans="1:11" ht="31.5" customHeight="1">
      <c r="A172" s="47" t="s">
        <v>22</v>
      </c>
      <c r="B172" s="71" t="s">
        <v>116</v>
      </c>
      <c r="C172" s="104">
        <v>1</v>
      </c>
      <c r="D172" s="16">
        <v>8268</v>
      </c>
      <c r="E172" s="16">
        <v>2809</v>
      </c>
      <c r="F172" s="16">
        <v>5459</v>
      </c>
      <c r="G172" s="16">
        <v>0</v>
      </c>
      <c r="H172" s="11">
        <f>SUM(E172:G172)-I172</f>
        <v>7178</v>
      </c>
      <c r="I172" s="11">
        <v>1090</v>
      </c>
      <c r="J172" s="46"/>
    </row>
    <row r="173" spans="1:11" ht="31.5" customHeight="1">
      <c r="A173" s="47" t="s">
        <v>22</v>
      </c>
      <c r="B173" s="71" t="s">
        <v>137</v>
      </c>
      <c r="C173" s="104">
        <v>1</v>
      </c>
      <c r="D173" s="16">
        <v>15751</v>
      </c>
      <c r="E173" s="16">
        <v>10861</v>
      </c>
      <c r="F173" s="16">
        <v>4864</v>
      </c>
      <c r="G173" s="16">
        <v>0</v>
      </c>
      <c r="H173" s="11">
        <f>SUM(E173:G173)-I173</f>
        <v>5775</v>
      </c>
      <c r="I173" s="11">
        <v>9950</v>
      </c>
      <c r="J173" s="46"/>
    </row>
    <row r="174" spans="1:11" ht="31.5" customHeight="1" thickBot="1">
      <c r="A174" s="164"/>
      <c r="B174" s="164"/>
      <c r="C174" s="164"/>
      <c r="D174" s="164"/>
      <c r="E174" s="164"/>
      <c r="F174" s="164"/>
      <c r="G174" s="164"/>
      <c r="H174" s="164">
        <f>SUM(E174:G174)</f>
        <v>0</v>
      </c>
      <c r="I174" s="164"/>
    </row>
    <row r="175" spans="1:11" ht="31.5" customHeight="1" thickBot="1">
      <c r="A175" s="97" t="s">
        <v>105</v>
      </c>
      <c r="B175" s="71" t="s">
        <v>106</v>
      </c>
      <c r="C175" s="15">
        <v>1</v>
      </c>
      <c r="D175" s="16">
        <v>728</v>
      </c>
      <c r="E175" s="16">
        <v>728</v>
      </c>
      <c r="F175" s="16">
        <v>0</v>
      </c>
      <c r="G175" s="16">
        <v>0</v>
      </c>
      <c r="H175" s="11">
        <f>SUM(E175:G175)-I175</f>
        <v>392</v>
      </c>
      <c r="I175" s="11">
        <v>336</v>
      </c>
      <c r="J175" s="18">
        <f>K175/C3</f>
        <v>1.2578616352201259E-2</v>
      </c>
      <c r="K175" s="19">
        <f>SUM(C175:C176)</f>
        <v>2</v>
      </c>
    </row>
    <row r="176" spans="1:11" ht="31.5" customHeight="1">
      <c r="A176" s="105" t="s">
        <v>107</v>
      </c>
      <c r="B176" s="71" t="s">
        <v>108</v>
      </c>
      <c r="C176" s="104">
        <v>1</v>
      </c>
      <c r="D176" s="16">
        <v>7987</v>
      </c>
      <c r="E176" s="16">
        <v>5994</v>
      </c>
      <c r="F176" s="16">
        <v>1993</v>
      </c>
      <c r="G176" s="16">
        <v>0</v>
      </c>
      <c r="H176" s="11">
        <f>SUM(E176:G176)-I176</f>
        <v>4644</v>
      </c>
      <c r="I176" s="11">
        <v>3343</v>
      </c>
      <c r="J176" s="46"/>
    </row>
    <row r="177" spans="1:11" ht="31.5" customHeight="1" thickBot="1">
      <c r="A177" s="91"/>
      <c r="B177" s="91"/>
      <c r="C177" s="91"/>
      <c r="D177" s="91"/>
      <c r="E177" s="91"/>
      <c r="F177" s="91"/>
      <c r="G177" s="91"/>
      <c r="H177" s="67"/>
      <c r="I177" s="67"/>
    </row>
    <row r="178" spans="1:11" ht="31.5" customHeight="1" thickBot="1">
      <c r="A178" s="47" t="s">
        <v>54</v>
      </c>
      <c r="B178" s="14" t="s">
        <v>53</v>
      </c>
      <c r="C178" s="15">
        <v>1</v>
      </c>
      <c r="D178" s="16">
        <v>658</v>
      </c>
      <c r="E178" s="16">
        <v>465</v>
      </c>
      <c r="F178" s="16">
        <v>50</v>
      </c>
      <c r="G178" s="95">
        <v>143</v>
      </c>
      <c r="H178" s="11">
        <f>SUM(E178:G178)-I178</f>
        <v>473</v>
      </c>
      <c r="I178" s="11">
        <v>185</v>
      </c>
      <c r="J178" s="18">
        <f>K178/C3</f>
        <v>1.2578616352201259E-2</v>
      </c>
      <c r="K178" s="19">
        <f>SUM(C178:C179)</f>
        <v>2</v>
      </c>
    </row>
    <row r="179" spans="1:11" ht="31.5" customHeight="1">
      <c r="A179" s="41" t="s">
        <v>54</v>
      </c>
      <c r="B179" s="14" t="s">
        <v>56</v>
      </c>
      <c r="C179" s="15">
        <v>1</v>
      </c>
      <c r="D179" s="16">
        <v>4838</v>
      </c>
      <c r="E179" s="16">
        <v>2991</v>
      </c>
      <c r="F179" s="16">
        <v>1841</v>
      </c>
      <c r="G179" s="16">
        <v>0</v>
      </c>
      <c r="H179" s="11">
        <f>SUM(E179:G179)-I179</f>
        <v>3899</v>
      </c>
      <c r="I179" s="11">
        <v>933</v>
      </c>
    </row>
    <row r="180" spans="1:11">
      <c r="A180" s="164"/>
      <c r="B180" s="164"/>
      <c r="C180" s="164"/>
      <c r="D180" s="164"/>
      <c r="E180" s="164"/>
      <c r="F180" s="164"/>
      <c r="G180" s="164"/>
      <c r="H180" s="164"/>
      <c r="I180" s="164"/>
    </row>
    <row r="182" spans="1:11">
      <c r="B182" s="36">
        <f>DOH!C2+LGU!C2+PRIV!C2+PRC!C2</f>
        <v>159</v>
      </c>
    </row>
  </sheetData>
  <sheetProtection selectLockedCells="1"/>
  <sortState ref="A4:G42">
    <sortCondition ref="A4:A42"/>
  </sortState>
  <mergeCells count="13">
    <mergeCell ref="A1:I1"/>
    <mergeCell ref="A7:I7"/>
    <mergeCell ref="A10:I10"/>
    <mergeCell ref="A41:I41"/>
    <mergeCell ref="A45:I45"/>
    <mergeCell ref="A49:I49"/>
    <mergeCell ref="A169:I169"/>
    <mergeCell ref="A174:I174"/>
    <mergeCell ref="A180:I180"/>
    <mergeCell ref="A79:I79"/>
    <mergeCell ref="A103:I103"/>
    <mergeCell ref="A110:I110"/>
    <mergeCell ref="A147:I147"/>
  </mergeCells>
  <pageMargins left="0.7" right="0.7" top="0.75" bottom="0.75" header="0.3" footer="0.3"/>
  <pageSetup paperSize="9" scale="55" orientation="landscape" r:id="rId1"/>
  <rowBreaks count="2" manualBreakCount="2">
    <brk id="40" max="16383" man="1"/>
    <brk id="112" max="1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7"/>
  <sheetViews>
    <sheetView zoomScale="85" zoomScaleNormal="85" workbookViewId="0">
      <pane ySplit="2" topLeftCell="A3" activePane="bottomLeft" state="frozen"/>
      <selection activeCell="B1" sqref="B1"/>
      <selection pane="bottomLeft" activeCell="H2" sqref="H2:J2"/>
    </sheetView>
  </sheetViews>
  <sheetFormatPr defaultRowHeight="15.75"/>
  <cols>
    <col min="1" max="1" width="11.42578125" style="36" customWidth="1"/>
    <col min="2" max="2" width="79.140625" style="37" bestFit="1" customWidth="1"/>
    <col min="3" max="3" width="6.140625" style="36" customWidth="1"/>
    <col min="4" max="4" width="19.7109375" style="36" bestFit="1" customWidth="1"/>
    <col min="5" max="5" width="13.5703125" style="38" customWidth="1"/>
    <col min="6" max="6" width="14" style="38" bestFit="1" customWidth="1"/>
    <col min="7" max="7" width="11.85546875" style="38" bestFit="1" customWidth="1"/>
    <col min="8" max="8" width="11.85546875" style="20" bestFit="1" customWidth="1"/>
    <col min="9" max="9" width="8.85546875" style="20" bestFit="1" customWidth="1"/>
    <col min="10" max="10" width="9.28515625" style="20" bestFit="1" customWidth="1"/>
  </cols>
  <sheetData>
    <row r="1" spans="1:10" ht="101.25" customHeight="1" thickBot="1">
      <c r="A1" s="1" t="s">
        <v>0</v>
      </c>
      <c r="B1" s="2" t="s">
        <v>1</v>
      </c>
      <c r="C1" s="1" t="s">
        <v>2</v>
      </c>
      <c r="D1" s="72" t="str">
        <f>ALL!D2</f>
        <v>TOTAL DONATION (3.7)  with apheresis donation as of  Decemeber 29, 2017</v>
      </c>
      <c r="E1" s="4" t="s">
        <v>3</v>
      </c>
      <c r="F1" s="3" t="s">
        <v>4</v>
      </c>
      <c r="G1" s="4" t="s">
        <v>5</v>
      </c>
      <c r="H1" s="5" t="s">
        <v>8</v>
      </c>
      <c r="I1" s="5" t="s">
        <v>9</v>
      </c>
      <c r="J1" s="5" t="s">
        <v>10</v>
      </c>
    </row>
    <row r="2" spans="1:10" ht="48" customHeight="1" thickBot="1">
      <c r="A2" s="6"/>
      <c r="B2" s="7"/>
      <c r="C2" s="8">
        <f>SUM(C4:C255)</f>
        <v>30</v>
      </c>
      <c r="D2" s="9">
        <f>SUM(D3:D328)</f>
        <v>258494</v>
      </c>
      <c r="E2" s="10">
        <f>SUM(E3:E328)</f>
        <v>180709</v>
      </c>
      <c r="F2" s="11">
        <f>SUM(F3:F328)</f>
        <v>77462</v>
      </c>
      <c r="G2" s="11">
        <f>SUM(G3:G328)</f>
        <v>153</v>
      </c>
      <c r="H2" s="13">
        <f>E2/SUM(E2:G2)</f>
        <v>0.69954398352456604</v>
      </c>
      <c r="I2" s="13">
        <f>F2/SUM(E2:G2)</f>
        <v>0.29986373701243402</v>
      </c>
      <c r="J2" s="13">
        <f>G2/SUM(E2:G2)</f>
        <v>5.9227946299995351E-4</v>
      </c>
    </row>
    <row r="3" spans="1:10" ht="31.5" customHeight="1">
      <c r="A3" s="39"/>
      <c r="B3" s="14"/>
      <c r="C3" s="15"/>
      <c r="D3" s="16"/>
      <c r="E3" s="17"/>
      <c r="F3" s="16"/>
      <c r="G3" s="16"/>
    </row>
    <row r="4" spans="1:10" ht="31.5" customHeight="1">
      <c r="A4" s="47" t="s">
        <v>29</v>
      </c>
      <c r="B4" s="14" t="s">
        <v>30</v>
      </c>
      <c r="C4" s="15">
        <v>1</v>
      </c>
      <c r="D4" s="16">
        <v>251</v>
      </c>
      <c r="E4" s="17">
        <v>220</v>
      </c>
      <c r="F4" s="16">
        <v>26</v>
      </c>
      <c r="G4" s="35">
        <v>5</v>
      </c>
    </row>
    <row r="5" spans="1:10" ht="31.5" customHeight="1">
      <c r="A5" s="170"/>
      <c r="B5" s="170"/>
      <c r="C5" s="170"/>
      <c r="D5" s="170"/>
      <c r="E5" s="170"/>
      <c r="F5" s="170"/>
      <c r="G5" s="171"/>
    </row>
    <row r="6" spans="1:10" ht="31.5" customHeight="1">
      <c r="A6" s="58" t="s">
        <v>12</v>
      </c>
      <c r="B6" s="59" t="s">
        <v>71</v>
      </c>
      <c r="C6" s="64">
        <v>1</v>
      </c>
      <c r="D6" s="61">
        <v>3482</v>
      </c>
      <c r="E6" s="61">
        <v>1152</v>
      </c>
      <c r="F6" s="61">
        <v>2330</v>
      </c>
      <c r="G6" s="61">
        <v>0</v>
      </c>
    </row>
    <row r="7" spans="1:10" ht="31.5" customHeight="1">
      <c r="A7" s="58" t="s">
        <v>12</v>
      </c>
      <c r="B7" s="71" t="s">
        <v>74</v>
      </c>
      <c r="C7" s="64">
        <v>1</v>
      </c>
      <c r="D7" s="61">
        <v>5357</v>
      </c>
      <c r="E7" s="61">
        <v>1095</v>
      </c>
      <c r="F7" s="61">
        <v>4262</v>
      </c>
      <c r="G7" s="61">
        <v>0</v>
      </c>
    </row>
    <row r="8" spans="1:10" ht="31.5" customHeight="1">
      <c r="A8" s="58" t="s">
        <v>12</v>
      </c>
      <c r="B8" s="71" t="s">
        <v>78</v>
      </c>
      <c r="C8" s="64">
        <v>1</v>
      </c>
      <c r="D8" s="56">
        <v>6615</v>
      </c>
      <c r="E8" s="56">
        <v>3026</v>
      </c>
      <c r="F8" s="56">
        <v>3585</v>
      </c>
      <c r="G8" s="56">
        <v>0</v>
      </c>
    </row>
    <row r="9" spans="1:10" ht="31.5" customHeight="1">
      <c r="A9" s="58" t="s">
        <v>12</v>
      </c>
      <c r="B9" s="71" t="s">
        <v>79</v>
      </c>
      <c r="C9" s="64">
        <v>1</v>
      </c>
      <c r="D9" s="56">
        <v>10088</v>
      </c>
      <c r="E9" s="56">
        <v>10088</v>
      </c>
      <c r="F9" s="56">
        <v>0</v>
      </c>
      <c r="G9" s="56">
        <v>0</v>
      </c>
    </row>
    <row r="10" spans="1:10" ht="31.5" customHeight="1">
      <c r="A10" s="58" t="s">
        <v>12</v>
      </c>
      <c r="B10" s="71" t="s">
        <v>86</v>
      </c>
      <c r="C10" s="64">
        <v>1</v>
      </c>
      <c r="D10" s="56">
        <v>11693</v>
      </c>
      <c r="E10" s="56">
        <v>4933</v>
      </c>
      <c r="F10" s="56">
        <v>6760</v>
      </c>
      <c r="G10" s="56">
        <v>0</v>
      </c>
    </row>
    <row r="11" spans="1:10" ht="31.5" customHeight="1">
      <c r="A11" s="49" t="s">
        <v>12</v>
      </c>
      <c r="B11" s="71" t="s">
        <v>136</v>
      </c>
      <c r="C11" s="60">
        <v>1</v>
      </c>
      <c r="D11" s="61">
        <v>33882</v>
      </c>
      <c r="E11" s="61">
        <v>33756</v>
      </c>
      <c r="F11" s="61">
        <v>0</v>
      </c>
      <c r="G11" s="61">
        <v>0</v>
      </c>
    </row>
    <row r="12" spans="1:10" ht="31.5" customHeight="1" thickBot="1">
      <c r="A12" s="67"/>
      <c r="B12" s="67"/>
      <c r="C12" s="67"/>
      <c r="D12" s="109"/>
      <c r="E12" s="109"/>
      <c r="F12" s="109"/>
      <c r="G12" s="110"/>
    </row>
    <row r="13" spans="1:10" ht="31.5" customHeight="1">
      <c r="A13" s="48" t="s">
        <v>18</v>
      </c>
      <c r="B13" s="23" t="s">
        <v>19</v>
      </c>
      <c r="C13" s="24">
        <v>1</v>
      </c>
      <c r="D13" s="16">
        <v>2077</v>
      </c>
      <c r="E13" s="17">
        <v>691</v>
      </c>
      <c r="F13" s="16">
        <v>1386</v>
      </c>
      <c r="G13" s="16">
        <v>0</v>
      </c>
    </row>
    <row r="14" spans="1:10" ht="31.5" customHeight="1" thickBot="1">
      <c r="A14" s="168"/>
      <c r="B14" s="168"/>
      <c r="C14" s="168"/>
      <c r="D14" s="168"/>
      <c r="E14" s="168"/>
      <c r="F14" s="168"/>
      <c r="G14" s="169"/>
    </row>
    <row r="15" spans="1:10" ht="31.5" customHeight="1">
      <c r="A15" s="48" t="s">
        <v>75</v>
      </c>
      <c r="B15" s="23" t="s">
        <v>76</v>
      </c>
      <c r="C15" s="24">
        <v>1</v>
      </c>
      <c r="D15" s="16">
        <v>6423</v>
      </c>
      <c r="E15" s="17">
        <v>3643</v>
      </c>
      <c r="F15" s="16">
        <v>2780</v>
      </c>
      <c r="G15" s="16">
        <v>0</v>
      </c>
    </row>
    <row r="16" spans="1:10" ht="31.5" customHeight="1">
      <c r="A16" s="79" t="s">
        <v>75</v>
      </c>
      <c r="B16" s="71" t="s">
        <v>81</v>
      </c>
      <c r="C16" s="60">
        <v>1</v>
      </c>
      <c r="D16" s="61">
        <v>2395</v>
      </c>
      <c r="E16" s="61">
        <v>2071</v>
      </c>
      <c r="F16" s="61">
        <v>324</v>
      </c>
      <c r="G16" s="61">
        <v>0</v>
      </c>
    </row>
    <row r="17" spans="1:10" ht="31.5" customHeight="1">
      <c r="A17" s="67"/>
      <c r="B17" s="67"/>
      <c r="C17" s="67"/>
      <c r="D17" s="69"/>
      <c r="E17" s="69"/>
      <c r="F17" s="69"/>
      <c r="G17" s="70"/>
    </row>
    <row r="18" spans="1:10" ht="31.5" customHeight="1">
      <c r="A18" s="49" t="s">
        <v>38</v>
      </c>
      <c r="B18" s="26" t="s">
        <v>39</v>
      </c>
      <c r="C18" s="25">
        <v>1</v>
      </c>
      <c r="D18" s="17">
        <v>1569</v>
      </c>
      <c r="E18" s="17">
        <v>778</v>
      </c>
      <c r="F18" s="16">
        <v>791</v>
      </c>
      <c r="G18" s="16">
        <v>0</v>
      </c>
    </row>
    <row r="19" spans="1:10" s="19" customFormat="1" ht="31.5" customHeight="1">
      <c r="A19" s="49" t="s">
        <v>38</v>
      </c>
      <c r="B19" s="26" t="s">
        <v>40</v>
      </c>
      <c r="C19" s="25">
        <v>1</v>
      </c>
      <c r="D19" s="17">
        <v>1348</v>
      </c>
      <c r="E19" s="17">
        <v>560</v>
      </c>
      <c r="F19" s="16">
        <v>788</v>
      </c>
      <c r="G19" s="16">
        <v>0</v>
      </c>
      <c r="H19" s="20"/>
      <c r="I19" s="20"/>
      <c r="J19" s="20"/>
    </row>
    <row r="20" spans="1:10" s="19" customFormat="1" ht="31.5" customHeight="1">
      <c r="A20" s="168"/>
      <c r="B20" s="168"/>
      <c r="C20" s="168"/>
      <c r="D20" s="168"/>
      <c r="E20" s="168"/>
      <c r="F20" s="168"/>
      <c r="G20" s="169"/>
      <c r="H20" s="20"/>
      <c r="I20" s="20"/>
      <c r="J20" s="20"/>
    </row>
    <row r="21" spans="1:10" s="19" customFormat="1" ht="31.5" customHeight="1">
      <c r="A21" s="49" t="s">
        <v>41</v>
      </c>
      <c r="B21" s="71" t="s">
        <v>133</v>
      </c>
      <c r="C21" s="60">
        <v>1</v>
      </c>
      <c r="D21" s="61">
        <v>30555</v>
      </c>
      <c r="E21" s="61">
        <v>27964</v>
      </c>
      <c r="F21" s="71">
        <v>2582</v>
      </c>
      <c r="G21" s="61">
        <v>0</v>
      </c>
      <c r="H21" s="20"/>
      <c r="I21" s="20"/>
      <c r="J21" s="20"/>
    </row>
    <row r="22" spans="1:10" s="19" customFormat="1" ht="31.5" customHeight="1">
      <c r="A22" s="129"/>
      <c r="B22" s="129"/>
      <c r="C22" s="129"/>
      <c r="D22" s="127"/>
      <c r="E22" s="127"/>
      <c r="F22" s="127"/>
      <c r="G22" s="128"/>
      <c r="H22" s="20"/>
      <c r="I22" s="20"/>
      <c r="J22" s="20"/>
    </row>
    <row r="23" spans="1:10" s="19" customFormat="1" ht="31.5" customHeight="1">
      <c r="A23" s="79" t="s">
        <v>110</v>
      </c>
      <c r="B23" s="71" t="s">
        <v>166</v>
      </c>
      <c r="C23" s="60">
        <v>1</v>
      </c>
      <c r="D23" s="71">
        <v>9291</v>
      </c>
      <c r="E23" s="71">
        <v>3534</v>
      </c>
      <c r="F23" s="71">
        <v>5757</v>
      </c>
      <c r="G23" s="61">
        <v>0</v>
      </c>
      <c r="H23" s="20"/>
      <c r="I23" s="20"/>
      <c r="J23" s="20"/>
    </row>
    <row r="24" spans="1:10" s="19" customFormat="1" ht="31.5" customHeight="1">
      <c r="A24" s="79" t="s">
        <v>110</v>
      </c>
      <c r="B24" s="71" t="s">
        <v>175</v>
      </c>
      <c r="C24" s="60">
        <v>1</v>
      </c>
      <c r="D24" s="71">
        <v>8251</v>
      </c>
      <c r="E24" s="71">
        <v>5527</v>
      </c>
      <c r="F24" s="71">
        <v>2716</v>
      </c>
      <c r="G24" s="155">
        <v>5</v>
      </c>
      <c r="H24" s="20"/>
      <c r="I24" s="20"/>
      <c r="J24" s="20"/>
    </row>
    <row r="25" spans="1:10" s="19" customFormat="1" ht="31.5" customHeight="1">
      <c r="A25" s="79" t="s">
        <v>110</v>
      </c>
      <c r="B25" s="71" t="s">
        <v>186</v>
      </c>
      <c r="C25" s="60">
        <v>1</v>
      </c>
      <c r="D25" s="71">
        <v>2226</v>
      </c>
      <c r="E25" s="71">
        <v>0</v>
      </c>
      <c r="F25" s="71">
        <v>2226</v>
      </c>
      <c r="G25" s="155">
        <v>0</v>
      </c>
      <c r="H25" s="20"/>
      <c r="I25" s="20"/>
      <c r="J25" s="20"/>
    </row>
    <row r="26" spans="1:10" s="19" customFormat="1" ht="31.5" customHeight="1">
      <c r="A26" s="79" t="s">
        <v>110</v>
      </c>
      <c r="B26" s="71" t="s">
        <v>202</v>
      </c>
      <c r="C26" s="60">
        <v>1</v>
      </c>
      <c r="D26" s="71">
        <v>18433</v>
      </c>
      <c r="E26" s="71">
        <v>14014</v>
      </c>
      <c r="F26" s="71">
        <v>4418</v>
      </c>
      <c r="G26" s="155">
        <v>0</v>
      </c>
      <c r="H26" s="20"/>
      <c r="I26" s="20"/>
      <c r="J26" s="20"/>
    </row>
    <row r="27" spans="1:10" s="19" customFormat="1" ht="31.5" customHeight="1">
      <c r="A27" s="145"/>
      <c r="B27" s="67"/>
      <c r="C27" s="67"/>
      <c r="D27" s="144"/>
      <c r="E27" s="144"/>
      <c r="F27" s="144"/>
      <c r="G27" s="144"/>
      <c r="H27" s="20"/>
      <c r="I27" s="20"/>
      <c r="J27" s="20"/>
    </row>
    <row r="28" spans="1:10" s="19" customFormat="1" ht="31.5" customHeight="1">
      <c r="A28" s="47" t="s">
        <v>13</v>
      </c>
      <c r="B28" s="71" t="s">
        <v>154</v>
      </c>
      <c r="C28" s="104">
        <v>1</v>
      </c>
      <c r="D28" s="61">
        <v>9031</v>
      </c>
      <c r="E28" s="61">
        <v>9031</v>
      </c>
      <c r="F28" s="61">
        <v>0</v>
      </c>
      <c r="G28" s="61">
        <v>0</v>
      </c>
      <c r="H28" s="20"/>
      <c r="I28" s="20"/>
      <c r="J28" s="20"/>
    </row>
    <row r="29" spans="1:10" s="19" customFormat="1" ht="31.5" customHeight="1">
      <c r="A29" s="47" t="s">
        <v>13</v>
      </c>
      <c r="B29" s="71" t="s">
        <v>206</v>
      </c>
      <c r="C29" s="104">
        <v>1</v>
      </c>
      <c r="D29" s="71">
        <v>2710</v>
      </c>
      <c r="E29" s="71">
        <v>331</v>
      </c>
      <c r="F29" s="71">
        <v>2379</v>
      </c>
      <c r="G29" s="61">
        <v>0</v>
      </c>
      <c r="H29" s="20"/>
      <c r="I29" s="20"/>
      <c r="J29" s="20"/>
    </row>
    <row r="30" spans="1:10" s="19" customFormat="1" ht="31.5" customHeight="1">
      <c r="A30" s="47" t="s">
        <v>13</v>
      </c>
      <c r="B30" s="71" t="s">
        <v>215</v>
      </c>
      <c r="C30" s="104">
        <v>1</v>
      </c>
      <c r="D30" s="71">
        <v>3884</v>
      </c>
      <c r="E30" s="71">
        <v>854</v>
      </c>
      <c r="F30" s="71">
        <v>3030</v>
      </c>
      <c r="G30" s="61">
        <v>0</v>
      </c>
      <c r="H30" s="20"/>
      <c r="I30" s="20"/>
      <c r="J30" s="20"/>
    </row>
    <row r="31" spans="1:10" s="19" customFormat="1" ht="31.5" customHeight="1">
      <c r="A31" s="67"/>
      <c r="B31" s="67"/>
      <c r="C31" s="67"/>
      <c r="D31" s="140"/>
      <c r="E31" s="140"/>
      <c r="F31" s="140"/>
      <c r="G31" s="140"/>
      <c r="H31" s="20"/>
      <c r="I31" s="20"/>
      <c r="J31" s="20"/>
    </row>
    <row r="32" spans="1:10" s="19" customFormat="1" ht="31.5" customHeight="1">
      <c r="A32" s="58" t="s">
        <v>84</v>
      </c>
      <c r="B32" s="71" t="s">
        <v>163</v>
      </c>
      <c r="C32" s="60">
        <v>1</v>
      </c>
      <c r="D32" s="61">
        <v>12918</v>
      </c>
      <c r="E32" s="146">
        <v>1594</v>
      </c>
      <c r="F32" s="146">
        <v>11324</v>
      </c>
      <c r="G32" s="147">
        <v>0</v>
      </c>
      <c r="H32" s="20"/>
      <c r="I32" s="20"/>
      <c r="J32" s="20"/>
    </row>
    <row r="33" spans="1:10" s="19" customFormat="1" ht="31.5" customHeight="1">
      <c r="A33" s="141"/>
      <c r="B33" s="67"/>
      <c r="C33" s="67"/>
      <c r="D33" s="140"/>
      <c r="E33" s="140"/>
      <c r="F33" s="140"/>
      <c r="G33" s="140"/>
      <c r="H33" s="20"/>
      <c r="I33" s="20"/>
      <c r="J33" s="20"/>
    </row>
    <row r="34" spans="1:10" s="19" customFormat="1" ht="31.5" customHeight="1">
      <c r="A34" s="49" t="s">
        <v>25</v>
      </c>
      <c r="B34" s="71" t="s">
        <v>115</v>
      </c>
      <c r="C34" s="60">
        <v>1</v>
      </c>
      <c r="D34" s="16">
        <v>14909</v>
      </c>
      <c r="E34" s="17">
        <v>10364</v>
      </c>
      <c r="F34" s="16">
        <v>4545</v>
      </c>
      <c r="G34" s="16">
        <v>0</v>
      </c>
      <c r="H34" s="20"/>
      <c r="I34" s="20"/>
      <c r="J34" s="20"/>
    </row>
    <row r="35" spans="1:10" s="19" customFormat="1" ht="31.5" customHeight="1">
      <c r="A35" s="141"/>
      <c r="B35" s="67"/>
      <c r="C35" s="67"/>
      <c r="D35" s="140"/>
      <c r="E35" s="140"/>
      <c r="F35" s="140"/>
      <c r="G35" s="140"/>
      <c r="H35" s="20"/>
      <c r="I35" s="20"/>
      <c r="J35" s="20"/>
    </row>
    <row r="36" spans="1:10" s="19" customFormat="1" ht="31.5" customHeight="1" thickBot="1">
      <c r="A36" s="54" t="s">
        <v>23</v>
      </c>
      <c r="B36" s="71" t="s">
        <v>150</v>
      </c>
      <c r="C36" s="104">
        <v>1</v>
      </c>
      <c r="D36" s="61">
        <v>14957</v>
      </c>
      <c r="E36" s="61">
        <v>13894</v>
      </c>
      <c r="F36" s="61">
        <v>1063</v>
      </c>
      <c r="G36" s="61">
        <v>0</v>
      </c>
      <c r="H36" s="20"/>
      <c r="I36" s="20"/>
      <c r="J36" s="20"/>
    </row>
    <row r="37" spans="1:10" s="19" customFormat="1" ht="31.5" customHeight="1">
      <c r="A37" s="79" t="s">
        <v>23</v>
      </c>
      <c r="B37" s="71" t="s">
        <v>151</v>
      </c>
      <c r="C37" s="104">
        <v>1</v>
      </c>
      <c r="D37" s="16">
        <v>0</v>
      </c>
      <c r="E37" s="16"/>
      <c r="F37" s="16"/>
      <c r="G37" s="16"/>
      <c r="H37" s="20"/>
      <c r="I37" s="20"/>
      <c r="J37" s="20"/>
    </row>
    <row r="38" spans="1:10" s="19" customFormat="1" ht="31.5" customHeight="1">
      <c r="A38" s="79" t="s">
        <v>23</v>
      </c>
      <c r="B38" s="71" t="s">
        <v>152</v>
      </c>
      <c r="C38" s="104">
        <v>1</v>
      </c>
      <c r="D38" s="16">
        <v>0</v>
      </c>
      <c r="E38" s="16"/>
      <c r="F38" s="16"/>
      <c r="G38" s="16"/>
      <c r="H38" s="20"/>
      <c r="I38" s="20"/>
      <c r="J38" s="20"/>
    </row>
    <row r="39" spans="1:10" s="19" customFormat="1" ht="31.5" customHeight="1">
      <c r="A39" s="67"/>
      <c r="B39" s="67"/>
      <c r="C39" s="67"/>
      <c r="D39" s="163"/>
      <c r="E39" s="163"/>
      <c r="F39" s="163"/>
      <c r="G39" s="163"/>
      <c r="H39" s="20"/>
      <c r="I39" s="20"/>
      <c r="J39" s="20"/>
    </row>
    <row r="40" spans="1:10" s="19" customFormat="1" ht="31.5" customHeight="1">
      <c r="A40" s="58" t="s">
        <v>16</v>
      </c>
      <c r="B40" s="71" t="s">
        <v>158</v>
      </c>
      <c r="C40" s="64">
        <v>1</v>
      </c>
      <c r="D40" s="61">
        <v>13485</v>
      </c>
      <c r="E40" s="61">
        <v>11460</v>
      </c>
      <c r="F40" s="61">
        <v>2024</v>
      </c>
      <c r="G40" s="61">
        <v>0</v>
      </c>
      <c r="H40" s="20"/>
      <c r="I40" s="20"/>
      <c r="J40" s="20"/>
    </row>
    <row r="41" spans="1:10" s="19" customFormat="1" ht="31.5" customHeight="1">
      <c r="A41" s="168"/>
      <c r="B41" s="168"/>
      <c r="C41" s="168"/>
      <c r="D41" s="168"/>
      <c r="E41" s="168"/>
      <c r="F41" s="168"/>
      <c r="G41" s="169"/>
      <c r="H41" s="20"/>
      <c r="I41" s="20"/>
      <c r="J41" s="20"/>
    </row>
    <row r="42" spans="1:10" s="19" customFormat="1" ht="31.5" customHeight="1">
      <c r="A42" s="47" t="s">
        <v>22</v>
      </c>
      <c r="B42" s="71" t="s">
        <v>116</v>
      </c>
      <c r="C42" s="104">
        <v>1</v>
      </c>
      <c r="D42" s="16">
        <v>8268</v>
      </c>
      <c r="E42" s="16">
        <v>2809</v>
      </c>
      <c r="F42" s="17">
        <v>5459</v>
      </c>
      <c r="G42" s="16">
        <v>0</v>
      </c>
      <c r="H42" s="20"/>
      <c r="I42" s="20"/>
      <c r="J42" s="20"/>
    </row>
    <row r="43" spans="1:10" s="19" customFormat="1" ht="31.5" customHeight="1">
      <c r="A43" s="47" t="s">
        <v>22</v>
      </c>
      <c r="B43" s="71" t="s">
        <v>137</v>
      </c>
      <c r="C43" s="104">
        <v>1</v>
      </c>
      <c r="D43" s="61">
        <v>15751</v>
      </c>
      <c r="E43" s="61">
        <v>10861</v>
      </c>
      <c r="F43" s="61">
        <v>4864</v>
      </c>
      <c r="G43" s="61">
        <v>0</v>
      </c>
      <c r="H43" s="20"/>
      <c r="I43" s="20"/>
      <c r="J43" s="20"/>
    </row>
    <row r="44" spans="1:10" s="19" customFormat="1" ht="31.5" customHeight="1">
      <c r="A44" s="106"/>
      <c r="B44" s="107"/>
      <c r="C44" s="107"/>
      <c r="D44" s="107"/>
      <c r="E44" s="107"/>
      <c r="F44" s="107"/>
      <c r="G44" s="108"/>
      <c r="H44" s="20"/>
      <c r="I44" s="20"/>
      <c r="J44" s="20"/>
    </row>
    <row r="45" spans="1:10" s="19" customFormat="1" ht="31.5" customHeight="1">
      <c r="A45" s="105" t="s">
        <v>107</v>
      </c>
      <c r="B45" s="71" t="s">
        <v>108</v>
      </c>
      <c r="C45" s="104">
        <v>1</v>
      </c>
      <c r="D45" s="16">
        <v>7987</v>
      </c>
      <c r="E45" s="16">
        <v>5994</v>
      </c>
      <c r="F45" s="17">
        <v>1993</v>
      </c>
      <c r="G45" s="16">
        <v>0</v>
      </c>
      <c r="H45" s="20"/>
      <c r="I45" s="20"/>
      <c r="J45" s="20"/>
    </row>
    <row r="46" spans="1:10" s="19" customFormat="1" ht="31.5" customHeight="1">
      <c r="A46" s="92"/>
      <c r="B46" s="93"/>
      <c r="C46" s="93"/>
      <c r="D46" s="93"/>
      <c r="E46" s="93"/>
      <c r="F46" s="93"/>
      <c r="G46" s="94"/>
      <c r="H46" s="20"/>
      <c r="I46" s="20"/>
      <c r="J46" s="20"/>
    </row>
    <row r="47" spans="1:10" ht="31.5" customHeight="1">
      <c r="A47" s="47" t="s">
        <v>54</v>
      </c>
      <c r="B47" s="14" t="s">
        <v>53</v>
      </c>
      <c r="C47" s="15">
        <v>1</v>
      </c>
      <c r="D47" s="16">
        <v>658</v>
      </c>
      <c r="E47" s="17">
        <v>465</v>
      </c>
      <c r="F47" s="16">
        <v>50</v>
      </c>
      <c r="G47" s="35">
        <v>143</v>
      </c>
    </row>
  </sheetData>
  <sheetProtection selectLockedCells="1"/>
  <mergeCells count="4">
    <mergeCell ref="A20:G20"/>
    <mergeCell ref="A5:G5"/>
    <mergeCell ref="A14:G14"/>
    <mergeCell ref="A41:G41"/>
  </mergeCells>
  <pageMargins left="0.7" right="0.7" top="0.75" bottom="0.75" header="0.3" footer="0.3"/>
  <pageSetup scale="6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4"/>
  <sheetViews>
    <sheetView zoomScale="85" zoomScaleNormal="85" workbookViewId="0">
      <pane ySplit="2" topLeftCell="A3" activePane="bottomLeft" state="frozen"/>
      <selection activeCell="B1" sqref="B1"/>
      <selection pane="bottomLeft" activeCell="H2" sqref="H2:J2"/>
    </sheetView>
  </sheetViews>
  <sheetFormatPr defaultRowHeight="15.75"/>
  <cols>
    <col min="1" max="1" width="11.42578125" style="36" customWidth="1"/>
    <col min="2" max="2" width="79.140625" style="37" bestFit="1" customWidth="1"/>
    <col min="3" max="3" width="6.140625" style="36" customWidth="1"/>
    <col min="4" max="4" width="19.7109375" style="36" bestFit="1" customWidth="1"/>
    <col min="5" max="5" width="13.5703125" style="38" customWidth="1"/>
    <col min="6" max="6" width="14" style="38" bestFit="1" customWidth="1"/>
    <col min="7" max="7" width="11.85546875" style="38" bestFit="1" customWidth="1"/>
    <col min="8" max="8" width="11.85546875" style="20" bestFit="1" customWidth="1"/>
    <col min="9" max="9" width="8.85546875" style="20" bestFit="1" customWidth="1"/>
    <col min="10" max="10" width="9.28515625" style="20" bestFit="1" customWidth="1"/>
  </cols>
  <sheetData>
    <row r="1" spans="1:10" ht="98.25" customHeight="1" thickBot="1">
      <c r="A1" s="1" t="s">
        <v>0</v>
      </c>
      <c r="B1" s="2" t="s">
        <v>1</v>
      </c>
      <c r="C1" s="1" t="s">
        <v>2</v>
      </c>
      <c r="D1" s="3" t="str">
        <f>ALL!D2</f>
        <v>TOTAL DONATION (3.7)  with apheresis donation as of  Decemeber 29, 2017</v>
      </c>
      <c r="E1" s="4" t="s">
        <v>3</v>
      </c>
      <c r="F1" s="3" t="s">
        <v>4</v>
      </c>
      <c r="G1" s="4" t="s">
        <v>5</v>
      </c>
      <c r="H1" s="5" t="s">
        <v>8</v>
      </c>
      <c r="I1" s="5" t="s">
        <v>9</v>
      </c>
      <c r="J1" s="5" t="s">
        <v>10</v>
      </c>
    </row>
    <row r="2" spans="1:10" ht="48" customHeight="1" thickBot="1">
      <c r="A2" s="6"/>
      <c r="B2" s="7"/>
      <c r="C2" s="8">
        <f>SUM(C4:C260)</f>
        <v>38</v>
      </c>
      <c r="D2" s="9">
        <f>SUM(D3:D335)</f>
        <v>88515</v>
      </c>
      <c r="E2" s="10">
        <f>SUM(E3:E335)</f>
        <v>57232</v>
      </c>
      <c r="F2" s="11">
        <f>SUM(F3:F335)</f>
        <v>30114</v>
      </c>
      <c r="G2" s="11">
        <f>SUM(G3:G335)</f>
        <v>1159</v>
      </c>
      <c r="H2" s="13">
        <f>E2/SUM(E2:G2)</f>
        <v>0.64665273148409697</v>
      </c>
      <c r="I2" s="13">
        <f>F2/SUM(E2:G2)</f>
        <v>0.34025196316592282</v>
      </c>
      <c r="J2" s="13">
        <f>G2/SUM(E2:G2)</f>
        <v>1.3095305349980227E-2</v>
      </c>
    </row>
    <row r="3" spans="1:10" ht="31.5" customHeight="1">
      <c r="A3" s="39"/>
      <c r="B3" s="14"/>
      <c r="C3" s="15"/>
      <c r="D3" s="16"/>
      <c r="E3" s="17"/>
      <c r="F3" s="16"/>
      <c r="G3" s="16"/>
    </row>
    <row r="4" spans="1:10" ht="31.5" customHeight="1">
      <c r="A4" s="50" t="s">
        <v>38</v>
      </c>
      <c r="B4" s="26" t="s">
        <v>43</v>
      </c>
      <c r="C4" s="25">
        <v>1</v>
      </c>
      <c r="D4" s="27">
        <v>2438</v>
      </c>
      <c r="E4" s="17">
        <v>1141</v>
      </c>
      <c r="F4" s="16">
        <v>1297</v>
      </c>
      <c r="G4" s="16">
        <v>0</v>
      </c>
    </row>
    <row r="5" spans="1:10" s="19" customFormat="1" ht="31.5" customHeight="1">
      <c r="A5" s="168"/>
      <c r="B5" s="172"/>
      <c r="C5" s="172"/>
      <c r="D5" s="172"/>
      <c r="E5" s="172"/>
      <c r="F5" s="172"/>
      <c r="G5" s="173"/>
      <c r="H5" s="20"/>
      <c r="I5" s="20"/>
      <c r="J5" s="20"/>
    </row>
    <row r="6" spans="1:10" s="19" customFormat="1" ht="31.5" customHeight="1">
      <c r="A6" s="81" t="s">
        <v>41</v>
      </c>
      <c r="B6" s="71" t="s">
        <v>83</v>
      </c>
      <c r="C6" s="60">
        <v>1</v>
      </c>
      <c r="D6" s="61">
        <v>7979</v>
      </c>
      <c r="E6" s="61">
        <v>7698</v>
      </c>
      <c r="F6" s="71">
        <v>281</v>
      </c>
      <c r="G6" s="61">
        <v>0</v>
      </c>
      <c r="H6" s="20"/>
      <c r="I6" s="20"/>
      <c r="J6" s="20"/>
    </row>
    <row r="7" spans="1:10" s="19" customFormat="1" ht="31.5" customHeight="1">
      <c r="A7" s="67"/>
      <c r="B7" s="82"/>
      <c r="C7" s="82"/>
      <c r="D7" s="76"/>
      <c r="E7" s="76"/>
      <c r="F7" s="76"/>
      <c r="G7" s="77"/>
      <c r="H7" s="20"/>
      <c r="I7" s="20"/>
      <c r="J7" s="20"/>
    </row>
    <row r="8" spans="1:10" s="19" customFormat="1" ht="31.5" customHeight="1">
      <c r="A8" s="81" t="s">
        <v>102</v>
      </c>
      <c r="B8" s="71" t="s">
        <v>103</v>
      </c>
      <c r="C8" s="60">
        <v>1</v>
      </c>
      <c r="D8" s="16">
        <v>7359</v>
      </c>
      <c r="E8" s="17">
        <v>5884</v>
      </c>
      <c r="F8" s="16">
        <v>1475</v>
      </c>
      <c r="G8" s="16">
        <v>0</v>
      </c>
      <c r="H8" s="20"/>
      <c r="I8" s="20"/>
      <c r="J8" s="20"/>
    </row>
    <row r="9" spans="1:10" s="19" customFormat="1" ht="31.5" customHeight="1">
      <c r="A9" s="67"/>
      <c r="B9" s="82"/>
      <c r="C9" s="82"/>
      <c r="D9" s="100"/>
      <c r="E9" s="100"/>
      <c r="F9" s="100"/>
      <c r="G9" s="108"/>
      <c r="H9" s="20"/>
      <c r="I9" s="20"/>
      <c r="J9" s="20"/>
    </row>
    <row r="10" spans="1:10" s="19" customFormat="1" ht="31.5" customHeight="1">
      <c r="A10" s="81" t="s">
        <v>110</v>
      </c>
      <c r="B10" s="71" t="s">
        <v>118</v>
      </c>
      <c r="C10" s="60">
        <v>1</v>
      </c>
      <c r="D10" s="16">
        <v>0</v>
      </c>
      <c r="E10" s="17"/>
      <c r="F10" s="16"/>
      <c r="G10" s="16"/>
      <c r="H10" s="20"/>
      <c r="I10" s="20"/>
      <c r="J10" s="20"/>
    </row>
    <row r="11" spans="1:10" s="19" customFormat="1" ht="31.5" customHeight="1">
      <c r="A11" s="168"/>
      <c r="B11" s="172"/>
      <c r="C11" s="172"/>
      <c r="D11" s="172"/>
      <c r="E11" s="172"/>
      <c r="F11" s="172"/>
      <c r="G11" s="173"/>
      <c r="H11" s="20"/>
      <c r="I11" s="20"/>
      <c r="J11" s="20"/>
    </row>
    <row r="12" spans="1:10" s="19" customFormat="1" ht="31.5" customHeight="1">
      <c r="A12" s="97" t="s">
        <v>13</v>
      </c>
      <c r="B12" s="71" t="s">
        <v>183</v>
      </c>
      <c r="C12" s="104">
        <v>1</v>
      </c>
      <c r="D12" s="71">
        <v>1342</v>
      </c>
      <c r="E12" s="71">
        <v>636</v>
      </c>
      <c r="F12" s="71">
        <v>706</v>
      </c>
      <c r="G12" s="61">
        <v>0</v>
      </c>
      <c r="H12" s="20"/>
      <c r="I12" s="20"/>
      <c r="J12" s="20"/>
    </row>
    <row r="13" spans="1:10" s="19" customFormat="1" ht="31.5" customHeight="1">
      <c r="A13" s="67"/>
      <c r="B13" s="82"/>
      <c r="C13" s="82"/>
      <c r="D13" s="149"/>
      <c r="E13" s="149"/>
      <c r="F13" s="149"/>
      <c r="G13" s="150"/>
      <c r="H13" s="20"/>
      <c r="I13" s="20"/>
      <c r="J13" s="20"/>
    </row>
    <row r="14" spans="1:10" s="19" customFormat="1" ht="31.5" customHeight="1">
      <c r="A14" s="62" t="s">
        <v>84</v>
      </c>
      <c r="B14" s="71" t="s">
        <v>153</v>
      </c>
      <c r="C14" s="60">
        <v>1</v>
      </c>
      <c r="D14" s="61">
        <v>18868</v>
      </c>
      <c r="E14" s="146">
        <v>9335</v>
      </c>
      <c r="F14" s="146">
        <v>9533</v>
      </c>
      <c r="G14" s="147">
        <v>0</v>
      </c>
      <c r="H14" s="20"/>
      <c r="I14" s="20"/>
      <c r="J14" s="20"/>
    </row>
    <row r="15" spans="1:10" s="19" customFormat="1" ht="31.5" customHeight="1">
      <c r="A15" s="67"/>
      <c r="B15" s="82"/>
      <c r="C15" s="82"/>
      <c r="D15" s="100"/>
      <c r="E15" s="100"/>
      <c r="F15" s="100"/>
      <c r="G15" s="100"/>
      <c r="H15" s="20"/>
      <c r="I15" s="20"/>
      <c r="J15" s="20"/>
    </row>
    <row r="16" spans="1:10" s="19" customFormat="1" ht="31.5" customHeight="1">
      <c r="A16" s="50" t="s">
        <v>25</v>
      </c>
      <c r="B16" s="71" t="s">
        <v>165</v>
      </c>
      <c r="C16" s="60">
        <v>1</v>
      </c>
      <c r="D16" s="61">
        <v>10595</v>
      </c>
      <c r="E16" s="61">
        <v>4934</v>
      </c>
      <c r="F16" s="61">
        <v>5661</v>
      </c>
      <c r="G16" s="61">
        <v>0</v>
      </c>
      <c r="H16" s="20"/>
      <c r="I16" s="20"/>
      <c r="J16" s="20"/>
    </row>
    <row r="17" spans="1:10" s="19" customFormat="1" ht="31.5" customHeight="1" thickBot="1">
      <c r="A17" s="168"/>
      <c r="B17" s="168"/>
      <c r="C17" s="168"/>
      <c r="D17" s="168"/>
      <c r="E17" s="168"/>
      <c r="F17" s="168"/>
      <c r="G17" s="169"/>
      <c r="H17" s="20"/>
      <c r="I17" s="20"/>
      <c r="J17" s="20"/>
    </row>
    <row r="18" spans="1:10" s="19" customFormat="1" ht="31.5" customHeight="1" thickBot="1">
      <c r="A18" s="52" t="s">
        <v>28</v>
      </c>
      <c r="B18" s="28" t="s">
        <v>47</v>
      </c>
      <c r="C18" s="21">
        <v>1</v>
      </c>
      <c r="D18" s="71">
        <v>973</v>
      </c>
      <c r="E18" s="71">
        <v>773</v>
      </c>
      <c r="F18" s="71">
        <v>151</v>
      </c>
      <c r="G18" s="155">
        <v>39</v>
      </c>
      <c r="H18" s="20"/>
      <c r="I18" s="20"/>
      <c r="J18" s="20"/>
    </row>
    <row r="19" spans="1:10" s="19" customFormat="1" ht="31.5" customHeight="1" thickBot="1">
      <c r="A19" s="52" t="s">
        <v>28</v>
      </c>
      <c r="B19" s="71" t="s">
        <v>159</v>
      </c>
      <c r="C19" s="60">
        <v>1</v>
      </c>
      <c r="D19" s="61">
        <v>917</v>
      </c>
      <c r="E19" s="61">
        <v>35</v>
      </c>
      <c r="F19" s="61">
        <v>882</v>
      </c>
      <c r="G19" s="61">
        <v>0</v>
      </c>
      <c r="H19" s="20"/>
      <c r="I19" s="20"/>
      <c r="J19" s="20"/>
    </row>
    <row r="20" spans="1:10" s="19" customFormat="1" ht="31.5" customHeight="1">
      <c r="A20" s="52" t="s">
        <v>28</v>
      </c>
      <c r="B20" s="71" t="s">
        <v>161</v>
      </c>
      <c r="C20" s="60">
        <v>1</v>
      </c>
      <c r="D20" s="61">
        <v>385</v>
      </c>
      <c r="E20" s="61">
        <v>372</v>
      </c>
      <c r="F20" s="61">
        <v>13</v>
      </c>
      <c r="G20" s="61">
        <v>0</v>
      </c>
      <c r="H20" s="20"/>
      <c r="I20" s="20"/>
      <c r="J20" s="20"/>
    </row>
    <row r="21" spans="1:10" s="19" customFormat="1" ht="31.5" customHeight="1">
      <c r="A21" s="50" t="s">
        <v>28</v>
      </c>
      <c r="B21" s="71" t="s">
        <v>45</v>
      </c>
      <c r="C21" s="60">
        <v>1</v>
      </c>
      <c r="D21" s="71">
        <v>1710</v>
      </c>
      <c r="E21" s="71">
        <v>1693</v>
      </c>
      <c r="F21" s="71">
        <v>0</v>
      </c>
      <c r="G21" s="160">
        <v>17</v>
      </c>
      <c r="H21" s="20"/>
      <c r="I21" s="20"/>
      <c r="J21" s="20"/>
    </row>
    <row r="22" spans="1:10" s="19" customFormat="1" ht="31.5" customHeight="1">
      <c r="A22" s="50" t="s">
        <v>28</v>
      </c>
      <c r="B22" s="71" t="s">
        <v>184</v>
      </c>
      <c r="C22" s="60">
        <v>1</v>
      </c>
      <c r="D22" s="71">
        <v>6237</v>
      </c>
      <c r="E22" s="71">
        <v>3983</v>
      </c>
      <c r="F22" s="71">
        <v>2254</v>
      </c>
      <c r="G22" s="160">
        <v>0</v>
      </c>
      <c r="H22" s="20"/>
      <c r="I22" s="20"/>
      <c r="J22" s="20"/>
    </row>
    <row r="23" spans="1:10" s="19" customFormat="1" ht="31.5" customHeight="1">
      <c r="A23" s="168"/>
      <c r="B23" s="172"/>
      <c r="C23" s="172"/>
      <c r="D23" s="172"/>
      <c r="E23" s="172"/>
      <c r="F23" s="172"/>
      <c r="G23" s="173"/>
      <c r="H23" s="20"/>
      <c r="I23" s="20"/>
      <c r="J23" s="20"/>
    </row>
    <row r="24" spans="1:10" s="19" customFormat="1" ht="31.5" customHeight="1">
      <c r="A24" s="81" t="s">
        <v>23</v>
      </c>
      <c r="B24" s="71" t="s">
        <v>156</v>
      </c>
      <c r="C24" s="104">
        <v>1</v>
      </c>
      <c r="D24" s="61">
        <v>1643</v>
      </c>
      <c r="E24" s="61">
        <v>1258</v>
      </c>
      <c r="F24" s="61">
        <v>385</v>
      </c>
      <c r="G24" s="61">
        <v>0</v>
      </c>
      <c r="H24" s="20"/>
      <c r="I24" s="20"/>
      <c r="J24" s="20"/>
    </row>
    <row r="25" spans="1:10" s="19" customFormat="1" ht="31.5" customHeight="1">
      <c r="A25" s="81" t="s">
        <v>23</v>
      </c>
      <c r="B25" s="71" t="s">
        <v>157</v>
      </c>
      <c r="C25" s="104">
        <v>1</v>
      </c>
      <c r="D25" s="61">
        <v>51</v>
      </c>
      <c r="E25" s="61">
        <v>51</v>
      </c>
      <c r="F25" s="61">
        <v>0</v>
      </c>
      <c r="G25" s="61">
        <v>0</v>
      </c>
      <c r="H25" s="20"/>
      <c r="I25" s="20"/>
      <c r="J25" s="20"/>
    </row>
    <row r="26" spans="1:10" s="19" customFormat="1" ht="31.5" customHeight="1">
      <c r="A26" s="81" t="s">
        <v>23</v>
      </c>
      <c r="B26" s="71" t="s">
        <v>162</v>
      </c>
      <c r="C26" s="104">
        <v>1</v>
      </c>
      <c r="D26" s="61">
        <v>97</v>
      </c>
      <c r="E26" s="61">
        <v>0</v>
      </c>
      <c r="F26" s="61">
        <v>97</v>
      </c>
      <c r="G26" s="61">
        <v>0</v>
      </c>
      <c r="H26" s="20"/>
      <c r="I26" s="20"/>
      <c r="J26" s="20"/>
    </row>
    <row r="27" spans="1:10" s="19" customFormat="1" ht="31.5" customHeight="1">
      <c r="A27" s="81" t="s">
        <v>23</v>
      </c>
      <c r="B27" s="71" t="s">
        <v>172</v>
      </c>
      <c r="C27" s="104">
        <v>1</v>
      </c>
      <c r="D27" s="16">
        <v>0</v>
      </c>
      <c r="E27" s="16"/>
      <c r="F27" s="16"/>
      <c r="G27" s="16"/>
      <c r="H27" s="20"/>
      <c r="I27" s="20"/>
      <c r="J27" s="20"/>
    </row>
    <row r="28" spans="1:10" s="19" customFormat="1" ht="31.5" customHeight="1">
      <c r="A28" s="81" t="s">
        <v>23</v>
      </c>
      <c r="B28" s="71" t="s">
        <v>176</v>
      </c>
      <c r="C28" s="60">
        <v>1</v>
      </c>
      <c r="D28" s="71">
        <v>1288</v>
      </c>
      <c r="E28" s="71">
        <v>0</v>
      </c>
      <c r="F28" s="71">
        <v>185</v>
      </c>
      <c r="G28" s="155">
        <v>1103</v>
      </c>
      <c r="H28" s="20"/>
      <c r="I28" s="20"/>
      <c r="J28" s="20"/>
    </row>
    <row r="29" spans="1:10" s="19" customFormat="1" ht="31.5" customHeight="1">
      <c r="A29" s="81" t="s">
        <v>23</v>
      </c>
      <c r="B29" s="71" t="s">
        <v>201</v>
      </c>
      <c r="C29" s="60">
        <v>1</v>
      </c>
      <c r="D29" s="71">
        <v>25</v>
      </c>
      <c r="E29" s="71">
        <v>0</v>
      </c>
      <c r="F29" s="71">
        <v>25</v>
      </c>
      <c r="G29" s="155">
        <v>0</v>
      </c>
      <c r="H29" s="20"/>
      <c r="I29" s="20"/>
      <c r="J29" s="20"/>
    </row>
    <row r="30" spans="1:10" s="19" customFormat="1" ht="31.5" customHeight="1">
      <c r="A30" s="81" t="s">
        <v>23</v>
      </c>
      <c r="B30" s="71" t="s">
        <v>216</v>
      </c>
      <c r="C30" s="60">
        <v>1</v>
      </c>
      <c r="D30" s="16">
        <v>0</v>
      </c>
      <c r="E30" s="16"/>
      <c r="F30" s="16"/>
      <c r="G30" s="16"/>
      <c r="H30" s="20"/>
      <c r="I30" s="20"/>
      <c r="J30" s="20"/>
    </row>
    <row r="31" spans="1:10" s="19" customFormat="1" ht="31.5" customHeight="1">
      <c r="A31" s="81" t="s">
        <v>23</v>
      </c>
      <c r="B31" s="71" t="s">
        <v>218</v>
      </c>
      <c r="C31" s="60">
        <v>1</v>
      </c>
      <c r="D31" s="16">
        <v>0</v>
      </c>
      <c r="E31" s="16"/>
      <c r="F31" s="16"/>
      <c r="G31" s="16"/>
      <c r="H31" s="20"/>
      <c r="I31" s="20"/>
      <c r="J31" s="20"/>
    </row>
    <row r="32" spans="1:10" s="19" customFormat="1" ht="31.5" customHeight="1">
      <c r="A32" s="81" t="s">
        <v>23</v>
      </c>
      <c r="B32" s="71" t="s">
        <v>219</v>
      </c>
      <c r="C32" s="60">
        <v>1</v>
      </c>
      <c r="D32" s="16">
        <v>0</v>
      </c>
      <c r="E32" s="16"/>
      <c r="F32" s="16"/>
      <c r="G32" s="16"/>
      <c r="H32" s="20"/>
      <c r="I32" s="20"/>
      <c r="J32" s="20"/>
    </row>
    <row r="33" spans="1:10" s="19" customFormat="1" ht="31.5" customHeight="1">
      <c r="A33" s="67"/>
      <c r="B33" s="82"/>
      <c r="C33" s="82"/>
      <c r="D33" s="142"/>
      <c r="E33" s="142"/>
      <c r="F33" s="142"/>
      <c r="G33" s="143"/>
      <c r="H33" s="20"/>
      <c r="I33" s="20"/>
      <c r="J33" s="20"/>
    </row>
    <row r="34" spans="1:10" s="19" customFormat="1" ht="31.5" customHeight="1">
      <c r="A34" s="62" t="s">
        <v>62</v>
      </c>
      <c r="B34" s="26" t="s">
        <v>63</v>
      </c>
      <c r="C34" s="25">
        <v>1</v>
      </c>
      <c r="D34" s="16">
        <v>0</v>
      </c>
      <c r="E34" s="17"/>
      <c r="F34" s="16"/>
      <c r="G34" s="16"/>
      <c r="H34" s="20"/>
      <c r="I34" s="20"/>
      <c r="J34" s="20"/>
    </row>
    <row r="35" spans="1:10" s="19" customFormat="1" ht="31.5" customHeight="1">
      <c r="A35" s="62" t="s">
        <v>62</v>
      </c>
      <c r="B35" s="26" t="s">
        <v>64</v>
      </c>
      <c r="C35" s="25">
        <v>1</v>
      </c>
      <c r="D35" s="16">
        <v>0</v>
      </c>
      <c r="E35" s="17"/>
      <c r="F35" s="16"/>
      <c r="G35" s="16"/>
      <c r="H35" s="20"/>
      <c r="I35" s="20"/>
      <c r="J35" s="20"/>
    </row>
    <row r="36" spans="1:10" s="19" customFormat="1" ht="31.5" customHeight="1">
      <c r="A36" s="62" t="s">
        <v>62</v>
      </c>
      <c r="B36" s="26" t="s">
        <v>65</v>
      </c>
      <c r="C36" s="25">
        <v>1</v>
      </c>
      <c r="D36" s="16">
        <v>0</v>
      </c>
      <c r="E36" s="17"/>
      <c r="F36" s="16"/>
      <c r="G36" s="16"/>
      <c r="H36" s="20"/>
      <c r="I36" s="20"/>
      <c r="J36" s="20"/>
    </row>
    <row r="37" spans="1:10" ht="31.5" customHeight="1">
      <c r="A37" s="62" t="s">
        <v>62</v>
      </c>
      <c r="B37" s="26" t="s">
        <v>66</v>
      </c>
      <c r="C37" s="25">
        <v>1</v>
      </c>
      <c r="D37" s="98">
        <v>0</v>
      </c>
      <c r="E37" s="99"/>
      <c r="F37" s="98"/>
      <c r="G37" s="16"/>
    </row>
    <row r="38" spans="1:10" ht="31.5" customHeight="1">
      <c r="A38" s="101" t="s">
        <v>62</v>
      </c>
      <c r="B38" s="14" t="s">
        <v>69</v>
      </c>
      <c r="C38" s="63">
        <v>1</v>
      </c>
      <c r="D38" s="16">
        <v>0</v>
      </c>
      <c r="E38" s="16"/>
      <c r="F38" s="16"/>
      <c r="G38" s="16"/>
    </row>
    <row r="39" spans="1:10" ht="31.5" customHeight="1">
      <c r="A39" s="101" t="s">
        <v>62</v>
      </c>
      <c r="B39" s="14" t="s">
        <v>72</v>
      </c>
      <c r="C39" s="63">
        <v>1</v>
      </c>
      <c r="D39" s="16">
        <v>0</v>
      </c>
      <c r="E39" s="16"/>
      <c r="F39" s="16"/>
      <c r="G39" s="16"/>
    </row>
    <row r="40" spans="1:10" ht="31.5" customHeight="1">
      <c r="A40" s="62" t="s">
        <v>62</v>
      </c>
      <c r="B40" s="71" t="s">
        <v>179</v>
      </c>
      <c r="C40" s="64">
        <v>1</v>
      </c>
      <c r="D40" s="71">
        <v>15518</v>
      </c>
      <c r="E40" s="71">
        <v>14951</v>
      </c>
      <c r="F40" s="71">
        <v>567</v>
      </c>
      <c r="G40" s="71">
        <v>0</v>
      </c>
    </row>
    <row r="41" spans="1:10" s="19" customFormat="1" ht="31.5" customHeight="1" thickBot="1">
      <c r="A41" s="162" t="s">
        <v>16</v>
      </c>
      <c r="B41" s="32" t="s">
        <v>20</v>
      </c>
      <c r="C41" s="33">
        <v>1</v>
      </c>
      <c r="D41" s="16">
        <v>30</v>
      </c>
      <c r="E41" s="16">
        <v>30</v>
      </c>
      <c r="F41" s="17">
        <v>0</v>
      </c>
      <c r="G41" s="16">
        <v>0</v>
      </c>
      <c r="H41" s="20"/>
      <c r="I41" s="20"/>
      <c r="J41" s="20"/>
    </row>
    <row r="42" spans="1:10" s="19" customFormat="1" ht="31.5" customHeight="1">
      <c r="A42" s="52" t="s">
        <v>16</v>
      </c>
      <c r="B42" s="28" t="s">
        <v>27</v>
      </c>
      <c r="C42" s="21">
        <v>1</v>
      </c>
      <c r="D42" s="16">
        <v>0</v>
      </c>
      <c r="E42" s="16"/>
      <c r="F42" s="17"/>
      <c r="G42" s="16"/>
      <c r="H42" s="20"/>
      <c r="I42" s="20"/>
      <c r="J42" s="20"/>
    </row>
    <row r="43" spans="1:10" s="19" customFormat="1" ht="31.5" customHeight="1" thickBot="1">
      <c r="A43" s="162" t="s">
        <v>16</v>
      </c>
      <c r="B43" s="32" t="s">
        <v>33</v>
      </c>
      <c r="C43" s="33">
        <v>1</v>
      </c>
      <c r="D43" s="16">
        <v>0</v>
      </c>
      <c r="E43" s="17"/>
      <c r="F43" s="16"/>
      <c r="G43" s="16"/>
      <c r="H43" s="20"/>
      <c r="I43" s="20"/>
      <c r="J43" s="20"/>
    </row>
    <row r="44" spans="1:10" s="19" customFormat="1" ht="31.5" customHeight="1">
      <c r="A44" s="52" t="s">
        <v>16</v>
      </c>
      <c r="B44" s="28" t="s">
        <v>35</v>
      </c>
      <c r="C44" s="21">
        <v>1</v>
      </c>
      <c r="D44" s="16">
        <v>0</v>
      </c>
      <c r="E44" s="17"/>
      <c r="F44" s="16"/>
      <c r="G44" s="16"/>
      <c r="H44" s="20"/>
      <c r="I44" s="20"/>
      <c r="J44" s="20"/>
    </row>
    <row r="45" spans="1:10" s="19" customFormat="1" ht="31.5" customHeight="1">
      <c r="A45" s="67"/>
      <c r="B45" s="82"/>
      <c r="C45" s="82"/>
      <c r="D45" s="100"/>
      <c r="E45" s="100"/>
      <c r="F45" s="100"/>
      <c r="G45" s="108"/>
      <c r="H45" s="20"/>
      <c r="I45" s="20"/>
      <c r="J45" s="20"/>
    </row>
    <row r="46" spans="1:10" s="19" customFormat="1" ht="31.5" customHeight="1">
      <c r="A46" s="62" t="s">
        <v>12</v>
      </c>
      <c r="B46" s="71" t="s">
        <v>117</v>
      </c>
      <c r="C46" s="60">
        <v>1</v>
      </c>
      <c r="D46" s="71">
        <v>276</v>
      </c>
      <c r="E46" s="71">
        <v>271</v>
      </c>
      <c r="F46" s="71">
        <v>5</v>
      </c>
      <c r="G46" s="61">
        <v>0</v>
      </c>
      <c r="H46" s="20"/>
      <c r="I46" s="20"/>
      <c r="J46" s="20"/>
    </row>
    <row r="47" spans="1:10" s="19" customFormat="1" ht="31.5" customHeight="1">
      <c r="A47" s="62" t="s">
        <v>12</v>
      </c>
      <c r="B47" s="71" t="s">
        <v>140</v>
      </c>
      <c r="C47" s="60">
        <v>1</v>
      </c>
      <c r="D47" s="71">
        <v>8188</v>
      </c>
      <c r="E47" s="71">
        <v>2000</v>
      </c>
      <c r="F47" s="71">
        <v>6188</v>
      </c>
      <c r="G47" s="61">
        <v>0</v>
      </c>
      <c r="H47" s="20"/>
      <c r="I47" s="20"/>
      <c r="J47" s="20"/>
    </row>
    <row r="48" spans="1:10" s="19" customFormat="1" ht="31.5" customHeight="1">
      <c r="A48" s="50" t="s">
        <v>12</v>
      </c>
      <c r="B48" s="71" t="s">
        <v>143</v>
      </c>
      <c r="C48" s="60">
        <v>1</v>
      </c>
      <c r="D48" s="16">
        <v>0</v>
      </c>
      <c r="E48" s="16"/>
      <c r="F48" s="16"/>
      <c r="G48" s="16"/>
      <c r="H48" s="20"/>
      <c r="I48" s="20"/>
      <c r="J48" s="20"/>
    </row>
    <row r="49" spans="1:10" s="19" customFormat="1" ht="31.5" customHeight="1">
      <c r="A49" s="50" t="s">
        <v>12</v>
      </c>
      <c r="B49" s="71" t="s">
        <v>220</v>
      </c>
      <c r="C49" s="60">
        <v>1</v>
      </c>
      <c r="D49" s="71">
        <v>42</v>
      </c>
      <c r="E49" s="71">
        <v>0</v>
      </c>
      <c r="F49" s="71">
        <v>42</v>
      </c>
      <c r="G49" s="61">
        <v>0</v>
      </c>
      <c r="H49" s="20"/>
      <c r="I49" s="20"/>
      <c r="J49" s="20"/>
    </row>
    <row r="50" spans="1:10" s="19" customFormat="1" ht="31.5" customHeight="1">
      <c r="A50" s="168"/>
      <c r="B50" s="172"/>
      <c r="C50" s="172"/>
      <c r="D50" s="172"/>
      <c r="E50" s="172"/>
      <c r="F50" s="172"/>
      <c r="G50" s="173"/>
      <c r="H50" s="20"/>
      <c r="I50" s="20"/>
      <c r="J50" s="20"/>
    </row>
    <row r="51" spans="1:10" s="19" customFormat="1" ht="31.5" customHeight="1">
      <c r="A51" s="97" t="s">
        <v>29</v>
      </c>
      <c r="B51" s="14" t="s">
        <v>44</v>
      </c>
      <c r="C51" s="63">
        <v>1</v>
      </c>
      <c r="D51" s="16">
        <v>1826</v>
      </c>
      <c r="E51" s="17">
        <v>1459</v>
      </c>
      <c r="F51" s="16">
        <v>367</v>
      </c>
      <c r="G51" s="16">
        <v>0</v>
      </c>
      <c r="H51" s="20"/>
      <c r="I51" s="20"/>
      <c r="J51" s="20"/>
    </row>
    <row r="52" spans="1:10" s="19" customFormat="1" ht="31.5" customHeight="1">
      <c r="A52" s="152"/>
      <c r="B52" s="153"/>
      <c r="C52" s="153"/>
      <c r="D52" s="153"/>
      <c r="E52" s="82"/>
      <c r="F52" s="153"/>
      <c r="G52" s="154"/>
      <c r="H52" s="20"/>
      <c r="I52" s="20"/>
      <c r="J52" s="20"/>
    </row>
    <row r="53" spans="1:10" s="19" customFormat="1" ht="31.5" customHeight="1">
      <c r="A53" s="102" t="s">
        <v>105</v>
      </c>
      <c r="B53" s="103" t="s">
        <v>106</v>
      </c>
      <c r="C53" s="15">
        <v>1</v>
      </c>
      <c r="D53" s="16">
        <v>728</v>
      </c>
      <c r="E53" s="71">
        <v>728</v>
      </c>
      <c r="F53" s="17">
        <v>0</v>
      </c>
      <c r="G53" s="96">
        <v>0</v>
      </c>
      <c r="H53" s="20"/>
      <c r="I53" s="20"/>
      <c r="J53" s="20"/>
    </row>
    <row r="54" spans="1:10" s="19" customFormat="1" ht="31.5" customHeight="1">
      <c r="A54" s="168"/>
      <c r="B54" s="172"/>
      <c r="C54" s="172"/>
      <c r="D54" s="172"/>
      <c r="E54" s="172"/>
      <c r="F54" s="172"/>
      <c r="G54" s="173"/>
      <c r="H54" s="20"/>
      <c r="I54" s="20"/>
      <c r="J54" s="20"/>
    </row>
  </sheetData>
  <sheetProtection selectLockedCells="1"/>
  <mergeCells count="6">
    <mergeCell ref="A17:G17"/>
    <mergeCell ref="A5:G5"/>
    <mergeCell ref="A23:G23"/>
    <mergeCell ref="A54:G54"/>
    <mergeCell ref="A50:G50"/>
    <mergeCell ref="A11:G11"/>
  </mergeCells>
  <pageMargins left="0.7" right="0.7" top="0.75" bottom="0.75" header="0.3" footer="0.3"/>
  <pageSetup scale="65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8"/>
  <sheetViews>
    <sheetView zoomScale="85" zoomScaleNormal="85" workbookViewId="0">
      <pane ySplit="2" topLeftCell="A61" activePane="bottomLeft" state="frozen"/>
      <selection activeCell="B1" sqref="B1"/>
      <selection pane="bottomLeft" activeCell="H2" sqref="H2:J2"/>
    </sheetView>
  </sheetViews>
  <sheetFormatPr defaultRowHeight="15.75"/>
  <cols>
    <col min="1" max="1" width="11.42578125" style="36" customWidth="1"/>
    <col min="2" max="2" width="79.140625" style="37" bestFit="1" customWidth="1"/>
    <col min="3" max="3" width="6.140625" style="36" customWidth="1"/>
    <col min="4" max="4" width="19.7109375" style="36" customWidth="1"/>
    <col min="5" max="5" width="13.5703125" style="38" customWidth="1"/>
    <col min="6" max="6" width="14" style="38" customWidth="1"/>
    <col min="7" max="7" width="11.85546875" style="38" customWidth="1"/>
    <col min="8" max="8" width="11.85546875" style="20" customWidth="1"/>
    <col min="9" max="9" width="8.85546875" style="20" customWidth="1"/>
    <col min="10" max="10" width="9.28515625" style="20" customWidth="1"/>
  </cols>
  <sheetData>
    <row r="1" spans="1:10" ht="98.25" customHeight="1" thickBot="1">
      <c r="A1" s="1" t="s">
        <v>0</v>
      </c>
      <c r="B1" s="2" t="s">
        <v>1</v>
      </c>
      <c r="C1" s="1" t="s">
        <v>2</v>
      </c>
      <c r="D1" s="3" t="str">
        <f>ALL!D2</f>
        <v>TOTAL DONATION (3.7)  with apheresis donation as of  Decemeber 29, 2017</v>
      </c>
      <c r="E1" s="4" t="s">
        <v>3</v>
      </c>
      <c r="F1" s="3" t="s">
        <v>4</v>
      </c>
      <c r="G1" s="4" t="s">
        <v>5</v>
      </c>
      <c r="H1" s="5" t="s">
        <v>8</v>
      </c>
      <c r="I1" s="5" t="s">
        <v>9</v>
      </c>
      <c r="J1" s="5" t="s">
        <v>10</v>
      </c>
    </row>
    <row r="2" spans="1:10" ht="48" customHeight="1" thickBot="1">
      <c r="A2" s="6"/>
      <c r="B2" s="7"/>
      <c r="C2" s="8">
        <f>SUM(C4:C295)</f>
        <v>73</v>
      </c>
      <c r="D2" s="9">
        <f>SUM(D3:D352)</f>
        <v>35594</v>
      </c>
      <c r="E2" s="10">
        <f>SUM(E3:E352)</f>
        <v>14237</v>
      </c>
      <c r="F2" s="11">
        <f>SUM(F3:F352)</f>
        <v>20353</v>
      </c>
      <c r="G2" s="11">
        <f>SUM(G3:G352)</f>
        <v>661</v>
      </c>
      <c r="H2" s="13">
        <f>E2/SUM(E2:G2)</f>
        <v>0.40387506737397522</v>
      </c>
      <c r="I2" s="13">
        <f>F2/SUM(E2:G2)</f>
        <v>0.57737369152648155</v>
      </c>
      <c r="J2" s="13">
        <f>G2/SUM(E2:G2)</f>
        <v>1.8751241099543275E-2</v>
      </c>
    </row>
    <row r="3" spans="1:10" ht="31.5" customHeight="1">
      <c r="A3" s="39"/>
      <c r="B3" s="14"/>
      <c r="C3" s="15"/>
      <c r="D3" s="16"/>
      <c r="E3" s="17"/>
      <c r="F3" s="16"/>
      <c r="G3" s="16"/>
    </row>
    <row r="4" spans="1:10" ht="31.5" customHeight="1">
      <c r="A4" s="40" t="s">
        <v>18</v>
      </c>
      <c r="B4" s="14" t="s">
        <v>17</v>
      </c>
      <c r="C4" s="15">
        <v>1</v>
      </c>
      <c r="D4" s="16">
        <v>0</v>
      </c>
      <c r="E4" s="17">
        <v>0</v>
      </c>
      <c r="F4" s="16">
        <v>0</v>
      </c>
      <c r="G4" s="16">
        <v>0</v>
      </c>
    </row>
    <row r="5" spans="1:10" ht="31.5" customHeight="1">
      <c r="A5" s="168"/>
      <c r="B5" s="172"/>
      <c r="C5" s="172"/>
      <c r="D5" s="172"/>
      <c r="E5" s="172"/>
      <c r="F5" s="172"/>
      <c r="G5" s="173"/>
    </row>
    <row r="6" spans="1:10" ht="31.5" customHeight="1">
      <c r="A6" s="65" t="s">
        <v>75</v>
      </c>
      <c r="B6" s="71" t="s">
        <v>180</v>
      </c>
      <c r="C6" s="60">
        <v>1</v>
      </c>
      <c r="D6" s="16">
        <v>0</v>
      </c>
      <c r="E6" s="16"/>
      <c r="F6" s="16"/>
      <c r="G6" s="16"/>
    </row>
    <row r="7" spans="1:10" ht="31.5" customHeight="1">
      <c r="A7" s="67"/>
      <c r="B7" s="82"/>
      <c r="C7" s="82"/>
      <c r="D7" s="149"/>
      <c r="E7" s="149"/>
      <c r="F7" s="149"/>
      <c r="G7" s="150"/>
    </row>
    <row r="8" spans="1:10" ht="31.5" customHeight="1">
      <c r="A8" s="42" t="s">
        <v>12</v>
      </c>
      <c r="B8" s="26" t="s">
        <v>14</v>
      </c>
      <c r="C8" s="25">
        <v>1</v>
      </c>
      <c r="D8" s="16">
        <v>603</v>
      </c>
      <c r="E8" s="17">
        <v>321</v>
      </c>
      <c r="F8" s="16">
        <v>282</v>
      </c>
      <c r="G8" s="16">
        <v>0</v>
      </c>
    </row>
    <row r="9" spans="1:10" ht="31.5" customHeight="1">
      <c r="A9" s="42" t="s">
        <v>12</v>
      </c>
      <c r="B9" s="26" t="s">
        <v>11</v>
      </c>
      <c r="C9" s="25">
        <v>1</v>
      </c>
      <c r="D9" s="16">
        <v>1840</v>
      </c>
      <c r="E9" s="17">
        <v>843</v>
      </c>
      <c r="F9" s="16">
        <v>997</v>
      </c>
      <c r="G9" s="16">
        <v>0</v>
      </c>
    </row>
    <row r="10" spans="1:10" ht="31.5" customHeight="1">
      <c r="A10" s="42" t="s">
        <v>12</v>
      </c>
      <c r="B10" s="26" t="s">
        <v>50</v>
      </c>
      <c r="C10" s="25">
        <v>1</v>
      </c>
      <c r="D10" s="16">
        <v>0</v>
      </c>
      <c r="E10" s="17"/>
      <c r="F10" s="16"/>
      <c r="G10" s="16"/>
    </row>
    <row r="11" spans="1:10" ht="31.5" customHeight="1">
      <c r="A11" s="57" t="s">
        <v>12</v>
      </c>
      <c r="B11" s="26" t="s">
        <v>61</v>
      </c>
      <c r="C11" s="25">
        <v>1</v>
      </c>
      <c r="D11" s="16">
        <v>949</v>
      </c>
      <c r="E11" s="17">
        <v>342</v>
      </c>
      <c r="F11" s="16">
        <v>607</v>
      </c>
      <c r="G11" s="16">
        <v>0</v>
      </c>
    </row>
    <row r="12" spans="1:10" ht="31.5" customHeight="1">
      <c r="A12" s="65" t="s">
        <v>12</v>
      </c>
      <c r="B12" s="59" t="s">
        <v>70</v>
      </c>
      <c r="C12" s="60">
        <v>1</v>
      </c>
      <c r="D12" s="66">
        <v>2125</v>
      </c>
      <c r="E12" s="66">
        <v>1379</v>
      </c>
      <c r="F12" s="66">
        <v>734</v>
      </c>
      <c r="G12" s="17">
        <v>0</v>
      </c>
    </row>
    <row r="13" spans="1:10" ht="31.5" customHeight="1">
      <c r="A13" s="57" t="s">
        <v>12</v>
      </c>
      <c r="B13" s="71" t="s">
        <v>73</v>
      </c>
      <c r="C13" s="64">
        <v>1</v>
      </c>
      <c r="D13" s="61">
        <v>3985</v>
      </c>
      <c r="E13" s="61">
        <v>688</v>
      </c>
      <c r="F13" s="61">
        <v>3265</v>
      </c>
      <c r="G13" s="61">
        <v>0</v>
      </c>
    </row>
    <row r="14" spans="1:10" ht="31.5" customHeight="1">
      <c r="A14" s="57" t="s">
        <v>12</v>
      </c>
      <c r="B14" s="80" t="s">
        <v>82</v>
      </c>
      <c r="C14" s="60">
        <v>1</v>
      </c>
      <c r="D14" s="16">
        <v>0</v>
      </c>
      <c r="E14" s="17"/>
      <c r="F14" s="16"/>
      <c r="G14" s="16"/>
    </row>
    <row r="15" spans="1:10" ht="31.5" customHeight="1">
      <c r="A15" s="57" t="s">
        <v>12</v>
      </c>
      <c r="B15" s="80" t="s">
        <v>85</v>
      </c>
      <c r="C15" s="60">
        <v>1</v>
      </c>
      <c r="D15" s="16">
        <v>0</v>
      </c>
      <c r="E15" s="16"/>
      <c r="F15" s="16"/>
      <c r="G15" s="16"/>
    </row>
    <row r="16" spans="1:10" ht="31.5" customHeight="1">
      <c r="A16" s="57" t="s">
        <v>12</v>
      </c>
      <c r="B16" s="71" t="s">
        <v>109</v>
      </c>
      <c r="C16" s="60">
        <v>1</v>
      </c>
      <c r="D16" s="61">
        <v>3886</v>
      </c>
      <c r="E16" s="17">
        <v>836</v>
      </c>
      <c r="F16" s="16">
        <v>2996</v>
      </c>
      <c r="G16" s="16">
        <v>0</v>
      </c>
    </row>
    <row r="17" spans="1:10" ht="31.5" customHeight="1">
      <c r="A17" s="57" t="s">
        <v>12</v>
      </c>
      <c r="B17" s="71" t="s">
        <v>113</v>
      </c>
      <c r="C17" s="60">
        <v>1</v>
      </c>
      <c r="D17" s="61">
        <v>1443</v>
      </c>
      <c r="E17" s="17">
        <v>1089</v>
      </c>
      <c r="F17" s="16">
        <v>354</v>
      </c>
      <c r="G17" s="16">
        <v>0</v>
      </c>
    </row>
    <row r="18" spans="1:10" ht="31.5" customHeight="1">
      <c r="A18" s="57" t="s">
        <v>12</v>
      </c>
      <c r="B18" s="71" t="s">
        <v>132</v>
      </c>
      <c r="C18" s="60">
        <v>1</v>
      </c>
      <c r="D18" s="71">
        <v>603</v>
      </c>
      <c r="E18" s="71">
        <v>178</v>
      </c>
      <c r="F18" s="71">
        <v>425</v>
      </c>
      <c r="G18" s="61">
        <v>0</v>
      </c>
    </row>
    <row r="19" spans="1:10" s="19" customFormat="1" ht="31.5" customHeight="1">
      <c r="A19" s="57" t="s">
        <v>12</v>
      </c>
      <c r="B19" s="71" t="s">
        <v>134</v>
      </c>
      <c r="C19" s="60">
        <v>1</v>
      </c>
      <c r="D19" s="61">
        <v>998</v>
      </c>
      <c r="E19" s="17">
        <v>162</v>
      </c>
      <c r="F19" s="16">
        <v>836</v>
      </c>
      <c r="G19" s="16">
        <v>0</v>
      </c>
      <c r="H19" s="20"/>
      <c r="I19" s="20"/>
      <c r="J19" s="20"/>
    </row>
    <row r="20" spans="1:10" s="19" customFormat="1" ht="31.5" customHeight="1">
      <c r="A20" s="57" t="s">
        <v>12</v>
      </c>
      <c r="B20" s="71" t="s">
        <v>138</v>
      </c>
      <c r="C20" s="60">
        <v>1</v>
      </c>
      <c r="D20" s="16">
        <v>0</v>
      </c>
      <c r="E20" s="17"/>
      <c r="F20" s="16"/>
      <c r="G20" s="16"/>
      <c r="H20" s="20"/>
      <c r="I20" s="20"/>
      <c r="J20" s="20"/>
    </row>
    <row r="21" spans="1:10" s="19" customFormat="1" ht="31.5" customHeight="1">
      <c r="A21" s="57" t="s">
        <v>12</v>
      </c>
      <c r="B21" s="71" t="s">
        <v>141</v>
      </c>
      <c r="C21" s="60">
        <v>1</v>
      </c>
      <c r="D21" s="16">
        <v>0</v>
      </c>
      <c r="E21" s="16"/>
      <c r="F21" s="16"/>
      <c r="G21" s="16"/>
      <c r="H21" s="20"/>
      <c r="I21" s="20"/>
      <c r="J21" s="20"/>
    </row>
    <row r="22" spans="1:10" s="19" customFormat="1" ht="31.5" customHeight="1">
      <c r="A22" s="57" t="s">
        <v>12</v>
      </c>
      <c r="B22" s="71" t="s">
        <v>142</v>
      </c>
      <c r="C22" s="60">
        <v>1</v>
      </c>
      <c r="D22" s="66">
        <v>1533</v>
      </c>
      <c r="E22" s="66">
        <v>25</v>
      </c>
      <c r="F22" s="66">
        <v>1508</v>
      </c>
      <c r="G22" s="17">
        <v>0</v>
      </c>
      <c r="H22" s="20"/>
      <c r="I22" s="20"/>
      <c r="J22" s="20"/>
    </row>
    <row r="23" spans="1:10" s="19" customFormat="1" ht="31.5" customHeight="1" thickBot="1">
      <c r="A23" s="168"/>
      <c r="B23" s="172"/>
      <c r="C23" s="172"/>
      <c r="D23" s="172"/>
      <c r="E23" s="172"/>
      <c r="F23" s="172"/>
      <c r="G23" s="173"/>
      <c r="H23" s="20"/>
      <c r="I23" s="20"/>
      <c r="J23" s="20"/>
    </row>
    <row r="24" spans="1:10" s="19" customFormat="1" ht="31.5" customHeight="1">
      <c r="A24" s="45" t="s">
        <v>41</v>
      </c>
      <c r="B24" s="23" t="s">
        <v>42</v>
      </c>
      <c r="C24" s="24">
        <v>1</v>
      </c>
      <c r="D24" s="16">
        <v>0</v>
      </c>
      <c r="E24" s="17"/>
      <c r="F24" s="16"/>
      <c r="G24" s="16"/>
      <c r="H24" s="20"/>
      <c r="I24" s="20"/>
      <c r="J24" s="20"/>
    </row>
    <row r="25" spans="1:10" s="19" customFormat="1" ht="31.5" customHeight="1">
      <c r="A25" s="168"/>
      <c r="B25" s="172"/>
      <c r="C25" s="172"/>
      <c r="D25" s="172"/>
      <c r="E25" s="172"/>
      <c r="F25" s="172"/>
      <c r="G25" s="173"/>
      <c r="H25" s="20"/>
      <c r="I25" s="20"/>
      <c r="J25" s="20"/>
    </row>
    <row r="26" spans="1:10" s="19" customFormat="1" ht="31.5" customHeight="1">
      <c r="A26" s="65" t="s">
        <v>110</v>
      </c>
      <c r="B26" s="71" t="s">
        <v>111</v>
      </c>
      <c r="C26" s="60">
        <v>1</v>
      </c>
      <c r="D26" s="16">
        <v>98</v>
      </c>
      <c r="E26" s="17">
        <v>40</v>
      </c>
      <c r="F26" s="16">
        <v>0</v>
      </c>
      <c r="G26" s="95">
        <v>58</v>
      </c>
      <c r="H26" s="20"/>
      <c r="I26" s="20"/>
      <c r="J26" s="20"/>
    </row>
    <row r="27" spans="1:10" s="19" customFormat="1" ht="31.5" customHeight="1">
      <c r="A27" s="65" t="s">
        <v>110</v>
      </c>
      <c r="B27" s="71" t="s">
        <v>149</v>
      </c>
      <c r="C27" s="60">
        <v>1</v>
      </c>
      <c r="D27" s="61">
        <v>14</v>
      </c>
      <c r="E27" s="71">
        <v>14</v>
      </c>
      <c r="F27" s="61">
        <v>0</v>
      </c>
      <c r="G27" s="61">
        <v>0</v>
      </c>
      <c r="H27" s="20"/>
      <c r="I27" s="20"/>
      <c r="J27" s="20"/>
    </row>
    <row r="28" spans="1:10" s="19" customFormat="1" ht="31.5" customHeight="1">
      <c r="A28" s="65" t="s">
        <v>110</v>
      </c>
      <c r="B28" s="71" t="s">
        <v>160</v>
      </c>
      <c r="C28" s="60">
        <v>1</v>
      </c>
      <c r="D28" s="61">
        <v>322</v>
      </c>
      <c r="E28" s="71">
        <v>308</v>
      </c>
      <c r="F28" s="61">
        <v>14</v>
      </c>
      <c r="G28" s="61">
        <v>0</v>
      </c>
      <c r="H28" s="20"/>
      <c r="I28" s="20"/>
      <c r="J28" s="20"/>
    </row>
    <row r="29" spans="1:10" s="19" customFormat="1" ht="31.5" customHeight="1">
      <c r="A29" s="65" t="s">
        <v>110</v>
      </c>
      <c r="B29" s="71" t="s">
        <v>171</v>
      </c>
      <c r="C29" s="60">
        <v>1</v>
      </c>
      <c r="D29" s="71">
        <v>1212</v>
      </c>
      <c r="E29" s="71">
        <v>804</v>
      </c>
      <c r="F29" s="71">
        <v>408</v>
      </c>
      <c r="G29" s="61">
        <v>0</v>
      </c>
      <c r="H29" s="20"/>
      <c r="I29" s="20"/>
      <c r="J29" s="20"/>
    </row>
    <row r="30" spans="1:10" s="19" customFormat="1" ht="31.5" customHeight="1">
      <c r="A30" s="65" t="s">
        <v>110</v>
      </c>
      <c r="B30" s="71" t="s">
        <v>174</v>
      </c>
      <c r="C30" s="60">
        <v>1</v>
      </c>
      <c r="D30" s="71">
        <v>365</v>
      </c>
      <c r="E30" s="71">
        <v>365</v>
      </c>
      <c r="F30" s="71">
        <v>0</v>
      </c>
      <c r="G30" s="61">
        <v>0</v>
      </c>
      <c r="H30" s="20"/>
      <c r="I30" s="20"/>
      <c r="J30" s="20"/>
    </row>
    <row r="31" spans="1:10" s="19" customFormat="1" ht="31.5" customHeight="1">
      <c r="A31" s="65" t="s">
        <v>110</v>
      </c>
      <c r="B31" s="71" t="s">
        <v>177</v>
      </c>
      <c r="C31" s="60">
        <v>1</v>
      </c>
      <c r="D31" s="71">
        <v>285</v>
      </c>
      <c r="E31" s="71">
        <v>52</v>
      </c>
      <c r="F31" s="71">
        <v>228</v>
      </c>
      <c r="G31" s="155">
        <v>5</v>
      </c>
      <c r="H31" s="20"/>
      <c r="I31" s="20"/>
      <c r="J31" s="20"/>
    </row>
    <row r="32" spans="1:10" s="19" customFormat="1" ht="31.5" customHeight="1">
      <c r="A32" s="65" t="s">
        <v>110</v>
      </c>
      <c r="B32" s="71" t="s">
        <v>178</v>
      </c>
      <c r="C32" s="60">
        <v>1</v>
      </c>
      <c r="D32" s="71">
        <v>156</v>
      </c>
      <c r="E32" s="71">
        <v>147</v>
      </c>
      <c r="F32" s="71">
        <v>9</v>
      </c>
      <c r="G32" s="155">
        <v>0</v>
      </c>
      <c r="H32" s="20"/>
      <c r="I32" s="20"/>
      <c r="J32" s="20"/>
    </row>
    <row r="33" spans="1:10" s="19" customFormat="1" ht="31.5" customHeight="1">
      <c r="A33" s="65" t="s">
        <v>110</v>
      </c>
      <c r="B33" s="71" t="s">
        <v>213</v>
      </c>
      <c r="C33" s="60">
        <v>1</v>
      </c>
      <c r="D33" s="71">
        <v>33</v>
      </c>
      <c r="E33" s="71">
        <v>21</v>
      </c>
      <c r="F33" s="71">
        <v>12</v>
      </c>
      <c r="G33" s="155">
        <v>0</v>
      </c>
      <c r="H33" s="20"/>
      <c r="I33" s="20"/>
      <c r="J33" s="20"/>
    </row>
    <row r="34" spans="1:10" s="19" customFormat="1" ht="31.5" customHeight="1">
      <c r="A34" s="92"/>
      <c r="B34" s="93"/>
      <c r="C34" s="93"/>
      <c r="D34" s="93"/>
      <c r="E34" s="93"/>
      <c r="F34" s="93"/>
      <c r="G34" s="94"/>
      <c r="H34" s="20"/>
      <c r="I34" s="20"/>
      <c r="J34" s="20"/>
    </row>
    <row r="35" spans="1:10" s="19" customFormat="1" ht="31.5" customHeight="1">
      <c r="A35" s="40" t="s">
        <v>13</v>
      </c>
      <c r="B35" s="14" t="s">
        <v>52</v>
      </c>
      <c r="C35" s="15">
        <v>1</v>
      </c>
      <c r="D35" s="16">
        <v>268</v>
      </c>
      <c r="E35" s="17">
        <v>12</v>
      </c>
      <c r="F35" s="16">
        <v>256</v>
      </c>
      <c r="G35" s="16">
        <v>0</v>
      </c>
      <c r="H35" s="20"/>
      <c r="I35" s="20"/>
      <c r="J35" s="20"/>
    </row>
    <row r="36" spans="1:10" s="19" customFormat="1" ht="31.5" customHeight="1">
      <c r="A36" s="40" t="s">
        <v>13</v>
      </c>
      <c r="B36" s="71" t="s">
        <v>144</v>
      </c>
      <c r="C36" s="104">
        <v>1</v>
      </c>
      <c r="D36" s="61">
        <v>752</v>
      </c>
      <c r="E36" s="61">
        <v>562</v>
      </c>
      <c r="F36" s="61">
        <v>190</v>
      </c>
      <c r="G36" s="61">
        <v>0</v>
      </c>
      <c r="H36" s="20"/>
      <c r="I36" s="20"/>
      <c r="J36" s="20"/>
    </row>
    <row r="37" spans="1:10" s="19" customFormat="1" ht="31.5" customHeight="1">
      <c r="A37" s="168"/>
      <c r="B37" s="172"/>
      <c r="C37" s="172"/>
      <c r="D37" s="172"/>
      <c r="E37" s="172"/>
      <c r="F37" s="172"/>
      <c r="G37" s="173"/>
      <c r="H37" s="20"/>
      <c r="I37" s="20"/>
      <c r="J37" s="20"/>
    </row>
    <row r="38" spans="1:10" s="19" customFormat="1" ht="31.5" customHeight="1">
      <c r="A38" s="57" t="s">
        <v>84</v>
      </c>
      <c r="B38" s="71" t="s">
        <v>77</v>
      </c>
      <c r="C38" s="25">
        <v>1</v>
      </c>
      <c r="D38" s="16">
        <v>214</v>
      </c>
      <c r="E38" s="17">
        <v>30</v>
      </c>
      <c r="F38" s="16">
        <v>184</v>
      </c>
      <c r="G38" s="16">
        <v>0</v>
      </c>
      <c r="H38" s="20"/>
      <c r="I38" s="20"/>
      <c r="J38" s="20"/>
    </row>
    <row r="39" spans="1:10" s="19" customFormat="1" ht="31.5" customHeight="1">
      <c r="A39" s="57" t="s">
        <v>84</v>
      </c>
      <c r="B39" s="71" t="s">
        <v>104</v>
      </c>
      <c r="C39" s="60">
        <v>1</v>
      </c>
      <c r="D39" s="66">
        <v>1015</v>
      </c>
      <c r="E39" s="66">
        <v>163</v>
      </c>
      <c r="F39" s="66">
        <v>851</v>
      </c>
      <c r="G39" s="147">
        <v>1</v>
      </c>
      <c r="H39" s="20"/>
      <c r="I39" s="20"/>
      <c r="J39" s="20"/>
    </row>
    <row r="40" spans="1:10" s="19" customFormat="1" ht="31.5" customHeight="1">
      <c r="A40" s="57" t="s">
        <v>84</v>
      </c>
      <c r="B40" s="71" t="s">
        <v>147</v>
      </c>
      <c r="C40" s="60">
        <v>1</v>
      </c>
      <c r="D40" s="61">
        <v>841</v>
      </c>
      <c r="E40" s="146">
        <v>418</v>
      </c>
      <c r="F40" s="146">
        <v>400</v>
      </c>
      <c r="G40" s="147">
        <v>23</v>
      </c>
      <c r="H40" s="20"/>
      <c r="I40" s="20"/>
      <c r="J40" s="20"/>
    </row>
    <row r="41" spans="1:10" s="19" customFormat="1" ht="31.5" customHeight="1">
      <c r="A41" s="57" t="s">
        <v>84</v>
      </c>
      <c r="B41" s="71" t="s">
        <v>182</v>
      </c>
      <c r="C41" s="60">
        <v>1</v>
      </c>
      <c r="D41" s="71">
        <v>209</v>
      </c>
      <c r="E41" s="71">
        <v>59</v>
      </c>
      <c r="F41" s="71">
        <v>150</v>
      </c>
      <c r="G41" s="147">
        <v>0</v>
      </c>
      <c r="H41" s="20"/>
      <c r="I41" s="20"/>
      <c r="J41" s="20"/>
    </row>
    <row r="42" spans="1:10" s="19" customFormat="1" ht="31.5" customHeight="1">
      <c r="A42" s="57" t="s">
        <v>84</v>
      </c>
      <c r="B42" s="71" t="s">
        <v>200</v>
      </c>
      <c r="C42" s="60">
        <v>1</v>
      </c>
      <c r="D42" s="71">
        <v>2923</v>
      </c>
      <c r="E42" s="71">
        <v>171</v>
      </c>
      <c r="F42" s="71">
        <v>2630</v>
      </c>
      <c r="G42" s="147">
        <v>0</v>
      </c>
      <c r="H42" s="20"/>
      <c r="I42" s="20"/>
      <c r="J42" s="20"/>
    </row>
    <row r="43" spans="1:10" s="19" customFormat="1" ht="31.5" customHeight="1">
      <c r="A43" s="67"/>
      <c r="B43" s="82"/>
      <c r="C43" s="82"/>
      <c r="D43" s="76"/>
      <c r="E43" s="76"/>
      <c r="F43" s="76"/>
      <c r="G43" s="77"/>
      <c r="H43" s="20"/>
      <c r="I43" s="20"/>
      <c r="J43" s="20"/>
    </row>
    <row r="44" spans="1:10" s="19" customFormat="1" ht="31.5" customHeight="1">
      <c r="A44" s="42" t="s">
        <v>25</v>
      </c>
      <c r="B44" s="26" t="s">
        <v>26</v>
      </c>
      <c r="C44" s="25">
        <v>1</v>
      </c>
      <c r="D44" s="16">
        <v>0</v>
      </c>
      <c r="E44" s="17"/>
      <c r="F44" s="16"/>
      <c r="G44" s="16"/>
      <c r="H44" s="20"/>
      <c r="I44" s="20"/>
      <c r="J44" s="20"/>
    </row>
    <row r="45" spans="1:10" s="19" customFormat="1" ht="31.5" customHeight="1">
      <c r="A45" s="42" t="s">
        <v>25</v>
      </c>
      <c r="B45" s="26" t="s">
        <v>51</v>
      </c>
      <c r="C45" s="25">
        <v>1</v>
      </c>
      <c r="D45" s="16">
        <v>61</v>
      </c>
      <c r="E45" s="17">
        <v>5</v>
      </c>
      <c r="F45" s="16">
        <v>56</v>
      </c>
      <c r="G45" s="16">
        <v>0</v>
      </c>
      <c r="H45" s="20"/>
      <c r="I45" s="20"/>
      <c r="J45" s="20"/>
    </row>
    <row r="46" spans="1:10" s="19" customFormat="1" ht="31.5" customHeight="1">
      <c r="A46" s="42" t="s">
        <v>25</v>
      </c>
      <c r="B46" s="71" t="s">
        <v>155</v>
      </c>
      <c r="C46" s="60">
        <v>1</v>
      </c>
      <c r="D46" s="61">
        <v>1102</v>
      </c>
      <c r="E46" s="61">
        <v>691</v>
      </c>
      <c r="F46" s="61">
        <v>411</v>
      </c>
      <c r="G46" s="61">
        <v>0</v>
      </c>
      <c r="H46" s="20"/>
      <c r="I46" s="20"/>
      <c r="J46" s="20"/>
    </row>
    <row r="47" spans="1:10" s="19" customFormat="1" ht="31.5" customHeight="1">
      <c r="A47" s="42" t="s">
        <v>25</v>
      </c>
      <c r="B47" s="71" t="s">
        <v>181</v>
      </c>
      <c r="C47" s="60">
        <v>1</v>
      </c>
      <c r="D47" s="16">
        <v>0</v>
      </c>
      <c r="E47" s="16"/>
      <c r="F47" s="16"/>
      <c r="G47" s="16"/>
      <c r="H47" s="20"/>
      <c r="I47" s="20"/>
      <c r="J47" s="20"/>
    </row>
    <row r="48" spans="1:10" s="19" customFormat="1" ht="31.5" customHeight="1">
      <c r="A48" s="42" t="s">
        <v>25</v>
      </c>
      <c r="B48" s="71" t="s">
        <v>185</v>
      </c>
      <c r="C48" s="60">
        <v>1</v>
      </c>
      <c r="D48" s="71">
        <v>1456</v>
      </c>
      <c r="E48" s="71">
        <v>1456</v>
      </c>
      <c r="F48" s="61">
        <v>0</v>
      </c>
      <c r="G48" s="61">
        <v>0</v>
      </c>
      <c r="H48" s="20"/>
      <c r="I48" s="20"/>
      <c r="J48" s="20"/>
    </row>
    <row r="49" spans="1:10" s="19" customFormat="1" ht="31.5" customHeight="1">
      <c r="A49" s="42" t="s">
        <v>25</v>
      </c>
      <c r="B49" s="71" t="s">
        <v>209</v>
      </c>
      <c r="C49" s="60">
        <v>1</v>
      </c>
      <c r="D49" s="16">
        <v>0</v>
      </c>
      <c r="E49" s="16"/>
      <c r="F49" s="16"/>
      <c r="G49" s="16"/>
      <c r="H49" s="20"/>
      <c r="I49" s="20"/>
      <c r="J49" s="20"/>
    </row>
    <row r="50" spans="1:10" s="19" customFormat="1" ht="31.5" customHeight="1">
      <c r="A50" s="42" t="s">
        <v>25</v>
      </c>
      <c r="B50" s="71" t="s">
        <v>214</v>
      </c>
      <c r="C50" s="60">
        <v>1</v>
      </c>
      <c r="D50" s="71">
        <v>1185</v>
      </c>
      <c r="E50" s="71">
        <v>371</v>
      </c>
      <c r="F50" s="71">
        <v>814</v>
      </c>
      <c r="G50" s="61">
        <v>0</v>
      </c>
      <c r="H50" s="20"/>
      <c r="I50" s="20"/>
      <c r="J50" s="20"/>
    </row>
    <row r="51" spans="1:10" s="19" customFormat="1" ht="31.5" customHeight="1">
      <c r="A51" s="42" t="s">
        <v>25</v>
      </c>
      <c r="B51" s="26" t="s">
        <v>34</v>
      </c>
      <c r="C51" s="25">
        <v>1</v>
      </c>
      <c r="D51" s="16">
        <v>0</v>
      </c>
      <c r="E51" s="71"/>
      <c r="F51" s="71"/>
      <c r="G51" s="61"/>
      <c r="H51" s="20"/>
      <c r="I51" s="20"/>
      <c r="J51" s="20"/>
    </row>
    <row r="52" spans="1:10" s="19" customFormat="1" ht="31.5" customHeight="1">
      <c r="A52" s="42" t="s">
        <v>25</v>
      </c>
      <c r="B52" s="71" t="s">
        <v>203</v>
      </c>
      <c r="C52" s="60">
        <v>1</v>
      </c>
      <c r="D52" s="71">
        <v>2623</v>
      </c>
      <c r="E52" s="71">
        <v>1347</v>
      </c>
      <c r="F52" s="71">
        <v>1276</v>
      </c>
      <c r="G52" s="61">
        <v>0</v>
      </c>
      <c r="H52" s="20"/>
      <c r="I52" s="20"/>
      <c r="J52" s="20"/>
    </row>
    <row r="53" spans="1:10" s="19" customFormat="1" ht="31.5" customHeight="1">
      <c r="A53" s="168"/>
      <c r="B53" s="172"/>
      <c r="C53" s="172"/>
      <c r="D53" s="172"/>
      <c r="E53" s="172"/>
      <c r="F53" s="172"/>
      <c r="G53" s="173"/>
      <c r="H53" s="20"/>
      <c r="I53" s="20"/>
      <c r="J53" s="20"/>
    </row>
    <row r="54" spans="1:10" s="19" customFormat="1" ht="31.5" customHeight="1" thickBot="1">
      <c r="A54" s="40" t="s">
        <v>23</v>
      </c>
      <c r="B54" s="14" t="s">
        <v>24</v>
      </c>
      <c r="C54" s="15">
        <v>1</v>
      </c>
      <c r="D54" s="16">
        <v>0</v>
      </c>
      <c r="E54" s="17"/>
      <c r="F54" s="16"/>
      <c r="G54" s="16"/>
      <c r="H54" s="20"/>
      <c r="I54" s="20"/>
      <c r="J54" s="20"/>
    </row>
    <row r="55" spans="1:10" s="19" customFormat="1" ht="31.5" customHeight="1" thickBot="1">
      <c r="A55" s="53" t="s">
        <v>23</v>
      </c>
      <c r="B55" s="29" t="s">
        <v>32</v>
      </c>
      <c r="C55" s="30">
        <v>1</v>
      </c>
      <c r="D55" s="31">
        <v>53</v>
      </c>
      <c r="E55" s="17">
        <v>38</v>
      </c>
      <c r="F55" s="16">
        <v>8</v>
      </c>
      <c r="G55" s="147">
        <v>7</v>
      </c>
      <c r="H55" s="20"/>
      <c r="I55" s="20"/>
      <c r="J55" s="20"/>
    </row>
    <row r="56" spans="1:10" s="19" customFormat="1" ht="31.5" customHeight="1">
      <c r="A56" s="40" t="s">
        <v>23</v>
      </c>
      <c r="B56" s="14" t="s">
        <v>37</v>
      </c>
      <c r="C56" s="15">
        <v>1</v>
      </c>
      <c r="D56" s="16">
        <v>0</v>
      </c>
      <c r="E56" s="16"/>
      <c r="F56" s="17"/>
      <c r="G56" s="16"/>
      <c r="H56" s="20"/>
      <c r="I56" s="20"/>
      <c r="J56" s="20"/>
    </row>
    <row r="57" spans="1:10" s="19" customFormat="1" ht="31.5" customHeight="1" thickBot="1">
      <c r="A57" s="44" t="s">
        <v>23</v>
      </c>
      <c r="B57" s="32" t="s">
        <v>49</v>
      </c>
      <c r="C57" s="33">
        <v>1</v>
      </c>
      <c r="D57" s="16">
        <v>0</v>
      </c>
      <c r="E57" s="16"/>
      <c r="F57" s="17"/>
      <c r="G57" s="16"/>
      <c r="H57" s="20"/>
      <c r="I57" s="20"/>
      <c r="J57" s="20"/>
    </row>
    <row r="58" spans="1:10" s="19" customFormat="1" ht="31.5" customHeight="1">
      <c r="A58" s="43" t="s">
        <v>23</v>
      </c>
      <c r="B58" s="28" t="s">
        <v>55</v>
      </c>
      <c r="C58" s="21">
        <v>1</v>
      </c>
      <c r="D58" s="16">
        <v>0</v>
      </c>
      <c r="E58" s="16"/>
      <c r="F58" s="17"/>
      <c r="G58" s="16"/>
      <c r="H58" s="20"/>
      <c r="I58" s="20"/>
      <c r="J58" s="20"/>
    </row>
    <row r="59" spans="1:10" s="19" customFormat="1" ht="31.5" customHeight="1">
      <c r="A59" s="40" t="s">
        <v>23</v>
      </c>
      <c r="B59" s="14" t="s">
        <v>57</v>
      </c>
      <c r="C59" s="15">
        <v>1</v>
      </c>
      <c r="D59" s="34">
        <v>0</v>
      </c>
      <c r="E59" s="17"/>
      <c r="F59" s="16"/>
      <c r="G59" s="16"/>
      <c r="H59" s="20"/>
      <c r="I59" s="20"/>
      <c r="J59" s="20"/>
    </row>
    <row r="60" spans="1:10" s="19" customFormat="1" ht="31.5" customHeight="1">
      <c r="A60" s="40" t="s">
        <v>23</v>
      </c>
      <c r="B60" s="71" t="s">
        <v>145</v>
      </c>
      <c r="C60" s="104">
        <v>1</v>
      </c>
      <c r="D60" s="16">
        <v>0</v>
      </c>
      <c r="E60" s="16"/>
      <c r="F60" s="16"/>
      <c r="G60" s="16"/>
      <c r="H60" s="20"/>
      <c r="I60" s="20"/>
      <c r="J60" s="20"/>
    </row>
    <row r="61" spans="1:10" s="19" customFormat="1" ht="31.5" customHeight="1">
      <c r="A61" s="40" t="s">
        <v>23</v>
      </c>
      <c r="B61" s="71" t="s">
        <v>146</v>
      </c>
      <c r="C61" s="104">
        <v>1</v>
      </c>
      <c r="D61" s="16">
        <v>0</v>
      </c>
      <c r="E61" s="16"/>
      <c r="F61" s="16"/>
      <c r="G61" s="16"/>
      <c r="H61" s="20"/>
      <c r="I61" s="20"/>
      <c r="J61" s="20"/>
    </row>
    <row r="62" spans="1:10" s="19" customFormat="1" ht="31.5" customHeight="1">
      <c r="A62" s="40" t="s">
        <v>23</v>
      </c>
      <c r="B62" s="71" t="s">
        <v>148</v>
      </c>
      <c r="C62" s="104">
        <v>1</v>
      </c>
      <c r="D62" s="16">
        <v>0</v>
      </c>
      <c r="E62" s="16"/>
      <c r="F62" s="16"/>
      <c r="G62" s="16"/>
      <c r="H62" s="20"/>
      <c r="I62" s="20"/>
      <c r="J62" s="20"/>
    </row>
    <row r="63" spans="1:10" s="19" customFormat="1" ht="31.5" customHeight="1">
      <c r="A63" s="65" t="s">
        <v>23</v>
      </c>
      <c r="B63" s="71" t="s">
        <v>164</v>
      </c>
      <c r="C63" s="104">
        <v>1</v>
      </c>
      <c r="D63" s="16">
        <v>0</v>
      </c>
      <c r="E63" s="16"/>
      <c r="F63" s="16"/>
      <c r="G63" s="16"/>
      <c r="H63" s="20"/>
      <c r="I63" s="20"/>
      <c r="J63" s="20"/>
    </row>
    <row r="64" spans="1:10" s="19" customFormat="1" ht="31.5" customHeight="1">
      <c r="A64" s="65" t="s">
        <v>23</v>
      </c>
      <c r="B64" s="71" t="s">
        <v>167</v>
      </c>
      <c r="C64" s="104">
        <v>1</v>
      </c>
      <c r="D64" s="61">
        <v>6</v>
      </c>
      <c r="E64" s="61">
        <v>0</v>
      </c>
      <c r="F64" s="61">
        <v>6</v>
      </c>
      <c r="G64" s="61">
        <v>0</v>
      </c>
      <c r="H64" s="20"/>
      <c r="I64" s="20"/>
      <c r="J64" s="20"/>
    </row>
    <row r="65" spans="1:10" s="19" customFormat="1" ht="31.5" customHeight="1">
      <c r="A65" s="65" t="s">
        <v>23</v>
      </c>
      <c r="B65" s="71" t="s">
        <v>168</v>
      </c>
      <c r="C65" s="104">
        <v>1</v>
      </c>
      <c r="D65" s="71">
        <v>30</v>
      </c>
      <c r="E65" s="61">
        <v>0</v>
      </c>
      <c r="F65" s="61">
        <v>30</v>
      </c>
      <c r="G65" s="61">
        <v>0</v>
      </c>
      <c r="H65" s="20"/>
      <c r="I65" s="20"/>
      <c r="J65" s="20"/>
    </row>
    <row r="66" spans="1:10" s="19" customFormat="1" ht="31.5" customHeight="1">
      <c r="A66" s="65" t="s">
        <v>23</v>
      </c>
      <c r="B66" s="71" t="s">
        <v>169</v>
      </c>
      <c r="C66" s="104">
        <v>1</v>
      </c>
      <c r="D66" s="16">
        <v>0</v>
      </c>
      <c r="E66" s="16"/>
      <c r="F66" s="16"/>
      <c r="G66" s="16"/>
      <c r="H66" s="20"/>
      <c r="I66" s="20"/>
      <c r="J66" s="20"/>
    </row>
    <row r="67" spans="1:10" s="19" customFormat="1" ht="31.5" customHeight="1">
      <c r="A67" s="65" t="s">
        <v>23</v>
      </c>
      <c r="B67" s="71" t="s">
        <v>170</v>
      </c>
      <c r="C67" s="104">
        <v>1</v>
      </c>
      <c r="D67" s="16">
        <v>0</v>
      </c>
      <c r="E67" s="16"/>
      <c r="F67" s="16"/>
      <c r="G67" s="16"/>
      <c r="H67" s="20"/>
      <c r="I67" s="20"/>
      <c r="J67" s="20"/>
    </row>
    <row r="68" spans="1:10" s="19" customFormat="1" ht="31.5" customHeight="1">
      <c r="A68" s="65" t="s">
        <v>23</v>
      </c>
      <c r="B68" s="71" t="s">
        <v>173</v>
      </c>
      <c r="C68" s="104">
        <v>1</v>
      </c>
      <c r="D68" s="16">
        <v>0</v>
      </c>
      <c r="E68" s="16"/>
      <c r="F68" s="16"/>
      <c r="G68" s="16"/>
      <c r="H68" s="20"/>
      <c r="I68" s="20"/>
      <c r="J68" s="20"/>
    </row>
    <row r="69" spans="1:10" s="19" customFormat="1" ht="31.5" customHeight="1">
      <c r="A69" s="65" t="s">
        <v>23</v>
      </c>
      <c r="B69" s="71" t="s">
        <v>204</v>
      </c>
      <c r="C69" s="60">
        <v>1</v>
      </c>
      <c r="D69" s="16">
        <v>0</v>
      </c>
      <c r="E69" s="16"/>
      <c r="F69" s="16"/>
      <c r="G69" s="16"/>
      <c r="H69" s="20"/>
      <c r="I69" s="20"/>
      <c r="J69" s="20"/>
    </row>
    <row r="70" spans="1:10" s="19" customFormat="1" ht="31.5" customHeight="1">
      <c r="A70" s="65" t="s">
        <v>23</v>
      </c>
      <c r="B70" s="71" t="s">
        <v>205</v>
      </c>
      <c r="C70" s="60">
        <v>1</v>
      </c>
      <c r="D70" s="71">
        <v>318</v>
      </c>
      <c r="E70" s="71">
        <v>0</v>
      </c>
      <c r="F70" s="71">
        <v>5</v>
      </c>
      <c r="G70" s="155">
        <v>313</v>
      </c>
      <c r="H70" s="20"/>
      <c r="I70" s="20"/>
      <c r="J70" s="20"/>
    </row>
    <row r="71" spans="1:10" s="19" customFormat="1" ht="31.5" customHeight="1">
      <c r="A71" s="65" t="s">
        <v>23</v>
      </c>
      <c r="B71" s="71" t="s">
        <v>207</v>
      </c>
      <c r="C71" s="60">
        <v>1</v>
      </c>
      <c r="D71" s="71">
        <v>228</v>
      </c>
      <c r="E71" s="71">
        <v>0</v>
      </c>
      <c r="F71" s="71">
        <v>128</v>
      </c>
      <c r="G71" s="155">
        <v>100</v>
      </c>
      <c r="H71" s="20"/>
      <c r="I71" s="20"/>
      <c r="J71" s="20"/>
    </row>
    <row r="72" spans="1:10" s="19" customFormat="1" ht="31.5" customHeight="1">
      <c r="A72" s="65" t="s">
        <v>23</v>
      </c>
      <c r="B72" s="71" t="s">
        <v>208</v>
      </c>
      <c r="C72" s="60">
        <v>1</v>
      </c>
      <c r="D72" s="16">
        <v>0</v>
      </c>
      <c r="E72" s="16"/>
      <c r="F72" s="16"/>
      <c r="G72" s="16"/>
      <c r="H72" s="20"/>
      <c r="I72" s="20"/>
      <c r="J72" s="20"/>
    </row>
    <row r="73" spans="1:10" s="19" customFormat="1" ht="31.5" customHeight="1">
      <c r="A73" s="65" t="s">
        <v>23</v>
      </c>
      <c r="B73" s="71" t="s">
        <v>210</v>
      </c>
      <c r="C73" s="60">
        <v>1</v>
      </c>
      <c r="D73" s="16">
        <v>0</v>
      </c>
      <c r="E73" s="16"/>
      <c r="F73" s="16"/>
      <c r="G73" s="16"/>
      <c r="H73" s="20"/>
      <c r="I73" s="20"/>
      <c r="J73" s="20"/>
    </row>
    <row r="74" spans="1:10" s="19" customFormat="1" ht="31.5" customHeight="1">
      <c r="A74" s="65" t="s">
        <v>23</v>
      </c>
      <c r="B74" s="71" t="s">
        <v>211</v>
      </c>
      <c r="C74" s="60">
        <v>1</v>
      </c>
      <c r="D74" s="16">
        <v>0</v>
      </c>
      <c r="E74" s="16"/>
      <c r="F74" s="16"/>
      <c r="G74" s="16"/>
      <c r="H74" s="20"/>
      <c r="I74" s="20"/>
      <c r="J74" s="20"/>
    </row>
    <row r="75" spans="1:10" s="19" customFormat="1" ht="31.5" customHeight="1">
      <c r="A75" s="65" t="s">
        <v>23</v>
      </c>
      <c r="B75" s="71" t="s">
        <v>212</v>
      </c>
      <c r="C75" s="60">
        <v>1</v>
      </c>
      <c r="D75" s="16">
        <v>0</v>
      </c>
      <c r="E75" s="16"/>
      <c r="F75" s="16"/>
      <c r="G75" s="16"/>
      <c r="H75" s="20"/>
      <c r="I75" s="20"/>
      <c r="J75" s="20"/>
    </row>
    <row r="76" spans="1:10" s="19" customFormat="1" ht="31.5" customHeight="1">
      <c r="A76" s="168"/>
      <c r="B76" s="172"/>
      <c r="C76" s="172"/>
      <c r="D76" s="172"/>
      <c r="E76" s="172"/>
      <c r="F76" s="172"/>
      <c r="G76" s="173"/>
      <c r="H76" s="20"/>
      <c r="I76" s="20"/>
      <c r="J76" s="20"/>
    </row>
    <row r="77" spans="1:10" s="19" customFormat="1" ht="31.5" customHeight="1">
      <c r="A77" s="40" t="s">
        <v>16</v>
      </c>
      <c r="B77" s="14" t="s">
        <v>15</v>
      </c>
      <c r="C77" s="15">
        <v>1</v>
      </c>
      <c r="D77" s="34">
        <v>0</v>
      </c>
      <c r="E77" s="17"/>
      <c r="F77" s="16"/>
      <c r="G77" s="16"/>
      <c r="H77" s="20"/>
      <c r="I77" s="20"/>
      <c r="J77" s="20"/>
    </row>
    <row r="78" spans="1:10" s="19" customFormat="1" ht="31.5" customHeight="1">
      <c r="A78" s="42" t="s">
        <v>16</v>
      </c>
      <c r="B78" s="26" t="s">
        <v>31</v>
      </c>
      <c r="C78" s="25">
        <v>1</v>
      </c>
      <c r="D78" s="16">
        <v>114</v>
      </c>
      <c r="E78" s="17">
        <v>57</v>
      </c>
      <c r="F78" s="16">
        <v>0</v>
      </c>
      <c r="G78" s="16">
        <v>0</v>
      </c>
      <c r="H78" s="20"/>
      <c r="I78" s="20"/>
      <c r="J78" s="20"/>
    </row>
    <row r="79" spans="1:10" s="19" customFormat="1" ht="31.5" customHeight="1">
      <c r="A79" s="40" t="s">
        <v>16</v>
      </c>
      <c r="B79" s="14" t="s">
        <v>36</v>
      </c>
      <c r="C79" s="15">
        <v>1</v>
      </c>
      <c r="D79" s="16">
        <v>0</v>
      </c>
      <c r="E79" s="16"/>
      <c r="F79" s="17"/>
      <c r="G79" s="16"/>
      <c r="H79" s="20"/>
      <c r="I79" s="20"/>
      <c r="J79" s="20"/>
    </row>
    <row r="80" spans="1:10" s="19" customFormat="1" ht="31.5" customHeight="1">
      <c r="A80" s="40" t="s">
        <v>16</v>
      </c>
      <c r="B80" s="14" t="s">
        <v>48</v>
      </c>
      <c r="C80" s="15">
        <v>1</v>
      </c>
      <c r="D80" s="16">
        <v>0</v>
      </c>
      <c r="E80" s="16"/>
      <c r="F80" s="17"/>
      <c r="G80" s="16"/>
      <c r="H80" s="20"/>
      <c r="I80" s="20"/>
      <c r="J80" s="20"/>
    </row>
    <row r="81" spans="1:10" s="19" customFormat="1" ht="31.5" customHeight="1">
      <c r="A81" s="57" t="s">
        <v>62</v>
      </c>
      <c r="B81" s="71" t="s">
        <v>112</v>
      </c>
      <c r="C81" s="64">
        <v>1</v>
      </c>
      <c r="D81" s="61">
        <v>13</v>
      </c>
      <c r="E81" s="17">
        <v>13</v>
      </c>
      <c r="F81" s="16">
        <v>0</v>
      </c>
      <c r="G81" s="16">
        <v>0</v>
      </c>
      <c r="H81" s="20"/>
      <c r="I81" s="20"/>
      <c r="J81" s="20"/>
    </row>
    <row r="82" spans="1:10" s="19" customFormat="1" ht="31.5" customHeight="1">
      <c r="A82" s="57" t="s">
        <v>62</v>
      </c>
      <c r="B82" s="71" t="s">
        <v>114</v>
      </c>
      <c r="C82" s="64">
        <v>1</v>
      </c>
      <c r="D82" s="71">
        <v>16</v>
      </c>
      <c r="E82" s="61">
        <v>0</v>
      </c>
      <c r="F82" s="61">
        <v>13</v>
      </c>
      <c r="G82" s="61">
        <v>0</v>
      </c>
      <c r="H82" s="20"/>
      <c r="I82" s="20"/>
      <c r="J82" s="20"/>
    </row>
    <row r="83" spans="1:10" s="19" customFormat="1" ht="31.5" customHeight="1">
      <c r="A83" s="57" t="s">
        <v>62</v>
      </c>
      <c r="B83" s="71" t="s">
        <v>135</v>
      </c>
      <c r="C83" s="64">
        <v>1</v>
      </c>
      <c r="D83" s="61">
        <v>0</v>
      </c>
      <c r="E83" s="17"/>
      <c r="F83" s="16"/>
      <c r="G83" s="16"/>
      <c r="H83" s="20"/>
      <c r="I83" s="20"/>
      <c r="J83" s="20"/>
    </row>
    <row r="84" spans="1:10" ht="31.5" customHeight="1">
      <c r="A84" s="168"/>
      <c r="B84" s="172"/>
      <c r="C84" s="172"/>
      <c r="D84" s="172"/>
      <c r="E84" s="172"/>
      <c r="F84" s="172"/>
      <c r="G84" s="173"/>
    </row>
    <row r="85" spans="1:10" ht="31.5" customHeight="1">
      <c r="A85" s="57" t="s">
        <v>67</v>
      </c>
      <c r="B85" s="26" t="s">
        <v>68</v>
      </c>
      <c r="C85" s="15">
        <v>1</v>
      </c>
      <c r="D85" s="15">
        <v>1476</v>
      </c>
      <c r="E85" s="17">
        <v>1179</v>
      </c>
      <c r="F85" s="16">
        <v>234</v>
      </c>
      <c r="G85" s="16">
        <v>0</v>
      </c>
    </row>
    <row r="86" spans="1:10" ht="31.5" customHeight="1">
      <c r="A86" s="40" t="s">
        <v>22</v>
      </c>
      <c r="B86" s="14" t="s">
        <v>21</v>
      </c>
      <c r="C86" s="15">
        <v>1</v>
      </c>
      <c r="D86" s="16">
        <v>241</v>
      </c>
      <c r="E86" s="16">
        <v>51</v>
      </c>
      <c r="F86" s="17">
        <v>36</v>
      </c>
      <c r="G86" s="147">
        <v>154</v>
      </c>
    </row>
    <row r="87" spans="1:10" ht="31.5" customHeight="1">
      <c r="A87" s="168"/>
      <c r="B87" s="172"/>
      <c r="C87" s="172"/>
      <c r="D87" s="172"/>
      <c r="E87" s="172"/>
      <c r="F87" s="172"/>
      <c r="G87" s="173"/>
    </row>
    <row r="88" spans="1:10" ht="31.5" customHeight="1"/>
  </sheetData>
  <sheetProtection selectLockedCells="1"/>
  <mergeCells count="8">
    <mergeCell ref="A5:G5"/>
    <mergeCell ref="A23:G23"/>
    <mergeCell ref="A25:G25"/>
    <mergeCell ref="A37:G37"/>
    <mergeCell ref="A87:G87"/>
    <mergeCell ref="A53:G53"/>
    <mergeCell ref="A76:G76"/>
    <mergeCell ref="A84:G84"/>
  </mergeCells>
  <pageMargins left="0.7" right="0.7" top="0.75" bottom="0.75" header="0.3" footer="0.3"/>
  <pageSetup scale="65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6"/>
  <sheetViews>
    <sheetView zoomScale="85" zoomScaleNormal="85" workbookViewId="0">
      <pane ySplit="2" topLeftCell="A12" activePane="bottomLeft" state="frozen"/>
      <selection activeCell="B1" sqref="B1"/>
      <selection pane="bottomLeft" activeCell="H2" sqref="H2:J2"/>
    </sheetView>
  </sheetViews>
  <sheetFormatPr defaultRowHeight="15.75"/>
  <cols>
    <col min="1" max="1" width="11.42578125" style="36" customWidth="1"/>
    <col min="2" max="2" width="79.140625" style="37" bestFit="1" customWidth="1"/>
    <col min="3" max="3" width="6.140625" style="36" customWidth="1"/>
    <col min="4" max="4" width="19.7109375" style="36" bestFit="1" customWidth="1"/>
    <col min="5" max="5" width="13.5703125" style="38" customWidth="1"/>
    <col min="6" max="6" width="14" style="38" bestFit="1" customWidth="1"/>
    <col min="7" max="7" width="11.85546875" style="38" bestFit="1" customWidth="1"/>
    <col min="8" max="8" width="11.85546875" style="20" bestFit="1" customWidth="1"/>
    <col min="9" max="9" width="8.85546875" style="20" bestFit="1" customWidth="1"/>
    <col min="10" max="10" width="9.28515625" style="20" bestFit="1" customWidth="1"/>
  </cols>
  <sheetData>
    <row r="1" spans="1:10" ht="100.5" customHeight="1" thickBot="1">
      <c r="A1" s="1" t="s">
        <v>0</v>
      </c>
      <c r="B1" s="2" t="s">
        <v>1</v>
      </c>
      <c r="C1" s="1" t="s">
        <v>2</v>
      </c>
      <c r="D1" s="3" t="str">
        <f>ALL!D2</f>
        <v>TOTAL DONATION (3.7)  with apheresis donation as of  Decemeber 29, 2017</v>
      </c>
      <c r="E1" s="4" t="s">
        <v>3</v>
      </c>
      <c r="F1" s="3" t="s">
        <v>4</v>
      </c>
      <c r="G1" s="4" t="s">
        <v>5</v>
      </c>
      <c r="H1" s="5" t="s">
        <v>8</v>
      </c>
      <c r="I1" s="5" t="s">
        <v>9</v>
      </c>
      <c r="J1" s="5" t="s">
        <v>10</v>
      </c>
    </row>
    <row r="2" spans="1:10" ht="48" customHeight="1" thickBot="1">
      <c r="A2" s="6"/>
      <c r="B2" s="7"/>
      <c r="C2" s="8">
        <f>SUM(C4:C215)</f>
        <v>18</v>
      </c>
      <c r="D2" s="9">
        <f>SUM(D3:D299)</f>
        <v>128825</v>
      </c>
      <c r="E2" s="10">
        <f>SUM(E3:E299)</f>
        <v>117879</v>
      </c>
      <c r="F2" s="11">
        <f>SUM(F3:F299)</f>
        <v>9708</v>
      </c>
      <c r="G2" s="151">
        <f>SUM(G3:G299)</f>
        <v>2</v>
      </c>
      <c r="H2" s="13">
        <f>E2/SUM(E2:G2)</f>
        <v>0.92389626064942898</v>
      </c>
      <c r="I2" s="13">
        <f>F2/SUM(E2:G2)</f>
        <v>7.6088064018057983E-2</v>
      </c>
      <c r="J2" s="13">
        <f>G2/SUM(E2:G2)</f>
        <v>1.5675332512990932E-5</v>
      </c>
    </row>
    <row r="3" spans="1:10" ht="31.5" customHeight="1">
      <c r="A3" s="39"/>
      <c r="B3" s="14"/>
      <c r="C3" s="15"/>
      <c r="D3" s="16"/>
      <c r="E3" s="17"/>
      <c r="F3" s="16"/>
      <c r="G3" s="16"/>
    </row>
    <row r="4" spans="1:10" ht="31.5" customHeight="1">
      <c r="A4" s="51" t="s">
        <v>13</v>
      </c>
      <c r="B4" s="71" t="s">
        <v>194</v>
      </c>
      <c r="C4" s="25">
        <v>1</v>
      </c>
      <c r="D4" s="71">
        <v>277</v>
      </c>
      <c r="E4" s="71">
        <v>243</v>
      </c>
      <c r="F4" s="71">
        <v>34</v>
      </c>
      <c r="G4" s="16">
        <v>0</v>
      </c>
    </row>
    <row r="5" spans="1:10" s="19" customFormat="1" ht="31.5" customHeight="1">
      <c r="A5" s="41" t="s">
        <v>16</v>
      </c>
      <c r="B5" s="14" t="s">
        <v>46</v>
      </c>
      <c r="C5" s="15">
        <v>1</v>
      </c>
      <c r="D5" s="34">
        <v>9446</v>
      </c>
      <c r="E5" s="17">
        <v>8004</v>
      </c>
      <c r="F5" s="16">
        <v>1441</v>
      </c>
      <c r="G5" s="16">
        <v>0</v>
      </c>
      <c r="H5" s="20"/>
      <c r="I5" s="20"/>
      <c r="J5" s="20"/>
    </row>
    <row r="6" spans="1:10" s="19" customFormat="1" ht="31.5" customHeight="1">
      <c r="A6" s="51" t="s">
        <v>28</v>
      </c>
      <c r="B6" s="71" t="s">
        <v>195</v>
      </c>
      <c r="C6" s="25">
        <v>1</v>
      </c>
      <c r="D6" s="71">
        <v>7850</v>
      </c>
      <c r="E6" s="71">
        <v>3450</v>
      </c>
      <c r="F6" s="71">
        <v>4398</v>
      </c>
      <c r="G6" s="95">
        <v>2</v>
      </c>
      <c r="H6" s="20"/>
      <c r="I6" s="20"/>
      <c r="J6" s="20"/>
    </row>
    <row r="7" spans="1:10" s="19" customFormat="1" ht="31.5" customHeight="1">
      <c r="A7" s="41" t="s">
        <v>13</v>
      </c>
      <c r="B7" s="14" t="s">
        <v>222</v>
      </c>
      <c r="C7" s="15">
        <v>1</v>
      </c>
      <c r="D7" s="34">
        <v>238</v>
      </c>
      <c r="E7" s="17">
        <v>201</v>
      </c>
      <c r="F7" s="16">
        <v>37</v>
      </c>
      <c r="G7" s="16">
        <v>0</v>
      </c>
      <c r="H7" s="20"/>
      <c r="I7" s="20"/>
      <c r="J7" s="20"/>
    </row>
    <row r="8" spans="1:10" s="19" customFormat="1" ht="31.5" customHeight="1">
      <c r="A8" s="41" t="s">
        <v>54</v>
      </c>
      <c r="B8" s="14" t="s">
        <v>56</v>
      </c>
      <c r="C8" s="15">
        <v>1</v>
      </c>
      <c r="D8" s="34">
        <v>4838</v>
      </c>
      <c r="E8" s="17">
        <v>2991</v>
      </c>
      <c r="F8" s="16">
        <v>1841</v>
      </c>
      <c r="G8" s="16">
        <v>0</v>
      </c>
      <c r="H8" s="20"/>
      <c r="I8" s="20"/>
      <c r="J8" s="20"/>
    </row>
    <row r="9" spans="1:10" ht="31.5" customHeight="1">
      <c r="A9" s="41" t="s">
        <v>12</v>
      </c>
      <c r="B9" s="14" t="s">
        <v>80</v>
      </c>
      <c r="C9" s="15">
        <v>1</v>
      </c>
      <c r="D9" s="34">
        <v>19542</v>
      </c>
      <c r="E9" s="17">
        <v>17812</v>
      </c>
      <c r="F9" s="16">
        <v>538</v>
      </c>
      <c r="G9" s="16">
        <v>0</v>
      </c>
    </row>
    <row r="10" spans="1:10" ht="31.5" customHeight="1">
      <c r="A10" s="41" t="s">
        <v>84</v>
      </c>
      <c r="B10" s="14" t="s">
        <v>187</v>
      </c>
      <c r="C10" s="15">
        <v>1</v>
      </c>
      <c r="D10" s="34">
        <v>9856</v>
      </c>
      <c r="E10" s="17">
        <v>9856</v>
      </c>
      <c r="F10" s="16">
        <v>0</v>
      </c>
      <c r="G10" s="16">
        <v>0</v>
      </c>
    </row>
    <row r="11" spans="1:10" ht="31.5" customHeight="1">
      <c r="A11" s="41" t="s">
        <v>23</v>
      </c>
      <c r="B11" s="14" t="s">
        <v>188</v>
      </c>
      <c r="C11" s="15">
        <v>1</v>
      </c>
      <c r="D11" s="34">
        <v>457</v>
      </c>
      <c r="E11" s="17">
        <v>457</v>
      </c>
      <c r="F11" s="16">
        <v>0</v>
      </c>
      <c r="G11" s="16">
        <v>0</v>
      </c>
    </row>
    <row r="12" spans="1:10" ht="31.5" customHeight="1">
      <c r="A12" s="51" t="s">
        <v>25</v>
      </c>
      <c r="B12" s="71" t="s">
        <v>189</v>
      </c>
      <c r="C12" s="60">
        <v>1</v>
      </c>
      <c r="D12" s="71">
        <v>9983</v>
      </c>
      <c r="E12" s="71">
        <v>9983</v>
      </c>
      <c r="F12" s="61">
        <v>0</v>
      </c>
      <c r="G12" s="61">
        <v>0</v>
      </c>
    </row>
    <row r="13" spans="1:10" ht="31.5" customHeight="1">
      <c r="A13" s="161" t="s">
        <v>110</v>
      </c>
      <c r="B13" s="71" t="s">
        <v>190</v>
      </c>
      <c r="C13" s="60">
        <v>1</v>
      </c>
      <c r="D13" s="71">
        <v>2957</v>
      </c>
      <c r="E13" s="71">
        <v>2957</v>
      </c>
      <c r="F13" s="71">
        <v>0</v>
      </c>
      <c r="G13" s="155">
        <v>0</v>
      </c>
    </row>
    <row r="14" spans="1:10" ht="31.5" customHeight="1">
      <c r="A14" s="161" t="s">
        <v>110</v>
      </c>
      <c r="B14" s="71" t="s">
        <v>191</v>
      </c>
      <c r="C14" s="60">
        <v>1</v>
      </c>
      <c r="D14" s="71">
        <v>3688</v>
      </c>
      <c r="E14" s="71">
        <v>3688</v>
      </c>
      <c r="F14" s="71">
        <v>0</v>
      </c>
      <c r="G14" s="155">
        <v>0</v>
      </c>
    </row>
    <row r="15" spans="1:10" ht="31.5" customHeight="1">
      <c r="A15" s="51" t="s">
        <v>25</v>
      </c>
      <c r="B15" s="71" t="s">
        <v>192</v>
      </c>
      <c r="C15" s="60">
        <v>1</v>
      </c>
      <c r="D15" s="71">
        <v>25528</v>
      </c>
      <c r="E15" s="71">
        <v>25350</v>
      </c>
      <c r="F15" s="71">
        <v>178</v>
      </c>
      <c r="G15" s="61">
        <v>0</v>
      </c>
    </row>
    <row r="16" spans="1:10" ht="31.5" customHeight="1">
      <c r="A16" s="161" t="s">
        <v>23</v>
      </c>
      <c r="B16" s="71" t="s">
        <v>193</v>
      </c>
      <c r="C16" s="60">
        <v>1</v>
      </c>
      <c r="D16" s="71">
        <v>126</v>
      </c>
      <c r="E16" s="71">
        <v>126</v>
      </c>
      <c r="F16" s="71">
        <v>0</v>
      </c>
      <c r="G16" s="155">
        <v>0</v>
      </c>
    </row>
    <row r="17" spans="1:7" ht="31.5" customHeight="1">
      <c r="A17" s="161" t="s">
        <v>110</v>
      </c>
      <c r="B17" s="71" t="s">
        <v>196</v>
      </c>
      <c r="C17" s="60">
        <v>1</v>
      </c>
      <c r="D17" s="71">
        <v>2632</v>
      </c>
      <c r="E17" s="71">
        <v>2350</v>
      </c>
      <c r="F17" s="71">
        <v>282</v>
      </c>
      <c r="G17" s="155">
        <v>0</v>
      </c>
    </row>
    <row r="18" spans="1:7" ht="31.5" customHeight="1">
      <c r="A18" s="161" t="s">
        <v>110</v>
      </c>
      <c r="B18" s="71" t="s">
        <v>197</v>
      </c>
      <c r="C18" s="60">
        <v>1</v>
      </c>
      <c r="D18" s="71">
        <v>7104</v>
      </c>
      <c r="E18" s="71">
        <v>6425</v>
      </c>
      <c r="F18" s="71">
        <v>645</v>
      </c>
      <c r="G18" s="155">
        <v>0</v>
      </c>
    </row>
    <row r="19" spans="1:7" ht="31.5" customHeight="1">
      <c r="A19" s="41" t="s">
        <v>13</v>
      </c>
      <c r="B19" s="71" t="s">
        <v>198</v>
      </c>
      <c r="C19" s="104">
        <v>1</v>
      </c>
      <c r="D19" s="71">
        <v>606</v>
      </c>
      <c r="E19" s="71">
        <v>292</v>
      </c>
      <c r="F19" s="71">
        <v>314</v>
      </c>
      <c r="G19" s="61">
        <v>0</v>
      </c>
    </row>
    <row r="20" spans="1:7" ht="31.5" customHeight="1">
      <c r="A20" s="51" t="s">
        <v>25</v>
      </c>
      <c r="B20" s="71" t="s">
        <v>199</v>
      </c>
      <c r="C20" s="60">
        <v>1</v>
      </c>
      <c r="D20" s="71">
        <v>1466</v>
      </c>
      <c r="E20" s="71">
        <v>1466</v>
      </c>
      <c r="F20" s="71">
        <v>0</v>
      </c>
      <c r="G20" s="61">
        <v>0</v>
      </c>
    </row>
    <row r="21" spans="1:7" ht="31.5" customHeight="1">
      <c r="A21" s="51" t="s">
        <v>58</v>
      </c>
      <c r="B21" s="71" t="s">
        <v>217</v>
      </c>
      <c r="C21" s="64">
        <v>1</v>
      </c>
      <c r="D21" s="71">
        <v>22231</v>
      </c>
      <c r="E21" s="71">
        <v>22228</v>
      </c>
      <c r="F21" s="71">
        <v>0</v>
      </c>
      <c r="G21" s="71">
        <v>0</v>
      </c>
    </row>
    <row r="22" spans="1:7" ht="31.5" customHeight="1"/>
    <row r="23" spans="1:7" ht="31.5" customHeight="1"/>
    <row r="24" spans="1:7" ht="31.5" customHeight="1"/>
    <row r="25" spans="1:7" ht="31.5" customHeight="1"/>
    <row r="26" spans="1:7" ht="31.5" customHeight="1"/>
    <row r="27" spans="1:7" ht="31.5" customHeight="1"/>
    <row r="28" spans="1:7" ht="31.5" customHeight="1"/>
    <row r="29" spans="1:7" ht="31.5" customHeight="1"/>
    <row r="30" spans="1:7" ht="31.5" customHeight="1"/>
    <row r="31" spans="1:7" ht="31.5" customHeight="1"/>
    <row r="32" spans="1:7" ht="31.5" customHeight="1"/>
    <row r="33" ht="31.5" customHeight="1"/>
    <row r="34" ht="31.5" customHeight="1"/>
    <row r="35" ht="31.5" customHeight="1"/>
    <row r="36" ht="31.5" customHeight="1"/>
  </sheetData>
  <sheetProtection selectLockedCells="1"/>
  <pageMargins left="0.7" right="0.7" top="0.75" bottom="0.75" header="0.3" footer="0.3"/>
  <pageSetup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10"/>
  <sheetViews>
    <sheetView workbookViewId="0">
      <selection sqref="A1:XFD1048576"/>
    </sheetView>
  </sheetViews>
  <sheetFormatPr defaultRowHeight="15"/>
  <cols>
    <col min="13" max="13" width="9.140625" style="111"/>
    <col min="14" max="14" width="9.140625" style="112"/>
    <col min="15" max="15" width="9.140625" style="113"/>
  </cols>
  <sheetData>
    <row r="1" spans="1:15">
      <c r="A1" t="s">
        <v>101</v>
      </c>
      <c r="M1" s="111" t="s">
        <v>98</v>
      </c>
      <c r="N1" s="112" t="s">
        <v>99</v>
      </c>
      <c r="O1" s="113" t="s">
        <v>100</v>
      </c>
    </row>
    <row r="2" spans="1:15">
      <c r="M2" s="114">
        <f>ALL!E3</f>
        <v>370057</v>
      </c>
      <c r="N2" s="115">
        <f>ALL!F3</f>
        <v>137637</v>
      </c>
      <c r="O2" s="116">
        <f>ALL!G3</f>
        <v>1975</v>
      </c>
    </row>
    <row r="29" spans="1:15">
      <c r="A29" t="s">
        <v>87</v>
      </c>
      <c r="M29" s="111" t="s">
        <v>98</v>
      </c>
      <c r="N29" s="112" t="s">
        <v>99</v>
      </c>
      <c r="O29" s="113" t="s">
        <v>100</v>
      </c>
    </row>
    <row r="30" spans="1:15">
      <c r="M30" s="114">
        <f>DOH!E2</f>
        <v>180709</v>
      </c>
      <c r="N30" s="115">
        <f>DOH!F2</f>
        <v>77462</v>
      </c>
      <c r="O30" s="116">
        <f>DOH!G2</f>
        <v>153</v>
      </c>
    </row>
    <row r="56" spans="1:15">
      <c r="A56" t="s">
        <v>88</v>
      </c>
      <c r="M56" s="111" t="s">
        <v>98</v>
      </c>
      <c r="N56" s="112" t="s">
        <v>99</v>
      </c>
      <c r="O56" s="113" t="s">
        <v>100</v>
      </c>
    </row>
    <row r="57" spans="1:15">
      <c r="M57" s="114">
        <f>LGU!E2</f>
        <v>57232</v>
      </c>
      <c r="N57" s="115">
        <f>LGU!F2</f>
        <v>30114</v>
      </c>
      <c r="O57" s="116">
        <f>LGU!G2</f>
        <v>1159</v>
      </c>
    </row>
    <row r="83" spans="1:15">
      <c r="A83" t="s">
        <v>89</v>
      </c>
      <c r="M83" s="111" t="s">
        <v>98</v>
      </c>
      <c r="N83" s="112" t="s">
        <v>99</v>
      </c>
      <c r="O83" s="113" t="s">
        <v>100</v>
      </c>
    </row>
    <row r="84" spans="1:15">
      <c r="M84" s="114">
        <f>PRIV!E2</f>
        <v>14237</v>
      </c>
      <c r="N84" s="115">
        <f>PRIV!F2</f>
        <v>20353</v>
      </c>
      <c r="O84" s="116">
        <f>PRIV!G2</f>
        <v>661</v>
      </c>
    </row>
    <row r="109" spans="1:15">
      <c r="A109" t="s">
        <v>90</v>
      </c>
      <c r="M109" s="111" t="s">
        <v>98</v>
      </c>
      <c r="N109" s="112" t="s">
        <v>99</v>
      </c>
      <c r="O109" s="113" t="s">
        <v>100</v>
      </c>
    </row>
    <row r="110" spans="1:15">
      <c r="M110" s="114">
        <f>PRC!E2</f>
        <v>117879</v>
      </c>
      <c r="N110" s="115">
        <f>PRC!F2</f>
        <v>9708</v>
      </c>
      <c r="O110" s="116">
        <f>PRC!G2</f>
        <v>2</v>
      </c>
    </row>
  </sheetData>
  <sheetProtection selectLockedCells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2"/>
  <sheetViews>
    <sheetView tabSelected="1" topLeftCell="A10" workbookViewId="0">
      <selection activeCell="C8" sqref="C8"/>
    </sheetView>
  </sheetViews>
  <sheetFormatPr defaultRowHeight="15"/>
  <cols>
    <col min="2" max="2" width="18" customWidth="1"/>
    <col min="3" max="3" width="9.140625" customWidth="1"/>
  </cols>
  <sheetData>
    <row r="1" spans="1:3">
      <c r="A1" s="83"/>
      <c r="B1" s="83">
        <v>2.9</v>
      </c>
    </row>
    <row r="2" spans="1:3" ht="99.75" customHeight="1">
      <c r="A2" s="83"/>
      <c r="B2" s="84" t="s">
        <v>91</v>
      </c>
      <c r="C2" s="83" t="s">
        <v>92</v>
      </c>
    </row>
    <row r="3" spans="1:3">
      <c r="A3" s="174">
        <f>SUM(B3:C3)</f>
        <v>499575</v>
      </c>
      <c r="B3" s="118">
        <f>ALL!I3</f>
        <v>133971</v>
      </c>
      <c r="C3" s="119">
        <f>ALL!H3</f>
        <v>365604</v>
      </c>
    </row>
    <row r="4" spans="1:3">
      <c r="A4" s="83"/>
      <c r="B4" s="87">
        <f>B3/A3</f>
        <v>0.26816994445278486</v>
      </c>
      <c r="C4" s="88">
        <f>C3/A3</f>
        <v>0.73183005554721514</v>
      </c>
    </row>
    <row r="5" spans="1:3">
      <c r="B5" s="89"/>
      <c r="C5" s="89"/>
    </row>
    <row r="20" spans="1:5">
      <c r="A20" s="83" t="s">
        <v>93</v>
      </c>
      <c r="B20" s="83" t="s">
        <v>94</v>
      </c>
      <c r="C20" s="85" t="s">
        <v>95</v>
      </c>
      <c r="D20" s="85" t="s">
        <v>96</v>
      </c>
      <c r="E20" s="85" t="s">
        <v>97</v>
      </c>
    </row>
    <row r="21" spans="1:5">
      <c r="A21" s="114">
        <f>DOH!D2</f>
        <v>258494</v>
      </c>
      <c r="B21" s="115">
        <f>LGU!D2</f>
        <v>88515</v>
      </c>
      <c r="C21" s="116">
        <f>PRIV!D2</f>
        <v>35594</v>
      </c>
      <c r="D21" s="117">
        <f>PRC!D2</f>
        <v>128825</v>
      </c>
      <c r="E21" s="90">
        <f>ALL!D3</f>
        <v>511428</v>
      </c>
    </row>
    <row r="22" spans="1:5">
      <c r="A22" s="86">
        <f>A21/E21</f>
        <v>0.5054357602634193</v>
      </c>
      <c r="B22" s="86">
        <f>B21/E21</f>
        <v>0.1730742157253807</v>
      </c>
      <c r="C22" s="86">
        <f>C21/E21</f>
        <v>6.9597284466239626E-2</v>
      </c>
      <c r="D22" s="86">
        <f>D21/E21</f>
        <v>0.25189273954496039</v>
      </c>
    </row>
  </sheetData>
  <sheetProtection selectLockedCells="1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D9"/>
  <sheetViews>
    <sheetView workbookViewId="0">
      <selection activeCell="D2" sqref="D2"/>
    </sheetView>
  </sheetViews>
  <sheetFormatPr defaultRowHeight="15"/>
  <cols>
    <col min="2" max="2" width="47.42578125" bestFit="1" customWidth="1"/>
    <col min="3" max="3" width="18" bestFit="1" customWidth="1"/>
    <col min="4" max="4" width="40.5703125" style="123" bestFit="1" customWidth="1"/>
  </cols>
  <sheetData>
    <row r="1" spans="2:4" ht="44.25" customHeight="1"/>
    <row r="2" spans="2:4">
      <c r="B2" s="121" t="s">
        <v>119</v>
      </c>
      <c r="C2" s="121" t="s">
        <v>120</v>
      </c>
      <c r="D2" s="126" t="s">
        <v>126</v>
      </c>
    </row>
    <row r="3" spans="2:4">
      <c r="B3" s="120"/>
      <c r="C3" s="122"/>
      <c r="D3" s="125"/>
    </row>
    <row r="4" spans="2:4">
      <c r="B4" s="120" t="s">
        <v>123</v>
      </c>
      <c r="C4" s="122">
        <v>34225</v>
      </c>
      <c r="D4" s="125" t="s">
        <v>131</v>
      </c>
    </row>
    <row r="5" spans="2:4">
      <c r="B5" s="120" t="s">
        <v>129</v>
      </c>
      <c r="C5" s="122">
        <v>40857</v>
      </c>
      <c r="D5" s="125" t="s">
        <v>128</v>
      </c>
    </row>
    <row r="6" spans="2:4">
      <c r="B6" s="120" t="s">
        <v>108</v>
      </c>
      <c r="C6" s="124">
        <v>7987</v>
      </c>
      <c r="D6" s="125" t="s">
        <v>127</v>
      </c>
    </row>
    <row r="7" spans="2:4">
      <c r="B7" s="120" t="s">
        <v>124</v>
      </c>
      <c r="C7" s="122">
        <v>27193</v>
      </c>
      <c r="D7" s="125" t="s">
        <v>128</v>
      </c>
    </row>
    <row r="8" spans="2:4">
      <c r="B8" s="120" t="s">
        <v>121</v>
      </c>
      <c r="C8" s="124" t="s">
        <v>122</v>
      </c>
      <c r="D8" s="125" t="s">
        <v>127</v>
      </c>
    </row>
    <row r="9" spans="2:4">
      <c r="B9" s="120" t="s">
        <v>125</v>
      </c>
      <c r="C9" s="122">
        <v>13529</v>
      </c>
      <c r="D9" s="125" t="s">
        <v>130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DOH</vt:lpstr>
      <vt:lpstr>LGU</vt:lpstr>
      <vt:lpstr>PRIV</vt:lpstr>
      <vt:lpstr>PRC</vt:lpstr>
      <vt:lpstr>CHARTS</vt:lpstr>
      <vt:lpstr>CHARTS 2</vt:lpstr>
      <vt:lpstr>BASIS FOR REAGENT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MJ</cp:lastModifiedBy>
  <cp:lastPrinted>2017-10-06T06:03:38Z</cp:lastPrinted>
  <dcterms:created xsi:type="dcterms:W3CDTF">2017-02-08T01:07:43Z</dcterms:created>
  <dcterms:modified xsi:type="dcterms:W3CDTF">2017-12-29T06:49:14Z</dcterms:modified>
</cp:coreProperties>
</file>