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1"/>
  </bookViews>
  <sheets>
    <sheet name="제1작업" sheetId="1" r:id="rId1"/>
    <sheet name="제2작업" sheetId="2" r:id="rId2"/>
    <sheet name="제3작업" sheetId="3" r:id="rId3"/>
    <sheet name="Chart1" sheetId="6" r:id="rId4"/>
    <sheet name="제4작업" sheetId="5" r:id="rId5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항목">제1작업!$E$5:$E$12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5" i="1"/>
  <c r="J7" i="1"/>
  <c r="J8" i="1"/>
  <c r="J10" i="1"/>
  <c r="J11" i="1"/>
  <c r="J12" i="1"/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<sst xmlns="http://schemas.openxmlformats.org/spreadsheetml/2006/main" count="112" uniqueCount="55">
  <si>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</si>
  <si>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</si>
  <si>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</si>
  <si>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</si>
  <si>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</si>
  <si>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</si>
  <si>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사용비율</t>
    <phoneticPr fontId="2" type="noConversion"/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</si>
  <si>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</si>
  <si>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</si>
  <si>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</si>
  <si>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</si>
  <si>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  <phoneticPr fontId="2" type="noConversion"/>
  </si>
  <si>
    <t>P2063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</si>
  <si>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</si>
  <si>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</si>
  <si>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</si>
  <si>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</si>
  <si>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</si>
  <si>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</si>
  <si>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임용군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</si>
  <si>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</si>
  <si>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</si>
  <si>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</si>
  <si>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</si>
  <si>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</si>
  <si>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핫도그</t>
    <phoneticPr fontId="2" type="noConversion"/>
  </si>
  <si>
    <t>떡볶이</t>
    <phoneticPr fontId="2" type="noConversion"/>
  </si>
  <si>
    <t>떡볶이</t>
    <phoneticPr fontId="2" type="noConversion"/>
  </si>
  <si>
    <t>핫도그 창업 개수</t>
    <phoneticPr fontId="2" type="noConversion"/>
  </si>
  <si>
    <t>떡볶이 창업비용(원) 평균</t>
    <phoneticPr fontId="2" type="noConversion"/>
  </si>
  <si>
    <t>지역</t>
    <phoneticPr fontId="2" type="noConversion"/>
  </si>
  <si>
    <t>비고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</si>
  <si>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</si>
  <si>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</si>
  <si>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</si>
  <si>
    <t>환인</t>
    <phoneticPr fontId="2" type="noConversion"/>
  </si>
  <si>
    <t>담당</t>
    <phoneticPr fontId="2" type="noConversion"/>
  </si>
  <si>
    <t>팀장</t>
    <phoneticPr fontId="2" type="noConversion"/>
  </si>
  <si>
    <t>부장</t>
    <phoneticPr fontId="2" type="noConversion"/>
  </si>
  <si>
    <t>총합계</t>
  </si>
  <si>
    <t>개수 : 코드</t>
  </si>
  <si>
    <t>떡갈비</t>
  </si>
  <si>
    <t>떡볶이</t>
  </si>
  <si>
    <t>핫도그</t>
  </si>
  <si>
    <t>항목</t>
  </si>
  <si>
    <t>창업비용(원)</t>
  </si>
  <si>
    <t>평균 : 인테리어</t>
  </si>
  <si>
    <t>33000001-43000000</t>
  </si>
  <si>
    <t>43000001-53000000</t>
  </si>
  <si>
    <t>53000001-63000000</t>
  </si>
  <si>
    <t>**</t>
  </si>
  <si>
    <t xml:space="preserve">  </t>
    <phoneticPr fontId="2" type="noConversion"/>
  </si>
  <si>
    <t>K2661</t>
  </si>
  <si>
    <t>T*</t>
    <phoneticPr fontId="2" type="noConversion"/>
  </si>
  <si>
    <t>&lt;=10000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</si>
</sst>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0000\-00\-00"/>
    <numFmt numFmtId="178" formatCode="#,##0&quot;천&quot;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9" xfId="0" applyNumberFormat="1" applyFont="1" applyBorder="1" applyAlignment="1">
      <alignment horizontal="center" vertical="center"/>
    </xf>
    <xf numFmtId="41" fontId="1" fillId="0" borderId="1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NumberFormat="1">
      <alignment vertical="center"/>
    </xf>
    <xf numFmtId="4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41" fontId="1" fillId="0" borderId="7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178" fontId="1" fillId="0" borderId="7" xfId="0" applyNumberFormat="1" applyFont="1" applyBorder="1" applyAlignment="1">
      <alignment horizontal="center" vertical="center"/>
    </xf>
  </cellXfs>
  <cellStyles count="1">
    <cellStyle name="표준" xfId="0" builtinId="0"/>
  </cellStyles>
  <dxfs count="8">
    <dxf>
      <font>
        <color theme="4"/>
      </font>
    </dxf>
    <dxf>
      <font>
        <b/>
        <i val="0"/>
        <color rgb="FF0070C0"/>
      </font>
    </dxf>
    <dxf>
      <font>
        <color theme="4"/>
      </font>
    </dxf>
    <dxf>
      <font>
        <b/>
        <i val="0"/>
        <color rgb="FF0070C0"/>
      </font>
    </dxf>
    <dxf>
      <font>
        <color theme="4"/>
      </font>
    </dxf>
    <dxf>
      <font>
        <b/>
        <i val="0"/>
        <color rgb="FF0070C0"/>
      </font>
    </dxf>
    <dxf>
      <font>
        <color theme="4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62500000</c:v>
                </c:pt>
                <c:pt idx="5">
                  <c:v>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4C17-83D0-7C1A047F68D4}"/>
            </c:ext>
          </c:extLst>
        </c:ser>
        <c:ser>
          <c:idx val="1"/>
          <c:order val="1"/>
          <c:tx>
            <c:strRef>
              <c:f>제1작업!$G$4</c:f>
              <c:strCache>
                <c:ptCount val="1"/>
                <c:pt idx="0">
                  <c:v>인테리어
경비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#,##0"천""원"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A-4C17-83D0-7C1A047F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90975"/>
        <c:axId val="319516863"/>
      </c:barChart>
      <c:catAx>
        <c:axId val="25329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16863"/>
        <c:crosses val="autoZero"/>
        <c:auto val="1"/>
        <c:lblAlgn val="ctr"/>
        <c:lblOffset val="100"/>
        <c:noMultiLvlLbl val="0"/>
      </c:catAx>
      <c:valAx>
        <c:axId val="3195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29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핫도그  및 떡갈비 창업비용 현황</a:t>
            </a:r>
            <a:endParaRPr lang="ko-KR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66005533531339E-2"/>
          <c:y val="0.11265468775513864"/>
          <c:w val="0.80990888938477967"/>
          <c:h val="0.7422452483451678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인테리어
경비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#,##0"천""원"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4-469D-B8A8-81F93052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2018496"/>
        <c:axId val="812013920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89-4F6B-B67C-7B25C1ED5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62500000</c:v>
                </c:pt>
                <c:pt idx="5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469D-B8A8-81F93052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46879"/>
        <c:axId val="253220847"/>
      </c:lineChart>
      <c:catAx>
        <c:axId val="8120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013920"/>
        <c:crosses val="autoZero"/>
        <c:auto val="1"/>
        <c:lblAlgn val="ctr"/>
        <c:lblOffset val="100"/>
        <c:noMultiLvlLbl val="0"/>
      </c:catAx>
      <c:valAx>
        <c:axId val="812013920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천&quot;&quot;원&quot;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018496"/>
        <c:crosses val="autoZero"/>
        <c:crossBetween val="between"/>
      </c:valAx>
      <c:valAx>
        <c:axId val="253220847"/>
        <c:scaling>
          <c:orientation val="minMax"/>
          <c:min val="500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246879"/>
        <c:crosses val="max"/>
        <c:crossBetween val="between"/>
      </c:valAx>
      <c:catAx>
        <c:axId val="39724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220847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0</xdr:row>
      <xdr:rowOff>77390</xdr:rowOff>
    </xdr:from>
    <xdr:to>
      <xdr:col>7</xdr:col>
      <xdr:colOff>199792</xdr:colOff>
      <xdr:row>2</xdr:row>
      <xdr:rowOff>176561</xdr:rowOff>
    </xdr:to>
    <xdr:sp macro="" textlink="">
      <xdr:nvSpPr>
        <xdr:cNvPr id="2" name="순서도: 화면 표시 1"/>
        <xdr:cNvSpPr/>
      </xdr:nvSpPr>
      <xdr:spPr>
        <a:xfrm>
          <a:off x="137357" y="77390"/>
          <a:ext cx="4615850" cy="443000"/>
        </a:xfrm>
        <a:prstGeom prst="flowChartDisplay">
          <a:avLst/>
        </a:prstGeom>
        <a:solidFill>
          <a:srgbClr val="FFFF00"/>
        </a:solidFill>
        <a:ln w="12700"/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프렌차이즈 창업 현황</a:t>
          </a:r>
        </a:p>
      </xdr:txBody>
    </xdr:sp>
    <xdr:clientData/>
  </xdr:twoCellAnchor>
  <xdr:twoCellAnchor editAs="oneCell">
    <xdr:from>
      <xdr:col>7</xdr:col>
      <xdr:colOff>244079</xdr:colOff>
      <xdr:row>0</xdr:row>
      <xdr:rowOff>53579</xdr:rowOff>
    </xdr:from>
    <xdr:to>
      <xdr:col>9</xdr:col>
      <xdr:colOff>690563</xdr:colOff>
      <xdr:row>2</xdr:row>
      <xdr:rowOff>148829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048" y="53579"/>
          <a:ext cx="1815703" cy="44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131885</xdr:colOff>
      <xdr:row>0</xdr:row>
      <xdr:rowOff>36635</xdr:rowOff>
    </xdr:from>
    <xdr:to>
      <xdr:col>12</xdr:col>
      <xdr:colOff>424963</xdr:colOff>
      <xdr:row>25</xdr:row>
      <xdr:rowOff>21981</xdr:rowOff>
    </xdr:to>
    <xdr:graphicFrame macro="">
      <xdr:nvGraphicFramePr>
        <xdr:cNvPr id="2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0.45251</cdr:x>
      <cdr:y>0.1314</cdr:y>
    </cdr:from>
    <cdr:to>
      <cdr:x>0.60708</cdr:x>
      <cdr:y>0.20885</cdr:y>
    </cdr:to>
    <cdr:sp macro="" textlink="">
      <cdr:nvSpPr>
        <cdr:cNvPr id="4" name="모서리가 둥근 사각형 설명선 3"/>
        <cdr:cNvSpPr/>
      </cdr:nvSpPr>
      <cdr:spPr>
        <a:xfrm xmlns:a="http://schemas.openxmlformats.org/drawingml/2006/main">
          <a:off x="3560884" y="696058"/>
          <a:ext cx="1216270" cy="410308"/>
        </a:xfrm>
        <a:prstGeom xmlns:a="http://schemas.openxmlformats.org/drawingml/2006/main" prst="wedgeRoundRectCallout">
          <a:avLst>
            <a:gd name="adj1" fmla="val 79167"/>
            <a:gd name="adj2" fmla="val -1386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최대 창업비용</a:t>
          </a:r>
          <a:endParaRPr lang="ko-KR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0.346453472222" createdVersion="6" refreshedVersion="6" minRefreshableVersion="3" recordCount="8">
  <cacheSource type="worksheet">
    <worksheetSource ref="B4:H12" sheet="제1작업"/>
  </cacheSource>
  <cacheFields count="7">
    <cacheField name="코드" numFmtId="0">
      <sharedItems count="8">
        <s v="K2661"/>
        <s v="K3968"/>
        <s v="T1092"/>
        <s v="K2154"/>
        <s v="P1514"/>
        <s v="P2063"/>
        <s v="T1536"/>
        <s v="K3843"/>
      </sharedItems>
    </cacheField>
    <cacheField name="창업주" numFmtId="0">
      <sharedItems/>
    </cacheField>
    <cacheField name="창업일" numFmtId="177">
      <sharedItems containsSemiMixedTypes="0" containsString="0" containsNumber="1" containsInteger="1" minValue="20190110" maxValue="20190205"/>
    </cacheField>
    <cacheField name="항목" numFmtId="0">
      <sharedItems count="3">
        <s v="핫도그"/>
        <s v="떡갈비"/>
        <s v="떡볶이"/>
      </sharedItems>
    </cacheField>
    <cacheField name="창업비용(원)" numFmtId="41">
      <sharedItems containsSemiMixedTypes="0" containsString="0" containsNumber="1" containsInteger="1" minValue="38500000" maxValue="62500000" count="8">
        <n v="45000000"/>
        <n v="50000000"/>
        <n v="60000000"/>
        <n v="55455500"/>
        <n v="38500000"/>
        <n v="45500000"/>
        <n v="62500000"/>
        <n v="40000000"/>
      </sharedItems>
      <fieldGroup base="4">
        <rangePr autoStart="0" autoEnd="0" startNum="3000001" endNum="75000000" groupInterval="10000000"/>
        <groupItems count="10">
          <s v="&lt;3000001"/>
          <s v="3000001-13000000"/>
          <s v="13000001-23000000"/>
          <s v="23000001-33000000"/>
          <s v="33000001-43000000"/>
          <s v="43000001-53000000"/>
          <s v="53000001-63000000"/>
          <s v="63000001-73000000"/>
          <s v="73000001-83000000"/>
          <s v="&gt;83000001"/>
        </groupItems>
      </fieldGroup>
    </cacheField>
    <cacheField name="인테리어_x000a_경비" numFmtId="178">
      <sharedItems containsSemiMixedTypes="0" containsString="0" containsNumber="1" containsInteger="1" minValue="8000" maxValue="20000"/>
    </cacheField>
    <cacheField name="국산재료_x000a_사용비율" numFmtId="176">
      <sharedItems containsSemiMixedTypes="0" containsString="0" containsNumber="1" minValue="0.7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한사람"/>
    <n v="20190115"/>
    <x v="0"/>
    <x v="0"/>
    <n v="10000"/>
    <n v="0.95"/>
  </r>
  <r>
    <x v="1"/>
    <s v="홍준표"/>
    <n v="20190201"/>
    <x v="1"/>
    <x v="1"/>
    <n v="15000"/>
    <n v="0.8"/>
  </r>
  <r>
    <x v="2"/>
    <s v="한예지"/>
    <n v="20190110"/>
    <x v="0"/>
    <x v="2"/>
    <n v="18000"/>
    <n v="0.88500000000000001"/>
  </r>
  <r>
    <x v="3"/>
    <s v="이소영"/>
    <n v="20190115"/>
    <x v="1"/>
    <x v="3"/>
    <n v="20000"/>
    <n v="0.755"/>
  </r>
  <r>
    <x v="4"/>
    <s v="임용군"/>
    <n v="20190201"/>
    <x v="2"/>
    <x v="4"/>
    <n v="8000"/>
    <n v="0.7"/>
  </r>
  <r>
    <x v="5"/>
    <s v="임유나"/>
    <n v="20190205"/>
    <x v="2"/>
    <x v="5"/>
    <n v="12000"/>
    <n v="0.85"/>
  </r>
  <r>
    <x v="6"/>
    <s v="조형준"/>
    <n v="20190117"/>
    <x v="1"/>
    <x v="6"/>
    <n v="19500"/>
    <n v="0.82499999999999996"/>
  </r>
  <r>
    <x v="7"/>
    <s v="김유진"/>
    <n v="20190201"/>
    <x v="0"/>
    <x v="7"/>
    <n v="9500"/>
    <n v="0.925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창업비용(원)" colHeaderCaption="항목">
  <location ref="B2:H8" firstHeaderRow="1" firstDataRow="3" firstDataCol="1"/>
  <pivotFields count="7">
    <pivotField dataField="1" showAll="0">
      <items count="9">
        <item x="3"/>
        <item x="0"/>
        <item x="7"/>
        <item x="1"/>
        <item x="4"/>
        <item x="5"/>
        <item x="2"/>
        <item x="6"/>
        <item t="default"/>
      </items>
    </pivotField>
    <pivotField showAll="0"/>
    <pivotField numFmtId="177" showAll="0"/>
    <pivotField axis="axisCol" showAll="0" sortType="descending">
      <items count="4">
        <item x="0"/>
        <item x="2"/>
        <item x="1"/>
        <item t="default"/>
      </items>
    </pivotField>
    <pivotField axis="axisRow" numFmtId="4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78" showAll="0"/>
    <pivotField numFmtId="176" showAll="0"/>
  </pivotFields>
  <rowFields count="1">
    <field x="4"/>
  </rowFields>
  <rowItems count="4">
    <i>
      <x v="4"/>
    </i>
    <i>
      <x v="5"/>
    </i>
    <i>
      <x v="6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코드" fld="0" subtotal="count" baseField="0" baseItem="0"/>
    <dataField name="평균 : 인테리어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zoomScale="160" zoomScaleNormal="160" workbookViewId="0">
      <selection activeCell="B4" sqref="B4:H12"/>
    </sheetView>
  </sheetViews>
  <sheetFormatPr defaultRowHeight="13.5" x14ac:dyDescent="0.3"/>
  <cols>
    <col min="1" max="1" width="1.625" style="1" customWidth="1"/>
    <col min="2" max="3" width="9" style="1"/>
    <col min="4" max="4" width="11.375" style="1" customWidth="1"/>
    <col min="5" max="5" width="13.125" style="1" customWidth="1"/>
    <col min="6" max="6" width="12.75" style="1" customWidth="1"/>
    <col min="7" max="7" width="11.125" style="1" customWidth="1"/>
    <col min="8" max="9" width="9" style="1"/>
    <col min="10" max="10" width="11" style="1" bestFit="1" customWidth="1"/>
    <col min="11" max="16384" width="9" style="1"/>
  </cols>
  <sheetData>
    <row r="3" spans="2:15" ht="14.25" thickBot="1" x14ac:dyDescent="0.35"/>
    <row r="4" spans="2:15" ht="27" x14ac:dyDescent="0.3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3" t="s">
        <v>30</v>
      </c>
      <c r="J4" s="5" t="s">
        <v>31</v>
      </c>
    </row>
    <row r="5" spans="2:15" x14ac:dyDescent="0.3">
      <c r="B5" s="8" t="s">
        <v>7</v>
      </c>
      <c r="C5" s="9" t="s">
        <v>15</v>
      </c>
      <c r="D5" s="6">
        <v>20190115</v>
      </c>
      <c r="E5" s="9" t="s">
        <v>23</v>
      </c>
      <c r="F5" s="14">
        <v>45000000</v>
      </c>
      <c r="G5" s="17">
        <v>10000</v>
      </c>
      <c r="H5" s="7">
        <v>0.95</v>
      </c>
      <c r="I5" s="9" t="str">
        <f t="shared" ref="I5:I12" si="0">CHOOSE(MID(B5,2,1),"안산","부천","안양")</f>
        <v>부천</v>
      </c>
      <c r="J5" s="37">
        <f t="shared" ref="J5:J13" si="1">_xlfn.RANK.EQ(H5,$H$5:$H$12)</f>
        <v>1</v>
      </c>
    </row>
    <row r="6" spans="2:15" x14ac:dyDescent="0.3">
      <c r="B6" s="8" t="s">
        <v>8</v>
      </c>
      <c r="C6" s="9" t="s">
        <v>16</v>
      </c>
      <c r="D6" s="6">
        <v>20190201</v>
      </c>
      <c r="E6" s="9" t="s">
        <v>24</v>
      </c>
      <c r="F6" s="14">
        <v>50000000</v>
      </c>
      <c r="G6" s="17">
        <v>15000</v>
      </c>
      <c r="H6" s="7">
        <v>0.8</v>
      </c>
      <c r="I6" s="9" t="str">
        <f t="shared" si="0"/>
        <v>안양</v>
      </c>
      <c r="J6" s="37">
        <f>_xlfn.RANK.EQ(H6,$H$5:$H$12)</f>
        <v>6</v>
      </c>
    </row>
    <row r="7" spans="2:15" x14ac:dyDescent="0.3">
      <c r="B7" s="8" t="s">
        <v>9</v>
      </c>
      <c r="C7" s="9" t="s">
        <v>17</v>
      </c>
      <c r="D7" s="6">
        <v>20190110</v>
      </c>
      <c r="E7" s="9" t="s">
        <v>25</v>
      </c>
      <c r="F7" s="14">
        <v>60000000</v>
      </c>
      <c r="G7" s="17">
        <v>18000</v>
      </c>
      <c r="H7" s="7">
        <v>0.88500000000000001</v>
      </c>
      <c r="I7" s="9" t="str">
        <f t="shared" si="0"/>
        <v>안산</v>
      </c>
      <c r="J7" s="37">
        <f t="shared" si="1"/>
        <v>3</v>
      </c>
    </row>
    <row r="8" spans="2:15" x14ac:dyDescent="0.3">
      <c r="B8" s="8" t="s">
        <v>10</v>
      </c>
      <c r="C8" s="9" t="s">
        <v>18</v>
      </c>
      <c r="D8" s="6">
        <v>20190115</v>
      </c>
      <c r="E8" s="9" t="s">
        <v>24</v>
      </c>
      <c r="F8" s="14">
        <v>55455500</v>
      </c>
      <c r="G8" s="17">
        <v>20000</v>
      </c>
      <c r="H8" s="7">
        <v>0.755</v>
      </c>
      <c r="I8" s="9" t="str">
        <f t="shared" si="0"/>
        <v>부천</v>
      </c>
      <c r="J8" s="38">
        <f t="shared" si="1"/>
        <v>7</v>
      </c>
    </row>
    <row r="9" spans="2:15" x14ac:dyDescent="0.3">
      <c r="B9" s="8" t="s">
        <v>11</v>
      </c>
      <c r="C9" s="9" t="s">
        <v>19</v>
      </c>
      <c r="D9" s="6">
        <v>20190201</v>
      </c>
      <c r="E9" s="9" t="s">
        <v>26</v>
      </c>
      <c r="F9" s="14">
        <v>38500000</v>
      </c>
      <c r="G9" s="17">
        <v>8000</v>
      </c>
      <c r="H9" s="7">
        <v>0.7</v>
      </c>
      <c r="I9" s="20" t="str">
        <f t="shared" si="0"/>
        <v>안산</v>
      </c>
      <c r="J9" s="39">
        <v>8</v>
      </c>
    </row>
    <row r="10" spans="2:15" ht="12.75" customHeight="1" x14ac:dyDescent="0.3">
      <c r="B10" s="8" t="s">
        <v>12</v>
      </c>
      <c r="C10" s="9" t="s">
        <v>20</v>
      </c>
      <c r="D10" s="6">
        <v>20190205</v>
      </c>
      <c r="E10" s="9" t="s">
        <v>27</v>
      </c>
      <c r="F10" s="14">
        <v>45500000</v>
      </c>
      <c r="G10" s="17">
        <v>12000</v>
      </c>
      <c r="H10" s="7">
        <v>0.85</v>
      </c>
      <c r="I10" s="20" t="str">
        <f t="shared" si="0"/>
        <v>부천</v>
      </c>
      <c r="J10" s="38">
        <f t="shared" si="1"/>
        <v>4</v>
      </c>
    </row>
    <row r="11" spans="2:15" x14ac:dyDescent="0.3">
      <c r="B11" s="8" t="s">
        <v>13</v>
      </c>
      <c r="C11" s="9" t="s">
        <v>21</v>
      </c>
      <c r="D11" s="6">
        <v>20190117</v>
      </c>
      <c r="E11" s="9" t="s">
        <v>24</v>
      </c>
      <c r="F11" s="14">
        <v>62500000</v>
      </c>
      <c r="G11" s="17">
        <v>19500</v>
      </c>
      <c r="H11" s="7">
        <v>0.82499999999999996</v>
      </c>
      <c r="I11" s="9" t="str">
        <f t="shared" si="0"/>
        <v>안산</v>
      </c>
      <c r="J11" s="40">
        <f t="shared" si="1"/>
        <v>5</v>
      </c>
    </row>
    <row r="12" spans="2:15" x14ac:dyDescent="0.3">
      <c r="B12" s="8" t="s">
        <v>14</v>
      </c>
      <c r="C12" s="9" t="s">
        <v>22</v>
      </c>
      <c r="D12" s="6">
        <v>20190201</v>
      </c>
      <c r="E12" s="9" t="s">
        <v>25</v>
      </c>
      <c r="F12" s="14">
        <v>40000000</v>
      </c>
      <c r="G12" s="17">
        <v>9500</v>
      </c>
      <c r="H12" s="7">
        <v>0.92500000000000004</v>
      </c>
      <c r="I12" s="9" t="str">
        <f t="shared" si="0"/>
        <v>안양</v>
      </c>
      <c r="J12" s="37">
        <f t="shared" si="1"/>
        <v>2</v>
      </c>
    </row>
    <row r="13" spans="2:15" x14ac:dyDescent="0.3">
      <c r="B13" s="27" t="s">
        <v>28</v>
      </c>
      <c r="C13" s="28"/>
      <c r="D13" s="28"/>
      <c r="E13" s="9" t="str">
        <f>DCOUNTA($B$4:$H$12,4,E4:E5)&amp;"개"</f>
        <v>3개</v>
      </c>
      <c r="F13" s="31"/>
      <c r="G13" s="28" t="s">
        <v>32</v>
      </c>
      <c r="H13" s="28"/>
      <c r="I13" s="28"/>
      <c r="J13" s="41">
        <f>MAX(G5:G12)</f>
        <v>20000</v>
      </c>
    </row>
    <row r="14" spans="2:15" ht="30" customHeight="1" thickBot="1" x14ac:dyDescent="0.35">
      <c r="B14" s="29" t="s">
        <v>29</v>
      </c>
      <c r="C14" s="30"/>
      <c r="D14" s="30"/>
      <c r="E14" s="15">
        <f>SUMIF(항목,"떡볶이",F5:F12)/COUNTIF(항목,"떡볶이")</f>
        <v>42000000</v>
      </c>
      <c r="F14" s="32"/>
      <c r="G14" s="11" t="s">
        <v>33</v>
      </c>
      <c r="H14" s="10" t="s">
        <v>52</v>
      </c>
      <c r="I14" s="12" t="s">
        <v>34</v>
      </c>
      <c r="J14" s="16">
        <f>VLOOKUP(H14,B4:H12,6,0)</f>
        <v>10000</v>
      </c>
    </row>
    <row r="16" spans="2:15" ht="15" customHeight="1" x14ac:dyDescent="0.3">
      <c r="L16" s="33" t="s">
        <v>35</v>
      </c>
      <c r="M16" s="13" t="s">
        <v>36</v>
      </c>
      <c r="N16" s="13" t="s">
        <v>37</v>
      </c>
      <c r="O16" s="13" t="s">
        <v>38</v>
      </c>
    </row>
    <row r="17" spans="7:15" ht="40.5" customHeight="1" x14ac:dyDescent="0.3">
      <c r="L17" s="34"/>
      <c r="M17" s="13"/>
      <c r="N17" s="13"/>
      <c r="O17" s="13"/>
    </row>
    <row r="20" spans="7:15" x14ac:dyDescent="0.3">
      <c r="G20" s="21"/>
    </row>
  </sheetData>
  <mergeCells count="5">
    <mergeCell ref="B13:D13"/>
    <mergeCell ref="B14:D14"/>
    <mergeCell ref="F13:F14"/>
    <mergeCell ref="G13:I13"/>
    <mergeCell ref="L16:L17"/>
  </mergeCells>
  <phoneticPr fontId="2" type="noConversion"/>
  <conditionalFormatting sqref="B4:J12">
    <cfRule type="expression" dxfId="7" priority="1">
      <formula>$F5&gt;=60000000</formula>
    </cfRule>
    <cfRule type="expression" dxfId="6" priority="2">
      <formula>$F5=10000000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0" zoomScale="130" zoomScaleNormal="130" workbookViewId="0">
      <selection activeCell="G18" sqref="G18"/>
    </sheetView>
  </sheetViews>
  <sheetFormatPr defaultRowHeight="16.5" x14ac:dyDescent="0.3"/>
  <cols>
    <col min="1" max="1" width="1.625" customWidth="1"/>
    <col min="3" max="3" width="9.625" customWidth="1"/>
    <col min="4" max="4" width="11.75" customWidth="1"/>
    <col min="5" max="5" width="12.375" customWidth="1"/>
    <col min="6" max="6" width="13.5" customWidth="1"/>
    <col min="7" max="7" width="11.375" customWidth="1"/>
  </cols>
  <sheetData>
    <row r="1" spans="1:8" ht="17.25" thickBot="1" x14ac:dyDescent="0.35">
      <c r="A1" t="s">
        <v>51</v>
      </c>
    </row>
    <row r="2" spans="1:8" ht="27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</row>
    <row r="3" spans="1:8" x14ac:dyDescent="0.3">
      <c r="B3" s="18" t="s">
        <v>7</v>
      </c>
      <c r="C3" s="19" t="s">
        <v>15</v>
      </c>
      <c r="D3" s="6">
        <v>20190115</v>
      </c>
      <c r="E3" s="19" t="s">
        <v>23</v>
      </c>
      <c r="F3" s="14">
        <v>45000000</v>
      </c>
      <c r="G3" s="17">
        <v>10000</v>
      </c>
      <c r="H3" s="7">
        <v>0.95</v>
      </c>
    </row>
    <row r="4" spans="1:8" x14ac:dyDescent="0.3">
      <c r="B4" s="18" t="s">
        <v>8</v>
      </c>
      <c r="C4" s="19" t="s">
        <v>16</v>
      </c>
      <c r="D4" s="6">
        <v>20190201</v>
      </c>
      <c r="E4" s="19" t="s">
        <v>24</v>
      </c>
      <c r="F4" s="14">
        <v>50000000</v>
      </c>
      <c r="G4" s="17">
        <v>15000</v>
      </c>
      <c r="H4" s="7">
        <v>0.8</v>
      </c>
    </row>
    <row r="5" spans="1:8" x14ac:dyDescent="0.3">
      <c r="B5" s="18" t="s">
        <v>9</v>
      </c>
      <c r="C5" s="19" t="s">
        <v>17</v>
      </c>
      <c r="D5" s="6">
        <v>20190110</v>
      </c>
      <c r="E5" s="19" t="s">
        <v>25</v>
      </c>
      <c r="F5" s="14">
        <v>60000000</v>
      </c>
      <c r="G5" s="17">
        <v>18000</v>
      </c>
      <c r="H5" s="7">
        <v>0.88500000000000001</v>
      </c>
    </row>
    <row r="6" spans="1:8" x14ac:dyDescent="0.3">
      <c r="B6" s="18" t="s">
        <v>10</v>
      </c>
      <c r="C6" s="19" t="s">
        <v>18</v>
      </c>
      <c r="D6" s="6">
        <v>20190115</v>
      </c>
      <c r="E6" s="19" t="s">
        <v>24</v>
      </c>
      <c r="F6" s="14">
        <v>55455500</v>
      </c>
      <c r="G6" s="17">
        <v>20000</v>
      </c>
      <c r="H6" s="7">
        <v>0.755</v>
      </c>
    </row>
    <row r="7" spans="1:8" x14ac:dyDescent="0.3">
      <c r="B7" s="18" t="s">
        <v>11</v>
      </c>
      <c r="C7" s="19" t="s">
        <v>19</v>
      </c>
      <c r="D7" s="6">
        <v>20190201</v>
      </c>
      <c r="E7" s="19" t="s">
        <v>26</v>
      </c>
      <c r="F7" s="14">
        <v>38500000</v>
      </c>
      <c r="G7" s="17">
        <v>8000</v>
      </c>
      <c r="H7" s="7">
        <v>0.7</v>
      </c>
    </row>
    <row r="8" spans="1:8" x14ac:dyDescent="0.3">
      <c r="B8" s="18" t="s">
        <v>12</v>
      </c>
      <c r="C8" s="19" t="s">
        <v>20</v>
      </c>
      <c r="D8" s="6">
        <v>20190205</v>
      </c>
      <c r="E8" s="19" t="s">
        <v>26</v>
      </c>
      <c r="F8" s="14">
        <v>45500000</v>
      </c>
      <c r="G8" s="17">
        <v>12000</v>
      </c>
      <c r="H8" s="7">
        <v>0.85</v>
      </c>
    </row>
    <row r="9" spans="1:8" x14ac:dyDescent="0.3">
      <c r="B9" s="18" t="s">
        <v>13</v>
      </c>
      <c r="C9" s="19" t="s">
        <v>21</v>
      </c>
      <c r="D9" s="6">
        <v>20190117</v>
      </c>
      <c r="E9" s="19" t="s">
        <v>24</v>
      </c>
      <c r="F9" s="14">
        <v>62500000</v>
      </c>
      <c r="G9" s="17">
        <v>19500</v>
      </c>
      <c r="H9" s="7">
        <v>0.82499999999999996</v>
      </c>
    </row>
    <row r="10" spans="1:8" x14ac:dyDescent="0.3">
      <c r="B10" s="18" t="s">
        <v>14</v>
      </c>
      <c r="C10" s="19" t="s">
        <v>22</v>
      </c>
      <c r="D10" s="6">
        <v>20190201</v>
      </c>
      <c r="E10" s="19" t="s">
        <v>25</v>
      </c>
      <c r="F10" s="14">
        <v>40000000</v>
      </c>
      <c r="G10" s="17">
        <v>9500</v>
      </c>
      <c r="H10" s="7">
        <v>0.92500000000000004</v>
      </c>
    </row>
    <row r="13" spans="1:8" ht="17.25" thickBot="1" x14ac:dyDescent="0.35"/>
    <row r="14" spans="1:8" ht="27" x14ac:dyDescent="0.3">
      <c r="B14" s="2" t="s">
        <v>0</v>
      </c>
      <c r="C14" s="4" t="s">
        <v>5</v>
      </c>
    </row>
    <row r="15" spans="1:8" x14ac:dyDescent="0.3">
      <c r="B15" t="s">
        <v>53</v>
      </c>
    </row>
    <row r="16" spans="1:8" x14ac:dyDescent="0.3">
      <c r="C16" t="s">
        <v>54</v>
      </c>
    </row>
    <row r="17" spans="2:5" ht="17.25" thickBot="1" x14ac:dyDescent="0.35"/>
    <row r="18" spans="2:5" ht="27" x14ac:dyDescent="0.3">
      <c r="B18" s="2" t="s">
        <v>0</v>
      </c>
      <c r="C18" s="3" t="s">
        <v>3</v>
      </c>
      <c r="D18" s="3" t="s">
        <v>4</v>
      </c>
      <c r="E18" s="4" t="s">
        <v>5</v>
      </c>
    </row>
    <row r="19" spans="2:5" x14ac:dyDescent="0.3">
      <c r="B19" s="18" t="s">
        <v>7</v>
      </c>
      <c r="C19" s="19" t="s">
        <v>23</v>
      </c>
      <c r="D19" s="14">
        <v>45000000</v>
      </c>
      <c r="E19" s="17">
        <v>10000</v>
      </c>
    </row>
    <row r="20" spans="2:5" x14ac:dyDescent="0.3">
      <c r="B20" s="18" t="s">
        <v>9</v>
      </c>
      <c r="C20" s="19" t="s">
        <v>25</v>
      </c>
      <c r="D20" s="14">
        <v>60000000</v>
      </c>
      <c r="E20" s="17">
        <v>18000</v>
      </c>
    </row>
    <row r="21" spans="2:5" x14ac:dyDescent="0.3">
      <c r="B21" s="18" t="s">
        <v>11</v>
      </c>
      <c r="C21" s="19" t="s">
        <v>26</v>
      </c>
      <c r="D21" s="14">
        <v>38500000</v>
      </c>
      <c r="E21" s="17">
        <v>8000</v>
      </c>
    </row>
    <row r="22" spans="2:5" x14ac:dyDescent="0.3">
      <c r="B22" s="18" t="s">
        <v>13</v>
      </c>
      <c r="C22" s="19" t="s">
        <v>24</v>
      </c>
      <c r="D22" s="14">
        <v>62500000</v>
      </c>
      <c r="E22" s="17">
        <v>19500</v>
      </c>
    </row>
    <row r="23" spans="2:5" x14ac:dyDescent="0.3">
      <c r="B23" s="18" t="s">
        <v>14</v>
      </c>
      <c r="C23" s="19" t="s">
        <v>25</v>
      </c>
      <c r="D23" s="14">
        <v>40000000</v>
      </c>
      <c r="E23" s="17">
        <v>9500</v>
      </c>
    </row>
  </sheetData>
  <phoneticPr fontId="2" type="noConversion"/>
  <conditionalFormatting sqref="B2:H10">
    <cfRule type="expression" dxfId="5" priority="9">
      <formula>$F3&gt;=60000000</formula>
    </cfRule>
    <cfRule type="expression" dxfId="4" priority="10">
      <formula>$F3=10000000</formula>
    </cfRule>
  </conditionalFormatting>
  <conditionalFormatting sqref="B14:C14">
    <cfRule type="expression" dxfId="3" priority="7">
      <formula>$F15&gt;=60000000</formula>
    </cfRule>
    <cfRule type="expression" dxfId="2" priority="8">
      <formula>$F15=10000000</formula>
    </cfRule>
  </conditionalFormatting>
  <conditionalFormatting sqref="B18:E18">
    <cfRule type="expression" dxfId="1" priority="1">
      <formula>$F19&gt;=60000000</formula>
    </cfRule>
    <cfRule type="expression" dxfId="0" priority="2">
      <formula>$F19=10000000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130" zoomScaleNormal="130" workbookViewId="0">
      <selection activeCell="D15" sqref="D15"/>
    </sheetView>
  </sheetViews>
  <sheetFormatPr defaultRowHeight="16.5" x14ac:dyDescent="0.3"/>
  <cols>
    <col min="2" max="2" width="20.75" customWidth="1"/>
    <col min="3" max="3" width="11.125" customWidth="1"/>
    <col min="4" max="4" width="15.25" customWidth="1"/>
    <col min="5" max="5" width="11.125" bestFit="1" customWidth="1"/>
    <col min="6" max="6" width="15.25" customWidth="1"/>
    <col min="7" max="7" width="11.125" bestFit="1" customWidth="1"/>
    <col min="8" max="8" width="15.25" customWidth="1"/>
    <col min="9" max="9" width="15.875" bestFit="1" customWidth="1"/>
    <col min="10" max="10" width="20.125" customWidth="1"/>
  </cols>
  <sheetData>
    <row r="2" spans="2:8" x14ac:dyDescent="0.3">
      <c r="B2" s="24"/>
      <c r="C2" s="25" t="s">
        <v>44</v>
      </c>
      <c r="D2" s="24"/>
      <c r="E2" s="24"/>
      <c r="F2" s="24"/>
      <c r="G2" s="24"/>
      <c r="H2" s="24"/>
    </row>
    <row r="3" spans="2:8" x14ac:dyDescent="0.3">
      <c r="B3" s="24"/>
      <c r="C3" s="35" t="s">
        <v>43</v>
      </c>
      <c r="D3" s="36"/>
      <c r="E3" s="35" t="s">
        <v>42</v>
      </c>
      <c r="F3" s="36"/>
      <c r="G3" s="35" t="s">
        <v>41</v>
      </c>
      <c r="H3" s="36"/>
    </row>
    <row r="4" spans="2:8" x14ac:dyDescent="0.3">
      <c r="B4" s="25" t="s">
        <v>45</v>
      </c>
      <c r="C4" s="26" t="s">
        <v>40</v>
      </c>
      <c r="D4" s="26" t="s">
        <v>46</v>
      </c>
      <c r="E4" s="26" t="s">
        <v>40</v>
      </c>
      <c r="F4" s="26" t="s">
        <v>46</v>
      </c>
      <c r="G4" s="26" t="s">
        <v>40</v>
      </c>
      <c r="H4" s="26" t="s">
        <v>46</v>
      </c>
    </row>
    <row r="5" spans="2:8" x14ac:dyDescent="0.3">
      <c r="B5" s="23" t="s">
        <v>47</v>
      </c>
      <c r="C5" s="22">
        <v>1</v>
      </c>
      <c r="D5" s="22">
        <v>9500</v>
      </c>
      <c r="E5" s="22">
        <v>1</v>
      </c>
      <c r="F5" s="22">
        <v>8000</v>
      </c>
      <c r="G5" s="22" t="s">
        <v>50</v>
      </c>
      <c r="H5" s="22" t="s">
        <v>50</v>
      </c>
    </row>
    <row r="6" spans="2:8" x14ac:dyDescent="0.3">
      <c r="B6" s="23" t="s">
        <v>48</v>
      </c>
      <c r="C6" s="22">
        <v>1</v>
      </c>
      <c r="D6" s="22">
        <v>10000</v>
      </c>
      <c r="E6" s="22">
        <v>1</v>
      </c>
      <c r="F6" s="22">
        <v>12000</v>
      </c>
      <c r="G6" s="22">
        <v>1</v>
      </c>
      <c r="H6" s="22">
        <v>15000</v>
      </c>
    </row>
    <row r="7" spans="2:8" x14ac:dyDescent="0.3">
      <c r="B7" s="23" t="s">
        <v>49</v>
      </c>
      <c r="C7" s="22">
        <v>1</v>
      </c>
      <c r="D7" s="22">
        <v>18000</v>
      </c>
      <c r="E7" s="22" t="s">
        <v>50</v>
      </c>
      <c r="F7" s="22" t="s">
        <v>50</v>
      </c>
      <c r="G7" s="22">
        <v>2</v>
      </c>
      <c r="H7" s="22">
        <v>19750</v>
      </c>
    </row>
    <row r="8" spans="2:8" x14ac:dyDescent="0.3">
      <c r="B8" s="23" t="s">
        <v>39</v>
      </c>
      <c r="C8" s="22">
        <v>3</v>
      </c>
      <c r="D8" s="22">
        <v>12500</v>
      </c>
      <c r="E8" s="22">
        <v>2</v>
      </c>
      <c r="F8" s="22">
        <v>10000</v>
      </c>
      <c r="G8" s="22">
        <v>3</v>
      </c>
      <c r="H8" s="22">
        <v>18166.666666666668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N9" sqref="N9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4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제1작업</vt:lpstr>
      <vt:lpstr>제2작업</vt:lpstr>
      <vt:lpstr>제3작업</vt:lpstr>
      <vt:lpstr>제4작업</vt:lpstr>
      <vt:lpstr>Chart1</vt:lpstr>
      <vt:lpstr>제2작업!Criteria</vt:lpstr>
      <vt:lpstr>제2작업!Extract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2023-04-19T23:01:38Z</dcterms:created>
  <dcterms:modified xsi:type="dcterms:W3CDTF">2023-04-24T09:38:02Z</dcterms:modified>
</cp:coreProperties>
</file>