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ite" sheetId="1" state="visible" r:id="rId2"/>
    <sheet name="Snowpit" sheetId="2" state="visible" r:id="rId3"/>
    <sheet name="température" sheetId="3" state="visible" r:id="rId4"/>
    <sheet name="Iris 3" sheetId="4" state="visible" r:id="rId5"/>
    <sheet name="SBR" sheetId="5" state="visible" r:id="rId6"/>
    <sheet name="Remarques" sheetId="6" state="visible" r:id="rId7"/>
    <sheet name="Legend" sheetId="7" state="visible" r:id="rId8"/>
  </sheets>
  <calcPr iterateCount="100" refMode="A1" iterate="false" iterateDelta="0.0001"/>
</workbook>
</file>

<file path=xl/sharedStrings.xml><?xml version="1.0" encoding="utf-8"?>
<sst xmlns="http://schemas.openxmlformats.org/spreadsheetml/2006/main" count="151" uniqueCount="111">
  <si>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</si>
  <si>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</si>
  <si>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</si>
  <si>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</si>
  <si>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</si>
  <si>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</si>
  <si>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</si>
  <si>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</si>
  <si>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</si>
  <si>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</si>
  <si>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</si>
  <si>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</si>
  <si>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</si>
  <si>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</si>
  <si>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</si>
  <si>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Pixel ID (OSSA)</t>
  </si>
  <si>
    <t>A05C1</t>
  </si>
  <si>
    <t>20/03/2018</t>
  </si>
  <si>
    <t>Alain Royer, Celine Vargel</t>
  </si>
  <si>
    <t>beau</t>
  </si>
  <si>
    <t>Htop (cm)</t>
  </si>
  <si>
    <t>Hbottom (cm)</t>
  </si>
  <si>
    <t>Thickness(cm)</t>
  </si>
  <si>
    <t>Temperature (°C)</t>
  </si>
  <si>
    <t>Weight (g)</t>
  </si>
  <si>
    <t>Density (g m-3)</t>
  </si>
  <si>
    <t>SWE (mm)</t>
  </si>
  <si>
    <t>SSA</t>
  </si>
  <si>
    <t>Grain type</t>
  </si>
  <si>
    <t>Diameter(visual)(mm)</t>
  </si>
  <si>
    <t>Manual Density</t>
  </si>
  <si>
    <t> layer ID - 1 (top - FS) 2 (middle - WS) 3 (bottom - H/IH/DH) </t>
  </si>
  <si>
    <t>ice lens thickness</t>
  </si>
  <si>
    <t>PP</t>
  </si>
  <si>
    <t>2</t>
  </si>
  <si>
    <t>R</t>
  </si>
  <si>
    <t>1</t>
  </si>
  <si>
    <t>F</t>
  </si>
  <si>
    <t>1.5</t>
  </si>
  <si>
    <t>IC</t>
  </si>
  <si>
    <t>DH</t>
  </si>
  <si>
    <t>3</t>
  </si>
  <si>
    <t>6</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</si>
  <si>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</si>
  <si>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</si>
  <si>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</si>
  <si>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</si>
  <si>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</si>
  <si>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</si>
  <si>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</si>
  <si>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</si>
  <si>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</si>
  <si>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</si>
  <si>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</si>
  <si>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</si>
  <si>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</si>
  <si>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</si>
  <si>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</si>
  <si>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</si>
  <si>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</si>
  <si>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</si>
  <si>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</si>
  <si>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</si>
  <si>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</si>
  <si>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</si>
  <si>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</si>
  <si>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</si>
  <si>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</si>
  <si>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SMP devant le snowpit</t>
  </si>
  <si>
    <t>sol = lichen</t>
  </si>
  <si>
    <t>arbres autour du snowpit</t>
  </si>
  <si>
    <t>data logger IRIS3 HS pour ce snowpit (froid?)</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</si>
  <si>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</si>
  <si>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</si>
  <si>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</si>
  <si>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</si>
  <si>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t>Remplir toutes les données sauf le SWE et l’épaisseur qui sont calculés automatiquement en fonction des données entrées dans la feuille ‘Snowpit’. 
La météo est un indicateur du type ‘nuageux’, ‘ciel dégagé’,... 
</t>
    </r>
    <r>
      <rPr>
        <i val="true"/>
        <sz val="11"/>
        <color rgb="FF000000"/>
        <rFont val="Calibri"/>
        <family val="2"/>
        <charset val="1"/>
      </rPr>
      <t>Pour info :</t>
    </r>
    <r>
      <rPr>
        <sz val="11"/>
        <color rgb="FF000000"/>
        <rFont val="Calibri"/>
        <family val="2"/>
        <charset val="1"/>
      </rPr>
      <t> 
- Volume pelle à densité 4cm = 196.911 cm3
- Volume pelle à densité 5cm = 250 cm3</t>
    </r>
  </si>
  <si>
    <t>Feuille ‘Snowpit’</t>
  </si>
  <si>
    <t>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</si>
  <si>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</si>
  <si>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DF</t>
  </si>
  <si>
    <t>MF</t>
  </si>
  <si>
    <t>Gr</t>
  </si>
  <si>
    <t>SH</t>
  </si>
  <si>
    <t>IL</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</si>
  <si>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</si>
  <si>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</si>
  <si>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</si>
  <si>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</si>
  <si>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</si>
  <si>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</si>
  <si>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</si>
  <si>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</si>
  <si>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</si>
  <si>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</si>
  <si>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</si>
  <si>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</si>
  <si>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</si>
  <si>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2 fingers </t>
  </si>
  <si>
    <t>1 finger</t>
  </si>
  <si>
    <t>pen</t>
  </si>
  <si>
    <t>knife</t>
  </si>
  <si>
    <t>neant</t>
  </si>
  <si>
    <t>poing</t>
  </si>
  <si>
    <t>4 doigts</t>
  </si>
  <si>
    <t>3 doigts</t>
  </si>
  <si>
    <t>2 doigts</t>
  </si>
  <si>
    <t>1 doigt</t>
  </si>
  <si>
    <t>crayon</t>
  </si>
  <si>
    <t>couteau</t>
  </si>
  <si>
    <t>rien de s’enfonce</t>
  </si>
</sst>
</file>

<file path=xl/styles.xml><?xml version="1.0" encoding="utf-8"?>
<styleSheet xmlns="http://schemas.openxmlformats.org/spreadsheetml/2006/main">
  <numFmts count="5">
    <numFmt numFmtId="164" formatCode="GENERAL"/>
    <numFmt numFmtId="165" formatCode="H:MM:SS"/>
    <numFmt numFmtId="166" formatCode="0.00"/>
    <numFmt numFmtId="167" formatCode="@"/>
    <numFmt numFmtId="168" formatCode="#,##0.0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name val="Arial"/>
      <family val="2"/>
      <charset val="1"/>
    </font>
    <font>
      <sz val="10"/>
      <name val="Arial"/>
      <family val="2"/>
      <charset val="134"/>
    </font>
    <font>
      <sz val="10"/>
      <name val="Arial"/>
      <family val="2"/>
      <charset val="1"/>
    </font>
    <font>
      <i val="true"/>
      <sz val="11"/>
      <color rgb="FF000000"/>
      <name val="Calibri"/>
      <family val="2"/>
      <charset val="1"/>
    </font>
  </fonts>
  <fills count="2">
    <fill>
      <patternFill patternType="none"/>
    </fill>
    <fill>
      <patternFill patternType="gray125"/>
    </fill>
  </fills>
  <borders count="14">
    <border diagonalUp="false" diagonalDown="false">
      <left/>
      <right/>
      <top/>
      <bottom/>
      <diagonal/>
    </border>
    <border diagonalUp="false" diagonalDown="false">
      <left style="thin"/>
      <right style="thin"/>
      <top style="thin"/>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6"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6" fontId="7" fillId="0" borderId="3" xfId="0" applyFont="true" applyBorder="true" applyAlignment="true" applyProtection="false">
      <alignment horizontal="center" vertical="bottom" textRotation="0" wrapText="false" indent="0" shrinkToFit="false"/>
      <protection locked="true" hidden="false"/>
    </xf>
    <xf numFmtId="166" fontId="7" fillId="0" borderId="4" xfId="0" applyFont="true" applyBorder="true" applyAlignment="true" applyProtection="false">
      <alignment horizontal="center" vertical="bottom" textRotation="0" wrapText="false" indent="0" shrinkToFit="false"/>
      <protection locked="true" hidden="false"/>
    </xf>
    <xf numFmtId="166" fontId="7" fillId="0" borderId="5" xfId="0" applyFont="true" applyBorder="true" applyAlignment="true" applyProtection="false">
      <alignment horizontal="center" vertical="bottom" textRotation="0" wrapText="false" indent="0" shrinkToFit="false"/>
      <protection locked="true" hidden="false"/>
    </xf>
    <xf numFmtId="166" fontId="7" fillId="0" borderId="6" xfId="0" applyFont="true" applyBorder="true" applyAlignment="true" applyProtection="false">
      <alignment horizontal="center" vertical="bottom" textRotation="0" wrapText="false" indent="0" shrinkToFit="false"/>
      <protection locked="true" hidden="false"/>
    </xf>
    <xf numFmtId="166" fontId="7" fillId="0" borderId="2" xfId="0" applyFont="true" applyBorder="true" applyAlignment="true" applyProtection="false">
      <alignment horizontal="center" vertical="bottom" textRotation="0" wrapText="false" indent="0" shrinkToFit="false"/>
      <protection locked="true" hidden="false"/>
    </xf>
    <xf numFmtId="166" fontId="7" fillId="0" borderId="7"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5"/>
  <cols>
    <col collapsed="false" hidden="false" max="1" min="1" style="0" width="10.5765306122449"/>
    <col collapsed="false" hidden="false" max="2" min="2" style="0" width="19.4183673469388"/>
    <col collapsed="false" hidden="false" max="3" min="3" style="0" width="20.5714285714286"/>
    <col collapsed="false" hidden="false" max="4" min="4" style="0" width="24.8571428571429"/>
    <col collapsed="false" hidden="false" max="6" min="5" style="0" width="20.7091836734694"/>
    <col collapsed="false" hidden="false" max="7" min="7" style="0" width="25.4234693877551"/>
    <col collapsed="false" hidden="false" max="8" min="8" style="0" width="21.2857142857143"/>
    <col collapsed="false" hidden="false" max="9" min="9" style="0" width="15.5714285714286"/>
    <col collapsed="false" hidden="false" max="10" min="10" style="0" width="17.1428571428571"/>
    <col collapsed="false" hidden="false" max="11" min="11" style="0" width="26.8520408163265"/>
    <col collapsed="false" hidden="false" max="12" min="12" style="0" width="23.8571428571429"/>
    <col collapsed="false" hidden="false" max="13" min="13" style="0" width="17.1428571428571"/>
    <col collapsed="false" hidden="false" max="14" min="14" style="0" width="17.2857142857143"/>
    <col collapsed="false" hidden="false" max="15" min="15" style="0" width="12.7091836734694"/>
    <col collapsed="false" hidden="false" max="16" min="16" style="0" width="16.1428571428571"/>
    <col collapsed="false" hidden="false" max="1025" min="17" style="0" width="8.56632653061224"/>
  </cols>
  <sheetData>
    <row r="1" s="2" customFormat="tru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5" customFormat="true" ht="15" hidden="false" customHeight="false" outlineLevel="0" collapsed="false">
      <c r="A2" s="3" t="s">
        <v>16</v>
      </c>
      <c r="B2" s="3" t="s">
        <v>17</v>
      </c>
      <c r="C2" s="4" t="n">
        <v>0.677083333333333</v>
      </c>
      <c r="D2" s="4" t="s">
        <v>18</v>
      </c>
      <c r="E2" s="4" t="s">
        <v>19</v>
      </c>
      <c r="F2" s="3" t="n">
        <v>-19.2</v>
      </c>
      <c r="G2" s="3" t="n">
        <v>-21.5</v>
      </c>
      <c r="H2" s="3" t="n">
        <v>-5</v>
      </c>
      <c r="I2" s="3" t="n">
        <f aca="false">Snowpit!A2</f>
        <v>66</v>
      </c>
      <c r="J2" s="3" t="n">
        <f aca="false">SUM(Snowpit!G2:G28)</f>
        <v>158.65</v>
      </c>
      <c r="K2" s="3" t="n">
        <v>100</v>
      </c>
      <c r="L2" s="3" t="n">
        <v>0</v>
      </c>
      <c r="M2" s="3" t="n">
        <v>68.727387</v>
      </c>
      <c r="N2" s="3" t="n">
        <v>-133.532894</v>
      </c>
      <c r="O2" s="3"/>
      <c r="P2"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M23" activeCellId="0" sqref="M23"/>
    </sheetView>
  </sheetViews>
  <sheetFormatPr defaultRowHeight="15"/>
  <cols>
    <col collapsed="false" hidden="false" max="2" min="1" style="6" width="18.2857142857143"/>
    <col collapsed="false" hidden="false" max="3" min="3" style="6" width="19.8520408163265"/>
    <col collapsed="false" hidden="false" max="4" min="4" style="6" width="18.5765306122449"/>
    <col collapsed="false" hidden="false" max="5" min="5" style="6" width="19.4183673469388"/>
    <col collapsed="false" hidden="false" max="7" min="6" style="6" width="17.2857142857143"/>
    <col collapsed="false" hidden="false" max="9" min="8" style="6" width="17.7091836734694"/>
    <col collapsed="false" hidden="false" max="10" min="10" style="6" width="20.5714285714286"/>
    <col collapsed="false" hidden="false" max="11" min="11" style="6" width="17.5765306122449"/>
    <col collapsed="false" hidden="false" max="12" min="12" style="6" width="20.2857142857143"/>
    <col collapsed="false" hidden="false" max="13" min="13" style="6" width="18.7091836734694"/>
    <col collapsed="false" hidden="false" max="1025" min="14" style="6" width="16.2908163265306"/>
  </cols>
  <sheetData>
    <row r="1" customFormat="false" ht="15" hidden="false" customHeight="false" outlineLevel="0" collapsed="false">
      <c r="A1" s="7" t="s">
        <v>20</v>
      </c>
      <c r="B1" s="7" t="s">
        <v>21</v>
      </c>
      <c r="C1" s="7" t="s">
        <v>22</v>
      </c>
      <c r="D1" s="7" t="s">
        <v>23</v>
      </c>
      <c r="E1" s="7" t="s">
        <v>24</v>
      </c>
      <c r="F1" s="7" t="s">
        <v>25</v>
      </c>
      <c r="G1" s="7" t="s">
        <v>26</v>
      </c>
      <c r="H1" s="7" t="s">
        <v>27</v>
      </c>
      <c r="I1" s="7" t="s">
        <v>28</v>
      </c>
      <c r="J1" s="7" t="s">
        <v>29</v>
      </c>
      <c r="K1" s="7" t="s">
        <v>30</v>
      </c>
      <c r="L1" s="8" t="s">
        <v>31</v>
      </c>
      <c r="M1" s="9" t="s">
        <v>32</v>
      </c>
    </row>
    <row r="2" customFormat="false" ht="15" hidden="false" customHeight="false" outlineLevel="0" collapsed="false">
      <c r="A2" s="6" t="n">
        <v>66</v>
      </c>
      <c r="B2" s="0" t="n">
        <v>63</v>
      </c>
      <c r="C2" s="6" t="n">
        <f aca="false">Snowpit!A2-Snowpit!B2</f>
        <v>3</v>
      </c>
      <c r="D2" s="6" t="n">
        <v>-21.5</v>
      </c>
      <c r="E2" s="0" t="n">
        <v>5</v>
      </c>
      <c r="F2" s="6" t="n">
        <f aca="false">((Snowpit!E2-Site!$L$2)/Site!$K$2)*1000</f>
        <v>50</v>
      </c>
      <c r="G2" s="6" t="n">
        <f aca="false">Snowpit!F2*(Snowpit!C2/100)</f>
        <v>1.5</v>
      </c>
      <c r="H2" s="6" t="n">
        <v>34.8635508842673</v>
      </c>
      <c r="I2" s="10" t="s">
        <v>33</v>
      </c>
      <c r="J2" s="11" t="s">
        <v>34</v>
      </c>
      <c r="K2" s="10"/>
      <c r="L2" s="6" t="n">
        <v>1</v>
      </c>
      <c r="M2" s="0"/>
    </row>
    <row r="3" customFormat="false" ht="15" hidden="false" customHeight="false" outlineLevel="0" collapsed="false">
      <c r="A3" s="6" t="n">
        <v>63</v>
      </c>
      <c r="B3" s="0" t="n">
        <v>60</v>
      </c>
      <c r="C3" s="6" t="n">
        <f aca="false">Snowpit!A3-Snowpit!B3</f>
        <v>3</v>
      </c>
      <c r="D3" s="6" t="n">
        <v>-12.6</v>
      </c>
      <c r="E3" s="10" t="n">
        <v>5</v>
      </c>
      <c r="F3" s="6" t="n">
        <f aca="false">((Snowpit!E3-Site!$L$2)/Site!$K$2)*1000</f>
        <v>50</v>
      </c>
      <c r="G3" s="6" t="n">
        <f aca="false">Snowpit!F3*(Snowpit!C3/100)</f>
        <v>1.5</v>
      </c>
      <c r="H3" s="6" t="n">
        <v>31.2588003062763</v>
      </c>
      <c r="I3" s="10" t="s">
        <v>33</v>
      </c>
      <c r="J3" s="11" t="s">
        <v>34</v>
      </c>
      <c r="K3" s="10"/>
      <c r="L3" s="6" t="n">
        <v>1</v>
      </c>
      <c r="M3" s="0"/>
    </row>
    <row r="4" customFormat="false" ht="15" hidden="false" customHeight="false" outlineLevel="0" collapsed="false">
      <c r="A4" s="6" t="n">
        <v>60</v>
      </c>
      <c r="B4" s="0" t="n">
        <v>57</v>
      </c>
      <c r="C4" s="6" t="n">
        <f aca="false">Snowpit!A4-Snowpit!B4</f>
        <v>3</v>
      </c>
      <c r="D4" s="6" t="n">
        <v>-12.2</v>
      </c>
      <c r="E4" s="10" t="n">
        <v>8</v>
      </c>
      <c r="F4" s="6" t="n">
        <f aca="false">((Snowpit!E4-Site!$L$2)/Site!$K$2)*1000</f>
        <v>80</v>
      </c>
      <c r="G4" s="6" t="n">
        <f aca="false">Snowpit!F4*(Snowpit!C4/100)</f>
        <v>2.4</v>
      </c>
      <c r="H4" s="6" t="n">
        <v>30.7721645298388</v>
      </c>
      <c r="I4" s="10" t="s">
        <v>33</v>
      </c>
      <c r="J4" s="11" t="s">
        <v>34</v>
      </c>
      <c r="K4" s="10"/>
      <c r="L4" s="6" t="n">
        <v>1</v>
      </c>
      <c r="M4" s="0"/>
    </row>
    <row r="5" customFormat="false" ht="15" hidden="false" customHeight="false" outlineLevel="0" collapsed="false">
      <c r="A5" s="6" t="n">
        <v>57</v>
      </c>
      <c r="B5" s="0" t="n">
        <v>54</v>
      </c>
      <c r="C5" s="6" t="n">
        <f aca="false">Snowpit!A5-Snowpit!B5</f>
        <v>3</v>
      </c>
      <c r="D5" s="6" t="n">
        <v>-11.7</v>
      </c>
      <c r="E5" s="10" t="n">
        <v>20</v>
      </c>
      <c r="F5" s="6" t="n">
        <f aca="false">((Snowpit!E5-Site!$L$2)/Site!$K$2)*1000</f>
        <v>200</v>
      </c>
      <c r="G5" s="6" t="n">
        <f aca="false">Snowpit!F5*(Snowpit!C5/100)</f>
        <v>6</v>
      </c>
      <c r="H5" s="6" t="n">
        <v>24.2247078873356</v>
      </c>
      <c r="I5" s="10" t="s">
        <v>35</v>
      </c>
      <c r="J5" s="11" t="s">
        <v>36</v>
      </c>
      <c r="K5" s="10"/>
      <c r="L5" s="6" t="n">
        <v>2</v>
      </c>
      <c r="M5" s="0"/>
    </row>
    <row r="6" customFormat="false" ht="15" hidden="false" customHeight="false" outlineLevel="0" collapsed="false">
      <c r="A6" s="6" t="n">
        <v>54</v>
      </c>
      <c r="B6" s="0" t="n">
        <v>51</v>
      </c>
      <c r="C6" s="6" t="n">
        <f aca="false">Snowpit!A6-Snowpit!B6</f>
        <v>3</v>
      </c>
      <c r="D6" s="6" t="n">
        <v>-11.9</v>
      </c>
      <c r="E6" s="10" t="n">
        <v>34</v>
      </c>
      <c r="F6" s="6" t="n">
        <f aca="false">((Snowpit!E6-Site!$L$2)/Site!$K$2)*1000</f>
        <v>340</v>
      </c>
      <c r="G6" s="6" t="n">
        <f aca="false">Snowpit!F6*(Snowpit!C6/100)</f>
        <v>10.2</v>
      </c>
      <c r="H6" s="6" t="n">
        <v>26.8974005208839</v>
      </c>
      <c r="I6" s="10" t="s">
        <v>35</v>
      </c>
      <c r="J6" s="11" t="s">
        <v>36</v>
      </c>
      <c r="K6" s="10"/>
      <c r="L6" s="6" t="n">
        <v>2</v>
      </c>
      <c r="M6" s="0"/>
    </row>
    <row r="7" customFormat="false" ht="15" hidden="false" customHeight="false" outlineLevel="0" collapsed="false">
      <c r="A7" s="6" t="n">
        <v>51</v>
      </c>
      <c r="B7" s="0" t="n">
        <v>48</v>
      </c>
      <c r="C7" s="6" t="n">
        <f aca="false">Snowpit!A7-Snowpit!B7</f>
        <v>3</v>
      </c>
      <c r="D7" s="6" t="n">
        <v>-12</v>
      </c>
      <c r="E7" s="10" t="n">
        <v>36</v>
      </c>
      <c r="F7" s="6" t="n">
        <f aca="false">((Snowpit!E7-Site!$L$2)/Site!$K$2)*1000</f>
        <v>360</v>
      </c>
      <c r="G7" s="6" t="n">
        <f aca="false">Snowpit!F7*(Snowpit!C7/100)</f>
        <v>10.8</v>
      </c>
      <c r="H7" s="6" t="n">
        <v>24.8206982480033</v>
      </c>
      <c r="I7" s="10" t="s">
        <v>35</v>
      </c>
      <c r="J7" s="11" t="s">
        <v>36</v>
      </c>
      <c r="K7" s="0"/>
      <c r="L7" s="6" t="n">
        <v>2</v>
      </c>
      <c r="M7" s="0"/>
    </row>
    <row r="8" customFormat="false" ht="15" hidden="false" customHeight="false" outlineLevel="0" collapsed="false">
      <c r="A8" s="6" t="n">
        <v>48</v>
      </c>
      <c r="B8" s="0" t="n">
        <v>45</v>
      </c>
      <c r="C8" s="6" t="n">
        <f aca="false">Snowpit!A8-Snowpit!B8</f>
        <v>3</v>
      </c>
      <c r="D8" s="6" t="n">
        <v>-12</v>
      </c>
      <c r="E8" s="10" t="n">
        <v>36</v>
      </c>
      <c r="F8" s="6" t="n">
        <f aca="false">((Snowpit!E8-Site!$L$2)/Site!$K$2)*1000</f>
        <v>360</v>
      </c>
      <c r="G8" s="6" t="n">
        <f aca="false">Snowpit!F8*(Snowpit!C8/100)</f>
        <v>10.8</v>
      </c>
      <c r="H8" s="6" t="n">
        <v>24.4220286593048</v>
      </c>
      <c r="I8" s="10" t="s">
        <v>35</v>
      </c>
      <c r="J8" s="11" t="s">
        <v>36</v>
      </c>
      <c r="K8" s="10"/>
      <c r="L8" s="6" t="n">
        <v>2</v>
      </c>
      <c r="M8" s="0"/>
    </row>
    <row r="9" customFormat="false" ht="15" hidden="false" customHeight="false" outlineLevel="0" collapsed="false">
      <c r="A9" s="6" t="n">
        <v>45</v>
      </c>
      <c r="B9" s="0" t="n">
        <v>42</v>
      </c>
      <c r="C9" s="6" t="n">
        <f aca="false">Snowpit!A9-Snowpit!B9</f>
        <v>3</v>
      </c>
      <c r="D9" s="6" t="n">
        <v>-11.9</v>
      </c>
      <c r="E9" s="10" t="n">
        <v>36</v>
      </c>
      <c r="F9" s="6" t="n">
        <f aca="false">((Snowpit!E9-Site!$L$2)/Site!$K$2)*1000</f>
        <v>360</v>
      </c>
      <c r="G9" s="6" t="n">
        <f aca="false">Snowpit!F9*(Snowpit!C9/100)</f>
        <v>10.8</v>
      </c>
      <c r="H9" s="6" t="n">
        <v>21.9576246208219</v>
      </c>
      <c r="I9" s="10" t="s">
        <v>35</v>
      </c>
      <c r="J9" s="11" t="s">
        <v>36</v>
      </c>
      <c r="K9" s="10"/>
      <c r="L9" s="6" t="n">
        <v>2</v>
      </c>
      <c r="M9" s="0"/>
    </row>
    <row r="10" customFormat="false" ht="15" hidden="false" customHeight="false" outlineLevel="0" collapsed="false">
      <c r="A10" s="6" t="n">
        <v>42</v>
      </c>
      <c r="B10" s="0" t="n">
        <v>39</v>
      </c>
      <c r="C10" s="6" t="n">
        <f aca="false">Snowpit!A10-Snowpit!B10</f>
        <v>3</v>
      </c>
      <c r="D10" s="6" t="n">
        <v>-11.7</v>
      </c>
      <c r="E10" s="10" t="n">
        <v>28</v>
      </c>
      <c r="F10" s="6" t="n">
        <f aca="false">((Snowpit!E10-Site!$L$2)/Site!$K$2)*1000</f>
        <v>280</v>
      </c>
      <c r="G10" s="6" t="n">
        <f aca="false">Snowpit!F10*(Snowpit!C10/100)</f>
        <v>8.4</v>
      </c>
      <c r="H10" s="6" t="n">
        <v>20.890524644007</v>
      </c>
      <c r="I10" s="10" t="s">
        <v>37</v>
      </c>
      <c r="J10" s="11" t="s">
        <v>38</v>
      </c>
      <c r="K10" s="10"/>
      <c r="L10" s="6" t="n">
        <v>3</v>
      </c>
      <c r="M10" s="0"/>
    </row>
    <row r="11" customFormat="false" ht="15" hidden="false" customHeight="false" outlineLevel="0" collapsed="false">
      <c r="A11" s="6" t="n">
        <v>39</v>
      </c>
      <c r="B11" s="0" t="n">
        <v>36</v>
      </c>
      <c r="C11" s="6" t="n">
        <f aca="false">Snowpit!A11-Snowpit!B11</f>
        <v>3</v>
      </c>
      <c r="D11" s="6" t="n">
        <v>-11.5</v>
      </c>
      <c r="E11" s="10" t="n">
        <v>28</v>
      </c>
      <c r="F11" s="6" t="n">
        <f aca="false">((Snowpit!E11-Site!$L$2)/Site!$K$2)*1000</f>
        <v>280</v>
      </c>
      <c r="G11" s="6" t="n">
        <f aca="false">Snowpit!F11*(Snowpit!C11/100)</f>
        <v>8.4</v>
      </c>
      <c r="H11" s="6" t="n">
        <v>15.3003760013024</v>
      </c>
      <c r="I11" s="10" t="s">
        <v>37</v>
      </c>
      <c r="J11" s="11" t="s">
        <v>38</v>
      </c>
      <c r="K11" s="10"/>
      <c r="L11" s="6" t="n">
        <v>3</v>
      </c>
      <c r="M11" s="0"/>
    </row>
    <row r="12" customFormat="false" ht="15" hidden="false" customHeight="false" outlineLevel="0" collapsed="false">
      <c r="A12" s="6" t="n">
        <v>36</v>
      </c>
      <c r="B12" s="0" t="n">
        <v>33</v>
      </c>
      <c r="C12" s="6" t="n">
        <f aca="false">Snowpit!A12-Snowpit!B12</f>
        <v>3</v>
      </c>
      <c r="D12" s="6" t="n">
        <v>-11.2</v>
      </c>
      <c r="E12" s="10" t="n">
        <v>29</v>
      </c>
      <c r="F12" s="6" t="n">
        <f aca="false">((Snowpit!E12-Site!$L$2)/Site!$K$2)*1000</f>
        <v>290</v>
      </c>
      <c r="G12" s="6" t="n">
        <f aca="false">Snowpit!F12*(Snowpit!C12/100)</f>
        <v>8.7</v>
      </c>
      <c r="H12" s="6" t="n">
        <v>14.8906479484133</v>
      </c>
      <c r="I12" s="10" t="s">
        <v>37</v>
      </c>
      <c r="J12" s="11" t="s">
        <v>38</v>
      </c>
      <c r="K12" s="10"/>
      <c r="L12" s="6" t="n">
        <v>3</v>
      </c>
      <c r="M12" s="0"/>
    </row>
    <row r="13" customFormat="false" ht="15" hidden="false" customHeight="false" outlineLevel="0" collapsed="false">
      <c r="A13" s="6" t="n">
        <v>33</v>
      </c>
      <c r="B13" s="0" t="n">
        <v>31</v>
      </c>
      <c r="C13" s="6" t="n">
        <f aca="false">Snowpit!A13-Snowpit!B13</f>
        <v>2</v>
      </c>
      <c r="D13" s="6" t="n">
        <v>-10.8</v>
      </c>
      <c r="E13" s="10" t="n">
        <v>29</v>
      </c>
      <c r="F13" s="6" t="n">
        <f aca="false">((Snowpit!E13-Site!$L$2)/Site!$K$2)*1000</f>
        <v>290</v>
      </c>
      <c r="G13" s="6" t="n">
        <f aca="false">Snowpit!F13*(Snowpit!C13/100)</f>
        <v>5.8</v>
      </c>
      <c r="H13" s="6" t="n">
        <v>15.026353918882</v>
      </c>
      <c r="I13" s="10" t="s">
        <v>37</v>
      </c>
      <c r="J13" s="11" t="s">
        <v>38</v>
      </c>
      <c r="K13" s="10"/>
      <c r="L13" s="6" t="n">
        <v>3</v>
      </c>
      <c r="M13" s="0"/>
    </row>
    <row r="14" customFormat="false" ht="15" hidden="false" customHeight="false" outlineLevel="0" collapsed="false">
      <c r="A14" s="6" t="n">
        <v>31</v>
      </c>
      <c r="B14" s="0" t="n">
        <v>30.9</v>
      </c>
      <c r="C14" s="6" t="n">
        <f aca="false">Snowpit!A14-Snowpit!B14</f>
        <v>0.100000000000001</v>
      </c>
      <c r="E14" s="10"/>
      <c r="F14" s="6" t="n">
        <v>909</v>
      </c>
      <c r="G14" s="0"/>
      <c r="H14" s="0"/>
      <c r="I14" s="10" t="s">
        <v>39</v>
      </c>
      <c r="J14" s="11"/>
      <c r="K14" s="10"/>
      <c r="L14" s="6" t="n">
        <v>3</v>
      </c>
      <c r="M14" s="6" t="n">
        <v>0.1</v>
      </c>
    </row>
    <row r="15" customFormat="false" ht="15" hidden="false" customHeight="false" outlineLevel="0" collapsed="false">
      <c r="A15" s="6" t="n">
        <v>30.9</v>
      </c>
      <c r="B15" s="0" t="n">
        <v>27</v>
      </c>
      <c r="C15" s="6" t="n">
        <f aca="false">Snowpit!A15-Snowpit!B15</f>
        <v>3.9</v>
      </c>
      <c r="D15" s="6" t="n">
        <v>-10.3</v>
      </c>
      <c r="E15" s="10" t="n">
        <v>25</v>
      </c>
      <c r="F15" s="6" t="n">
        <f aca="false">((Snowpit!E15-Site!$L$2)/Site!$K$2)*1000</f>
        <v>250</v>
      </c>
      <c r="G15" s="6" t="n">
        <f aca="false">Snowpit!F15*(Snowpit!C15/100)</f>
        <v>9.75</v>
      </c>
      <c r="H15" s="6" t="n">
        <v>8.11254353654868</v>
      </c>
      <c r="I15" s="10" t="s">
        <v>40</v>
      </c>
      <c r="J15" s="11" t="s">
        <v>41</v>
      </c>
      <c r="K15" s="10"/>
      <c r="L15" s="6" t="n">
        <v>3</v>
      </c>
    </row>
    <row r="16" customFormat="false" ht="15" hidden="false" customHeight="false" outlineLevel="0" collapsed="false">
      <c r="A16" s="6" t="n">
        <v>27</v>
      </c>
      <c r="B16" s="0" t="n">
        <v>24</v>
      </c>
      <c r="C16" s="6" t="n">
        <f aca="false">Snowpit!A16-Snowpit!B16</f>
        <v>3</v>
      </c>
      <c r="D16" s="6" t="n">
        <v>-9.9</v>
      </c>
      <c r="E16" s="10" t="n">
        <v>25</v>
      </c>
      <c r="F16" s="6" t="n">
        <f aca="false">((Snowpit!E16-Site!$L$2)/Site!$K$2)*1000</f>
        <v>250</v>
      </c>
      <c r="G16" s="6" t="n">
        <f aca="false">Snowpit!F16*(Snowpit!C16/100)</f>
        <v>7.5</v>
      </c>
      <c r="H16" s="6" t="n">
        <v>9.58405160813732</v>
      </c>
      <c r="I16" s="10" t="s">
        <v>40</v>
      </c>
      <c r="J16" s="11" t="s">
        <v>41</v>
      </c>
      <c r="K16" s="10"/>
      <c r="L16" s="6" t="n">
        <v>3</v>
      </c>
    </row>
    <row r="17" customFormat="false" ht="15" hidden="false" customHeight="false" outlineLevel="0" collapsed="false">
      <c r="A17" s="6" t="n">
        <v>24</v>
      </c>
      <c r="B17" s="0" t="n">
        <v>21</v>
      </c>
      <c r="C17" s="6" t="n">
        <f aca="false">Snowpit!A17-Snowpit!B17</f>
        <v>3</v>
      </c>
      <c r="D17" s="6" t="n">
        <v>-9.3</v>
      </c>
      <c r="E17" s="10" t="n">
        <v>24</v>
      </c>
      <c r="F17" s="6" t="n">
        <f aca="false">((Snowpit!E17-Site!$L$2)/Site!$K$2)*1000</f>
        <v>240</v>
      </c>
      <c r="G17" s="6" t="n">
        <f aca="false">Snowpit!F17*(Snowpit!C17/100)</f>
        <v>7.2</v>
      </c>
      <c r="H17" s="6" t="n">
        <v>10.7491070136082</v>
      </c>
      <c r="I17" s="10" t="s">
        <v>40</v>
      </c>
      <c r="J17" s="11" t="s">
        <v>41</v>
      </c>
      <c r="K17" s="0"/>
      <c r="L17" s="6" t="n">
        <v>3</v>
      </c>
    </row>
    <row r="18" customFormat="false" ht="15" hidden="false" customHeight="false" outlineLevel="0" collapsed="false">
      <c r="A18" s="6" t="n">
        <v>21</v>
      </c>
      <c r="B18" s="0" t="n">
        <v>18</v>
      </c>
      <c r="C18" s="6" t="n">
        <f aca="false">Snowpit!A18-Snowpit!B18</f>
        <v>3</v>
      </c>
      <c r="D18" s="6" t="n">
        <v>-8.7</v>
      </c>
      <c r="E18" s="10" t="n">
        <v>22</v>
      </c>
      <c r="F18" s="6" t="n">
        <f aca="false">((Snowpit!E18-Site!$L$2)/Site!$K$2)*1000</f>
        <v>220</v>
      </c>
      <c r="G18" s="6" t="n">
        <f aca="false">Snowpit!F18*(Snowpit!C18/100)</f>
        <v>6.6</v>
      </c>
      <c r="H18" s="6" t="n">
        <v>7.92576938261083</v>
      </c>
      <c r="I18" s="10" t="s">
        <v>40</v>
      </c>
      <c r="J18" s="11" t="s">
        <v>42</v>
      </c>
      <c r="K18" s="10"/>
      <c r="L18" s="6" t="n">
        <v>3</v>
      </c>
    </row>
    <row r="19" customFormat="false" ht="15" hidden="false" customHeight="false" outlineLevel="0" collapsed="false">
      <c r="A19" s="6" t="n">
        <v>18</v>
      </c>
      <c r="B19" s="0" t="n">
        <v>15</v>
      </c>
      <c r="C19" s="6" t="n">
        <f aca="false">Snowpit!A19-Snowpit!B19</f>
        <v>3</v>
      </c>
      <c r="D19" s="6" t="n">
        <v>-8.2</v>
      </c>
      <c r="E19" s="10" t="n">
        <v>30</v>
      </c>
      <c r="F19" s="6" t="n">
        <f aca="false">((Snowpit!E19-Site!$L$2)/Site!$K$2)*1000</f>
        <v>300</v>
      </c>
      <c r="G19" s="6" t="n">
        <f aca="false">Snowpit!F19*(Snowpit!C19/100)</f>
        <v>9</v>
      </c>
      <c r="H19" s="6" t="n">
        <v>10.1041019802833</v>
      </c>
      <c r="I19" s="10" t="s">
        <v>40</v>
      </c>
      <c r="J19" s="11" t="s">
        <v>42</v>
      </c>
      <c r="K19" s="10"/>
      <c r="L19" s="6" t="n">
        <v>3</v>
      </c>
    </row>
    <row r="20" customFormat="false" ht="15" hidden="false" customHeight="false" outlineLevel="0" collapsed="false">
      <c r="A20" s="6" t="n">
        <v>15</v>
      </c>
      <c r="B20" s="0" t="n">
        <v>12</v>
      </c>
      <c r="C20" s="6" t="n">
        <f aca="false">Snowpit!A20-Snowpit!B20</f>
        <v>3</v>
      </c>
      <c r="D20" s="6" t="n">
        <v>-8.1</v>
      </c>
      <c r="E20" s="10" t="n">
        <v>23</v>
      </c>
      <c r="F20" s="6" t="n">
        <f aca="false">((Snowpit!E20-Site!$L$2)/Site!$K$2)*1000</f>
        <v>230</v>
      </c>
      <c r="G20" s="6" t="n">
        <f aca="false">Snowpit!F20*(Snowpit!C20/100)</f>
        <v>6.9</v>
      </c>
      <c r="H20" s="6" t="n">
        <v>9.38031976265842</v>
      </c>
      <c r="I20" s="10" t="s">
        <v>40</v>
      </c>
      <c r="J20" s="11" t="s">
        <v>42</v>
      </c>
      <c r="K20" s="10"/>
      <c r="L20" s="6" t="n">
        <v>3</v>
      </c>
    </row>
    <row r="21" customFormat="false" ht="15" hidden="false" customHeight="false" outlineLevel="0" collapsed="false">
      <c r="A21" s="6" t="n">
        <v>12</v>
      </c>
      <c r="B21" s="0" t="n">
        <v>9</v>
      </c>
      <c r="C21" s="6" t="n">
        <f aca="false">Snowpit!A21-Snowpit!B21</f>
        <v>3</v>
      </c>
      <c r="D21" s="6" t="n">
        <v>-7.9</v>
      </c>
      <c r="E21" s="10" t="n">
        <v>22</v>
      </c>
      <c r="F21" s="6" t="n">
        <f aca="false">((Snowpit!E21-Site!$L$2)/Site!$K$2)*1000</f>
        <v>220</v>
      </c>
      <c r="G21" s="6" t="n">
        <f aca="false">Snowpit!F21*(Snowpit!C21/100)</f>
        <v>6.6</v>
      </c>
      <c r="H21" s="6" t="n">
        <v>6.93485097302453</v>
      </c>
      <c r="I21" s="10" t="s">
        <v>40</v>
      </c>
      <c r="J21" s="11" t="s">
        <v>42</v>
      </c>
      <c r="K21" s="10"/>
      <c r="L21" s="6" t="n">
        <v>3</v>
      </c>
    </row>
    <row r="22" customFormat="false" ht="15" hidden="false" customHeight="false" outlineLevel="0" collapsed="false">
      <c r="A22" s="6" t="n">
        <v>9</v>
      </c>
      <c r="B22" s="0" t="n">
        <v>6</v>
      </c>
      <c r="C22" s="6" t="n">
        <f aca="false">Snowpit!A22-Snowpit!B22</f>
        <v>3</v>
      </c>
      <c r="D22" s="6" t="n">
        <v>-7.3</v>
      </c>
      <c r="E22" s="10" t="n">
        <v>22</v>
      </c>
      <c r="F22" s="6" t="n">
        <f aca="false">((Snowpit!E22-Site!$L$2)/Site!$K$2)*1000</f>
        <v>220</v>
      </c>
      <c r="G22" s="6" t="n">
        <f aca="false">Snowpit!F22*(Snowpit!C22/100)</f>
        <v>6.6</v>
      </c>
      <c r="H22" s="6" t="n">
        <v>6.41863434755125</v>
      </c>
      <c r="I22" s="10" t="s">
        <v>40</v>
      </c>
      <c r="J22" s="11" t="s">
        <v>42</v>
      </c>
      <c r="K22" s="10"/>
      <c r="L22" s="6" t="n">
        <v>3</v>
      </c>
    </row>
    <row r="23" customFormat="false" ht="15" hidden="false" customHeight="false" outlineLevel="0" collapsed="false">
      <c r="A23" s="6" t="n">
        <v>6</v>
      </c>
      <c r="B23" s="0" t="n">
        <v>3</v>
      </c>
      <c r="C23" s="6" t="n">
        <f aca="false">Snowpit!A23-Snowpit!B23</f>
        <v>3</v>
      </c>
      <c r="D23" s="6" t="n">
        <v>-6.4</v>
      </c>
      <c r="E23" s="10" t="n">
        <v>22</v>
      </c>
      <c r="F23" s="6" t="n">
        <f aca="false">((Snowpit!E23-Site!$L$2)/Site!$K$2)*1000</f>
        <v>220</v>
      </c>
      <c r="G23" s="6" t="n">
        <f aca="false">Snowpit!F23*(Snowpit!C23/100)</f>
        <v>6.6</v>
      </c>
      <c r="H23" s="6" t="n">
        <v>6.58890552763308</v>
      </c>
      <c r="I23" s="10" t="s">
        <v>40</v>
      </c>
      <c r="J23" s="11" t="s">
        <v>42</v>
      </c>
      <c r="K23" s="10"/>
      <c r="L23" s="6" t="n">
        <v>3</v>
      </c>
    </row>
    <row r="24" customFormat="false" ht="15" hidden="false" customHeight="false" outlineLevel="0" collapsed="false">
      <c r="A24" s="6" t="n">
        <v>3</v>
      </c>
      <c r="B24" s="12" t="n">
        <v>0</v>
      </c>
      <c r="C24" s="6" t="n">
        <f aca="false">Snowpit!A24-Snowpit!B24</f>
        <v>3</v>
      </c>
      <c r="D24" s="6" t="n">
        <v>-6</v>
      </c>
      <c r="E24" s="10" t="n">
        <v>22</v>
      </c>
      <c r="F24" s="6" t="n">
        <f aca="false">((Snowpit!E24-Site!$L$2)/Site!$K$2)*1000</f>
        <v>220</v>
      </c>
      <c r="G24" s="6" t="n">
        <f aca="false">Snowpit!F24*(Snowpit!C24/100)</f>
        <v>6.6</v>
      </c>
      <c r="H24" s="6" t="n">
        <v>6.50354925362125</v>
      </c>
      <c r="I24" s="10" t="s">
        <v>40</v>
      </c>
      <c r="J24" s="11" t="s">
        <v>42</v>
      </c>
      <c r="K24" s="10"/>
      <c r="L24" s="6"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8.56632653061224"/>
    <col collapsed="false" hidden="false" max="2" min="2" style="0" width="17.5765306122449"/>
    <col collapsed="false" hidden="false" max="1025" min="3" style="0" width="8.56632653061224"/>
  </cols>
  <sheetData>
    <row r="1" customFormat="false" ht="15" hidden="false" customHeight="false" outlineLevel="0" collapsed="false">
      <c r="A1" s="13" t="s">
        <v>43</v>
      </c>
      <c r="B1" s="14" t="s">
        <v>23</v>
      </c>
      <c r="C1" s="15"/>
    </row>
    <row r="2" customFormat="false" ht="15" hidden="false" customHeight="false" outlineLevel="0" collapsed="false">
      <c r="A2" s="0" t="n">
        <v>66</v>
      </c>
      <c r="B2" s="0" t="n">
        <v>-21.5</v>
      </c>
    </row>
    <row r="3" customFormat="false" ht="15" hidden="false" customHeight="false" outlineLevel="0" collapsed="false">
      <c r="A3" s="0" t="n">
        <v>65</v>
      </c>
      <c r="B3" s="0" t="n">
        <v>-14</v>
      </c>
    </row>
    <row r="4" customFormat="false" ht="15" hidden="false" customHeight="false" outlineLevel="0" collapsed="false">
      <c r="A4" s="0" t="n">
        <v>63</v>
      </c>
      <c r="B4" s="0" t="n">
        <v>-12.6</v>
      </c>
    </row>
    <row r="5" customFormat="false" ht="15" hidden="false" customHeight="false" outlineLevel="0" collapsed="false">
      <c r="A5" s="0" t="n">
        <v>60</v>
      </c>
      <c r="B5" s="0" t="n">
        <v>-12.2</v>
      </c>
    </row>
    <row r="6" customFormat="false" ht="15" hidden="false" customHeight="false" outlineLevel="0" collapsed="false">
      <c r="A6" s="0" t="n">
        <v>57</v>
      </c>
      <c r="B6" s="0" t="n">
        <v>-11.7</v>
      </c>
    </row>
    <row r="7" customFormat="false" ht="15" hidden="false" customHeight="false" outlineLevel="0" collapsed="false">
      <c r="A7" s="0" t="n">
        <v>54</v>
      </c>
      <c r="B7" s="0" t="n">
        <v>-11.9</v>
      </c>
    </row>
    <row r="8" customFormat="false" ht="15" hidden="false" customHeight="false" outlineLevel="0" collapsed="false">
      <c r="A8" s="0" t="n">
        <v>51</v>
      </c>
      <c r="B8" s="0" t="n">
        <v>-12</v>
      </c>
    </row>
    <row r="9" customFormat="false" ht="15" hidden="false" customHeight="false" outlineLevel="0" collapsed="false">
      <c r="A9" s="0" t="n">
        <v>48</v>
      </c>
      <c r="B9" s="0" t="n">
        <v>-12</v>
      </c>
    </row>
    <row r="10" customFormat="false" ht="15" hidden="false" customHeight="false" outlineLevel="0" collapsed="false">
      <c r="A10" s="0" t="n">
        <v>45</v>
      </c>
      <c r="B10" s="0" t="n">
        <v>-11.9</v>
      </c>
    </row>
    <row r="11" customFormat="false" ht="15" hidden="false" customHeight="false" outlineLevel="0" collapsed="false">
      <c r="A11" s="0" t="n">
        <v>42</v>
      </c>
      <c r="B11" s="0" t="n">
        <v>-11.7</v>
      </c>
    </row>
    <row r="12" customFormat="false" ht="15" hidden="false" customHeight="false" outlineLevel="0" collapsed="false">
      <c r="A12" s="0" t="n">
        <v>39</v>
      </c>
      <c r="B12" s="0" t="n">
        <v>-11.5</v>
      </c>
    </row>
    <row r="13" customFormat="false" ht="15" hidden="false" customHeight="false" outlineLevel="0" collapsed="false">
      <c r="A13" s="0" t="n">
        <v>36</v>
      </c>
      <c r="B13" s="0" t="n">
        <v>-11.2</v>
      </c>
    </row>
    <row r="14" customFormat="false" ht="15" hidden="false" customHeight="false" outlineLevel="0" collapsed="false">
      <c r="A14" s="0" t="n">
        <v>33</v>
      </c>
      <c r="B14" s="0" t="n">
        <v>-10.8</v>
      </c>
    </row>
    <row r="15" customFormat="false" ht="15" hidden="false" customHeight="false" outlineLevel="0" collapsed="false">
      <c r="A15" s="0" t="n">
        <v>30</v>
      </c>
      <c r="B15" s="0" t="n">
        <v>-10.3</v>
      </c>
    </row>
    <row r="16" customFormat="false" ht="15" hidden="false" customHeight="false" outlineLevel="0" collapsed="false">
      <c r="A16" s="0" t="n">
        <v>27</v>
      </c>
      <c r="B16" s="0" t="n">
        <v>-9.9</v>
      </c>
    </row>
    <row r="17" customFormat="false" ht="15" hidden="false" customHeight="false" outlineLevel="0" collapsed="false">
      <c r="A17" s="0" t="n">
        <v>24</v>
      </c>
      <c r="B17" s="0" t="n">
        <v>-9.3</v>
      </c>
    </row>
    <row r="18" customFormat="false" ht="15" hidden="false" customHeight="false" outlineLevel="0" collapsed="false">
      <c r="A18" s="0" t="n">
        <v>21</v>
      </c>
      <c r="B18" s="0" t="n">
        <v>-8.7</v>
      </c>
    </row>
    <row r="19" customFormat="false" ht="15" hidden="false" customHeight="false" outlineLevel="0" collapsed="false">
      <c r="A19" s="0" t="n">
        <v>18</v>
      </c>
      <c r="B19" s="0" t="n">
        <v>-8.2</v>
      </c>
    </row>
    <row r="20" customFormat="false" ht="15" hidden="false" customHeight="false" outlineLevel="0" collapsed="false">
      <c r="A20" s="0" t="n">
        <v>15</v>
      </c>
      <c r="B20" s="0" t="n">
        <v>-8.1</v>
      </c>
    </row>
    <row r="21" customFormat="false" ht="15" hidden="false" customHeight="false" outlineLevel="0" collapsed="false">
      <c r="A21" s="0" t="n">
        <v>12</v>
      </c>
      <c r="B21" s="0" t="n">
        <v>-7.9</v>
      </c>
    </row>
    <row r="22" customFormat="false" ht="15" hidden="false" customHeight="false" outlineLevel="0" collapsed="false">
      <c r="A22" s="0" t="n">
        <v>9</v>
      </c>
      <c r="B22" s="0" t="n">
        <v>-7.3</v>
      </c>
    </row>
    <row r="23" customFormat="false" ht="15" hidden="false" customHeight="false" outlineLevel="0" collapsed="false">
      <c r="A23" s="0" t="n">
        <v>6</v>
      </c>
      <c r="B23" s="0" t="n">
        <v>-6.4</v>
      </c>
    </row>
    <row r="24" customFormat="false" ht="15" hidden="false" customHeight="false" outlineLevel="0" collapsed="false">
      <c r="A24" s="0" t="n">
        <v>3</v>
      </c>
      <c r="B24" s="0" t="n">
        <v>-6</v>
      </c>
    </row>
    <row r="25" customFormat="false" ht="15" hidden="false" customHeight="false" outlineLevel="0" collapsed="false">
      <c r="A25" s="0" t="n">
        <v>0</v>
      </c>
      <c r="B25" s="0" t="n">
        <v>-5.3</v>
      </c>
    </row>
    <row r="26" customFormat="false" ht="15" hidden="false" customHeight="false" outlineLevel="0" collapsed="false">
      <c r="A26" s="0" t="n">
        <v>-1</v>
      </c>
      <c r="B26" s="0" t="n">
        <v>-5</v>
      </c>
    </row>
    <row r="27" customFormat="false" ht="15" hidden="false" customHeight="false" outlineLevel="0" collapsed="false">
      <c r="A27" s="0" t="n">
        <v>-4</v>
      </c>
      <c r="B27" s="0" t="n">
        <v>-4.8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5"/>
  <cols>
    <col collapsed="false" hidden="false" max="1" min="1" style="0" width="15.5714285714286"/>
    <col collapsed="false" hidden="false" max="2" min="2" style="0" width="30.7040816326531"/>
    <col collapsed="false" hidden="false" max="3" min="3" style="0" width="30.1377551020408"/>
    <col collapsed="false" hidden="false" max="4" min="4" style="0" width="13.7040816326531"/>
    <col collapsed="false" hidden="false" max="5" min="5" style="0" width="20.7091836734694"/>
    <col collapsed="false" hidden="false" max="6" min="6" style="0" width="20.2857142857143"/>
    <col collapsed="false" hidden="false" max="7" min="7" style="0" width="16.4234693877551"/>
    <col collapsed="false" hidden="false" max="8" min="8" style="0" width="14.1479591836735"/>
    <col collapsed="false" hidden="false" max="9" min="9" style="0" width="11.2857142857143"/>
    <col collapsed="false" hidden="false" max="1025" min="10" style="0" width="10.5765306122449"/>
  </cols>
  <sheetData>
    <row r="1" s="13" customFormat="true" ht="15" hidden="false" customHeight="false" outlineLevel="0" collapsed="false">
      <c r="A1" s="13" t="s">
        <v>44</v>
      </c>
      <c r="B1" s="13" t="s">
        <v>45</v>
      </c>
      <c r="C1" s="13" t="s">
        <v>46</v>
      </c>
      <c r="D1" s="13" t="s">
        <v>47</v>
      </c>
      <c r="E1" s="13" t="s">
        <v>48</v>
      </c>
      <c r="F1" s="13" t="s">
        <v>49</v>
      </c>
      <c r="G1" s="13" t="s">
        <v>50</v>
      </c>
      <c r="H1" s="13" t="s">
        <v>51</v>
      </c>
      <c r="I1" s="13" t="s">
        <v>52</v>
      </c>
    </row>
    <row r="2" customFormat="false" ht="15" hidden="false" customHeight="false" outlineLevel="0" collapsed="false">
      <c r="A2" s="0" t="s">
        <v>53</v>
      </c>
      <c r="B2" s="0" t="n">
        <v>309</v>
      </c>
      <c r="D2" s="0" t="n">
        <v>66</v>
      </c>
      <c r="E2" s="0" t="n">
        <v>552</v>
      </c>
      <c r="G2" s="0" t="n">
        <v>41.6794097714559</v>
      </c>
      <c r="H2" s="0" t="n">
        <v>34.8635508842673</v>
      </c>
      <c r="I2" s="0" t="n">
        <v>0.0938383365923574</v>
      </c>
    </row>
    <row r="3" customFormat="false" ht="15" hidden="false" customHeight="false" outlineLevel="0" collapsed="false">
      <c r="A3" s="0" t="s">
        <v>54</v>
      </c>
      <c r="B3" s="0" t="n">
        <v>360</v>
      </c>
      <c r="D3" s="0" t="n">
        <v>63</v>
      </c>
      <c r="E3" s="0" t="n">
        <v>538</v>
      </c>
      <c r="G3" s="0" t="n">
        <v>39.682967217904</v>
      </c>
      <c r="H3" s="0" t="n">
        <v>31.2588003062763</v>
      </c>
      <c r="I3" s="0" t="n">
        <v>0.104659730719921</v>
      </c>
    </row>
    <row r="4" customFormat="false" ht="15" hidden="false" customHeight="false" outlineLevel="0" collapsed="false">
      <c r="A4" s="0" t="s">
        <v>55</v>
      </c>
      <c r="B4" s="0" t="n">
        <v>460</v>
      </c>
      <c r="D4" s="0" t="n">
        <v>60</v>
      </c>
      <c r="E4" s="0" t="n">
        <v>536</v>
      </c>
      <c r="G4" s="0" t="n">
        <v>39.3951464988493</v>
      </c>
      <c r="H4" s="0" t="n">
        <v>30.7721645298388</v>
      </c>
      <c r="I4" s="0" t="n">
        <v>0.106314835913163</v>
      </c>
    </row>
    <row r="5" customFormat="false" ht="15" hidden="false" customHeight="false" outlineLevel="0" collapsed="false">
      <c r="A5" s="0" t="s">
        <v>56</v>
      </c>
      <c r="B5" s="0" t="n">
        <v>685</v>
      </c>
      <c r="D5" s="0" t="n">
        <v>57</v>
      </c>
      <c r="E5" s="0" t="n">
        <v>506</v>
      </c>
      <c r="G5" s="0" t="n">
        <v>34.9974840858117</v>
      </c>
      <c r="H5" s="0" t="n">
        <v>24.2247078873356</v>
      </c>
      <c r="I5" s="0" t="n">
        <v>0.135049621151179</v>
      </c>
    </row>
    <row r="6" customFormat="false" ht="15" hidden="false" customHeight="false" outlineLevel="0" collapsed="false">
      <c r="A6" s="0" t="s">
        <v>57</v>
      </c>
      <c r="B6" s="0" t="n">
        <v>928</v>
      </c>
      <c r="D6" s="0" t="n">
        <v>54</v>
      </c>
      <c r="E6" s="0" t="n">
        <v>519</v>
      </c>
      <c r="G6" s="0" t="n">
        <v>36.9218172575301</v>
      </c>
      <c r="H6" s="0" t="n">
        <v>26.8974005208839</v>
      </c>
      <c r="I6" s="0" t="n">
        <v>0.121630252713178</v>
      </c>
    </row>
    <row r="7" customFormat="false" ht="15" hidden="false" customHeight="false" outlineLevel="0" collapsed="false">
      <c r="D7" s="0" t="n">
        <v>51</v>
      </c>
      <c r="E7" s="0" t="n">
        <v>509</v>
      </c>
      <c r="G7" s="0" t="n">
        <v>35.4441317233165</v>
      </c>
      <c r="H7" s="0" t="n">
        <v>24.8206982480033</v>
      </c>
      <c r="I7" s="0" t="n">
        <v>0.131806832748786</v>
      </c>
    </row>
    <row r="8" customFormat="false" ht="15" hidden="false" customHeight="false" outlineLevel="0" collapsed="false">
      <c r="D8" s="0" t="n">
        <v>48</v>
      </c>
      <c r="E8" s="0" t="n">
        <v>507</v>
      </c>
      <c r="G8" s="0" t="n">
        <v>35.1465390544579</v>
      </c>
      <c r="H8" s="0" t="n">
        <v>24.4220286593048</v>
      </c>
      <c r="I8" s="0" t="n">
        <v>0.13395847119507</v>
      </c>
    </row>
    <row r="9" customFormat="false" ht="15" hidden="false" customHeight="false" outlineLevel="0" collapsed="false">
      <c r="D9" s="0" t="n">
        <v>45</v>
      </c>
      <c r="E9" s="0" t="n">
        <v>494</v>
      </c>
      <c r="G9" s="0" t="n">
        <v>33.1952741448866</v>
      </c>
      <c r="H9" s="0" t="n">
        <v>21.9576246208219</v>
      </c>
      <c r="I9" s="0" t="n">
        <v>0.148993239440861</v>
      </c>
    </row>
    <row r="10" customFormat="false" ht="15" hidden="false" customHeight="false" outlineLevel="0" collapsed="false">
      <c r="D10" s="0" t="n">
        <v>42</v>
      </c>
      <c r="E10" s="0" t="n">
        <v>488</v>
      </c>
      <c r="G10" s="0" t="n">
        <v>32.2846993200759</v>
      </c>
      <c r="H10" s="0" t="n">
        <v>20.890524644007</v>
      </c>
      <c r="I10" s="0" t="n">
        <v>0.156603899539746</v>
      </c>
    </row>
    <row r="11" customFormat="false" ht="15" hidden="false" customHeight="false" outlineLevel="0" collapsed="false">
      <c r="D11" s="0" t="n">
        <v>39</v>
      </c>
      <c r="E11" s="0" t="n">
        <v>452</v>
      </c>
      <c r="G11" s="0" t="n">
        <v>26.6851364973774</v>
      </c>
      <c r="H11" s="0" t="n">
        <v>15.3003760013024</v>
      </c>
      <c r="I11" s="0" t="n">
        <v>0.213820733712961</v>
      </c>
    </row>
    <row r="12" customFormat="false" ht="15" hidden="false" customHeight="false" outlineLevel="0" collapsed="false">
      <c r="D12" s="0" t="n">
        <v>36</v>
      </c>
      <c r="E12" s="0" t="n">
        <v>449</v>
      </c>
      <c r="G12" s="0" t="n">
        <v>26.2077456307025</v>
      </c>
      <c r="H12" s="0" t="n">
        <v>14.8906479484133</v>
      </c>
      <c r="I12" s="0" t="n">
        <v>0.219704181713011</v>
      </c>
    </row>
    <row r="13" customFormat="false" ht="15" hidden="false" customHeight="false" outlineLevel="0" collapsed="false">
      <c r="D13" s="0" t="n">
        <v>33</v>
      </c>
      <c r="E13" s="0" t="n">
        <v>450</v>
      </c>
      <c r="G13" s="0" t="n">
        <v>26.3670631533283</v>
      </c>
      <c r="H13" s="0" t="n">
        <v>15.026353918882</v>
      </c>
      <c r="I13" s="0" t="n">
        <v>0.217719989848746</v>
      </c>
    </row>
    <row r="14" customFormat="false" ht="15" hidden="false" customHeight="false" outlineLevel="0" collapsed="false">
      <c r="D14" s="0" t="n">
        <v>30</v>
      </c>
      <c r="E14" s="0" t="n">
        <v>389</v>
      </c>
      <c r="G14" s="0" t="n">
        <v>16.2960708595453</v>
      </c>
      <c r="H14" s="0" t="n">
        <v>8.11254353654868</v>
      </c>
      <c r="I14" s="0" t="n">
        <v>0.403269037379425</v>
      </c>
    </row>
    <row r="15" customFormat="false" ht="15" hidden="false" customHeight="false" outlineLevel="0" collapsed="false">
      <c r="D15" s="0" t="n">
        <v>27</v>
      </c>
      <c r="E15" s="0" t="n">
        <v>404</v>
      </c>
      <c r="G15" s="0" t="n">
        <v>18.8403672348379</v>
      </c>
      <c r="H15" s="0" t="n">
        <v>9.58405160813732</v>
      </c>
      <c r="I15" s="0" t="n">
        <v>0.341352254395726</v>
      </c>
    </row>
    <row r="16" customFormat="false" ht="15" hidden="false" customHeight="false" outlineLevel="0" collapsed="false">
      <c r="D16" s="0" t="n">
        <v>24</v>
      </c>
      <c r="E16" s="0" t="n">
        <v>415</v>
      </c>
      <c r="G16" s="0" t="n">
        <v>20.6776389915528</v>
      </c>
      <c r="H16" s="0" t="n">
        <v>10.7491070136082</v>
      </c>
      <c r="I16" s="0" t="n">
        <v>0.304354363440697</v>
      </c>
    </row>
    <row r="17" customFormat="false" ht="15" hidden="false" customHeight="false" outlineLevel="0" collapsed="false">
      <c r="D17" s="0" t="n">
        <v>21</v>
      </c>
      <c r="E17" s="0" t="n">
        <v>387</v>
      </c>
      <c r="G17" s="0" t="n">
        <v>15.9533965836698</v>
      </c>
      <c r="H17" s="0" t="n">
        <v>7.92576938261083</v>
      </c>
      <c r="I17" s="0" t="n">
        <v>0.412772245160252</v>
      </c>
    </row>
    <row r="18" customFormat="false" ht="15" hidden="false" customHeight="false" outlineLevel="0" collapsed="false">
      <c r="D18" s="0" t="n">
        <v>18</v>
      </c>
      <c r="E18" s="0" t="n">
        <v>409</v>
      </c>
      <c r="G18" s="0" t="n">
        <v>19.6784590686924</v>
      </c>
      <c r="H18" s="0" t="n">
        <v>10.1041019802833</v>
      </c>
      <c r="I18" s="0" t="n">
        <v>0.323783115913379</v>
      </c>
    </row>
    <row r="19" customFormat="false" ht="15" hidden="false" customHeight="false" outlineLevel="0" collapsed="false">
      <c r="D19" s="0" t="n">
        <v>15</v>
      </c>
      <c r="E19" s="0" t="n">
        <v>402</v>
      </c>
      <c r="G19" s="0" t="n">
        <v>18.5037374090248</v>
      </c>
      <c r="H19" s="0" t="n">
        <v>9.38031976265842</v>
      </c>
      <c r="I19" s="0" t="n">
        <v>0.348766108774472</v>
      </c>
    </row>
    <row r="20" customFormat="false" ht="15" hidden="false" customHeight="false" outlineLevel="0" collapsed="false">
      <c r="D20" s="0" t="n">
        <v>12</v>
      </c>
      <c r="E20" s="0" t="n">
        <v>376</v>
      </c>
      <c r="G20" s="0" t="n">
        <v>14.0540684729807</v>
      </c>
      <c r="H20" s="0" t="n">
        <v>6.93485097302453</v>
      </c>
      <c r="I20" s="0" t="n">
        <v>0.471753125684809</v>
      </c>
    </row>
    <row r="21" customFormat="false" ht="15" hidden="false" customHeight="false" outlineLevel="0" collapsed="false">
      <c r="D21" s="0" t="n">
        <v>9</v>
      </c>
      <c r="E21" s="0" t="n">
        <v>370</v>
      </c>
      <c r="G21" s="0" t="n">
        <v>13.0075594314252</v>
      </c>
      <c r="H21" s="0" t="n">
        <v>6.41863434755125</v>
      </c>
      <c r="I21" s="0" t="n">
        <v>0.509693720741512</v>
      </c>
    </row>
    <row r="22" customFormat="false" ht="15" hidden="false" customHeight="false" outlineLevel="0" collapsed="false">
      <c r="D22" s="0" t="n">
        <v>6</v>
      </c>
      <c r="E22" s="0" t="n">
        <v>372</v>
      </c>
      <c r="G22" s="0" t="n">
        <v>13.3572254374074</v>
      </c>
      <c r="H22" s="0" t="n">
        <v>6.58890552763308</v>
      </c>
      <c r="I22" s="0" t="n">
        <v>0.496522162741934</v>
      </c>
    </row>
    <row r="23" customFormat="false" ht="15" hidden="false" customHeight="false" outlineLevel="0" collapsed="false">
      <c r="D23" s="0" t="n">
        <v>3</v>
      </c>
      <c r="E23" s="0" t="n">
        <v>371</v>
      </c>
      <c r="G23" s="0" t="n">
        <v>13.1824963582999</v>
      </c>
      <c r="H23" s="0" t="n">
        <v>6.50354925362125</v>
      </c>
      <c r="I23" s="0" t="n">
        <v>0.503038801599147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1" min="1" style="0" width="10.5765306122449"/>
    <col collapsed="false" hidden="false" max="2" min="2" style="0" width="15.8571428571429"/>
    <col collapsed="false" hidden="false" max="1025" min="3" style="0" width="10.5765306122449"/>
  </cols>
  <sheetData>
    <row r="1" s="13" customFormat="true" ht="15" hidden="false" customHeight="false" outlineLevel="0" collapsed="false">
      <c r="A1" s="13" t="s">
        <v>58</v>
      </c>
      <c r="B1" s="13" t="s">
        <v>59</v>
      </c>
      <c r="C1" s="13" t="s">
        <v>60</v>
      </c>
      <c r="D1" s="13" t="s">
        <v>61</v>
      </c>
      <c r="E1" s="13" t="s">
        <v>62</v>
      </c>
      <c r="F1" s="13" t="s">
        <v>63</v>
      </c>
      <c r="G1" s="13" t="s">
        <v>64</v>
      </c>
      <c r="H1" s="13" t="s">
        <v>65</v>
      </c>
      <c r="I1" s="13" t="s">
        <v>66</v>
      </c>
      <c r="J1" s="13" t="s">
        <v>67</v>
      </c>
    </row>
    <row r="2" customFormat="false" ht="15" hidden="false" customHeight="false" outlineLevel="0" collapsed="false">
      <c r="A2" s="0" t="n">
        <v>55</v>
      </c>
      <c r="B2" s="16" t="n">
        <v>0.899305555555556</v>
      </c>
      <c r="E2" s="0" t="n">
        <v>199.06979245283</v>
      </c>
      <c r="F2" s="0" t="n">
        <v>236.133339622641</v>
      </c>
      <c r="G2" s="0" t="n">
        <v>170.75079245283</v>
      </c>
      <c r="H2" s="0" t="n">
        <v>188.579566037736</v>
      </c>
    </row>
    <row r="3" customFormat="false" ht="15" hidden="false" customHeight="false" outlineLevel="0" collapsed="false">
      <c r="A3" s="0" t="n">
        <v>55</v>
      </c>
      <c r="B3" s="16" t="n">
        <v>0.906944444444444</v>
      </c>
      <c r="E3" s="0" t="n">
        <v>200.589170212766</v>
      </c>
      <c r="F3" s="0" t="n">
        <v>231.203446808511</v>
      </c>
      <c r="G3" s="0" t="n">
        <v>165.166106382979</v>
      </c>
      <c r="H3" s="0" t="n">
        <v>182.780063829787</v>
      </c>
    </row>
    <row r="4" customFormat="false" ht="15" hidden="false" customHeight="false" outlineLevel="0" collapsed="false">
      <c r="A4" s="0" t="n">
        <v>55</v>
      </c>
      <c r="B4" s="16" t="n">
        <v>0.911805555555556</v>
      </c>
      <c r="E4" s="0" t="n">
        <v>198.13826</v>
      </c>
      <c r="F4" s="0" t="n">
        <v>229.6792</v>
      </c>
      <c r="G4" s="0" t="n">
        <v>164.5449</v>
      </c>
      <c r="H4" s="0" t="n">
        <v>188.73082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025" min="1" style="0" width="8.56632653061224"/>
  </cols>
  <sheetData>
    <row r="1" customFormat="false" ht="15" hidden="false" customHeight="false" outlineLevel="0" collapsed="false">
      <c r="A1" s="0" t="s">
        <v>68</v>
      </c>
    </row>
    <row r="3" customFormat="false" ht="15" hidden="false" customHeight="false" outlineLevel="0" collapsed="false">
      <c r="A3" s="0" t="s">
        <v>69</v>
      </c>
    </row>
    <row r="5" customFormat="false" ht="15" hidden="false" customHeight="false" outlineLevel="0" collapsed="false">
      <c r="A5" s="0" t="s">
        <v>70</v>
      </c>
    </row>
    <row r="7" customFormat="false" ht="15" hidden="false" customHeight="false" outlineLevel="0" collapsed="false">
      <c r="A7" s="0" t="s">
        <v>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8" activeCellId="0" sqref="J18"/>
    </sheetView>
  </sheetViews>
  <sheetFormatPr defaultRowHeight="15"/>
  <cols>
    <col collapsed="false" hidden="false" max="7" min="1" style="0" width="10.5765306122449"/>
    <col collapsed="false" hidden="false" max="8" min="8" style="0" width="15.8571428571429"/>
    <col collapsed="false" hidden="false" max="9" min="9" style="0" width="9.85204081632653"/>
    <col collapsed="false" hidden="false" max="1025" min="10" style="0" width="10.5765306122449"/>
  </cols>
  <sheetData>
    <row r="1" customFormat="false" ht="15" hidden="false" customHeight="false" outlineLevel="0" collapsed="false">
      <c r="A1" s="1" t="s">
        <v>72</v>
      </c>
      <c r="B1" s="1"/>
      <c r="C1" s="1"/>
      <c r="D1" s="1"/>
      <c r="E1" s="1"/>
      <c r="F1" s="1"/>
      <c r="G1" s="1"/>
      <c r="H1" s="1"/>
      <c r="I1" s="1"/>
    </row>
    <row r="2" customFormat="false" ht="95.45" hidden="false" customHeight="true" outlineLevel="0" collapsed="false">
      <c r="A2" s="17" t="s">
        <v>73</v>
      </c>
      <c r="B2" s="17"/>
      <c r="C2" s="17"/>
      <c r="D2" s="17"/>
      <c r="E2" s="17"/>
      <c r="F2" s="17"/>
      <c r="G2" s="17"/>
      <c r="H2" s="17"/>
      <c r="I2" s="17"/>
    </row>
    <row r="3" customFormat="false" ht="15" hidden="false" customHeight="false" outlineLevel="0" collapsed="false">
      <c r="A3" s="18"/>
      <c r="B3" s="19"/>
      <c r="C3" s="19"/>
      <c r="D3" s="19"/>
      <c r="E3" s="19"/>
      <c r="F3" s="19"/>
      <c r="G3" s="19"/>
      <c r="H3" s="19"/>
      <c r="I3" s="19"/>
    </row>
    <row r="4" customFormat="false" ht="15" hidden="false" customHeight="false" outlineLevel="0" collapsed="false">
      <c r="A4" s="1" t="s">
        <v>74</v>
      </c>
      <c r="B4" s="1"/>
      <c r="C4" s="1"/>
      <c r="D4" s="1"/>
      <c r="E4" s="1"/>
      <c r="F4" s="1"/>
      <c r="G4" s="1"/>
      <c r="H4" s="1"/>
      <c r="I4" s="1"/>
    </row>
    <row r="5" customFormat="false" ht="15" hidden="false" customHeight="false" outlineLevel="0" collapsed="false">
      <c r="A5" s="1" t="s">
        <v>75</v>
      </c>
      <c r="B5" s="1"/>
      <c r="C5" s="1"/>
      <c r="D5" s="1"/>
      <c r="E5" s="19"/>
      <c r="F5" s="19"/>
      <c r="G5" s="19"/>
      <c r="H5" s="19"/>
      <c r="I5" s="19"/>
    </row>
    <row r="6" customFormat="false" ht="123" hidden="false" customHeight="true" outlineLevel="0" collapsed="false">
      <c r="A6" s="17" t="s">
        <v>76</v>
      </c>
      <c r="B6" s="17"/>
      <c r="C6" s="17"/>
      <c r="D6" s="17"/>
      <c r="E6" s="19"/>
      <c r="F6" s="19"/>
      <c r="G6" s="19"/>
      <c r="H6" s="19"/>
      <c r="I6" s="19"/>
    </row>
    <row r="7" customFormat="false" ht="15" hidden="false" customHeight="false" outlineLevel="0" collapsed="false">
      <c r="A7" s="20"/>
      <c r="B7" s="19"/>
      <c r="C7" s="19"/>
      <c r="D7" s="19"/>
      <c r="E7" s="19"/>
      <c r="F7" s="19"/>
      <c r="G7" s="19"/>
      <c r="H7" s="19"/>
      <c r="I7" s="19"/>
    </row>
    <row r="8" customFormat="false" ht="15" hidden="false" customHeight="false" outlineLevel="0" collapsed="false">
      <c r="A8" s="1" t="s">
        <v>77</v>
      </c>
      <c r="B8" s="1"/>
      <c r="C8" s="1"/>
      <c r="D8" s="1"/>
      <c r="E8" s="19"/>
      <c r="F8" s="19"/>
      <c r="G8" s="19"/>
      <c r="H8" s="19"/>
      <c r="I8" s="19"/>
    </row>
    <row r="9" customFormat="false" ht="163.5" hidden="false" customHeight="true" outlineLevel="0" collapsed="false">
      <c r="A9" s="21" t="s">
        <v>78</v>
      </c>
      <c r="B9" s="21"/>
      <c r="C9" s="21"/>
      <c r="D9" s="21"/>
      <c r="E9" s="19"/>
      <c r="F9" s="19"/>
      <c r="G9" s="19"/>
      <c r="H9" s="19"/>
      <c r="I9" s="19"/>
    </row>
    <row r="10" customFormat="false" ht="15" hidden="false" customHeight="false" outlineLevel="0" collapsed="false">
      <c r="A10" s="22"/>
      <c r="B10" s="22"/>
      <c r="C10" s="22"/>
      <c r="D10" s="22"/>
      <c r="E10" s="22"/>
      <c r="F10" s="22"/>
      <c r="G10" s="22"/>
      <c r="H10" s="22"/>
      <c r="I10" s="22"/>
    </row>
    <row r="11" customFormat="false" ht="15" hidden="false" customHeight="false" outlineLevel="0" collapsed="false">
      <c r="A11" s="22" t="s">
        <v>79</v>
      </c>
      <c r="B11" s="22"/>
      <c r="C11" s="22"/>
      <c r="D11" s="22"/>
      <c r="E11" s="22"/>
      <c r="F11" s="22"/>
      <c r="G11" s="22"/>
      <c r="H11" s="22"/>
      <c r="I11" s="22"/>
    </row>
    <row r="12" customFormat="false" ht="15" hidden="false" customHeight="false" outlineLevel="0" collapsed="false">
      <c r="A12" s="23" t="s">
        <v>37</v>
      </c>
      <c r="B12" s="24" t="s">
        <v>35</v>
      </c>
      <c r="C12" s="24" t="s">
        <v>40</v>
      </c>
      <c r="D12" s="24" t="s">
        <v>80</v>
      </c>
      <c r="E12" s="24" t="s">
        <v>81</v>
      </c>
      <c r="F12" s="24" t="s">
        <v>82</v>
      </c>
      <c r="G12" s="24" t="s">
        <v>83</v>
      </c>
      <c r="H12" s="24" t="s">
        <v>84</v>
      </c>
      <c r="I12" s="25" t="s">
        <v>33</v>
      </c>
    </row>
    <row r="13" customFormat="false" ht="15" hidden="false" customHeight="false" outlineLevel="0" collapsed="false">
      <c r="A13" s="26" t="s">
        <v>85</v>
      </c>
      <c r="B13" s="27" t="s">
        <v>86</v>
      </c>
      <c r="C13" s="27" t="s">
        <v>87</v>
      </c>
      <c r="D13" s="27" t="s">
        <v>88</v>
      </c>
      <c r="E13" s="27" t="s">
        <v>89</v>
      </c>
      <c r="F13" s="27" t="s">
        <v>90</v>
      </c>
      <c r="G13" s="27" t="s">
        <v>91</v>
      </c>
      <c r="H13" s="27" t="s">
        <v>92</v>
      </c>
      <c r="I13" s="28" t="s">
        <v>93</v>
      </c>
    </row>
    <row r="15" customFormat="false" ht="15" hidden="false" customHeight="false" outlineLevel="0" collapsed="false">
      <c r="A15" s="3" t="s">
        <v>94</v>
      </c>
      <c r="B15" s="3"/>
      <c r="C15" s="3"/>
      <c r="D15" s="3"/>
      <c r="E15" s="3"/>
      <c r="F15" s="3"/>
      <c r="G15" s="3"/>
      <c r="H15" s="3"/>
    </row>
    <row r="16" customFormat="false" ht="15" hidden="false" customHeight="false" outlineLevel="0" collapsed="false">
      <c r="A16" s="29" t="s">
        <v>95</v>
      </c>
      <c r="B16" s="30" t="s">
        <v>96</v>
      </c>
      <c r="C16" s="30" t="s">
        <v>97</v>
      </c>
      <c r="D16" s="30" t="s">
        <v>98</v>
      </c>
      <c r="E16" s="30" t="s">
        <v>99</v>
      </c>
      <c r="F16" s="30" t="s">
        <v>100</v>
      </c>
      <c r="G16" s="30" t="s">
        <v>101</v>
      </c>
      <c r="H16" s="31" t="s">
        <v>102</v>
      </c>
    </row>
    <row r="17" customFormat="false" ht="15" hidden="false" customHeight="false" outlineLevel="0" collapsed="false">
      <c r="A17" s="32" t="s">
        <v>103</v>
      </c>
      <c r="B17" s="33" t="s">
        <v>104</v>
      </c>
      <c r="C17" s="33" t="s">
        <v>105</v>
      </c>
      <c r="D17" s="33" t="s">
        <v>106</v>
      </c>
      <c r="E17" s="33" t="s">
        <v>107</v>
      </c>
      <c r="F17" s="33" t="s">
        <v>108</v>
      </c>
      <c r="G17" s="33" t="s">
        <v>109</v>
      </c>
      <c r="H17" s="34" t="s">
        <v>110</v>
      </c>
    </row>
  </sheetData>
  <mergeCells count="9">
    <mergeCell ref="A1:I1"/>
    <mergeCell ref="A2:I2"/>
    <mergeCell ref="A4:I4"/>
    <mergeCell ref="A5:D5"/>
    <mergeCell ref="A6:D6"/>
    <mergeCell ref="A8:D8"/>
    <mergeCell ref="A9:D9"/>
    <mergeCell ref="A11:I11"/>
    <mergeCell ref="A15:H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TotalTime>
  <Application>LibreOffice/4.3.7.2$Linux_X86_64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administrateur</dc:creator>
  <dc:language>en-CA</dc:language>
  <cp:lastModifiedBy>melody.sandells </cp:lastModifiedBy>
  <dcterms:modified xsi:type="dcterms:W3CDTF">2018-11-29T10:40:49Z</dcterms:modified>
  <cp:revision>20</cp:revision>
</cp:coreProperties>
</file>