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ite" sheetId="1" state="visible" r:id="rId2"/>
    <sheet name="Snowpit" sheetId="2" state="visible" r:id="rId3"/>
    <sheet name="température" sheetId="3" state="visible" r:id="rId4"/>
    <sheet name="Iris 3" sheetId="4" state="visible" r:id="rId5"/>
    <sheet name="SBR" sheetId="5" state="visible" r:id="rId6"/>
    <sheet name="Remarques" sheetId="6" state="visible" r:id="rId7"/>
    <sheet name="Legend" sheetId="7" state="visible" r:id="rId8"/>
  </sheets>
  <calcPr iterateCount="100" refMode="A1" iterate="false" iterateDelta="0.0001"/>
</workbook>
</file>

<file path=xl/sharedStrings.xml><?xml version="1.0" encoding="utf-8"?>
<sst xmlns="http://schemas.openxmlformats.org/spreadsheetml/2006/main" count="139" uniqueCount="121">
  <si>
    <t>Flag (SP*)</t>
  </si>
  <si>
    <t>Date  (JJ/MM/AAAA)</t>
  </si>
  <si>
    <t>Time(local) (hh:mm)</t>
  </si>
  <si>
    <t>Operateurs</t>
  </si>
  <si>
    <t>Météo</t>
  </si>
  <si>
    <t>Air Temperature (°C)</t>
  </si>
  <si>
    <t>Surface Temperature (°C)</t>
  </si>
  <si>
    <t>Soil Temperature (°C)</t>
  </si>
  <si>
    <t>Thickness (cm)</t>
  </si>
  <si>
    <t>SWE (automatic)</t>
  </si>
  <si>
    <t>Volume pelle densité (cm³)</t>
  </si>
  <si>
    <t>poids ziploc ou pelle (g)</t>
  </si>
  <si>
    <t>Latitude (° nord)</t>
  </si>
  <si>
    <t>Longitude (° est)</t>
  </si>
  <si>
    <t>Altitude (m)</t>
  </si>
  <si>
    <t> Pixel ID (OSSA)</t>
  </si>
  <si>
    <t>A10S</t>
  </si>
  <si>
    <t>19/03/2018</t>
  </si>
  <si>
    <t>Alain Royer, Celine Vargel</t>
  </si>
  <si>
    <t>beau</t>
  </si>
  <si>
    <t>Htop (cm)</t>
  </si>
  <si>
    <t>Hbottom (cm)</t>
  </si>
  <si>
    <t>Thickness(cm)</t>
  </si>
  <si>
    <t>Temperature (°C)</t>
  </si>
  <si>
    <t>Weight (g)</t>
  </si>
  <si>
    <t>Density (g m-3)</t>
  </si>
  <si>
    <t>SWE (mm)</t>
  </si>
  <si>
    <t>SSA</t>
  </si>
  <si>
    <t>Grain type</t>
  </si>
  <si>
    <t>Diameter(visual)(mm)</t>
  </si>
  <si>
    <t>Manual Density</t>
  </si>
  <si>
    <t> layer ID - 1 (top - FS) 2 (middle - WS) 3 (bottom - H/IH/DH) </t>
  </si>
  <si>
    <t>ice lens thickness</t>
  </si>
  <si>
    <t>PP</t>
  </si>
  <si>
    <t>1</t>
  </si>
  <si>
    <t>R </t>
  </si>
  <si>
    <t>0.5</t>
  </si>
  <si>
    <t>R</t>
  </si>
  <si>
    <t>DH+F</t>
  </si>
  <si>
    <t>3</t>
  </si>
  <si>
    <t>regel</t>
  </si>
  <si>
    <t>4</t>
  </si>
  <si>
    <t>H (cm)</t>
  </si>
  <si>
    <t>28</t>
  </si>
  <si>
    <t>25</t>
  </si>
  <si>
    <t>22</t>
  </si>
  <si>
    <t>19</t>
  </si>
  <si>
    <t>17</t>
  </si>
  <si>
    <t>14</t>
  </si>
  <si>
    <t>11</t>
  </si>
  <si>
    <t>8</t>
  </si>
  <si>
    <t>2</t>
  </si>
  <si>
    <t>0</t>
  </si>
  <si>
    <t>Spectralon (%)</t>
  </si>
  <si>
    <t>Tension ouvert Calibration(mV)</t>
  </si>
  <si>
    <t>Tension fermé Calibration(mV)</t>
  </si>
  <si>
    <t>Hauteur (cm)</t>
  </si>
  <si>
    <t>Tension ouvert (mV)</t>
  </si>
  <si>
    <t>Tension fermé (mV)</t>
  </si>
  <si>
    <t>Reflectance (%)</t>
  </si>
  <si>
    <t>SSA (m² kg-1)</t>
  </si>
  <si>
    <t>Ropt (mm)</t>
  </si>
  <si>
    <t>1.8</t>
  </si>
  <si>
    <t>11.5</t>
  </si>
  <si>
    <t>27.8</t>
  </si>
  <si>
    <t>59.21</t>
  </si>
  <si>
    <t>85.8</t>
  </si>
  <si>
    <t>Angle (°)</t>
  </si>
  <si>
    <t>heure (HH:MM)</t>
  </si>
  <si>
    <t>TbH_11 (K)</t>
  </si>
  <si>
    <t>TbV_11 (K)</t>
  </si>
  <si>
    <t>TbH_19 (K)</t>
  </si>
  <si>
    <t>TbV_19 (K)</t>
  </si>
  <si>
    <t>TbH_37 (K)</t>
  </si>
  <si>
    <t>TbV_37 (K)</t>
  </si>
  <si>
    <t>TbH_89 (K)</t>
  </si>
  <si>
    <t>TbV_89 (K)</t>
  </si>
  <si>
    <t>sol = lac gele</t>
  </si>
  <si>
    <t>SMP devant le snowpit</t>
  </si>
  <si>
    <t>radar sans plaque avec et sans la neige</t>
  </si>
  <si>
    <t>Utilisation du fichier :</t>
  </si>
  <si>
    <t>- 1 fichier par  snowpit : le nom du fichier doit être du type Lieu_JJMMAAA_HHMM.xlsx
- 1 feuille par instrument de mesure
- 1 feuille ‘Site’ regroupant les informations générales sur le snowpit
- 1 feuille ‘Snowpit’ regroupant les différentes informations issues de toutes les mesures et pouvant être traitée directement par les modèles
- possibilité d’ajouter autant de feuilles d’instrument que l’on veut (ex : si plusieurs IRIS ont été utilisés, mettre une feuille par IRIS en mettant le bon nom de feuille)</t>
  </si>
  <si>
    <t>Comment le remplir ?</t>
  </si>
  <si>
    <t>Feuille ‘Site’</t>
  </si>
  <si>
    <r>
      <t>Remplir toutes les données sauf le SWE et l’épaisseur qui sont calculés automatiquement en fonction des données entrées dans la feuille ‘Snowpit’. 
La météo est un indicateur du type ‘nuageux’, ‘ciel dégagé’,... 
</t>
    </r>
    <r>
      <rPr>
        <i val="true"/>
        <sz val="11"/>
        <color rgb="FF000000"/>
        <rFont val="Calibri"/>
        <family val="2"/>
        <charset val="1"/>
      </rPr>
      <t>Pour info :</t>
    </r>
    <r>
      <rPr>
        <sz val="11"/>
        <color rgb="FF000000"/>
        <rFont val="Calibri"/>
        <family val="2"/>
        <charset val="1"/>
      </rPr>
      <t> 
- Volume pelle à densité 4cm = 196.911 cm3
- Volume pelle à densité 5cm = 250 cm3</t>
    </r>
  </si>
  <si>
    <t>Feuille ‘Snowpit’</t>
  </si>
  <si>
    <t> - Cette feuille a pour but de pouvoir être utilisée directement dans les modèles (de transfert radiatif) il faut donc que pour chaque couche, il y ai une densité, une température et une SSA correspondantes.
 - Les croutes de glaces sont ajoutées avec une densité de 900 et une SSA de 1000
 - Pour ce qui est des autres données, elles correspondent à la stratigrapjie visuelle dont la légende est la suivante :</t>
  </si>
  <si>
    <t>Grain Type</t>
  </si>
  <si>
    <t>F</t>
  </si>
  <si>
    <t>DH</t>
  </si>
  <si>
    <t>DF</t>
  </si>
  <si>
    <t>MF</t>
  </si>
  <si>
    <t>Gr</t>
  </si>
  <si>
    <t>SH</t>
  </si>
  <si>
    <t>IL</t>
  </si>
  <si>
    <t>Facets</t>
  </si>
  <si>
    <t>Rounds</t>
  </si>
  <si>
    <t>Depth Hoar</t>
  </si>
  <si>
    <t>Defrag</t>
  </si>
  <si>
    <t>Melt Forms</t>
  </si>
  <si>
    <t>Graupel</t>
  </si>
  <si>
    <t>Surface Hoar</t>
  </si>
  <si>
    <t>Ice Layer</t>
  </si>
  <si>
    <t>Precip Part.</t>
  </si>
  <si>
    <t>Manual Density (mesure à la main pour chaque couche visuelle)</t>
  </si>
  <si>
    <t>Fist</t>
  </si>
  <si>
    <t>4 fingers</t>
  </si>
  <si>
    <t>3 fingers</t>
  </si>
  <si>
    <t>2 fingers </t>
  </si>
  <si>
    <t>1 finger</t>
  </si>
  <si>
    <t>pen</t>
  </si>
  <si>
    <t>knife</t>
  </si>
  <si>
    <t>neant</t>
  </si>
  <si>
    <t>poing</t>
  </si>
  <si>
    <t>4 doigts</t>
  </si>
  <si>
    <t>3 doigts</t>
  </si>
  <si>
    <t>2 doigts</t>
  </si>
  <si>
    <t>1 doigt</t>
  </si>
  <si>
    <t>crayon</t>
  </si>
  <si>
    <t>couteau</t>
  </si>
  <si>
    <t>rien de s’enfonce</t>
  </si>
</sst>
</file>

<file path=xl/styles.xml><?xml version="1.0" encoding="utf-8"?>
<styleSheet xmlns="http://schemas.openxmlformats.org/spreadsheetml/2006/main">
  <numFmts count="5">
    <numFmt numFmtId="164" formatCode="GENERAL"/>
    <numFmt numFmtId="165" formatCode="H:MM:SS"/>
    <numFmt numFmtId="166" formatCode="0.00"/>
    <numFmt numFmtId="167" formatCode="@"/>
    <numFmt numFmtId="168"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name val="Arial"/>
      <family val="2"/>
      <charset val="1"/>
    </font>
    <font>
      <sz val="10"/>
      <name val="Arial"/>
      <family val="2"/>
      <charset val="134"/>
    </font>
    <font>
      <sz val="10"/>
      <name val="Arial"/>
      <family val="2"/>
      <charset val="1"/>
    </font>
    <font>
      <i val="true"/>
      <sz val="11"/>
      <color rgb="FF000000"/>
      <name val="Calibri"/>
      <family val="2"/>
      <charset val="1"/>
    </font>
  </fonts>
  <fills count="2">
    <fill>
      <patternFill patternType="none"/>
    </fill>
    <fill>
      <patternFill patternType="gray125"/>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7" fontId="7"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6" fontId="7" fillId="0" borderId="3" xfId="0" applyFont="true" applyBorder="true" applyAlignment="true" applyProtection="false">
      <alignment horizontal="center" vertical="bottom" textRotation="0" wrapText="false" indent="0" shrinkToFit="false"/>
      <protection locked="true" hidden="false"/>
    </xf>
    <xf numFmtId="166" fontId="7" fillId="0" borderId="4" xfId="0" applyFont="true" applyBorder="true" applyAlignment="true" applyProtection="false">
      <alignment horizontal="center" vertical="bottom" textRotation="0" wrapText="false" indent="0" shrinkToFit="false"/>
      <protection locked="true" hidden="false"/>
    </xf>
    <xf numFmtId="166" fontId="7" fillId="0" borderId="5" xfId="0" applyFont="true" applyBorder="true" applyAlignment="true" applyProtection="false">
      <alignment horizontal="center" vertical="bottom" textRotation="0" wrapText="false" indent="0" shrinkToFit="false"/>
      <protection locked="true" hidden="false"/>
    </xf>
    <xf numFmtId="166" fontId="7" fillId="0" borderId="6" xfId="0" applyFont="true" applyBorder="true" applyAlignment="true" applyProtection="false">
      <alignment horizontal="center" vertical="bottom" textRotation="0" wrapText="false" indent="0" shrinkToFit="false"/>
      <protection locked="true" hidden="false"/>
    </xf>
    <xf numFmtId="166" fontId="7" fillId="0" borderId="2" xfId="0" applyFont="true" applyBorder="true" applyAlignment="true" applyProtection="false">
      <alignment horizontal="center" vertical="bottom" textRotation="0" wrapText="false" indent="0" shrinkToFit="false"/>
      <protection locked="true" hidden="false"/>
    </xf>
    <xf numFmtId="166" fontId="7"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0.5765306122449"/>
    <col collapsed="false" hidden="false" max="2" min="2" style="0" width="19.5714285714286"/>
    <col collapsed="false" hidden="false" max="3" min="3" style="0" width="20.7091836734694"/>
    <col collapsed="false" hidden="false" max="4" min="4" style="0" width="25"/>
    <col collapsed="false" hidden="false" max="6" min="5" style="0" width="20.7091836734694"/>
    <col collapsed="false" hidden="false" max="7" min="7" style="0" width="25.4234693877551"/>
    <col collapsed="false" hidden="false" max="8" min="8" style="0" width="21.5714285714286"/>
    <col collapsed="false" hidden="false" max="9" min="9" style="0" width="15.7142857142857"/>
    <col collapsed="false" hidden="false" max="10" min="10" style="0" width="17.2857142857143"/>
    <col collapsed="false" hidden="false" max="11" min="11" style="0" width="27.1428571428571"/>
    <col collapsed="false" hidden="false" max="12" min="12" style="0" width="24.1479591836735"/>
    <col collapsed="false" hidden="false" max="13" min="13" style="0" width="17.2857142857143"/>
    <col collapsed="false" hidden="false" max="14" min="14" style="0" width="17.4234693877551"/>
    <col collapsed="false" hidden="false" max="15" min="15" style="0" width="12.8622448979592"/>
    <col collapsed="false" hidden="false" max="16" min="16" style="0" width="16.2908163265306"/>
    <col collapsed="false" hidden="false" max="1025" min="17" style="0" width="8.56632653061224"/>
  </cols>
  <sheetData>
    <row r="1" s="2"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5" customFormat="true" ht="15" hidden="false" customHeight="false" outlineLevel="0" collapsed="false">
      <c r="A2" s="3" t="s">
        <v>16</v>
      </c>
      <c r="B2" s="3" t="s">
        <v>17</v>
      </c>
      <c r="C2" s="4" t="n">
        <v>0.625</v>
      </c>
      <c r="D2" s="4" t="s">
        <v>18</v>
      </c>
      <c r="E2" s="4" t="s">
        <v>19</v>
      </c>
      <c r="F2" s="3" t="n">
        <v>-19.1</v>
      </c>
      <c r="G2" s="3" t="n">
        <v>-17</v>
      </c>
      <c r="H2" s="3" t="n">
        <v>-5</v>
      </c>
      <c r="I2" s="3" t="n">
        <f aca="false">Snowpit!A2</f>
        <v>33</v>
      </c>
      <c r="J2" s="3" t="n">
        <f aca="false">SUM(Snowpit!G2:G27)</f>
        <v>90.7</v>
      </c>
      <c r="K2" s="3" t="n">
        <v>100</v>
      </c>
      <c r="L2" s="3" t="n">
        <v>0</v>
      </c>
      <c r="M2" s="3" t="n">
        <v>68.784879</v>
      </c>
      <c r="N2" s="3" t="n">
        <v>-133.431851</v>
      </c>
      <c r="O2" s="3"/>
      <c r="P2"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3"/>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I23" activeCellId="0" sqref="I23"/>
    </sheetView>
  </sheetViews>
  <sheetFormatPr defaultRowHeight="15"/>
  <cols>
    <col collapsed="false" hidden="false" max="2" min="1" style="6" width="18.4234693877551"/>
    <col collapsed="false" hidden="false" max="3" min="3" style="6" width="19.8520408163265"/>
    <col collapsed="false" hidden="false" max="4" min="4" style="6" width="18.7091836734694"/>
    <col collapsed="false" hidden="false" max="5" min="5" style="6" width="19.4183673469388"/>
    <col collapsed="false" hidden="false" max="7" min="6" style="6" width="17.4234693877551"/>
    <col collapsed="false" hidden="false" max="9" min="8" style="6" width="17.8571428571429"/>
    <col collapsed="false" hidden="false" max="10" min="10" style="6" width="20.7091836734694"/>
    <col collapsed="false" hidden="false" max="11" min="11" style="6" width="17.7091836734694"/>
    <col collapsed="false" hidden="false" max="12" min="12" style="6" width="20.2857142857143"/>
    <col collapsed="false" hidden="false" max="13" min="13" style="6" width="18.8520408163265"/>
    <col collapsed="false" hidden="false" max="1025" min="14" style="6" width="16.4234693877551"/>
  </cols>
  <sheetData>
    <row r="1" customFormat="false" ht="15" hidden="false" customHeight="false" outlineLevel="0" collapsed="false">
      <c r="A1" s="7" t="s">
        <v>20</v>
      </c>
      <c r="B1" s="7" t="s">
        <v>21</v>
      </c>
      <c r="C1" s="7" t="s">
        <v>22</v>
      </c>
      <c r="D1" s="7" t="s">
        <v>23</v>
      </c>
      <c r="E1" s="7" t="s">
        <v>24</v>
      </c>
      <c r="F1" s="7" t="s">
        <v>25</v>
      </c>
      <c r="G1" s="7" t="s">
        <v>26</v>
      </c>
      <c r="H1" s="7" t="s">
        <v>27</v>
      </c>
      <c r="I1" s="7" t="s">
        <v>28</v>
      </c>
      <c r="J1" s="7" t="s">
        <v>29</v>
      </c>
      <c r="K1" s="7" t="s">
        <v>30</v>
      </c>
      <c r="L1" s="8" t="s">
        <v>31</v>
      </c>
      <c r="M1" s="9" t="s">
        <v>32</v>
      </c>
    </row>
    <row r="2" customFormat="false" ht="15" hidden="false" customHeight="false" outlineLevel="0" collapsed="false">
      <c r="A2" s="6" t="n">
        <v>33</v>
      </c>
      <c r="B2" s="10" t="n">
        <v>30</v>
      </c>
      <c r="C2" s="6" t="n">
        <f aca="false">Snowpit!A2-Snowpit!B2</f>
        <v>3</v>
      </c>
      <c r="D2" s="6" t="n">
        <v>-8.4</v>
      </c>
      <c r="E2" s="0" t="n">
        <v>4</v>
      </c>
      <c r="F2" s="6" t="n">
        <f aca="false">((Snowpit!E2-Site!$L$2)/Site!$K$2)*1000</f>
        <v>40</v>
      </c>
      <c r="G2" s="6" t="n">
        <f aca="false">Snowpit!F2*(Snowpit!C2/100)</f>
        <v>1.2</v>
      </c>
      <c r="H2" s="6" t="n">
        <v>24.1497921778417</v>
      </c>
      <c r="I2" s="11" t="s">
        <v>33</v>
      </c>
      <c r="J2" s="12" t="s">
        <v>34</v>
      </c>
      <c r="K2" s="11"/>
      <c r="L2" s="6" t="n">
        <v>1</v>
      </c>
      <c r="M2" s="0"/>
    </row>
    <row r="3" customFormat="false" ht="15" hidden="false" customHeight="false" outlineLevel="0" collapsed="false">
      <c r="A3" s="10" t="n">
        <v>30</v>
      </c>
      <c r="B3" s="10" t="n">
        <v>27</v>
      </c>
      <c r="C3" s="6" t="n">
        <f aca="false">Snowpit!A3-Snowpit!B3</f>
        <v>3</v>
      </c>
      <c r="D3" s="6" t="n">
        <v>-8.4</v>
      </c>
      <c r="E3" s="11" t="n">
        <v>6</v>
      </c>
      <c r="F3" s="6" t="n">
        <f aca="false">((Snowpit!E3-Site!$L$2)/Site!$K$2)*1000</f>
        <v>60</v>
      </c>
      <c r="G3" s="6" t="n">
        <f aca="false">Snowpit!F3*(Snowpit!C3/100)</f>
        <v>1.8</v>
      </c>
      <c r="H3" s="6" t="n">
        <v>47.5780716685459</v>
      </c>
      <c r="I3" s="11" t="s">
        <v>33</v>
      </c>
      <c r="J3" s="12" t="s">
        <v>34</v>
      </c>
      <c r="K3" s="11"/>
      <c r="L3" s="6" t="n">
        <v>1</v>
      </c>
      <c r="M3" s="0"/>
    </row>
    <row r="4" customFormat="false" ht="15" hidden="false" customHeight="false" outlineLevel="0" collapsed="false">
      <c r="A4" s="10" t="n">
        <v>27</v>
      </c>
      <c r="B4" s="10" t="n">
        <v>24</v>
      </c>
      <c r="C4" s="6" t="n">
        <f aca="false">Snowpit!A4-Snowpit!B4</f>
        <v>3</v>
      </c>
      <c r="D4" s="6" t="n">
        <v>-8.7</v>
      </c>
      <c r="E4" s="11" t="n">
        <v>35</v>
      </c>
      <c r="F4" s="6" t="n">
        <f aca="false">((Snowpit!E4-Site!$L$2)/Site!$K$2)*1000</f>
        <v>350</v>
      </c>
      <c r="G4" s="6" t="n">
        <f aca="false">Snowpit!F4*(Snowpit!C4/100)</f>
        <v>10.5</v>
      </c>
      <c r="H4" s="6" t="n">
        <v>29.5344204321264</v>
      </c>
      <c r="I4" s="11" t="s">
        <v>35</v>
      </c>
      <c r="J4" s="12" t="s">
        <v>36</v>
      </c>
      <c r="K4" s="11"/>
      <c r="L4" s="6" t="n">
        <v>2</v>
      </c>
      <c r="M4" s="0"/>
    </row>
    <row r="5" customFormat="false" ht="15" hidden="false" customHeight="false" outlineLevel="0" collapsed="false">
      <c r="A5" s="10" t="n">
        <v>24</v>
      </c>
      <c r="B5" s="10" t="n">
        <v>21</v>
      </c>
      <c r="C5" s="6" t="n">
        <f aca="false">Snowpit!A5-Snowpit!B5</f>
        <v>3</v>
      </c>
      <c r="D5" s="6" t="n">
        <v>-8.6</v>
      </c>
      <c r="E5" s="11" t="n">
        <v>38</v>
      </c>
      <c r="F5" s="6" t="n">
        <f aca="false">((Snowpit!E5-Site!$L$2)/Site!$K$2)*1000</f>
        <v>380</v>
      </c>
      <c r="G5" s="6" t="n">
        <f aca="false">Snowpit!F5*(Snowpit!C5/100)</f>
        <v>11.4</v>
      </c>
      <c r="H5" s="6" t="n">
        <v>29.5344204321264</v>
      </c>
      <c r="I5" s="11" t="s">
        <v>37</v>
      </c>
      <c r="J5" s="12" t="s">
        <v>36</v>
      </c>
      <c r="K5" s="11"/>
      <c r="L5" s="6" t="n">
        <v>2</v>
      </c>
      <c r="M5" s="0"/>
    </row>
    <row r="6" customFormat="false" ht="15" hidden="false" customHeight="false" outlineLevel="0" collapsed="false">
      <c r="A6" s="10" t="n">
        <v>21</v>
      </c>
      <c r="B6" s="10" t="n">
        <v>18</v>
      </c>
      <c r="C6" s="6" t="n">
        <f aca="false">Snowpit!A6-Snowpit!B6</f>
        <v>3</v>
      </c>
      <c r="D6" s="6" t="n">
        <v>-8.5</v>
      </c>
      <c r="E6" s="11" t="n">
        <v>36</v>
      </c>
      <c r="F6" s="6" t="n">
        <f aca="false">((Snowpit!E6-Site!$L$2)/Site!$K$2)*1000</f>
        <v>360</v>
      </c>
      <c r="G6" s="6" t="n">
        <f aca="false">Snowpit!F6*(Snowpit!C6/100)</f>
        <v>10.8</v>
      </c>
      <c r="H6" s="6" t="n">
        <v>31.1279046435528</v>
      </c>
      <c r="I6" s="11" t="s">
        <v>37</v>
      </c>
      <c r="J6" s="12" t="s">
        <v>36</v>
      </c>
      <c r="K6" s="11"/>
      <c r="L6" s="6" t="n">
        <v>2</v>
      </c>
      <c r="M6" s="0"/>
    </row>
    <row r="7" customFormat="false" ht="15" hidden="false" customHeight="false" outlineLevel="0" collapsed="false">
      <c r="A7" s="10" t="n">
        <v>18</v>
      </c>
      <c r="B7" s="10" t="n">
        <v>15</v>
      </c>
      <c r="C7" s="6" t="n">
        <f aca="false">Snowpit!A7-Snowpit!B7</f>
        <v>3</v>
      </c>
      <c r="D7" s="6" t="n">
        <v>-8.3</v>
      </c>
      <c r="E7" s="11" t="n">
        <v>35</v>
      </c>
      <c r="F7" s="6" t="n">
        <f aca="false">((Snowpit!E7-Site!$L$2)/Site!$K$2)*1000</f>
        <v>350</v>
      </c>
      <c r="G7" s="6" t="n">
        <f aca="false">Snowpit!F7*(Snowpit!C7/100)</f>
        <v>10.5</v>
      </c>
      <c r="H7" s="6" t="n">
        <v>24.5360878483353</v>
      </c>
      <c r="I7" s="11" t="s">
        <v>37</v>
      </c>
      <c r="J7" s="12" t="s">
        <v>36</v>
      </c>
      <c r="K7" s="0"/>
      <c r="L7" s="6" t="n">
        <v>2</v>
      </c>
      <c r="M7" s="0"/>
    </row>
    <row r="8" customFormat="false" ht="15" hidden="false" customHeight="false" outlineLevel="0" collapsed="false">
      <c r="A8" s="10" t="n">
        <v>15</v>
      </c>
      <c r="B8" s="10" t="n">
        <v>12</v>
      </c>
      <c r="C8" s="6" t="n">
        <f aca="false">Snowpit!A8-Snowpit!B8</f>
        <v>3</v>
      </c>
      <c r="D8" s="6" t="n">
        <v>-8</v>
      </c>
      <c r="E8" s="11" t="n">
        <v>36</v>
      </c>
      <c r="F8" s="6" t="n">
        <f aca="false">((Snowpit!E8-Site!$L$2)/Site!$K$2)*1000</f>
        <v>360</v>
      </c>
      <c r="G8" s="6" t="n">
        <f aca="false">Snowpit!F8*(Snowpit!C8/100)</f>
        <v>10.8</v>
      </c>
      <c r="H8" s="6" t="n">
        <v>26.1261754952347</v>
      </c>
      <c r="I8" s="11" t="s">
        <v>37</v>
      </c>
      <c r="J8" s="12" t="s">
        <v>34</v>
      </c>
      <c r="K8" s="11"/>
      <c r="L8" s="6" t="n">
        <v>2</v>
      </c>
      <c r="M8" s="0"/>
    </row>
    <row r="9" customFormat="false" ht="15" hidden="false" customHeight="false" outlineLevel="0" collapsed="false">
      <c r="A9" s="10" t="n">
        <v>12</v>
      </c>
      <c r="B9" s="10" t="n">
        <v>9</v>
      </c>
      <c r="C9" s="6" t="n">
        <f aca="false">Snowpit!A9-Snowpit!B9</f>
        <v>3</v>
      </c>
      <c r="D9" s="6" t="n">
        <v>-7.4</v>
      </c>
      <c r="E9" s="11" t="n">
        <v>31</v>
      </c>
      <c r="F9" s="6" t="n">
        <f aca="false">((Snowpit!E9-Site!$L$2)/Site!$K$2)*1000</f>
        <v>310</v>
      </c>
      <c r="G9" s="6" t="n">
        <f aca="false">Snowpit!F9*(Snowpit!C9/100)</f>
        <v>9.3</v>
      </c>
      <c r="H9" s="6" t="n">
        <v>26.1261754952347</v>
      </c>
      <c r="I9" s="11" t="s">
        <v>37</v>
      </c>
      <c r="J9" s="12" t="s">
        <v>34</v>
      </c>
      <c r="K9" s="11"/>
      <c r="L9" s="6" t="n">
        <v>2</v>
      </c>
      <c r="M9" s="0"/>
    </row>
    <row r="10" customFormat="false" ht="15" hidden="false" customHeight="false" outlineLevel="0" collapsed="false">
      <c r="A10" s="10" t="n">
        <v>9</v>
      </c>
      <c r="B10" s="10" t="n">
        <v>6</v>
      </c>
      <c r="C10" s="6" t="n">
        <f aca="false">Snowpit!A10-Snowpit!B10</f>
        <v>3</v>
      </c>
      <c r="D10" s="6" t="n">
        <v>-7</v>
      </c>
      <c r="E10" s="11" t="n">
        <v>37</v>
      </c>
      <c r="F10" s="6" t="n">
        <f aca="false">((Snowpit!E10-Site!$L$2)/Site!$K$2)*1000</f>
        <v>370</v>
      </c>
      <c r="G10" s="6" t="n">
        <f aca="false">Snowpit!F10*(Snowpit!C10/100)</f>
        <v>11.1</v>
      </c>
      <c r="H10" s="6" t="n">
        <v>23.5785390627166</v>
      </c>
      <c r="I10" s="11" t="s">
        <v>38</v>
      </c>
      <c r="J10" s="12" t="s">
        <v>39</v>
      </c>
      <c r="K10" s="11"/>
      <c r="L10" s="6" t="n">
        <v>2</v>
      </c>
      <c r="M10" s="0"/>
    </row>
    <row r="11" customFormat="false" ht="15" hidden="false" customHeight="false" outlineLevel="0" collapsed="false">
      <c r="A11" s="10" t="n">
        <v>6</v>
      </c>
      <c r="B11" s="10" t="n">
        <v>5.5</v>
      </c>
      <c r="C11" s="6" t="n">
        <f aca="false">Snowpit!A11-Snowpit!B11</f>
        <v>0.5</v>
      </c>
      <c r="E11" s="11"/>
      <c r="F11" s="6" t="n">
        <v>909</v>
      </c>
      <c r="G11" s="0"/>
      <c r="H11" s="0"/>
      <c r="I11" s="11" t="s">
        <v>40</v>
      </c>
      <c r="J11" s="12"/>
      <c r="K11" s="11"/>
      <c r="L11" s="6" t="n">
        <v>2</v>
      </c>
      <c r="M11" s="6" t="n">
        <v>0.5</v>
      </c>
    </row>
    <row r="12" customFormat="false" ht="15" hidden="false" customHeight="false" outlineLevel="0" collapsed="false">
      <c r="A12" s="10" t="n">
        <v>5.5</v>
      </c>
      <c r="B12" s="10" t="n">
        <v>3</v>
      </c>
      <c r="C12" s="6" t="n">
        <f aca="false">Snowpit!A12-Snowpit!B12</f>
        <v>2.5</v>
      </c>
      <c r="D12" s="6" t="n">
        <v>-6.4</v>
      </c>
      <c r="E12" s="11" t="n">
        <v>24</v>
      </c>
      <c r="F12" s="6" t="n">
        <f aca="false">((Snowpit!E12-Site!$L$2)/Site!$K$2)*1000</f>
        <v>240</v>
      </c>
      <c r="G12" s="6" t="n">
        <f aca="false">Snowpit!F12*(Snowpit!C12/100)</f>
        <v>6</v>
      </c>
      <c r="H12" s="6" t="n">
        <v>25.3220355759202</v>
      </c>
      <c r="I12" s="11" t="s">
        <v>38</v>
      </c>
      <c r="J12" s="12" t="s">
        <v>41</v>
      </c>
      <c r="K12" s="11"/>
      <c r="L12" s="6" t="n">
        <v>3</v>
      </c>
    </row>
    <row r="13" customFormat="false" ht="15" hidden="false" customHeight="false" outlineLevel="0" collapsed="false">
      <c r="A13" s="10" t="n">
        <v>3</v>
      </c>
      <c r="B13" s="10" t="n">
        <v>0</v>
      </c>
      <c r="C13" s="6" t="n">
        <f aca="false">Snowpit!A13-Snowpit!B13</f>
        <v>3</v>
      </c>
      <c r="D13" s="6" t="n">
        <v>-5.5</v>
      </c>
      <c r="E13" s="11" t="n">
        <f aca="false">AVERAGE(23,26,24)</f>
        <v>24.3333333333333</v>
      </c>
      <c r="F13" s="6" t="n">
        <f aca="false">((Snowpit!E13-Site!$L$2)/Site!$K$2)*1000</f>
        <v>243.333333333333</v>
      </c>
      <c r="G13" s="6" t="n">
        <f aca="false">Snowpit!F13*(Snowpit!C13/100)</f>
        <v>7.3</v>
      </c>
      <c r="H13" s="6" t="n">
        <v>23.2030842254273</v>
      </c>
      <c r="I13" s="11" t="s">
        <v>38</v>
      </c>
      <c r="J13" s="12" t="s">
        <v>41</v>
      </c>
      <c r="K13" s="11"/>
      <c r="L13"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8.56632653061224"/>
    <col collapsed="false" hidden="false" max="2" min="2" style="0" width="17.7091836734694"/>
    <col collapsed="false" hidden="false" max="1025" min="3" style="0" width="8.56632653061224"/>
  </cols>
  <sheetData>
    <row r="1" customFormat="false" ht="15" hidden="false" customHeight="false" outlineLevel="0" collapsed="false">
      <c r="A1" s="13" t="s">
        <v>42</v>
      </c>
      <c r="B1" s="14" t="s">
        <v>23</v>
      </c>
      <c r="C1" s="15"/>
    </row>
    <row r="2" customFormat="false" ht="15" hidden="false" customHeight="false" outlineLevel="0" collapsed="false">
      <c r="A2" s="6" t="n">
        <v>31</v>
      </c>
      <c r="B2" s="0" t="n">
        <v>-8.4</v>
      </c>
    </row>
    <row r="3" customFormat="false" ht="15" hidden="false" customHeight="false" outlineLevel="0" collapsed="false">
      <c r="A3" s="12" t="s">
        <v>43</v>
      </c>
      <c r="B3" s="0" t="n">
        <v>-8.4</v>
      </c>
    </row>
    <row r="4" customFormat="false" ht="15" hidden="false" customHeight="false" outlineLevel="0" collapsed="false">
      <c r="A4" s="12" t="s">
        <v>44</v>
      </c>
      <c r="B4" s="0" t="n">
        <v>-8.7</v>
      </c>
    </row>
    <row r="5" customFormat="false" ht="15" hidden="false" customHeight="false" outlineLevel="0" collapsed="false">
      <c r="A5" s="12" t="s">
        <v>45</v>
      </c>
      <c r="B5" s="0" t="n">
        <v>-8.6</v>
      </c>
    </row>
    <row r="6" customFormat="false" ht="15" hidden="false" customHeight="false" outlineLevel="0" collapsed="false">
      <c r="A6" s="12" t="s">
        <v>46</v>
      </c>
      <c r="B6" s="0" t="n">
        <v>-8.5</v>
      </c>
    </row>
    <row r="7" customFormat="false" ht="15" hidden="false" customHeight="false" outlineLevel="0" collapsed="false">
      <c r="A7" s="12" t="s">
        <v>47</v>
      </c>
      <c r="B7" s="0" t="n">
        <v>-8.3</v>
      </c>
    </row>
    <row r="8" customFormat="false" ht="15" hidden="false" customHeight="false" outlineLevel="0" collapsed="false">
      <c r="A8" s="12" t="s">
        <v>48</v>
      </c>
      <c r="B8" s="0" t="n">
        <v>-8</v>
      </c>
    </row>
    <row r="9" customFormat="false" ht="15" hidden="false" customHeight="false" outlineLevel="0" collapsed="false">
      <c r="A9" s="12" t="s">
        <v>49</v>
      </c>
      <c r="B9" s="0" t="n">
        <v>-7.4</v>
      </c>
    </row>
    <row r="10" customFormat="false" ht="15" hidden="false" customHeight="false" outlineLevel="0" collapsed="false">
      <c r="A10" s="12" t="s">
        <v>50</v>
      </c>
      <c r="B10" s="0" t="n">
        <v>-7</v>
      </c>
    </row>
    <row r="11" customFormat="false" ht="15" hidden="false" customHeight="false" outlineLevel="0" collapsed="false">
      <c r="A11" s="12" t="s">
        <v>41</v>
      </c>
      <c r="B11" s="0" t="n">
        <v>-6.4</v>
      </c>
    </row>
    <row r="12" customFormat="false" ht="15" hidden="false" customHeight="false" outlineLevel="0" collapsed="false">
      <c r="A12" s="12" t="s">
        <v>51</v>
      </c>
      <c r="B12" s="0" t="n">
        <v>-5.5</v>
      </c>
    </row>
    <row r="13" customFormat="false" ht="15" hidden="false" customHeight="false" outlineLevel="0" collapsed="false">
      <c r="A13" s="12" t="s">
        <v>52</v>
      </c>
      <c r="B13"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1" min="1" style="0" width="15.7142857142857"/>
    <col collapsed="false" hidden="false" max="2" min="2" style="0" width="31.0051020408163"/>
    <col collapsed="false" hidden="false" max="3" min="3" style="0" width="30.280612244898"/>
    <col collapsed="false" hidden="false" max="4" min="4" style="0" width="13.7040816326531"/>
    <col collapsed="false" hidden="false" max="5" min="5" style="0" width="20.8622448979592"/>
    <col collapsed="false" hidden="false" max="6" min="6" style="0" width="20.2857142857143"/>
    <col collapsed="false" hidden="false" max="7" min="7" style="0" width="16.4234693877551"/>
    <col collapsed="false" hidden="false" max="8" min="8" style="0" width="14.1479591836735"/>
    <col collapsed="false" hidden="false" max="9" min="9" style="0" width="11.2857142857143"/>
    <col collapsed="false" hidden="false" max="1025" min="10" style="0" width="10.5765306122449"/>
  </cols>
  <sheetData>
    <row r="1" s="13" customFormat="true" ht="15" hidden="false" customHeight="false" outlineLevel="0" collapsed="false">
      <c r="A1" s="13" t="s">
        <v>53</v>
      </c>
      <c r="B1" s="13" t="s">
        <v>54</v>
      </c>
      <c r="C1" s="13" t="s">
        <v>55</v>
      </c>
      <c r="D1" s="13" t="s">
        <v>56</v>
      </c>
      <c r="E1" s="13" t="s">
        <v>57</v>
      </c>
      <c r="F1" s="13" t="s">
        <v>58</v>
      </c>
      <c r="G1" s="13" t="s">
        <v>59</v>
      </c>
      <c r="H1" s="13" t="s">
        <v>60</v>
      </c>
      <c r="I1" s="13" t="s">
        <v>61</v>
      </c>
    </row>
    <row r="2" customFormat="false" ht="15" hidden="false" customHeight="false" outlineLevel="0" collapsed="false">
      <c r="A2" s="0" t="s">
        <v>62</v>
      </c>
      <c r="B2" s="0" t="n">
        <v>299</v>
      </c>
      <c r="D2" s="0" t="n">
        <v>33</v>
      </c>
      <c r="E2" s="0" t="n">
        <v>484</v>
      </c>
      <c r="G2" s="0" t="n">
        <v>34.9405828005503</v>
      </c>
      <c r="H2" s="0" t="n">
        <v>24.1497921778417</v>
      </c>
      <c r="I2" s="0" t="n">
        <v>0.135468562155347</v>
      </c>
    </row>
    <row r="3" customFormat="false" ht="15" hidden="false" customHeight="false" outlineLevel="0" collapsed="false">
      <c r="A3" s="0" t="s">
        <v>63</v>
      </c>
      <c r="B3" s="0" t="n">
        <v>350</v>
      </c>
      <c r="D3" s="0" t="n">
        <v>30</v>
      </c>
      <c r="E3" s="0" t="n">
        <v>576</v>
      </c>
      <c r="G3" s="0" t="n">
        <v>47.2766171295853</v>
      </c>
      <c r="H3" s="0" t="n">
        <v>47.5780716685459</v>
      </c>
      <c r="I3" s="0" t="n">
        <v>0.0687614589652546</v>
      </c>
    </row>
    <row r="4" customFormat="false" ht="15" hidden="false" customHeight="false" outlineLevel="0" collapsed="false">
      <c r="A4" s="0" t="s">
        <v>64</v>
      </c>
      <c r="B4" s="0" t="n">
        <v>435</v>
      </c>
      <c r="D4" s="0" t="n">
        <v>27</v>
      </c>
      <c r="E4" s="0" t="n">
        <v>510</v>
      </c>
      <c r="G4" s="0" t="n">
        <v>38.6413706335178</v>
      </c>
      <c r="H4" s="0" t="n">
        <v>29.5344204321264</v>
      </c>
      <c r="I4" s="0" t="n">
        <v>0.110770334234289</v>
      </c>
    </row>
    <row r="5" customFormat="false" ht="15" hidden="false" customHeight="false" outlineLevel="0" collapsed="false">
      <c r="A5" s="0" t="s">
        <v>65</v>
      </c>
      <c r="B5" s="0" t="n">
        <v>679</v>
      </c>
      <c r="D5" s="0" t="n">
        <v>24</v>
      </c>
      <c r="E5" s="0" t="n">
        <v>510</v>
      </c>
      <c r="G5" s="0" t="n">
        <v>38.6413706335178</v>
      </c>
      <c r="H5" s="0" t="n">
        <v>29.5344204321264</v>
      </c>
      <c r="I5" s="0" t="n">
        <v>0.110770334234289</v>
      </c>
    </row>
    <row r="6" customFormat="false" ht="15" hidden="false" customHeight="false" outlineLevel="0" collapsed="false">
      <c r="A6" s="0" t="s">
        <v>66</v>
      </c>
      <c r="B6" s="0" t="n">
        <v>907</v>
      </c>
      <c r="D6" s="0" t="n">
        <v>21</v>
      </c>
      <c r="E6" s="0" t="n">
        <v>517</v>
      </c>
      <c r="G6" s="0" t="n">
        <v>39.606007975881</v>
      </c>
      <c r="H6" s="0" t="n">
        <v>31.1279046435528</v>
      </c>
      <c r="I6" s="0" t="n">
        <v>0.105099834381569</v>
      </c>
    </row>
    <row r="7" customFormat="false" ht="15" hidden="false" customHeight="false" outlineLevel="0" collapsed="false">
      <c r="D7" s="0" t="n">
        <v>18</v>
      </c>
      <c r="E7" s="0" t="n">
        <v>486</v>
      </c>
      <c r="G7" s="0" t="n">
        <v>35.232163046933</v>
      </c>
      <c r="H7" s="0" t="n">
        <v>24.5360878483353</v>
      </c>
      <c r="I7" s="0" t="n">
        <v>0.133335747854548</v>
      </c>
    </row>
    <row r="8" customFormat="false" ht="15" hidden="false" customHeight="false" outlineLevel="0" collapsed="false">
      <c r="D8" s="0" t="n">
        <v>15</v>
      </c>
      <c r="E8" s="0" t="n">
        <v>494</v>
      </c>
      <c r="G8" s="0" t="n">
        <v>36.3867091481491</v>
      </c>
      <c r="H8" s="0" t="n">
        <v>26.1261754952347</v>
      </c>
      <c r="I8" s="0" t="n">
        <v>0.125220686176565</v>
      </c>
    </row>
    <row r="9" customFormat="false" ht="15" hidden="false" customHeight="false" outlineLevel="0" collapsed="false">
      <c r="D9" s="0" t="n">
        <v>12</v>
      </c>
      <c r="E9" s="0" t="n">
        <v>494</v>
      </c>
      <c r="G9" s="0" t="n">
        <v>36.3867091481491</v>
      </c>
      <c r="H9" s="0" t="n">
        <v>26.1261754952347</v>
      </c>
      <c r="I9" s="0" t="n">
        <v>0.125220686176565</v>
      </c>
    </row>
    <row r="10" customFormat="false" ht="15" hidden="false" customHeight="false" outlineLevel="0" collapsed="false">
      <c r="D10" s="0" t="n">
        <v>9</v>
      </c>
      <c r="E10" s="0" t="n">
        <v>481</v>
      </c>
      <c r="G10" s="0" t="n">
        <v>34.5009638447052</v>
      </c>
      <c r="H10" s="0" t="n">
        <v>23.5785390627166</v>
      </c>
      <c r="I10" s="0" t="n">
        <v>0.138750650071265</v>
      </c>
    </row>
    <row r="11" customFormat="false" ht="15" hidden="false" customHeight="false" outlineLevel="0" collapsed="false">
      <c r="D11" s="0" t="n">
        <v>6</v>
      </c>
      <c r="E11" s="0" t="n">
        <v>490</v>
      </c>
      <c r="G11" s="0" t="n">
        <v>35.8117709904843</v>
      </c>
      <c r="H11" s="0" t="n">
        <v>25.3220355759202</v>
      </c>
      <c r="I11" s="0" t="n">
        <v>0.129197260341649</v>
      </c>
    </row>
    <row r="12" customFormat="false" ht="15" hidden="false" customHeight="false" outlineLevel="0" collapsed="false">
      <c r="D12" s="0" t="n">
        <v>3</v>
      </c>
      <c r="E12" s="0" t="n">
        <v>479</v>
      </c>
      <c r="G12" s="0" t="n">
        <v>34.2063708387698</v>
      </c>
      <c r="H12" s="0" t="n">
        <v>23.2030842254273</v>
      </c>
      <c r="I12" s="0" t="n">
        <v>0.140995808613129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5"/>
  <cols>
    <col collapsed="false" hidden="false" max="1" min="1" style="0" width="10.5765306122449"/>
    <col collapsed="false" hidden="false" max="2" min="2" style="0" width="16"/>
    <col collapsed="false" hidden="false" max="1025" min="3" style="0" width="10.5765306122449"/>
  </cols>
  <sheetData>
    <row r="1" s="13" customFormat="true" ht="15" hidden="false" customHeight="false" outlineLevel="0" collapsed="false">
      <c r="A1" s="13" t="s">
        <v>67</v>
      </c>
      <c r="B1" s="13" t="s">
        <v>68</v>
      </c>
      <c r="C1" s="13" t="s">
        <v>69</v>
      </c>
      <c r="D1" s="13" t="s">
        <v>70</v>
      </c>
      <c r="E1" s="13" t="s">
        <v>71</v>
      </c>
      <c r="F1" s="13" t="s">
        <v>72</v>
      </c>
      <c r="G1" s="13" t="s">
        <v>73</v>
      </c>
      <c r="H1" s="13" t="s">
        <v>74</v>
      </c>
      <c r="I1" s="13" t="s">
        <v>75</v>
      </c>
      <c r="J1" s="13" t="s">
        <v>76</v>
      </c>
    </row>
    <row r="2" customFormat="false" ht="15" hidden="false" customHeight="false" outlineLevel="0" collapsed="false">
      <c r="A2" s="0" t="n">
        <v>55</v>
      </c>
      <c r="B2" s="16" t="n">
        <v>0.710416666666667</v>
      </c>
      <c r="E2" s="0" t="n">
        <v>226.536666666667</v>
      </c>
      <c r="F2" s="0" t="n">
        <v>256.151547619048</v>
      </c>
      <c r="G2" s="0" t="n">
        <v>215.070238095238</v>
      </c>
      <c r="H2" s="0" t="n">
        <v>241.233166666667</v>
      </c>
      <c r="I2" s="0" t="n">
        <v>200.440075716981</v>
      </c>
      <c r="J2" s="0" t="n">
        <v>216.311210238483</v>
      </c>
    </row>
    <row r="3" customFormat="false" ht="15" hidden="false" customHeight="false" outlineLevel="0" collapsed="false">
      <c r="A3" s="0" t="n">
        <v>55</v>
      </c>
      <c r="B3" s="16" t="n">
        <v>0.714583333333333</v>
      </c>
      <c r="E3" s="0" t="n">
        <v>220.572161290323</v>
      </c>
      <c r="F3" s="0" t="n">
        <v>254.016322580645</v>
      </c>
      <c r="G3" s="0" t="n">
        <v>214.433677419355</v>
      </c>
      <c r="H3" s="0" t="n">
        <v>241.402903225807</v>
      </c>
      <c r="I3" s="0" t="n">
        <v>193.041461170545</v>
      </c>
      <c r="J3" s="0" t="n">
        <v>211.384653532895</v>
      </c>
    </row>
    <row r="4" customFormat="false" ht="15" hidden="false" customHeight="false" outlineLevel="0" collapsed="false">
      <c r="A4" s="0" t="n">
        <v>55</v>
      </c>
      <c r="B4" s="16" t="n">
        <v>0.71875</v>
      </c>
      <c r="E4" s="0" t="n">
        <v>221.852717948718</v>
      </c>
      <c r="F4" s="0" t="n">
        <v>256.094487179487</v>
      </c>
      <c r="G4" s="0" t="n">
        <v>218.525512820513</v>
      </c>
      <c r="H4" s="0" t="n">
        <v>247.704153846154</v>
      </c>
      <c r="I4" s="0" t="n">
        <v>203.051753317964</v>
      </c>
      <c r="J4" s="0" t="n">
        <v>220.391500161464</v>
      </c>
    </row>
    <row r="5" customFormat="false" ht="15" hidden="false" customHeight="false" outlineLevel="0" collapsed="false">
      <c r="A5" s="0" t="n">
        <v>0</v>
      </c>
      <c r="B5" s="16" t="n">
        <v>0.729166666666667</v>
      </c>
      <c r="G5" s="0" t="n">
        <v>248.56592</v>
      </c>
      <c r="H5" s="0" t="n">
        <v>248.69652</v>
      </c>
      <c r="I5" s="0" t="n">
        <v>210.745304774092</v>
      </c>
      <c r="J5" s="0" t="n">
        <v>211.165008457877</v>
      </c>
    </row>
    <row r="6" customFormat="false" ht="15" hidden="false" customHeight="false" outlineLevel="0" collapsed="false">
      <c r="A6" s="0" t="n">
        <v>0</v>
      </c>
      <c r="B6" s="16" t="n">
        <v>0.727083333333333</v>
      </c>
      <c r="G6" s="0" t="n">
        <v>253.518266666667</v>
      </c>
      <c r="H6" s="0" t="n">
        <v>252.8153</v>
      </c>
      <c r="I6" s="0" t="n">
        <v>210.475789720532</v>
      </c>
      <c r="J6" s="0" t="n">
        <v>210.666491564181</v>
      </c>
    </row>
    <row r="7" customFormat="false" ht="15" hidden="false" customHeight="false" outlineLevel="0" collapsed="false">
      <c r="A7" s="0" t="n">
        <v>0</v>
      </c>
      <c r="B7" s="16" t="n">
        <v>0.724305555555556</v>
      </c>
      <c r="G7" s="0" t="n">
        <v>247.932178571429</v>
      </c>
      <c r="H7" s="0" t="n">
        <v>247.212142857143</v>
      </c>
      <c r="I7" s="0" t="n">
        <v>220.667113962814</v>
      </c>
      <c r="J7" s="0" t="n">
        <v>220.680000890071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025" min="1" style="0" width="8.56632653061224"/>
  </cols>
  <sheetData>
    <row r="1" customFormat="false" ht="15" hidden="false" customHeight="false" outlineLevel="0" collapsed="false">
      <c r="A1" s="0" t="s">
        <v>77</v>
      </c>
    </row>
    <row r="3" customFormat="false" ht="15" hidden="false" customHeight="false" outlineLevel="0" collapsed="false">
      <c r="A3" s="0" t="s">
        <v>78</v>
      </c>
    </row>
    <row r="5" customFormat="false" ht="15" hidden="false" customHeight="false" outlineLevel="0" collapsed="false">
      <c r="A5" s="0" t="s">
        <v>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RowHeight="15"/>
  <cols>
    <col collapsed="false" hidden="false" max="7" min="1" style="0" width="10.5765306122449"/>
    <col collapsed="false" hidden="false" max="8" min="8" style="0" width="16"/>
    <col collapsed="false" hidden="false" max="9" min="9" style="0" width="10"/>
    <col collapsed="false" hidden="false" max="1025" min="10" style="0" width="10.5765306122449"/>
  </cols>
  <sheetData>
    <row r="1" customFormat="false" ht="15" hidden="false" customHeight="false" outlineLevel="0" collapsed="false">
      <c r="A1" s="1" t="s">
        <v>80</v>
      </c>
      <c r="B1" s="1"/>
      <c r="C1" s="1"/>
      <c r="D1" s="1"/>
      <c r="E1" s="1"/>
      <c r="F1" s="1"/>
      <c r="G1" s="1"/>
      <c r="H1" s="1"/>
      <c r="I1" s="1"/>
    </row>
    <row r="2" customFormat="false" ht="95.45" hidden="false" customHeight="true" outlineLevel="0" collapsed="false">
      <c r="A2" s="17" t="s">
        <v>81</v>
      </c>
      <c r="B2" s="17"/>
      <c r="C2" s="17"/>
      <c r="D2" s="17"/>
      <c r="E2" s="17"/>
      <c r="F2" s="17"/>
      <c r="G2" s="17"/>
      <c r="H2" s="17"/>
      <c r="I2" s="17"/>
    </row>
    <row r="3" customFormat="false" ht="15" hidden="false" customHeight="false" outlineLevel="0" collapsed="false">
      <c r="A3" s="18"/>
      <c r="B3" s="19"/>
      <c r="C3" s="19"/>
      <c r="D3" s="19"/>
      <c r="E3" s="19"/>
      <c r="F3" s="19"/>
      <c r="G3" s="19"/>
      <c r="H3" s="19"/>
      <c r="I3" s="19"/>
    </row>
    <row r="4" customFormat="false" ht="15" hidden="false" customHeight="false" outlineLevel="0" collapsed="false">
      <c r="A4" s="1" t="s">
        <v>82</v>
      </c>
      <c r="B4" s="1"/>
      <c r="C4" s="1"/>
      <c r="D4" s="1"/>
      <c r="E4" s="1"/>
      <c r="F4" s="1"/>
      <c r="G4" s="1"/>
      <c r="H4" s="1"/>
      <c r="I4" s="1"/>
    </row>
    <row r="5" customFormat="false" ht="15" hidden="false" customHeight="false" outlineLevel="0" collapsed="false">
      <c r="A5" s="1" t="s">
        <v>83</v>
      </c>
      <c r="B5" s="1"/>
      <c r="C5" s="1"/>
      <c r="D5" s="1"/>
      <c r="E5" s="19"/>
      <c r="F5" s="19"/>
      <c r="G5" s="19"/>
      <c r="H5" s="19"/>
      <c r="I5" s="19"/>
    </row>
    <row r="6" customFormat="false" ht="123" hidden="false" customHeight="true" outlineLevel="0" collapsed="false">
      <c r="A6" s="17" t="s">
        <v>84</v>
      </c>
      <c r="B6" s="17"/>
      <c r="C6" s="17"/>
      <c r="D6" s="17"/>
      <c r="E6" s="19"/>
      <c r="F6" s="19"/>
      <c r="G6" s="19"/>
      <c r="H6" s="19"/>
      <c r="I6" s="19"/>
    </row>
    <row r="7" customFormat="false" ht="15" hidden="false" customHeight="false" outlineLevel="0" collapsed="false">
      <c r="A7" s="20"/>
      <c r="B7" s="19"/>
      <c r="C7" s="19"/>
      <c r="D7" s="19"/>
      <c r="E7" s="19"/>
      <c r="F7" s="19"/>
      <c r="G7" s="19"/>
      <c r="H7" s="19"/>
      <c r="I7" s="19"/>
    </row>
    <row r="8" customFormat="false" ht="15" hidden="false" customHeight="false" outlineLevel="0" collapsed="false">
      <c r="A8" s="1" t="s">
        <v>85</v>
      </c>
      <c r="B8" s="1"/>
      <c r="C8" s="1"/>
      <c r="D8" s="1"/>
      <c r="E8" s="19"/>
      <c r="F8" s="19"/>
      <c r="G8" s="19"/>
      <c r="H8" s="19"/>
      <c r="I8" s="19"/>
    </row>
    <row r="9" customFormat="false" ht="163.5" hidden="false" customHeight="true" outlineLevel="0" collapsed="false">
      <c r="A9" s="21" t="s">
        <v>86</v>
      </c>
      <c r="B9" s="21"/>
      <c r="C9" s="21"/>
      <c r="D9" s="21"/>
      <c r="E9" s="19"/>
      <c r="F9" s="19"/>
      <c r="G9" s="19"/>
      <c r="H9" s="19"/>
      <c r="I9" s="19"/>
    </row>
    <row r="10" customFormat="false" ht="15" hidden="false" customHeight="false" outlineLevel="0" collapsed="false">
      <c r="A10" s="22"/>
      <c r="B10" s="22"/>
      <c r="C10" s="22"/>
      <c r="D10" s="22"/>
      <c r="E10" s="22"/>
      <c r="F10" s="22"/>
      <c r="G10" s="22"/>
      <c r="H10" s="22"/>
      <c r="I10" s="22"/>
    </row>
    <row r="11" customFormat="false" ht="15" hidden="false" customHeight="false" outlineLevel="0" collapsed="false">
      <c r="A11" s="22" t="s">
        <v>87</v>
      </c>
      <c r="B11" s="22"/>
      <c r="C11" s="22"/>
      <c r="D11" s="22"/>
      <c r="E11" s="22"/>
      <c r="F11" s="22"/>
      <c r="G11" s="22"/>
      <c r="H11" s="22"/>
      <c r="I11" s="22"/>
    </row>
    <row r="12" customFormat="false" ht="15" hidden="false" customHeight="false" outlineLevel="0" collapsed="false">
      <c r="A12" s="23" t="s">
        <v>88</v>
      </c>
      <c r="B12" s="24" t="s">
        <v>37</v>
      </c>
      <c r="C12" s="24" t="s">
        <v>89</v>
      </c>
      <c r="D12" s="24" t="s">
        <v>90</v>
      </c>
      <c r="E12" s="24" t="s">
        <v>91</v>
      </c>
      <c r="F12" s="24" t="s">
        <v>92</v>
      </c>
      <c r="G12" s="24" t="s">
        <v>93</v>
      </c>
      <c r="H12" s="24" t="s">
        <v>94</v>
      </c>
      <c r="I12" s="25" t="s">
        <v>33</v>
      </c>
    </row>
    <row r="13" customFormat="false" ht="15" hidden="false" customHeight="false" outlineLevel="0" collapsed="false">
      <c r="A13" s="26" t="s">
        <v>95</v>
      </c>
      <c r="B13" s="27" t="s">
        <v>96</v>
      </c>
      <c r="C13" s="27" t="s">
        <v>97</v>
      </c>
      <c r="D13" s="27" t="s">
        <v>98</v>
      </c>
      <c r="E13" s="27" t="s">
        <v>99</v>
      </c>
      <c r="F13" s="27" t="s">
        <v>100</v>
      </c>
      <c r="G13" s="27" t="s">
        <v>101</v>
      </c>
      <c r="H13" s="27" t="s">
        <v>102</v>
      </c>
      <c r="I13" s="28" t="s">
        <v>103</v>
      </c>
    </row>
    <row r="15" customFormat="false" ht="15" hidden="false" customHeight="false" outlineLevel="0" collapsed="false">
      <c r="A15" s="3" t="s">
        <v>104</v>
      </c>
      <c r="B15" s="3"/>
      <c r="C15" s="3"/>
      <c r="D15" s="3"/>
      <c r="E15" s="3"/>
      <c r="F15" s="3"/>
      <c r="G15" s="3"/>
      <c r="H15" s="3"/>
    </row>
    <row r="16" customFormat="false" ht="15" hidden="false" customHeight="false" outlineLevel="0" collapsed="false">
      <c r="A16" s="29" t="s">
        <v>105</v>
      </c>
      <c r="B16" s="30" t="s">
        <v>106</v>
      </c>
      <c r="C16" s="30" t="s">
        <v>107</v>
      </c>
      <c r="D16" s="30" t="s">
        <v>108</v>
      </c>
      <c r="E16" s="30" t="s">
        <v>109</v>
      </c>
      <c r="F16" s="30" t="s">
        <v>110</v>
      </c>
      <c r="G16" s="30" t="s">
        <v>111</v>
      </c>
      <c r="H16" s="31" t="s">
        <v>112</v>
      </c>
    </row>
    <row r="17" customFormat="false" ht="15" hidden="false" customHeight="false" outlineLevel="0" collapsed="false">
      <c r="A17" s="32" t="s">
        <v>113</v>
      </c>
      <c r="B17" s="33" t="s">
        <v>114</v>
      </c>
      <c r="C17" s="33" t="s">
        <v>115</v>
      </c>
      <c r="D17" s="33" t="s">
        <v>116</v>
      </c>
      <c r="E17" s="33" t="s">
        <v>117</v>
      </c>
      <c r="F17" s="33" t="s">
        <v>118</v>
      </c>
      <c r="G17" s="33" t="s">
        <v>119</v>
      </c>
      <c r="H17" s="34" t="s">
        <v>120</v>
      </c>
    </row>
  </sheetData>
  <mergeCells count="9">
    <mergeCell ref="A1:I1"/>
    <mergeCell ref="A2:I2"/>
    <mergeCell ref="A4:I4"/>
    <mergeCell ref="A5:D5"/>
    <mergeCell ref="A6:D6"/>
    <mergeCell ref="A8:D8"/>
    <mergeCell ref="A9:D9"/>
    <mergeCell ref="A11:I11"/>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administrateur</dc:creator>
  <dc:language>en-CA</dc:language>
  <cp:lastModifiedBy>melody.sandells </cp:lastModifiedBy>
  <dcterms:modified xsi:type="dcterms:W3CDTF">2018-11-23T15:02:21Z</dcterms:modified>
  <cp:revision>21</cp:revision>
</cp:coreProperties>
</file>