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School\2018\Winter\Econ 4015\Project\Data\"/>
    </mc:Choice>
  </mc:AlternateContent>
  <xr:revisionPtr revIDLastSave="0" documentId="13_ncr:1_{7E725BFB-7435-4E39-95EF-333CCC2F8C9D}" xr6:coauthVersionLast="28" xr6:coauthVersionMax="28" xr10:uidLastSave="{00000000-0000-0000-0000-000000000000}"/>
  <bookViews>
    <workbookView xWindow="0" yWindow="0" windowWidth="14604" windowHeight="5640" xr2:uid="{AB3FFED6-C2E1-44CB-A314-2A4B9E379142}"/>
  </bookViews>
  <sheets>
    <sheet name="Data Pool" sheetId="1" r:id="rId1"/>
    <sheet name="SPSS Run 1" sheetId="2" r:id="rId2"/>
    <sheet name="SPSS Run 2" sheetId="3" r:id="rId3"/>
  </sheets>
  <definedNames>
    <definedName name="_xlnm._FilterDatabase" localSheetId="0" hidden="1">'Data Pool'!$A$1:$M$69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1" l="1"/>
  <c r="E71" i="1"/>
  <c r="D71" i="1"/>
  <c r="L45" i="1" l="1"/>
  <c r="L4" i="1"/>
  <c r="L42" i="1"/>
  <c r="L19" i="1"/>
  <c r="L61" i="1"/>
  <c r="L6" i="1"/>
  <c r="L26" i="1"/>
  <c r="L31" i="1"/>
  <c r="L68" i="1"/>
  <c r="L18" i="1"/>
  <c r="L58" i="1"/>
  <c r="L44" i="1"/>
  <c r="L9" i="1"/>
  <c r="L25" i="1"/>
  <c r="L41" i="1"/>
  <c r="L29" i="1"/>
  <c r="L67" i="1"/>
  <c r="L39" i="1"/>
  <c r="L53" i="1"/>
  <c r="L54" i="1"/>
  <c r="L51" i="1"/>
  <c r="L46" i="1"/>
  <c r="L5" i="1"/>
  <c r="L36" i="1"/>
  <c r="L56" i="1"/>
  <c r="L35" i="1"/>
  <c r="L43" i="1"/>
  <c r="L17" i="1"/>
  <c r="L52" i="1"/>
  <c r="L28" i="1"/>
  <c r="L11" i="1"/>
  <c r="L66" i="1"/>
  <c r="L40" i="1"/>
  <c r="L62" i="1"/>
  <c r="L24" i="1"/>
  <c r="L16" i="1"/>
  <c r="L32" i="1" l="1"/>
  <c r="I45" i="1" l="1"/>
  <c r="I4" i="1"/>
  <c r="I42" i="1"/>
  <c r="I19" i="1"/>
  <c r="I61" i="1"/>
  <c r="I6" i="1"/>
  <c r="I26" i="1"/>
  <c r="I31" i="1"/>
  <c r="I68" i="1"/>
  <c r="I18" i="1"/>
  <c r="I58" i="1"/>
  <c r="I44" i="1"/>
  <c r="I9" i="1"/>
  <c r="I25" i="1"/>
  <c r="I41" i="1"/>
  <c r="I29" i="1"/>
  <c r="I67" i="1"/>
  <c r="I39" i="1"/>
  <c r="I53" i="1"/>
  <c r="I54" i="1"/>
  <c r="I51" i="1"/>
  <c r="I46" i="1"/>
  <c r="I5" i="1"/>
  <c r="I36" i="1"/>
  <c r="I56" i="1"/>
  <c r="I35" i="1"/>
  <c r="I43" i="1"/>
  <c r="I17" i="1"/>
  <c r="I52" i="1"/>
  <c r="I28" i="1"/>
  <c r="I11" i="1"/>
  <c r="I66" i="1"/>
  <c r="I40" i="1"/>
  <c r="I62" i="1"/>
  <c r="I24" i="1"/>
  <c r="I16" i="1"/>
  <c r="I32" i="1"/>
  <c r="G71" i="1" l="1"/>
  <c r="G72" i="1"/>
  <c r="F72" i="1"/>
  <c r="F71" i="1"/>
  <c r="B72" i="1"/>
  <c r="O3" i="1" l="1"/>
  <c r="P3" i="1"/>
  <c r="Q3" i="1"/>
  <c r="R3" i="1"/>
  <c r="S3" i="1"/>
  <c r="T3" i="1"/>
</calcChain>
</file>

<file path=xl/sharedStrings.xml><?xml version="1.0" encoding="utf-8"?>
<sst xmlns="http://schemas.openxmlformats.org/spreadsheetml/2006/main" count="176" uniqueCount="89">
  <si>
    <t>Country Name</t>
  </si>
  <si>
    <t>Argentina</t>
  </si>
  <si>
    <t>Armenia</t>
  </si>
  <si>
    <t>Austria</t>
  </si>
  <si>
    <t>Belarus</t>
  </si>
  <si>
    <t>Belgium</t>
  </si>
  <si>
    <t>Bolivia</t>
  </si>
  <si>
    <t>Brazil</t>
  </si>
  <si>
    <t>Bulgaria</t>
  </si>
  <si>
    <t>Burundi</t>
  </si>
  <si>
    <t>Canada</t>
  </si>
  <si>
    <t>Chile</t>
  </si>
  <si>
    <t>Colombia</t>
  </si>
  <si>
    <t>Comoros</t>
  </si>
  <si>
    <t>Costa Rica</t>
  </si>
  <si>
    <t>Croatia</t>
  </si>
  <si>
    <t>Cyprus</t>
  </si>
  <si>
    <t>Czech Republic</t>
  </si>
  <si>
    <t>Denmark</t>
  </si>
  <si>
    <t>Djibouti</t>
  </si>
  <si>
    <t>Dominican Republic</t>
  </si>
  <si>
    <t>Ecuador</t>
  </si>
  <si>
    <t>El Salvador</t>
  </si>
  <si>
    <t>Estonia</t>
  </si>
  <si>
    <t>Finland</t>
  </si>
  <si>
    <t>France</t>
  </si>
  <si>
    <t>Georgia</t>
  </si>
  <si>
    <t>Germany</t>
  </si>
  <si>
    <t>Greece</t>
  </si>
  <si>
    <t>Honduras</t>
  </si>
  <si>
    <t>Hungary</t>
  </si>
  <si>
    <t>Iceland</t>
  </si>
  <si>
    <t>Indonesia</t>
  </si>
  <si>
    <t>Iran, Islamic Rep.</t>
  </si>
  <si>
    <t>Ireland</t>
  </si>
  <si>
    <t>Italy</t>
  </si>
  <si>
    <t>Kazakhstan</t>
  </si>
  <si>
    <t>Kyrgyz Republic</t>
  </si>
  <si>
    <t>Latvia</t>
  </si>
  <si>
    <t>Lithuania</t>
  </si>
  <si>
    <t>Luxembourg</t>
  </si>
  <si>
    <t>Macedonia, FYR</t>
  </si>
  <si>
    <t>Moldova</t>
  </si>
  <si>
    <t>Montenegro</t>
  </si>
  <si>
    <t>Netherlands</t>
  </si>
  <si>
    <t>Norway</t>
  </si>
  <si>
    <t>Pakistan</t>
  </si>
  <si>
    <t>Panama</t>
  </si>
  <si>
    <t>Paraguay</t>
  </si>
  <si>
    <t>Peru</t>
  </si>
  <si>
    <t>Poland</t>
  </si>
  <si>
    <t>Portugal</t>
  </si>
  <si>
    <t>Romania</t>
  </si>
  <si>
    <t>Russian Federation</t>
  </si>
  <si>
    <t>Rwanda</t>
  </si>
  <si>
    <t>Serbia</t>
  </si>
  <si>
    <t>Seychelles</t>
  </si>
  <si>
    <t>Slovak Republic</t>
  </si>
  <si>
    <t>Slovenia</t>
  </si>
  <si>
    <t>Spain</t>
  </si>
  <si>
    <t>Sweden</t>
  </si>
  <si>
    <t>Switzerland</t>
  </si>
  <si>
    <t>Tajikistan</t>
  </si>
  <si>
    <t>Thailand</t>
  </si>
  <si>
    <t>Turkey</t>
  </si>
  <si>
    <t>Ukraine</t>
  </si>
  <si>
    <t>United Kingdom</t>
  </si>
  <si>
    <t>United States</t>
  </si>
  <si>
    <t>Uruguay</t>
  </si>
  <si>
    <t>GINI</t>
  </si>
  <si>
    <t>HDI</t>
  </si>
  <si>
    <t>CPI</t>
  </si>
  <si>
    <t>GDP/Capita</t>
  </si>
  <si>
    <t>Region</t>
  </si>
  <si>
    <t>Latin Am</t>
  </si>
  <si>
    <t>East Asia</t>
  </si>
  <si>
    <t>MENA</t>
  </si>
  <si>
    <t>SSA</t>
  </si>
  <si>
    <t>East Eur</t>
  </si>
  <si>
    <t>Europe/NA</t>
  </si>
  <si>
    <t>Soviet (1)</t>
  </si>
  <si>
    <t>EU Membership (0)</t>
  </si>
  <si>
    <t>WGI</t>
  </si>
  <si>
    <t>WGI (Start @ 0)</t>
  </si>
  <si>
    <t>%Share top10</t>
  </si>
  <si>
    <t>%Share btm10</t>
  </si>
  <si>
    <t>%top/%btm</t>
  </si>
  <si>
    <t>Inc Ine</t>
  </si>
  <si>
    <t>Corrupt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</si>
</sst>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1">
    <xf numFmtId="0" fontId="0" fillId="0" borderId="0" xfId="0"/>
    <xf numFmtId="0" fontId="18" fillId="0" borderId="0" xfId="43"/>
    <xf numFmtId="0" fontId="19" fillId="0" borderId="0" xfId="43" applyFont="1" applyFill="1"/>
    <xf numFmtId="0" fontId="0" fillId="0" borderId="0" xfId="0"/>
    <xf numFmtId="44" fontId="0" fillId="0" borderId="0" xfId="1" applyFont="1"/>
    <xf numFmtId="0" fontId="0" fillId="0" borderId="0" xfId="0" applyFill="1" applyBorder="1"/>
    <xf numFmtId="0" fontId="0" fillId="0" borderId="0" xfId="0" applyFill="1"/>
    <xf numFmtId="0" fontId="20" fillId="0" borderId="10" xfId="0" applyFont="1" applyFill="1" applyBorder="1"/>
    <xf numFmtId="0" fontId="0" fillId="0" borderId="0" xfId="0"/>
    <xf numFmtId="0" fontId="0" fillId="0" borderId="0" xfId="1" applyNumberFormat="1" applyFont="1"/>
    <xf numFmtId="0" fontId="0" fillId="33" borderId="0" xfId="0" applyFill="1"/>
    <xf numFmtId="0" fontId="18" fillId="0" borderId="0" xfId="43" applyBorder="1"/>
    <xf numFmtId="0" fontId="0" fillId="0" borderId="0" xfId="0" applyBorder="1"/>
    <xf numFmtId="0" fontId="20" fillId="0" borderId="0" xfId="0" applyFont="1" applyFill="1" applyBorder="1"/>
    <xf numFmtId="44" fontId="0" fillId="0" borderId="0" xfId="1" applyFont="1" applyBorder="1"/>
    <xf numFmtId="0" fontId="0" fillId="0" borderId="0" xfId="1" applyNumberFormat="1" applyFont="1" applyBorder="1"/>
    <xf numFmtId="0" fontId="19" fillId="0" borderId="0" xfId="43" applyFont="1" applyFill="1" applyBorder="1"/>
    <xf numFmtId="0" fontId="18" fillId="0" borderId="0" xfId="43" applyFill="1" applyBorder="1"/>
    <xf numFmtId="44" fontId="0" fillId="0" borderId="0" xfId="1" applyFont="1" applyFill="1" applyBorder="1"/>
    <xf numFmtId="0" fontId="0" fillId="0" borderId="0" xfId="1" applyNumberFormat="1" applyFont="1" applyFill="1" applyBorder="1"/>
    <xf numFmtId="2" fontId="0" fillId="0" borderId="0" xfId="0" applyNumberFormat="1" applyFill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F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v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Pool'!$D$4:$D$68</c:f>
              <c:numCache>
                <c:formatCode>General</c:formatCode>
                <c:ptCount val="37"/>
                <c:pt idx="0">
                  <c:v>25</c:v>
                </c:pt>
                <c:pt idx="1">
                  <c:v>78</c:v>
                </c:pt>
                <c:pt idx="2">
                  <c:v>57</c:v>
                </c:pt>
                <c:pt idx="3">
                  <c:v>86</c:v>
                </c:pt>
                <c:pt idx="4">
                  <c:v>48</c:v>
                </c:pt>
                <c:pt idx="5">
                  <c:v>29</c:v>
                </c:pt>
                <c:pt idx="6">
                  <c:v>89</c:v>
                </c:pt>
                <c:pt idx="7">
                  <c:v>43</c:v>
                </c:pt>
                <c:pt idx="8">
                  <c:v>89</c:v>
                </c:pt>
                <c:pt idx="9">
                  <c:v>75</c:v>
                </c:pt>
                <c:pt idx="10">
                  <c:v>83</c:v>
                </c:pt>
                <c:pt idx="11">
                  <c:v>47</c:v>
                </c:pt>
                <c:pt idx="12">
                  <c:v>91</c:v>
                </c:pt>
                <c:pt idx="13">
                  <c:v>35</c:v>
                </c:pt>
                <c:pt idx="14">
                  <c:v>42</c:v>
                </c:pt>
                <c:pt idx="15">
                  <c:v>69</c:v>
                </c:pt>
                <c:pt idx="16">
                  <c:v>78</c:v>
                </c:pt>
                <c:pt idx="17">
                  <c:v>54</c:v>
                </c:pt>
                <c:pt idx="18">
                  <c:v>80</c:v>
                </c:pt>
                <c:pt idx="19">
                  <c:v>48</c:v>
                </c:pt>
                <c:pt idx="20">
                  <c:v>44</c:v>
                </c:pt>
                <c:pt idx="21">
                  <c:v>85</c:v>
                </c:pt>
                <c:pt idx="22">
                  <c:v>71</c:v>
                </c:pt>
                <c:pt idx="23">
                  <c:v>60</c:v>
                </c:pt>
                <c:pt idx="24">
                  <c:v>76</c:v>
                </c:pt>
                <c:pt idx="25">
                  <c:v>72</c:v>
                </c:pt>
                <c:pt idx="26">
                  <c:v>43</c:v>
                </c:pt>
                <c:pt idx="27">
                  <c:v>68</c:v>
                </c:pt>
                <c:pt idx="28">
                  <c:v>57</c:v>
                </c:pt>
                <c:pt idx="29">
                  <c:v>53</c:v>
                </c:pt>
                <c:pt idx="30">
                  <c:v>40</c:v>
                </c:pt>
                <c:pt idx="31">
                  <c:v>62</c:v>
                </c:pt>
                <c:pt idx="32">
                  <c:v>59</c:v>
                </c:pt>
                <c:pt idx="33">
                  <c:v>41</c:v>
                </c:pt>
                <c:pt idx="34">
                  <c:v>63</c:v>
                </c:pt>
                <c:pt idx="35">
                  <c:v>44</c:v>
                </c:pt>
                <c:pt idx="36">
                  <c:v>28</c:v>
                </c:pt>
              </c:numCache>
            </c:numRef>
          </c:xVal>
          <c:yVal>
            <c:numRef>
              <c:f>'Data Pool'!$E$4:$E$68</c:f>
              <c:numCache>
                <c:formatCode>_("$"* #,##0.00_);_("$"* \(#,##0.00\);_("$"* "-"??_);_(@_)</c:formatCode>
                <c:ptCount val="37"/>
                <c:pt idx="0">
                  <c:v>4029.7155037213101</c:v>
                </c:pt>
                <c:pt idx="1">
                  <c:v>47810.308881996782</c:v>
                </c:pt>
                <c:pt idx="2">
                  <c:v>23357.939198651973</c:v>
                </c:pt>
                <c:pt idx="3">
                  <c:v>103059.24822758982</c:v>
                </c:pt>
                <c:pt idx="4">
                  <c:v>19916.019387372155</c:v>
                </c:pt>
                <c:pt idx="5">
                  <c:v>7978.8726147107627</c:v>
                </c:pt>
                <c:pt idx="6">
                  <c:v>49638.077129813944</c:v>
                </c:pt>
                <c:pt idx="7">
                  <c:v>9585.2665926465288</c:v>
                </c:pt>
                <c:pt idx="8">
                  <c:v>60283.245222670004</c:v>
                </c:pt>
                <c:pt idx="9">
                  <c:v>46582.669550341176</c:v>
                </c:pt>
                <c:pt idx="10">
                  <c:v>51574.48941846197</c:v>
                </c:pt>
                <c:pt idx="11">
                  <c:v>18191.612786162987</c:v>
                </c:pt>
                <c:pt idx="12">
                  <c:v>61191.192626042837</c:v>
                </c:pt>
                <c:pt idx="13">
                  <c:v>2243.9796624440041</c:v>
                </c:pt>
                <c:pt idx="14">
                  <c:v>6353.8263827933151</c:v>
                </c:pt>
                <c:pt idx="15">
                  <c:v>50719.38827706845</c:v>
                </c:pt>
                <c:pt idx="16">
                  <c:v>46530.911427577608</c:v>
                </c:pt>
                <c:pt idx="17">
                  <c:v>13667.702786549562</c:v>
                </c:pt>
                <c:pt idx="18">
                  <c:v>113625.13289955996</c:v>
                </c:pt>
                <c:pt idx="19">
                  <c:v>13574.740089062663</c:v>
                </c:pt>
                <c:pt idx="20">
                  <c:v>7186.4297868215435</c:v>
                </c:pt>
                <c:pt idx="21">
                  <c:v>85112.464398414129</c:v>
                </c:pt>
                <c:pt idx="22">
                  <c:v>42554.122054241321</c:v>
                </c:pt>
                <c:pt idx="23">
                  <c:v>13780.190606988146</c:v>
                </c:pt>
                <c:pt idx="24">
                  <c:v>42724.067884400698</c:v>
                </c:pt>
                <c:pt idx="25">
                  <c:v>52060.467861083758</c:v>
                </c:pt>
                <c:pt idx="26">
                  <c:v>35370.275258375528</c:v>
                </c:pt>
                <c:pt idx="27">
                  <c:v>19072.238517566937</c:v>
                </c:pt>
                <c:pt idx="28">
                  <c:v>15712.823762595455</c:v>
                </c:pt>
                <c:pt idx="29">
                  <c:v>15061.937447886956</c:v>
                </c:pt>
                <c:pt idx="30">
                  <c:v>21874.819504166666</c:v>
                </c:pt>
                <c:pt idx="31">
                  <c:v>21618.735338966253</c:v>
                </c:pt>
                <c:pt idx="32">
                  <c:v>29211.773745593502</c:v>
                </c:pt>
                <c:pt idx="33">
                  <c:v>7674.8605591402675</c:v>
                </c:pt>
                <c:pt idx="34">
                  <c:v>27907.967362674201</c:v>
                </c:pt>
                <c:pt idx="35">
                  <c:v>5211.4992004992482</c:v>
                </c:pt>
                <c:pt idx="36">
                  <c:v>15543.6765317424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A-4E3B-AA57-DC9516095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07376"/>
        <c:axId val="557404424"/>
      </c:scatterChart>
      <c:valAx>
        <c:axId val="55740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04424"/>
        <c:crosses val="autoZero"/>
        <c:crossBetween val="midCat"/>
      </c:valAx>
      <c:valAx>
        <c:axId val="55740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0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Gini v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Pool'!$D$4:$D$68</c:f>
              <c:numCache>
                <c:formatCode>General</c:formatCode>
                <c:ptCount val="37"/>
                <c:pt idx="0">
                  <c:v>25</c:v>
                </c:pt>
                <c:pt idx="1">
                  <c:v>78</c:v>
                </c:pt>
                <c:pt idx="2">
                  <c:v>57</c:v>
                </c:pt>
                <c:pt idx="3">
                  <c:v>86</c:v>
                </c:pt>
                <c:pt idx="4">
                  <c:v>48</c:v>
                </c:pt>
                <c:pt idx="5">
                  <c:v>29</c:v>
                </c:pt>
                <c:pt idx="6">
                  <c:v>89</c:v>
                </c:pt>
                <c:pt idx="7">
                  <c:v>43</c:v>
                </c:pt>
                <c:pt idx="8">
                  <c:v>89</c:v>
                </c:pt>
                <c:pt idx="9">
                  <c:v>75</c:v>
                </c:pt>
                <c:pt idx="10">
                  <c:v>83</c:v>
                </c:pt>
                <c:pt idx="11">
                  <c:v>47</c:v>
                </c:pt>
                <c:pt idx="12">
                  <c:v>91</c:v>
                </c:pt>
                <c:pt idx="13">
                  <c:v>35</c:v>
                </c:pt>
                <c:pt idx="14">
                  <c:v>42</c:v>
                </c:pt>
                <c:pt idx="15">
                  <c:v>69</c:v>
                </c:pt>
                <c:pt idx="16">
                  <c:v>78</c:v>
                </c:pt>
                <c:pt idx="17">
                  <c:v>54</c:v>
                </c:pt>
                <c:pt idx="18">
                  <c:v>80</c:v>
                </c:pt>
                <c:pt idx="19">
                  <c:v>48</c:v>
                </c:pt>
                <c:pt idx="20">
                  <c:v>44</c:v>
                </c:pt>
                <c:pt idx="21">
                  <c:v>85</c:v>
                </c:pt>
                <c:pt idx="22">
                  <c:v>71</c:v>
                </c:pt>
                <c:pt idx="23">
                  <c:v>60</c:v>
                </c:pt>
                <c:pt idx="24">
                  <c:v>76</c:v>
                </c:pt>
                <c:pt idx="25">
                  <c:v>72</c:v>
                </c:pt>
                <c:pt idx="26">
                  <c:v>43</c:v>
                </c:pt>
                <c:pt idx="27">
                  <c:v>68</c:v>
                </c:pt>
                <c:pt idx="28">
                  <c:v>57</c:v>
                </c:pt>
                <c:pt idx="29">
                  <c:v>53</c:v>
                </c:pt>
                <c:pt idx="30">
                  <c:v>40</c:v>
                </c:pt>
                <c:pt idx="31">
                  <c:v>62</c:v>
                </c:pt>
                <c:pt idx="32">
                  <c:v>59</c:v>
                </c:pt>
                <c:pt idx="33">
                  <c:v>41</c:v>
                </c:pt>
                <c:pt idx="34">
                  <c:v>63</c:v>
                </c:pt>
                <c:pt idx="35">
                  <c:v>44</c:v>
                </c:pt>
                <c:pt idx="36">
                  <c:v>28</c:v>
                </c:pt>
              </c:numCache>
            </c:numRef>
          </c:xVal>
          <c:yVal>
            <c:numRef>
              <c:f>'Data Pool'!$B$4:$B$68</c:f>
              <c:numCache>
                <c:formatCode>General</c:formatCode>
                <c:ptCount val="37"/>
                <c:pt idx="0">
                  <c:v>24.5</c:v>
                </c:pt>
                <c:pt idx="1">
                  <c:v>25.4</c:v>
                </c:pt>
                <c:pt idx="2">
                  <c:v>26.2</c:v>
                </c:pt>
                <c:pt idx="3">
                  <c:v>26.4</c:v>
                </c:pt>
                <c:pt idx="4">
                  <c:v>26.5</c:v>
                </c:pt>
                <c:pt idx="5">
                  <c:v>26.6</c:v>
                </c:pt>
                <c:pt idx="6">
                  <c:v>27.2</c:v>
                </c:pt>
                <c:pt idx="7">
                  <c:v>27.5</c:v>
                </c:pt>
                <c:pt idx="8">
                  <c:v>27.7</c:v>
                </c:pt>
                <c:pt idx="9">
                  <c:v>27.7</c:v>
                </c:pt>
                <c:pt idx="10">
                  <c:v>28.1</c:v>
                </c:pt>
                <c:pt idx="11">
                  <c:v>28.1</c:v>
                </c:pt>
                <c:pt idx="12">
                  <c:v>28.5</c:v>
                </c:pt>
                <c:pt idx="13">
                  <c:v>28.5</c:v>
                </c:pt>
                <c:pt idx="14">
                  <c:v>29.1</c:v>
                </c:pt>
                <c:pt idx="15">
                  <c:v>30.9</c:v>
                </c:pt>
                <c:pt idx="16">
                  <c:v>31.4</c:v>
                </c:pt>
                <c:pt idx="17">
                  <c:v>31.5</c:v>
                </c:pt>
                <c:pt idx="18">
                  <c:v>32</c:v>
                </c:pt>
                <c:pt idx="19">
                  <c:v>32</c:v>
                </c:pt>
                <c:pt idx="20">
                  <c:v>32.299999999999997</c:v>
                </c:pt>
                <c:pt idx="21">
                  <c:v>32.5</c:v>
                </c:pt>
                <c:pt idx="22">
                  <c:v>32.5</c:v>
                </c:pt>
                <c:pt idx="23">
                  <c:v>32.5</c:v>
                </c:pt>
                <c:pt idx="24">
                  <c:v>33.200000000000003</c:v>
                </c:pt>
                <c:pt idx="25">
                  <c:v>33.4</c:v>
                </c:pt>
                <c:pt idx="26">
                  <c:v>34.9</c:v>
                </c:pt>
                <c:pt idx="27">
                  <c:v>35.1</c:v>
                </c:pt>
                <c:pt idx="28">
                  <c:v>35.299999999999997</c:v>
                </c:pt>
                <c:pt idx="29">
                  <c:v>35.5</c:v>
                </c:pt>
                <c:pt idx="30">
                  <c:v>36.1</c:v>
                </c:pt>
                <c:pt idx="31">
                  <c:v>36.200000000000003</c:v>
                </c:pt>
                <c:pt idx="32">
                  <c:v>36.200000000000003</c:v>
                </c:pt>
                <c:pt idx="33">
                  <c:v>36.6</c:v>
                </c:pt>
                <c:pt idx="34">
                  <c:v>37</c:v>
                </c:pt>
                <c:pt idx="35">
                  <c:v>38.5</c:v>
                </c:pt>
                <c:pt idx="36">
                  <c:v>40.9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B-4B11-9454-75383C83B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06720"/>
        <c:axId val="557407048"/>
      </c:scatterChart>
      <c:valAx>
        <c:axId val="55740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07048"/>
        <c:crosses val="autoZero"/>
        <c:crossBetween val="midCat"/>
      </c:valAx>
      <c:valAx>
        <c:axId val="55740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0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HDI v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Pool'!$D$4:$D$68</c:f>
              <c:numCache>
                <c:formatCode>General</c:formatCode>
                <c:ptCount val="37"/>
                <c:pt idx="0">
                  <c:v>25</c:v>
                </c:pt>
                <c:pt idx="1">
                  <c:v>78</c:v>
                </c:pt>
                <c:pt idx="2">
                  <c:v>57</c:v>
                </c:pt>
                <c:pt idx="3">
                  <c:v>86</c:v>
                </c:pt>
                <c:pt idx="4">
                  <c:v>48</c:v>
                </c:pt>
                <c:pt idx="5">
                  <c:v>29</c:v>
                </c:pt>
                <c:pt idx="6">
                  <c:v>89</c:v>
                </c:pt>
                <c:pt idx="7">
                  <c:v>43</c:v>
                </c:pt>
                <c:pt idx="8">
                  <c:v>89</c:v>
                </c:pt>
                <c:pt idx="9">
                  <c:v>75</c:v>
                </c:pt>
                <c:pt idx="10">
                  <c:v>83</c:v>
                </c:pt>
                <c:pt idx="11">
                  <c:v>47</c:v>
                </c:pt>
                <c:pt idx="12">
                  <c:v>91</c:v>
                </c:pt>
                <c:pt idx="13">
                  <c:v>35</c:v>
                </c:pt>
                <c:pt idx="14">
                  <c:v>42</c:v>
                </c:pt>
                <c:pt idx="15">
                  <c:v>69</c:v>
                </c:pt>
                <c:pt idx="16">
                  <c:v>78</c:v>
                </c:pt>
                <c:pt idx="17">
                  <c:v>54</c:v>
                </c:pt>
                <c:pt idx="18">
                  <c:v>80</c:v>
                </c:pt>
                <c:pt idx="19">
                  <c:v>48</c:v>
                </c:pt>
                <c:pt idx="20">
                  <c:v>44</c:v>
                </c:pt>
                <c:pt idx="21">
                  <c:v>85</c:v>
                </c:pt>
                <c:pt idx="22">
                  <c:v>71</c:v>
                </c:pt>
                <c:pt idx="23">
                  <c:v>60</c:v>
                </c:pt>
                <c:pt idx="24">
                  <c:v>76</c:v>
                </c:pt>
                <c:pt idx="25">
                  <c:v>72</c:v>
                </c:pt>
                <c:pt idx="26">
                  <c:v>43</c:v>
                </c:pt>
                <c:pt idx="27">
                  <c:v>68</c:v>
                </c:pt>
                <c:pt idx="28">
                  <c:v>57</c:v>
                </c:pt>
                <c:pt idx="29">
                  <c:v>53</c:v>
                </c:pt>
                <c:pt idx="30">
                  <c:v>40</c:v>
                </c:pt>
                <c:pt idx="31">
                  <c:v>62</c:v>
                </c:pt>
                <c:pt idx="32">
                  <c:v>59</c:v>
                </c:pt>
                <c:pt idx="33">
                  <c:v>41</c:v>
                </c:pt>
                <c:pt idx="34">
                  <c:v>63</c:v>
                </c:pt>
                <c:pt idx="35">
                  <c:v>44</c:v>
                </c:pt>
                <c:pt idx="36">
                  <c:v>28</c:v>
                </c:pt>
              </c:numCache>
            </c:numRef>
          </c:xVal>
          <c:yVal>
            <c:numRef>
              <c:f>'Data Pool'!$C$4:$C$68</c:f>
              <c:numCache>
                <c:formatCode>General</c:formatCode>
                <c:ptCount val="37"/>
                <c:pt idx="0">
                  <c:v>0.746</c:v>
                </c:pt>
                <c:pt idx="1">
                  <c:v>0.91500000000000004</c:v>
                </c:pt>
                <c:pt idx="2">
                  <c:v>0.88800000000000001</c:v>
                </c:pt>
                <c:pt idx="3">
                  <c:v>0.94499999999999995</c:v>
                </c:pt>
                <c:pt idx="4">
                  <c:v>0.871</c:v>
                </c:pt>
                <c:pt idx="5">
                  <c:v>0.79600000000000004</c:v>
                </c:pt>
                <c:pt idx="6">
                  <c:v>0.89</c:v>
                </c:pt>
                <c:pt idx="7">
                  <c:v>0.79700000000000004</c:v>
                </c:pt>
                <c:pt idx="8">
                  <c:v>0.90600000000000003</c:v>
                </c:pt>
                <c:pt idx="9">
                  <c:v>0.89</c:v>
                </c:pt>
                <c:pt idx="10">
                  <c:v>0.92300000000000004</c:v>
                </c:pt>
                <c:pt idx="11">
                  <c:v>0.84099999999999997</c:v>
                </c:pt>
                <c:pt idx="12">
                  <c:v>0.92600000000000005</c:v>
                </c:pt>
                <c:pt idx="13">
                  <c:v>0.69599999999999995</c:v>
                </c:pt>
                <c:pt idx="14">
                  <c:v>0.77100000000000002</c:v>
                </c:pt>
                <c:pt idx="15">
                  <c:v>0.89200000000000002</c:v>
                </c:pt>
                <c:pt idx="16">
                  <c:v>0.92</c:v>
                </c:pt>
                <c:pt idx="17">
                  <c:v>0.83399999999999996</c:v>
                </c:pt>
                <c:pt idx="18">
                  <c:v>0.89200000000000002</c:v>
                </c:pt>
                <c:pt idx="19">
                  <c:v>0.82</c:v>
                </c:pt>
                <c:pt idx="20">
                  <c:v>0.80300000000000005</c:v>
                </c:pt>
                <c:pt idx="21">
                  <c:v>0.93600000000000005</c:v>
                </c:pt>
                <c:pt idx="22">
                  <c:v>0.89</c:v>
                </c:pt>
                <c:pt idx="23">
                  <c:v>0.85</c:v>
                </c:pt>
                <c:pt idx="24">
                  <c:v>0.90400000000000003</c:v>
                </c:pt>
                <c:pt idx="25">
                  <c:v>0.91</c:v>
                </c:pt>
                <c:pt idx="26">
                  <c:v>0.877</c:v>
                </c:pt>
                <c:pt idx="27">
                  <c:v>0.86</c:v>
                </c:pt>
                <c:pt idx="28">
                  <c:v>0.84099999999999997</c:v>
                </c:pt>
                <c:pt idx="29">
                  <c:v>0.82199999999999995</c:v>
                </c:pt>
                <c:pt idx="30">
                  <c:v>0.86199999999999999</c:v>
                </c:pt>
                <c:pt idx="31">
                  <c:v>0.83699999999999997</c:v>
                </c:pt>
                <c:pt idx="32">
                  <c:v>0.877</c:v>
                </c:pt>
                <c:pt idx="33">
                  <c:v>0.78700000000000003</c:v>
                </c:pt>
                <c:pt idx="34">
                  <c:v>0.85</c:v>
                </c:pt>
                <c:pt idx="35">
                  <c:v>0.74299999999999999</c:v>
                </c:pt>
                <c:pt idx="36">
                  <c:v>0.80300000000000005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9-432D-B832-0097BF8A5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58152"/>
        <c:axId val="569657168"/>
      </c:scatterChart>
      <c:valAx>
        <c:axId val="56965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57168"/>
        <c:crosses val="autoZero"/>
        <c:crossBetween val="midCat"/>
      </c:valAx>
      <c:valAx>
        <c:axId val="5696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5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Gini v HDI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7171296296296298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Pool'!$B$4:$B$68</c:f>
              <c:numCache>
                <c:formatCode>General</c:formatCode>
                <c:ptCount val="37"/>
                <c:pt idx="0">
                  <c:v>24.5</c:v>
                </c:pt>
                <c:pt idx="1">
                  <c:v>25.4</c:v>
                </c:pt>
                <c:pt idx="2">
                  <c:v>26.2</c:v>
                </c:pt>
                <c:pt idx="3">
                  <c:v>26.4</c:v>
                </c:pt>
                <c:pt idx="4">
                  <c:v>26.5</c:v>
                </c:pt>
                <c:pt idx="5">
                  <c:v>26.6</c:v>
                </c:pt>
                <c:pt idx="6">
                  <c:v>27.2</c:v>
                </c:pt>
                <c:pt idx="7">
                  <c:v>27.5</c:v>
                </c:pt>
                <c:pt idx="8">
                  <c:v>27.7</c:v>
                </c:pt>
                <c:pt idx="9">
                  <c:v>27.7</c:v>
                </c:pt>
                <c:pt idx="10">
                  <c:v>28.1</c:v>
                </c:pt>
                <c:pt idx="11">
                  <c:v>28.1</c:v>
                </c:pt>
                <c:pt idx="12">
                  <c:v>28.5</c:v>
                </c:pt>
                <c:pt idx="13">
                  <c:v>28.5</c:v>
                </c:pt>
                <c:pt idx="14">
                  <c:v>29.1</c:v>
                </c:pt>
                <c:pt idx="15">
                  <c:v>30.9</c:v>
                </c:pt>
                <c:pt idx="16">
                  <c:v>31.4</c:v>
                </c:pt>
                <c:pt idx="17">
                  <c:v>31.5</c:v>
                </c:pt>
                <c:pt idx="18">
                  <c:v>32</c:v>
                </c:pt>
                <c:pt idx="19">
                  <c:v>32</c:v>
                </c:pt>
                <c:pt idx="20">
                  <c:v>32.299999999999997</c:v>
                </c:pt>
                <c:pt idx="21">
                  <c:v>32.5</c:v>
                </c:pt>
                <c:pt idx="22">
                  <c:v>32.5</c:v>
                </c:pt>
                <c:pt idx="23">
                  <c:v>32.5</c:v>
                </c:pt>
                <c:pt idx="24">
                  <c:v>33.200000000000003</c:v>
                </c:pt>
                <c:pt idx="25">
                  <c:v>33.4</c:v>
                </c:pt>
                <c:pt idx="26">
                  <c:v>34.9</c:v>
                </c:pt>
                <c:pt idx="27">
                  <c:v>35.1</c:v>
                </c:pt>
                <c:pt idx="28">
                  <c:v>35.299999999999997</c:v>
                </c:pt>
                <c:pt idx="29">
                  <c:v>35.5</c:v>
                </c:pt>
                <c:pt idx="30">
                  <c:v>36.1</c:v>
                </c:pt>
                <c:pt idx="31">
                  <c:v>36.200000000000003</c:v>
                </c:pt>
                <c:pt idx="32">
                  <c:v>36.200000000000003</c:v>
                </c:pt>
                <c:pt idx="33">
                  <c:v>36.6</c:v>
                </c:pt>
                <c:pt idx="34">
                  <c:v>37</c:v>
                </c:pt>
                <c:pt idx="35">
                  <c:v>38.5</c:v>
                </c:pt>
                <c:pt idx="36">
                  <c:v>40.9</c:v>
                </c:pt>
              </c:numCache>
            </c:numRef>
          </c:xVal>
          <c:yVal>
            <c:numRef>
              <c:f>'Data Pool'!$C$4:$C$68</c:f>
              <c:numCache>
                <c:formatCode>General</c:formatCode>
                <c:ptCount val="37"/>
                <c:pt idx="0">
                  <c:v>0.746</c:v>
                </c:pt>
                <c:pt idx="1">
                  <c:v>0.91500000000000004</c:v>
                </c:pt>
                <c:pt idx="2">
                  <c:v>0.88800000000000001</c:v>
                </c:pt>
                <c:pt idx="3">
                  <c:v>0.94499999999999995</c:v>
                </c:pt>
                <c:pt idx="4">
                  <c:v>0.871</c:v>
                </c:pt>
                <c:pt idx="5">
                  <c:v>0.79600000000000004</c:v>
                </c:pt>
                <c:pt idx="6">
                  <c:v>0.89</c:v>
                </c:pt>
                <c:pt idx="7">
                  <c:v>0.79700000000000004</c:v>
                </c:pt>
                <c:pt idx="8">
                  <c:v>0.90600000000000003</c:v>
                </c:pt>
                <c:pt idx="9">
                  <c:v>0.89</c:v>
                </c:pt>
                <c:pt idx="10">
                  <c:v>0.92300000000000004</c:v>
                </c:pt>
                <c:pt idx="11">
                  <c:v>0.84099999999999997</c:v>
                </c:pt>
                <c:pt idx="12">
                  <c:v>0.92600000000000005</c:v>
                </c:pt>
                <c:pt idx="13">
                  <c:v>0.69599999999999995</c:v>
                </c:pt>
                <c:pt idx="14">
                  <c:v>0.77100000000000002</c:v>
                </c:pt>
                <c:pt idx="15">
                  <c:v>0.89200000000000002</c:v>
                </c:pt>
                <c:pt idx="16">
                  <c:v>0.92</c:v>
                </c:pt>
                <c:pt idx="17">
                  <c:v>0.83399999999999996</c:v>
                </c:pt>
                <c:pt idx="18">
                  <c:v>0.89200000000000002</c:v>
                </c:pt>
                <c:pt idx="19">
                  <c:v>0.82</c:v>
                </c:pt>
                <c:pt idx="20">
                  <c:v>0.80300000000000005</c:v>
                </c:pt>
                <c:pt idx="21">
                  <c:v>0.93600000000000005</c:v>
                </c:pt>
                <c:pt idx="22">
                  <c:v>0.89</c:v>
                </c:pt>
                <c:pt idx="23">
                  <c:v>0.85</c:v>
                </c:pt>
                <c:pt idx="24">
                  <c:v>0.90400000000000003</c:v>
                </c:pt>
                <c:pt idx="25">
                  <c:v>0.91</c:v>
                </c:pt>
                <c:pt idx="26">
                  <c:v>0.877</c:v>
                </c:pt>
                <c:pt idx="27">
                  <c:v>0.86</c:v>
                </c:pt>
                <c:pt idx="28">
                  <c:v>0.84099999999999997</c:v>
                </c:pt>
                <c:pt idx="29">
                  <c:v>0.82199999999999995</c:v>
                </c:pt>
                <c:pt idx="30">
                  <c:v>0.86199999999999999</c:v>
                </c:pt>
                <c:pt idx="31">
                  <c:v>0.83699999999999997</c:v>
                </c:pt>
                <c:pt idx="32">
                  <c:v>0.877</c:v>
                </c:pt>
                <c:pt idx="33">
                  <c:v>0.78700000000000003</c:v>
                </c:pt>
                <c:pt idx="34">
                  <c:v>0.85</c:v>
                </c:pt>
                <c:pt idx="35">
                  <c:v>0.74299999999999999</c:v>
                </c:pt>
                <c:pt idx="36">
                  <c:v>0.80300000000000005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9-4AAE-939E-B33E3834A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25504"/>
        <c:axId val="565226160"/>
      </c:scatterChart>
      <c:valAx>
        <c:axId val="56522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26160"/>
        <c:crosses val="autoZero"/>
        <c:crossBetween val="midCat"/>
      </c:valAx>
      <c:valAx>
        <c:axId val="5652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2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GINI v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Pool'!$B$4:$B$68</c:f>
              <c:numCache>
                <c:formatCode>General</c:formatCode>
                <c:ptCount val="37"/>
                <c:pt idx="0">
                  <c:v>24.5</c:v>
                </c:pt>
                <c:pt idx="1">
                  <c:v>25.4</c:v>
                </c:pt>
                <c:pt idx="2">
                  <c:v>26.2</c:v>
                </c:pt>
                <c:pt idx="3">
                  <c:v>26.4</c:v>
                </c:pt>
                <c:pt idx="4">
                  <c:v>26.5</c:v>
                </c:pt>
                <c:pt idx="5">
                  <c:v>26.6</c:v>
                </c:pt>
                <c:pt idx="6">
                  <c:v>27.2</c:v>
                </c:pt>
                <c:pt idx="7">
                  <c:v>27.5</c:v>
                </c:pt>
                <c:pt idx="8">
                  <c:v>27.7</c:v>
                </c:pt>
                <c:pt idx="9">
                  <c:v>27.7</c:v>
                </c:pt>
                <c:pt idx="10">
                  <c:v>28.1</c:v>
                </c:pt>
                <c:pt idx="11">
                  <c:v>28.1</c:v>
                </c:pt>
                <c:pt idx="12">
                  <c:v>28.5</c:v>
                </c:pt>
                <c:pt idx="13">
                  <c:v>28.5</c:v>
                </c:pt>
                <c:pt idx="14">
                  <c:v>29.1</c:v>
                </c:pt>
                <c:pt idx="15">
                  <c:v>30.9</c:v>
                </c:pt>
                <c:pt idx="16">
                  <c:v>31.4</c:v>
                </c:pt>
                <c:pt idx="17">
                  <c:v>31.5</c:v>
                </c:pt>
                <c:pt idx="18">
                  <c:v>32</c:v>
                </c:pt>
                <c:pt idx="19">
                  <c:v>32</c:v>
                </c:pt>
                <c:pt idx="20">
                  <c:v>32.299999999999997</c:v>
                </c:pt>
                <c:pt idx="21">
                  <c:v>32.5</c:v>
                </c:pt>
                <c:pt idx="22">
                  <c:v>32.5</c:v>
                </c:pt>
                <c:pt idx="23">
                  <c:v>32.5</c:v>
                </c:pt>
                <c:pt idx="24">
                  <c:v>33.200000000000003</c:v>
                </c:pt>
                <c:pt idx="25">
                  <c:v>33.4</c:v>
                </c:pt>
                <c:pt idx="26">
                  <c:v>34.9</c:v>
                </c:pt>
                <c:pt idx="27">
                  <c:v>35.1</c:v>
                </c:pt>
                <c:pt idx="28">
                  <c:v>35.299999999999997</c:v>
                </c:pt>
                <c:pt idx="29">
                  <c:v>35.5</c:v>
                </c:pt>
                <c:pt idx="30">
                  <c:v>36.1</c:v>
                </c:pt>
                <c:pt idx="31">
                  <c:v>36.200000000000003</c:v>
                </c:pt>
                <c:pt idx="32">
                  <c:v>36.200000000000003</c:v>
                </c:pt>
                <c:pt idx="33">
                  <c:v>36.6</c:v>
                </c:pt>
                <c:pt idx="34">
                  <c:v>37</c:v>
                </c:pt>
                <c:pt idx="35">
                  <c:v>38.5</c:v>
                </c:pt>
                <c:pt idx="36">
                  <c:v>40.9</c:v>
                </c:pt>
              </c:numCache>
            </c:numRef>
          </c:xVal>
          <c:yVal>
            <c:numRef>
              <c:f>'Data Pool'!$E$4:$E$68</c:f>
              <c:numCache>
                <c:formatCode>_("$"* #,##0.00_);_("$"* \(#,##0.00\);_("$"* "-"??_);_(@_)</c:formatCode>
                <c:ptCount val="37"/>
                <c:pt idx="0">
                  <c:v>4029.7155037213101</c:v>
                </c:pt>
                <c:pt idx="1">
                  <c:v>47810.308881996782</c:v>
                </c:pt>
                <c:pt idx="2">
                  <c:v>23357.939198651973</c:v>
                </c:pt>
                <c:pt idx="3">
                  <c:v>103059.24822758982</c:v>
                </c:pt>
                <c:pt idx="4">
                  <c:v>19916.019387372155</c:v>
                </c:pt>
                <c:pt idx="5">
                  <c:v>7978.8726147107627</c:v>
                </c:pt>
                <c:pt idx="6">
                  <c:v>49638.077129813944</c:v>
                </c:pt>
                <c:pt idx="7">
                  <c:v>9585.2665926465288</c:v>
                </c:pt>
                <c:pt idx="8">
                  <c:v>60283.245222670004</c:v>
                </c:pt>
                <c:pt idx="9">
                  <c:v>46582.669550341176</c:v>
                </c:pt>
                <c:pt idx="10">
                  <c:v>51574.48941846197</c:v>
                </c:pt>
                <c:pt idx="11">
                  <c:v>18191.612786162987</c:v>
                </c:pt>
                <c:pt idx="12">
                  <c:v>61191.192626042837</c:v>
                </c:pt>
                <c:pt idx="13">
                  <c:v>2243.9796624440041</c:v>
                </c:pt>
                <c:pt idx="14">
                  <c:v>6353.8263827933151</c:v>
                </c:pt>
                <c:pt idx="15">
                  <c:v>50719.38827706845</c:v>
                </c:pt>
                <c:pt idx="16">
                  <c:v>46530.911427577608</c:v>
                </c:pt>
                <c:pt idx="17">
                  <c:v>13667.702786549562</c:v>
                </c:pt>
                <c:pt idx="18">
                  <c:v>113625.13289955996</c:v>
                </c:pt>
                <c:pt idx="19">
                  <c:v>13574.740089062663</c:v>
                </c:pt>
                <c:pt idx="20">
                  <c:v>7186.4297868215435</c:v>
                </c:pt>
                <c:pt idx="21">
                  <c:v>85112.464398414129</c:v>
                </c:pt>
                <c:pt idx="22">
                  <c:v>42554.122054241321</c:v>
                </c:pt>
                <c:pt idx="23">
                  <c:v>13780.190606988146</c:v>
                </c:pt>
                <c:pt idx="24">
                  <c:v>42724.067884400698</c:v>
                </c:pt>
                <c:pt idx="25">
                  <c:v>52060.467861083758</c:v>
                </c:pt>
                <c:pt idx="26">
                  <c:v>35370.275258375528</c:v>
                </c:pt>
                <c:pt idx="27">
                  <c:v>19072.238517566937</c:v>
                </c:pt>
                <c:pt idx="28">
                  <c:v>15712.823762595455</c:v>
                </c:pt>
                <c:pt idx="29">
                  <c:v>15061.937447886956</c:v>
                </c:pt>
                <c:pt idx="30">
                  <c:v>21874.819504166666</c:v>
                </c:pt>
                <c:pt idx="31">
                  <c:v>21618.735338966253</c:v>
                </c:pt>
                <c:pt idx="32">
                  <c:v>29211.773745593502</c:v>
                </c:pt>
                <c:pt idx="33">
                  <c:v>7674.8605591402675</c:v>
                </c:pt>
                <c:pt idx="34">
                  <c:v>27907.967362674201</c:v>
                </c:pt>
                <c:pt idx="35">
                  <c:v>5211.4992004992482</c:v>
                </c:pt>
                <c:pt idx="36">
                  <c:v>15543.6765317424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C-45D0-9C46-B72737537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04336"/>
        <c:axId val="557380480"/>
      </c:scatterChart>
      <c:valAx>
        <c:axId val="42340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80480"/>
        <c:crosses val="autoZero"/>
        <c:crossBetween val="midCat"/>
      </c:valAx>
      <c:valAx>
        <c:axId val="5573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0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HDI v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Pool'!$C$4:$C$68</c:f>
              <c:numCache>
                <c:formatCode>General</c:formatCode>
                <c:ptCount val="37"/>
                <c:pt idx="0">
                  <c:v>0.746</c:v>
                </c:pt>
                <c:pt idx="1">
                  <c:v>0.91500000000000004</c:v>
                </c:pt>
                <c:pt idx="2">
                  <c:v>0.88800000000000001</c:v>
                </c:pt>
                <c:pt idx="3">
                  <c:v>0.94499999999999995</c:v>
                </c:pt>
                <c:pt idx="4">
                  <c:v>0.871</c:v>
                </c:pt>
                <c:pt idx="5">
                  <c:v>0.79600000000000004</c:v>
                </c:pt>
                <c:pt idx="6">
                  <c:v>0.89</c:v>
                </c:pt>
                <c:pt idx="7">
                  <c:v>0.79700000000000004</c:v>
                </c:pt>
                <c:pt idx="8">
                  <c:v>0.90600000000000003</c:v>
                </c:pt>
                <c:pt idx="9">
                  <c:v>0.89</c:v>
                </c:pt>
                <c:pt idx="10">
                  <c:v>0.92300000000000004</c:v>
                </c:pt>
                <c:pt idx="11">
                  <c:v>0.84099999999999997</c:v>
                </c:pt>
                <c:pt idx="12">
                  <c:v>0.92600000000000005</c:v>
                </c:pt>
                <c:pt idx="13">
                  <c:v>0.69599999999999995</c:v>
                </c:pt>
                <c:pt idx="14">
                  <c:v>0.77100000000000002</c:v>
                </c:pt>
                <c:pt idx="15">
                  <c:v>0.89200000000000002</c:v>
                </c:pt>
                <c:pt idx="16">
                  <c:v>0.92</c:v>
                </c:pt>
                <c:pt idx="17">
                  <c:v>0.83399999999999996</c:v>
                </c:pt>
                <c:pt idx="18">
                  <c:v>0.89200000000000002</c:v>
                </c:pt>
                <c:pt idx="19">
                  <c:v>0.82</c:v>
                </c:pt>
                <c:pt idx="20">
                  <c:v>0.80300000000000005</c:v>
                </c:pt>
                <c:pt idx="21">
                  <c:v>0.93600000000000005</c:v>
                </c:pt>
                <c:pt idx="22">
                  <c:v>0.89</c:v>
                </c:pt>
                <c:pt idx="23">
                  <c:v>0.85</c:v>
                </c:pt>
                <c:pt idx="24">
                  <c:v>0.90400000000000003</c:v>
                </c:pt>
                <c:pt idx="25">
                  <c:v>0.91</c:v>
                </c:pt>
                <c:pt idx="26">
                  <c:v>0.877</c:v>
                </c:pt>
                <c:pt idx="27">
                  <c:v>0.86</c:v>
                </c:pt>
                <c:pt idx="28">
                  <c:v>0.84099999999999997</c:v>
                </c:pt>
                <c:pt idx="29">
                  <c:v>0.82199999999999995</c:v>
                </c:pt>
                <c:pt idx="30">
                  <c:v>0.86199999999999999</c:v>
                </c:pt>
                <c:pt idx="31">
                  <c:v>0.83699999999999997</c:v>
                </c:pt>
                <c:pt idx="32">
                  <c:v>0.877</c:v>
                </c:pt>
                <c:pt idx="33">
                  <c:v>0.78700000000000003</c:v>
                </c:pt>
                <c:pt idx="34">
                  <c:v>0.85</c:v>
                </c:pt>
                <c:pt idx="35">
                  <c:v>0.74299999999999999</c:v>
                </c:pt>
                <c:pt idx="36">
                  <c:v>0.80300000000000005</c:v>
                </c:pt>
              </c:numCache>
            </c:numRef>
          </c:xVal>
          <c:yVal>
            <c:numRef>
              <c:f>'Data Pool'!$E$4:$E$68</c:f>
              <c:numCache>
                <c:formatCode>_("$"* #,##0.00_);_("$"* \(#,##0.00\);_("$"* "-"??_);_(@_)</c:formatCode>
                <c:ptCount val="37"/>
                <c:pt idx="0">
                  <c:v>4029.7155037213101</c:v>
                </c:pt>
                <c:pt idx="1">
                  <c:v>47810.308881996782</c:v>
                </c:pt>
                <c:pt idx="2">
                  <c:v>23357.939198651973</c:v>
                </c:pt>
                <c:pt idx="3">
                  <c:v>103059.24822758982</c:v>
                </c:pt>
                <c:pt idx="4">
                  <c:v>19916.019387372155</c:v>
                </c:pt>
                <c:pt idx="5">
                  <c:v>7978.8726147107627</c:v>
                </c:pt>
                <c:pt idx="6">
                  <c:v>49638.077129813944</c:v>
                </c:pt>
                <c:pt idx="7">
                  <c:v>9585.2665926465288</c:v>
                </c:pt>
                <c:pt idx="8">
                  <c:v>60283.245222670004</c:v>
                </c:pt>
                <c:pt idx="9">
                  <c:v>46582.669550341176</c:v>
                </c:pt>
                <c:pt idx="10">
                  <c:v>51574.48941846197</c:v>
                </c:pt>
                <c:pt idx="11">
                  <c:v>18191.612786162987</c:v>
                </c:pt>
                <c:pt idx="12">
                  <c:v>61191.192626042837</c:v>
                </c:pt>
                <c:pt idx="13">
                  <c:v>2243.9796624440041</c:v>
                </c:pt>
                <c:pt idx="14">
                  <c:v>6353.8263827933151</c:v>
                </c:pt>
                <c:pt idx="15">
                  <c:v>50719.38827706845</c:v>
                </c:pt>
                <c:pt idx="16">
                  <c:v>46530.911427577608</c:v>
                </c:pt>
                <c:pt idx="17">
                  <c:v>13667.702786549562</c:v>
                </c:pt>
                <c:pt idx="18">
                  <c:v>113625.13289955996</c:v>
                </c:pt>
                <c:pt idx="19">
                  <c:v>13574.740089062663</c:v>
                </c:pt>
                <c:pt idx="20">
                  <c:v>7186.4297868215435</c:v>
                </c:pt>
                <c:pt idx="21">
                  <c:v>85112.464398414129</c:v>
                </c:pt>
                <c:pt idx="22">
                  <c:v>42554.122054241321</c:v>
                </c:pt>
                <c:pt idx="23">
                  <c:v>13780.190606988146</c:v>
                </c:pt>
                <c:pt idx="24">
                  <c:v>42724.067884400698</c:v>
                </c:pt>
                <c:pt idx="25">
                  <c:v>52060.467861083758</c:v>
                </c:pt>
                <c:pt idx="26">
                  <c:v>35370.275258375528</c:v>
                </c:pt>
                <c:pt idx="27">
                  <c:v>19072.238517566937</c:v>
                </c:pt>
                <c:pt idx="28">
                  <c:v>15712.823762595455</c:v>
                </c:pt>
                <c:pt idx="29">
                  <c:v>15061.937447886956</c:v>
                </c:pt>
                <c:pt idx="30">
                  <c:v>21874.819504166666</c:v>
                </c:pt>
                <c:pt idx="31">
                  <c:v>21618.735338966253</c:v>
                </c:pt>
                <c:pt idx="32">
                  <c:v>29211.773745593502</c:v>
                </c:pt>
                <c:pt idx="33">
                  <c:v>7674.8605591402675</c:v>
                </c:pt>
                <c:pt idx="34">
                  <c:v>27907.967362674201</c:v>
                </c:pt>
                <c:pt idx="35">
                  <c:v>5211.4992004992482</c:v>
                </c:pt>
                <c:pt idx="36">
                  <c:v>15543.6765317424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6-4E1B-BB0F-37A6BFA11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72648"/>
        <c:axId val="438572976"/>
      </c:scatterChart>
      <c:valAx>
        <c:axId val="43857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72976"/>
        <c:crosses val="autoZero"/>
        <c:crossBetween val="midCat"/>
      </c:valAx>
      <c:valAx>
        <c:axId val="4385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7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Gini</a:t>
            </a:r>
            <a:r>
              <a:rPr lang="en-US" baseline="0"/>
              <a:t> v WGI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Pool'!$B$4:$B$68</c:f>
              <c:numCache>
                <c:formatCode>General</c:formatCode>
                <c:ptCount val="37"/>
                <c:pt idx="0">
                  <c:v>24.5</c:v>
                </c:pt>
                <c:pt idx="1">
                  <c:v>25.4</c:v>
                </c:pt>
                <c:pt idx="2">
                  <c:v>26.2</c:v>
                </c:pt>
                <c:pt idx="3">
                  <c:v>26.4</c:v>
                </c:pt>
                <c:pt idx="4">
                  <c:v>26.5</c:v>
                </c:pt>
                <c:pt idx="5">
                  <c:v>26.6</c:v>
                </c:pt>
                <c:pt idx="6">
                  <c:v>27.2</c:v>
                </c:pt>
                <c:pt idx="7">
                  <c:v>27.5</c:v>
                </c:pt>
                <c:pt idx="8">
                  <c:v>27.7</c:v>
                </c:pt>
                <c:pt idx="9">
                  <c:v>27.7</c:v>
                </c:pt>
                <c:pt idx="10">
                  <c:v>28.1</c:v>
                </c:pt>
                <c:pt idx="11">
                  <c:v>28.1</c:v>
                </c:pt>
                <c:pt idx="12">
                  <c:v>28.5</c:v>
                </c:pt>
                <c:pt idx="13">
                  <c:v>28.5</c:v>
                </c:pt>
                <c:pt idx="14">
                  <c:v>29.1</c:v>
                </c:pt>
                <c:pt idx="15">
                  <c:v>30.9</c:v>
                </c:pt>
                <c:pt idx="16">
                  <c:v>31.4</c:v>
                </c:pt>
                <c:pt idx="17">
                  <c:v>31.5</c:v>
                </c:pt>
                <c:pt idx="18">
                  <c:v>32</c:v>
                </c:pt>
                <c:pt idx="19">
                  <c:v>32</c:v>
                </c:pt>
                <c:pt idx="20">
                  <c:v>32.299999999999997</c:v>
                </c:pt>
                <c:pt idx="21">
                  <c:v>32.5</c:v>
                </c:pt>
                <c:pt idx="22">
                  <c:v>32.5</c:v>
                </c:pt>
                <c:pt idx="23">
                  <c:v>32.5</c:v>
                </c:pt>
                <c:pt idx="24">
                  <c:v>33.200000000000003</c:v>
                </c:pt>
                <c:pt idx="25">
                  <c:v>33.4</c:v>
                </c:pt>
                <c:pt idx="26">
                  <c:v>34.9</c:v>
                </c:pt>
                <c:pt idx="27">
                  <c:v>35.1</c:v>
                </c:pt>
                <c:pt idx="28">
                  <c:v>35.299999999999997</c:v>
                </c:pt>
                <c:pt idx="29">
                  <c:v>35.5</c:v>
                </c:pt>
                <c:pt idx="30">
                  <c:v>36.1</c:v>
                </c:pt>
                <c:pt idx="31">
                  <c:v>36.200000000000003</c:v>
                </c:pt>
                <c:pt idx="32">
                  <c:v>36.200000000000003</c:v>
                </c:pt>
                <c:pt idx="33">
                  <c:v>36.6</c:v>
                </c:pt>
                <c:pt idx="34">
                  <c:v>37</c:v>
                </c:pt>
                <c:pt idx="35">
                  <c:v>38.5</c:v>
                </c:pt>
                <c:pt idx="36">
                  <c:v>40.9</c:v>
                </c:pt>
              </c:numCache>
            </c:numRef>
          </c:xVal>
          <c:yVal>
            <c:numRef>
              <c:f>'Data Pool'!$I$4:$I$68</c:f>
              <c:numCache>
                <c:formatCode>0.00</c:formatCode>
                <c:ptCount val="37"/>
                <c:pt idx="0">
                  <c:v>1.37</c:v>
                </c:pt>
                <c:pt idx="1">
                  <c:v>4.41</c:v>
                </c:pt>
                <c:pt idx="2">
                  <c:v>3.23</c:v>
                </c:pt>
                <c:pt idx="3">
                  <c:v>4.79</c:v>
                </c:pt>
                <c:pt idx="4">
                  <c:v>2.73</c:v>
                </c:pt>
                <c:pt idx="5">
                  <c:v>2.4529999999999998</c:v>
                </c:pt>
                <c:pt idx="6">
                  <c:v>4.7</c:v>
                </c:pt>
                <c:pt idx="7">
                  <c:v>2.31</c:v>
                </c:pt>
                <c:pt idx="8">
                  <c:v>4.79</c:v>
                </c:pt>
                <c:pt idx="9">
                  <c:v>4.17</c:v>
                </c:pt>
                <c:pt idx="10">
                  <c:v>4.55</c:v>
                </c:pt>
                <c:pt idx="11">
                  <c:v>2.58</c:v>
                </c:pt>
                <c:pt idx="12">
                  <c:v>4.9000000000000004</c:v>
                </c:pt>
                <c:pt idx="13">
                  <c:v>1.75</c:v>
                </c:pt>
                <c:pt idx="14">
                  <c:v>2.2000000000000002</c:v>
                </c:pt>
                <c:pt idx="15">
                  <c:v>4.05</c:v>
                </c:pt>
                <c:pt idx="16">
                  <c:v>4.3100000000000005</c:v>
                </c:pt>
                <c:pt idx="17">
                  <c:v>2.82</c:v>
                </c:pt>
                <c:pt idx="18">
                  <c:v>4.62</c:v>
                </c:pt>
                <c:pt idx="19">
                  <c:v>2.62</c:v>
                </c:pt>
                <c:pt idx="20">
                  <c:v>2.25</c:v>
                </c:pt>
                <c:pt idx="21">
                  <c:v>4.63</c:v>
                </c:pt>
                <c:pt idx="22">
                  <c:v>3.83</c:v>
                </c:pt>
                <c:pt idx="23">
                  <c:v>3.1</c:v>
                </c:pt>
                <c:pt idx="24">
                  <c:v>4.2</c:v>
                </c:pt>
                <c:pt idx="25">
                  <c:v>4.04</c:v>
                </c:pt>
                <c:pt idx="26">
                  <c:v>2.5499999999999998</c:v>
                </c:pt>
                <c:pt idx="27">
                  <c:v>3.69</c:v>
                </c:pt>
                <c:pt idx="28">
                  <c:v>2.93</c:v>
                </c:pt>
                <c:pt idx="29">
                  <c:v>2.83</c:v>
                </c:pt>
                <c:pt idx="30">
                  <c:v>2.4500000000000002</c:v>
                </c:pt>
                <c:pt idx="31">
                  <c:v>3.45</c:v>
                </c:pt>
                <c:pt idx="32">
                  <c:v>3.4</c:v>
                </c:pt>
                <c:pt idx="33">
                  <c:v>2.23</c:v>
                </c:pt>
                <c:pt idx="34">
                  <c:v>3.75</c:v>
                </c:pt>
                <c:pt idx="35">
                  <c:v>2.4500000000000002</c:v>
                </c:pt>
                <c:pt idx="36">
                  <c:v>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7-46BA-AFA8-2FEF0F9F1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17352"/>
        <c:axId val="376507184"/>
      </c:scatterChart>
      <c:valAx>
        <c:axId val="37651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07184"/>
        <c:crosses val="autoZero"/>
        <c:crossBetween val="midCat"/>
      </c:valAx>
      <c:valAx>
        <c:axId val="3765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1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v T/B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Pool'!$D$4:$D$68</c:f>
              <c:numCache>
                <c:formatCode>General</c:formatCode>
                <c:ptCount val="37"/>
                <c:pt idx="0">
                  <c:v>25</c:v>
                </c:pt>
                <c:pt idx="1">
                  <c:v>78</c:v>
                </c:pt>
                <c:pt idx="2">
                  <c:v>57</c:v>
                </c:pt>
                <c:pt idx="3">
                  <c:v>86</c:v>
                </c:pt>
                <c:pt idx="4">
                  <c:v>48</c:v>
                </c:pt>
                <c:pt idx="5">
                  <c:v>29</c:v>
                </c:pt>
                <c:pt idx="6">
                  <c:v>89</c:v>
                </c:pt>
                <c:pt idx="7">
                  <c:v>43</c:v>
                </c:pt>
                <c:pt idx="8">
                  <c:v>89</c:v>
                </c:pt>
                <c:pt idx="9">
                  <c:v>75</c:v>
                </c:pt>
                <c:pt idx="10">
                  <c:v>83</c:v>
                </c:pt>
                <c:pt idx="11">
                  <c:v>47</c:v>
                </c:pt>
                <c:pt idx="12">
                  <c:v>91</c:v>
                </c:pt>
                <c:pt idx="13">
                  <c:v>35</c:v>
                </c:pt>
                <c:pt idx="14">
                  <c:v>42</c:v>
                </c:pt>
                <c:pt idx="15">
                  <c:v>69</c:v>
                </c:pt>
                <c:pt idx="16">
                  <c:v>78</c:v>
                </c:pt>
                <c:pt idx="17">
                  <c:v>54</c:v>
                </c:pt>
                <c:pt idx="18">
                  <c:v>80</c:v>
                </c:pt>
                <c:pt idx="19">
                  <c:v>48</c:v>
                </c:pt>
                <c:pt idx="20">
                  <c:v>44</c:v>
                </c:pt>
                <c:pt idx="21">
                  <c:v>85</c:v>
                </c:pt>
                <c:pt idx="22">
                  <c:v>71</c:v>
                </c:pt>
                <c:pt idx="23">
                  <c:v>60</c:v>
                </c:pt>
                <c:pt idx="24">
                  <c:v>76</c:v>
                </c:pt>
                <c:pt idx="25">
                  <c:v>72</c:v>
                </c:pt>
                <c:pt idx="26">
                  <c:v>43</c:v>
                </c:pt>
                <c:pt idx="27">
                  <c:v>68</c:v>
                </c:pt>
                <c:pt idx="28">
                  <c:v>57</c:v>
                </c:pt>
                <c:pt idx="29">
                  <c:v>53</c:v>
                </c:pt>
                <c:pt idx="30">
                  <c:v>40</c:v>
                </c:pt>
                <c:pt idx="31">
                  <c:v>62</c:v>
                </c:pt>
                <c:pt idx="32">
                  <c:v>59</c:v>
                </c:pt>
                <c:pt idx="33">
                  <c:v>41</c:v>
                </c:pt>
                <c:pt idx="34">
                  <c:v>63</c:v>
                </c:pt>
                <c:pt idx="35">
                  <c:v>44</c:v>
                </c:pt>
                <c:pt idx="36">
                  <c:v>28</c:v>
                </c:pt>
              </c:numCache>
            </c:numRef>
          </c:xVal>
          <c:yVal>
            <c:numRef>
              <c:f>'Data Pool'!$L$4:$L$68</c:f>
              <c:numCache>
                <c:formatCode>0.00</c:formatCode>
                <c:ptCount val="37"/>
                <c:pt idx="0">
                  <c:v>4.795454545454545</c:v>
                </c:pt>
                <c:pt idx="1">
                  <c:v>5.1951219512195133</c:v>
                </c:pt>
                <c:pt idx="2">
                  <c:v>5.9444444444444438</c:v>
                </c:pt>
                <c:pt idx="3">
                  <c:v>5.756756756756757</c:v>
                </c:pt>
                <c:pt idx="4">
                  <c:v>5.9473684210526319</c:v>
                </c:pt>
                <c:pt idx="5">
                  <c:v>5.5250000000000004</c:v>
                </c:pt>
                <c:pt idx="6">
                  <c:v>5.8421052631578947</c:v>
                </c:pt>
                <c:pt idx="7">
                  <c:v>6</c:v>
                </c:pt>
                <c:pt idx="8">
                  <c:v>6.75</c:v>
                </c:pt>
                <c:pt idx="9">
                  <c:v>6.6060606060606064</c:v>
                </c:pt>
                <c:pt idx="10">
                  <c:v>6.4857142857142858</c:v>
                </c:pt>
                <c:pt idx="11">
                  <c:v>7.3666666666666671</c:v>
                </c:pt>
                <c:pt idx="12">
                  <c:v>6.583333333333333</c:v>
                </c:pt>
                <c:pt idx="13">
                  <c:v>5.9743589743589745</c:v>
                </c:pt>
                <c:pt idx="14">
                  <c:v>6.5428571428571427</c:v>
                </c:pt>
                <c:pt idx="15">
                  <c:v>7.8709677419354831</c:v>
                </c:pt>
                <c:pt idx="16">
                  <c:v>7.5454545454545459</c:v>
                </c:pt>
                <c:pt idx="17">
                  <c:v>8.4137931034482758</c:v>
                </c:pt>
                <c:pt idx="18">
                  <c:v>7.8064516129032251</c:v>
                </c:pt>
                <c:pt idx="19">
                  <c:v>9.48</c:v>
                </c:pt>
                <c:pt idx="20">
                  <c:v>8.2999999999999989</c:v>
                </c:pt>
                <c:pt idx="21">
                  <c:v>7.7272727272727275</c:v>
                </c:pt>
                <c:pt idx="22">
                  <c:v>8.2499999999999982</c:v>
                </c:pt>
                <c:pt idx="23">
                  <c:v>7.7575757575757587</c:v>
                </c:pt>
                <c:pt idx="24">
                  <c:v>8.724137931034484</c:v>
                </c:pt>
                <c:pt idx="25">
                  <c:v>9.2857142857142865</c:v>
                </c:pt>
                <c:pt idx="26">
                  <c:v>12.95</c:v>
                </c:pt>
                <c:pt idx="27">
                  <c:v>11.083333333333334</c:v>
                </c:pt>
                <c:pt idx="28">
                  <c:v>10.84</c:v>
                </c:pt>
                <c:pt idx="29">
                  <c:v>11.65217391304348</c:v>
                </c:pt>
                <c:pt idx="30">
                  <c:v>13.2</c:v>
                </c:pt>
                <c:pt idx="31">
                  <c:v>12.499999999999998</c:v>
                </c:pt>
                <c:pt idx="32">
                  <c:v>13.631578947368421</c:v>
                </c:pt>
                <c:pt idx="33">
                  <c:v>15.277777777777777</c:v>
                </c:pt>
                <c:pt idx="34">
                  <c:v>9.625</c:v>
                </c:pt>
                <c:pt idx="35">
                  <c:v>19.000000000000004</c:v>
                </c:pt>
                <c:pt idx="3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B-42BD-A1E6-0893DCF42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91104"/>
        <c:axId val="522896680"/>
      </c:scatterChart>
      <c:valAx>
        <c:axId val="52289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96680"/>
        <c:crosses val="autoZero"/>
        <c:crossBetween val="midCat"/>
      </c:valAx>
      <c:valAx>
        <c:axId val="52289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9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WGI v T/B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87E-2"/>
          <c:y val="0.15319444444444447"/>
          <c:w val="0.8490719597550305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Pool'!$I$4:$I$68</c:f>
              <c:numCache>
                <c:formatCode>0.00</c:formatCode>
                <c:ptCount val="37"/>
                <c:pt idx="0">
                  <c:v>1.37</c:v>
                </c:pt>
                <c:pt idx="1">
                  <c:v>4.41</c:v>
                </c:pt>
                <c:pt idx="2">
                  <c:v>3.23</c:v>
                </c:pt>
                <c:pt idx="3">
                  <c:v>4.79</c:v>
                </c:pt>
                <c:pt idx="4">
                  <c:v>2.73</c:v>
                </c:pt>
                <c:pt idx="5">
                  <c:v>2.4529999999999998</c:v>
                </c:pt>
                <c:pt idx="6">
                  <c:v>4.7</c:v>
                </c:pt>
                <c:pt idx="7">
                  <c:v>2.31</c:v>
                </c:pt>
                <c:pt idx="8">
                  <c:v>4.79</c:v>
                </c:pt>
                <c:pt idx="9">
                  <c:v>4.17</c:v>
                </c:pt>
                <c:pt idx="10">
                  <c:v>4.55</c:v>
                </c:pt>
                <c:pt idx="11">
                  <c:v>2.58</c:v>
                </c:pt>
                <c:pt idx="12">
                  <c:v>4.9000000000000004</c:v>
                </c:pt>
                <c:pt idx="13">
                  <c:v>1.75</c:v>
                </c:pt>
                <c:pt idx="14">
                  <c:v>2.2000000000000002</c:v>
                </c:pt>
                <c:pt idx="15">
                  <c:v>4.05</c:v>
                </c:pt>
                <c:pt idx="16">
                  <c:v>4.3100000000000005</c:v>
                </c:pt>
                <c:pt idx="17">
                  <c:v>2.82</c:v>
                </c:pt>
                <c:pt idx="18">
                  <c:v>4.62</c:v>
                </c:pt>
                <c:pt idx="19">
                  <c:v>2.62</c:v>
                </c:pt>
                <c:pt idx="20">
                  <c:v>2.25</c:v>
                </c:pt>
                <c:pt idx="21">
                  <c:v>4.63</c:v>
                </c:pt>
                <c:pt idx="22">
                  <c:v>3.83</c:v>
                </c:pt>
                <c:pt idx="23">
                  <c:v>3.1</c:v>
                </c:pt>
                <c:pt idx="24">
                  <c:v>4.2</c:v>
                </c:pt>
                <c:pt idx="25">
                  <c:v>4.04</c:v>
                </c:pt>
                <c:pt idx="26">
                  <c:v>2.5499999999999998</c:v>
                </c:pt>
                <c:pt idx="27">
                  <c:v>3.69</c:v>
                </c:pt>
                <c:pt idx="28">
                  <c:v>2.93</c:v>
                </c:pt>
                <c:pt idx="29">
                  <c:v>2.83</c:v>
                </c:pt>
                <c:pt idx="30">
                  <c:v>2.4500000000000002</c:v>
                </c:pt>
                <c:pt idx="31">
                  <c:v>3.45</c:v>
                </c:pt>
                <c:pt idx="32">
                  <c:v>3.4</c:v>
                </c:pt>
                <c:pt idx="33">
                  <c:v>2.23</c:v>
                </c:pt>
                <c:pt idx="34">
                  <c:v>3.75</c:v>
                </c:pt>
                <c:pt idx="35">
                  <c:v>2.4500000000000002</c:v>
                </c:pt>
                <c:pt idx="36">
                  <c:v>1.49</c:v>
                </c:pt>
              </c:numCache>
            </c:numRef>
          </c:xVal>
          <c:yVal>
            <c:numRef>
              <c:f>'Data Pool'!$L$4:$L$68</c:f>
              <c:numCache>
                <c:formatCode>0.00</c:formatCode>
                <c:ptCount val="37"/>
                <c:pt idx="0">
                  <c:v>4.795454545454545</c:v>
                </c:pt>
                <c:pt idx="1">
                  <c:v>5.1951219512195133</c:v>
                </c:pt>
                <c:pt idx="2">
                  <c:v>5.9444444444444438</c:v>
                </c:pt>
                <c:pt idx="3">
                  <c:v>5.756756756756757</c:v>
                </c:pt>
                <c:pt idx="4">
                  <c:v>5.9473684210526319</c:v>
                </c:pt>
                <c:pt idx="5">
                  <c:v>5.5250000000000004</c:v>
                </c:pt>
                <c:pt idx="6">
                  <c:v>5.8421052631578947</c:v>
                </c:pt>
                <c:pt idx="7">
                  <c:v>6</c:v>
                </c:pt>
                <c:pt idx="8">
                  <c:v>6.75</c:v>
                </c:pt>
                <c:pt idx="9">
                  <c:v>6.6060606060606064</c:v>
                </c:pt>
                <c:pt idx="10">
                  <c:v>6.4857142857142858</c:v>
                </c:pt>
                <c:pt idx="11">
                  <c:v>7.3666666666666671</c:v>
                </c:pt>
                <c:pt idx="12">
                  <c:v>6.583333333333333</c:v>
                </c:pt>
                <c:pt idx="13">
                  <c:v>5.9743589743589745</c:v>
                </c:pt>
                <c:pt idx="14">
                  <c:v>6.5428571428571427</c:v>
                </c:pt>
                <c:pt idx="15">
                  <c:v>7.8709677419354831</c:v>
                </c:pt>
                <c:pt idx="16">
                  <c:v>7.5454545454545459</c:v>
                </c:pt>
                <c:pt idx="17">
                  <c:v>8.4137931034482758</c:v>
                </c:pt>
                <c:pt idx="18">
                  <c:v>7.8064516129032251</c:v>
                </c:pt>
                <c:pt idx="19">
                  <c:v>9.48</c:v>
                </c:pt>
                <c:pt idx="20">
                  <c:v>8.2999999999999989</c:v>
                </c:pt>
                <c:pt idx="21">
                  <c:v>7.7272727272727275</c:v>
                </c:pt>
                <c:pt idx="22">
                  <c:v>8.2499999999999982</c:v>
                </c:pt>
                <c:pt idx="23">
                  <c:v>7.7575757575757587</c:v>
                </c:pt>
                <c:pt idx="24">
                  <c:v>8.724137931034484</c:v>
                </c:pt>
                <c:pt idx="25">
                  <c:v>9.2857142857142865</c:v>
                </c:pt>
                <c:pt idx="26">
                  <c:v>12.95</c:v>
                </c:pt>
                <c:pt idx="27">
                  <c:v>11.083333333333334</c:v>
                </c:pt>
                <c:pt idx="28">
                  <c:v>10.84</c:v>
                </c:pt>
                <c:pt idx="29">
                  <c:v>11.65217391304348</c:v>
                </c:pt>
                <c:pt idx="30">
                  <c:v>13.2</c:v>
                </c:pt>
                <c:pt idx="31">
                  <c:v>12.499999999999998</c:v>
                </c:pt>
                <c:pt idx="32">
                  <c:v>13.631578947368421</c:v>
                </c:pt>
                <c:pt idx="33">
                  <c:v>15.277777777777777</c:v>
                </c:pt>
                <c:pt idx="34">
                  <c:v>9.625</c:v>
                </c:pt>
                <c:pt idx="35">
                  <c:v>19.000000000000004</c:v>
                </c:pt>
                <c:pt idx="3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6-45CD-A4FC-26EA06E15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04208"/>
        <c:axId val="517301912"/>
      </c:scatterChart>
      <c:valAx>
        <c:axId val="51730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01912"/>
        <c:crosses val="autoZero"/>
        <c:crossBetween val="midCat"/>
      </c:valAx>
      <c:valAx>
        <c:axId val="51730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0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213360</xdr:colOff>
      <xdr:row>3</xdr:row>
      <xdr:rowOff>34290</xdr:rowOff>
    </xdr:from>
    <xdr:to>
      <xdr:col>20</xdr:col>
      <xdr:colOff>518160</xdr:colOff>
      <xdr:row>31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7D58B-8101-4B96-B928-186D2DA54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</xdr:row>
      <xdr:rowOff>19050</xdr:rowOff>
    </xdr:from>
    <xdr:to>
      <xdr:col>28</xdr:col>
      <xdr:colOff>304800</xdr:colOff>
      <xdr:row>31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200FF0-50D4-4859-9301-647A892B8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228600</xdr:colOff>
      <xdr:row>31</xdr:row>
      <xdr:rowOff>57150</xdr:rowOff>
    </xdr:from>
    <xdr:to>
      <xdr:col>20</xdr:col>
      <xdr:colOff>533400</xdr:colOff>
      <xdr:row>55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37D89B-1040-4BE5-8BE8-7169AF3FB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213360</xdr:colOff>
      <xdr:row>55</xdr:row>
      <xdr:rowOff>148590</xdr:rowOff>
    </xdr:from>
    <xdr:to>
      <xdr:col>20</xdr:col>
      <xdr:colOff>518160</xdr:colOff>
      <xdr:row>75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BE005E-77AA-4E0F-A947-19DF815BF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15240</xdr:colOff>
      <xdr:row>55</xdr:row>
      <xdr:rowOff>163830</xdr:rowOff>
    </xdr:from>
    <xdr:to>
      <xdr:col>28</xdr:col>
      <xdr:colOff>320040</xdr:colOff>
      <xdr:row>75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E5F09C-97BA-4BF8-A414-0E171E0E7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91440</xdr:colOff>
      <xdr:row>31</xdr:row>
      <xdr:rowOff>87630</xdr:rowOff>
    </xdr:from>
    <xdr:to>
      <xdr:col>28</xdr:col>
      <xdr:colOff>396240</xdr:colOff>
      <xdr:row>55</xdr:row>
      <xdr:rowOff>87630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13BA98-28FD-4E95-B8EE-8CBB3A3F4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510540</xdr:colOff>
      <xdr:row>3</xdr:row>
      <xdr:rowOff>19050</xdr:rowOff>
    </xdr:from>
    <xdr:to>
      <xdr:col>36</xdr:col>
      <xdr:colOff>205740</xdr:colOff>
      <xdr:row>31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DA518F-EEB2-49C6-A55F-DAD2F5414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518160</xdr:colOff>
      <xdr:row>31</xdr:row>
      <xdr:rowOff>140970</xdr:rowOff>
    </xdr:from>
    <xdr:to>
      <xdr:col>36</xdr:col>
      <xdr:colOff>213360</xdr:colOff>
      <xdr:row>55</xdr:row>
      <xdr:rowOff>140970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116D43-563E-4FC0-B468-612BAF17B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571500</xdr:colOff>
      <xdr:row>57</xdr:row>
      <xdr:rowOff>49530</xdr:rowOff>
    </xdr:from>
    <xdr:to>
      <xdr:col>36</xdr:col>
      <xdr:colOff>266700</xdr:colOff>
      <xdr:row>78</xdr:row>
      <xdr:rowOff>49530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869E4C-CA03-4891-8D4D-336EF0F25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657C-3D5E-4EF2-B950-6784690BD486}">
  <sheetPr filterMode="1"/>
  <dimension ref="A1:T72"/>
  <sheetViews>
    <sheetView tabSelected="1" topLeftCell="N1" workbookViewId="0">
      <selection activeCell="D73" sqref="D73"/>
    </sheetView>
  </sheetViews>
  <sheetFormatPr defaultRowHeight="14.4" x14ac:dyDescent="0.3"/>
  <cols>
    <col min="1" max="1" width="17.88671875" bestFit="1" customWidth="1"/>
    <col min="5" max="5" width="12.109375" bestFit="1" customWidth="1"/>
    <col min="6" max="6" width="12.109375" style="8" customWidth="1"/>
    <col min="7" max="7" width="18.77734375" style="8" bestFit="1" customWidth="1"/>
    <col min="8" max="9" width="12.109375" style="8" customWidth="1"/>
    <col min="10" max="10" width="14.44140625" style="8" bestFit="1" customWidth="1"/>
    <col min="11" max="11" width="14.88671875" style="8" bestFit="1" customWidth="1"/>
    <col min="12" max="12" width="12.109375" style="8" customWidth="1"/>
  </cols>
  <sheetData>
    <row r="1" spans="1:20" x14ac:dyDescent="0.3">
      <c r="A1" s="1" t="s">
        <v>0</v>
      </c>
      <c r="B1" s="3" t="s">
        <v>69</v>
      </c>
      <c r="C1" s="10" t="s">
        <v>70</v>
      </c>
      <c r="D1" t="s">
        <v>71</v>
      </c>
      <c r="E1" t="s">
        <v>72</v>
      </c>
      <c r="F1" s="8" t="s">
        <v>80</v>
      </c>
      <c r="G1" s="8" t="s">
        <v>81</v>
      </c>
      <c r="H1" s="8" t="s">
        <v>82</v>
      </c>
      <c r="I1" s="8" t="s">
        <v>83</v>
      </c>
      <c r="J1" s="8" t="s">
        <v>84</v>
      </c>
      <c r="K1" s="8" t="s">
        <v>85</v>
      </c>
      <c r="L1" s="8" t="s">
        <v>86</v>
      </c>
      <c r="M1" t="s">
        <v>73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</row>
    <row r="2" spans="1:20" hidden="1" x14ac:dyDescent="0.3">
      <c r="A2" s="1" t="s">
        <v>1</v>
      </c>
      <c r="B2" s="3">
        <v>42.3</v>
      </c>
      <c r="C2" s="8">
        <v>0.82499999999999996</v>
      </c>
      <c r="D2" s="7">
        <v>34</v>
      </c>
      <c r="E2" s="4">
        <v>12976.636424541095</v>
      </c>
      <c r="F2" s="4"/>
      <c r="G2" s="4"/>
      <c r="H2" s="4"/>
      <c r="I2" s="4"/>
      <c r="J2" s="4"/>
      <c r="K2" s="4"/>
      <c r="L2" s="4"/>
      <c r="M2" s="5">
        <v>2</v>
      </c>
      <c r="O2" t="s">
        <v>79</v>
      </c>
      <c r="P2" t="s">
        <v>74</v>
      </c>
      <c r="Q2" t="s">
        <v>75</v>
      </c>
      <c r="R2" t="s">
        <v>76</v>
      </c>
      <c r="S2" t="s">
        <v>77</v>
      </c>
      <c r="T2" t="s">
        <v>78</v>
      </c>
    </row>
    <row r="3" spans="1:20" hidden="1" x14ac:dyDescent="0.3">
      <c r="A3" s="1" t="s">
        <v>2</v>
      </c>
      <c r="B3" s="3">
        <v>31.5</v>
      </c>
      <c r="C3" s="8">
        <v>0.73899999999999999</v>
      </c>
      <c r="D3" s="7">
        <v>36</v>
      </c>
      <c r="E3" s="4">
        <v>3843.5912130934043</v>
      </c>
      <c r="F3" s="4"/>
      <c r="G3" s="4"/>
      <c r="H3" s="4"/>
      <c r="I3" s="4"/>
      <c r="J3" s="4"/>
      <c r="K3" s="4"/>
      <c r="L3" s="4"/>
      <c r="M3" s="5">
        <v>6</v>
      </c>
      <c r="O3">
        <f t="shared" ref="O3:T3" si="0">COUNTIF($M$2:$M$69,O1)</f>
        <v>37</v>
      </c>
      <c r="P3" s="8">
        <f t="shared" si="0"/>
        <v>14</v>
      </c>
      <c r="Q3" s="8">
        <f t="shared" si="0"/>
        <v>2</v>
      </c>
      <c r="R3" s="8">
        <f t="shared" si="0"/>
        <v>3</v>
      </c>
      <c r="S3" s="8">
        <f t="shared" si="0"/>
        <v>5</v>
      </c>
      <c r="T3" s="8">
        <f t="shared" si="0"/>
        <v>2</v>
      </c>
    </row>
    <row r="4" spans="1:20" x14ac:dyDescent="0.3">
      <c r="A4" s="1" t="s">
        <v>65</v>
      </c>
      <c r="B4" s="3">
        <v>24.5</v>
      </c>
      <c r="C4" s="8">
        <v>0.746</v>
      </c>
      <c r="D4" s="7">
        <v>25</v>
      </c>
      <c r="E4" s="4">
        <v>4029.7155037213101</v>
      </c>
      <c r="F4" s="9">
        <v>1</v>
      </c>
      <c r="G4" s="9">
        <v>1</v>
      </c>
      <c r="H4" s="9">
        <v>-1.1299999999999999</v>
      </c>
      <c r="I4" s="20">
        <f>H4+2.5</f>
        <v>1.37</v>
      </c>
      <c r="J4" s="20">
        <v>21.1</v>
      </c>
      <c r="K4" s="20">
        <v>4.4000000000000004</v>
      </c>
      <c r="L4" s="20">
        <f>J4/K4</f>
        <v>4.795454545454545</v>
      </c>
      <c r="M4" s="5">
        <v>1</v>
      </c>
    </row>
    <row r="5" spans="1:20" x14ac:dyDescent="0.3">
      <c r="A5" s="1" t="s">
        <v>31</v>
      </c>
      <c r="B5" s="3">
        <v>25.4</v>
      </c>
      <c r="C5" s="8">
        <v>0.91500000000000004</v>
      </c>
      <c r="D5" s="7">
        <v>78</v>
      </c>
      <c r="E5" s="4">
        <v>47810.308881996782</v>
      </c>
      <c r="F5" s="9">
        <v>0</v>
      </c>
      <c r="G5" s="9">
        <v>1</v>
      </c>
      <c r="H5" s="20">
        <v>1.91</v>
      </c>
      <c r="I5" s="20">
        <f>H5+2.5</f>
        <v>4.41</v>
      </c>
      <c r="J5" s="8">
        <v>21.3</v>
      </c>
      <c r="K5" s="20">
        <v>4.0999999999999996</v>
      </c>
      <c r="L5" s="20">
        <f>J5/K5</f>
        <v>5.1951219512195133</v>
      </c>
      <c r="M5" s="5">
        <v>1</v>
      </c>
    </row>
    <row r="6" spans="1:20" x14ac:dyDescent="0.3">
      <c r="A6" s="1" t="s">
        <v>58</v>
      </c>
      <c r="B6" s="3">
        <v>26.2</v>
      </c>
      <c r="C6" s="8">
        <v>0.88800000000000001</v>
      </c>
      <c r="D6" s="7">
        <v>57</v>
      </c>
      <c r="E6" s="4">
        <v>23357.939198651973</v>
      </c>
      <c r="F6" s="9">
        <v>1</v>
      </c>
      <c r="G6" s="9">
        <v>0</v>
      </c>
      <c r="H6" s="9">
        <v>0.73</v>
      </c>
      <c r="I6" s="20">
        <f>H6+2.5</f>
        <v>3.23</v>
      </c>
      <c r="J6" s="20">
        <v>21.4</v>
      </c>
      <c r="K6" s="20">
        <v>3.6</v>
      </c>
      <c r="L6" s="20">
        <f>J6/K6</f>
        <v>5.9444444444444438</v>
      </c>
      <c r="M6" s="5">
        <v>1</v>
      </c>
    </row>
    <row r="7" spans="1:20" hidden="1" x14ac:dyDescent="0.3">
      <c r="A7" s="1" t="s">
        <v>6</v>
      </c>
      <c r="B7" s="3">
        <v>48.1</v>
      </c>
      <c r="C7" s="8">
        <v>0.66600000000000004</v>
      </c>
      <c r="D7" s="7">
        <v>34</v>
      </c>
      <c r="E7" s="4">
        <v>2947.9385262805131</v>
      </c>
      <c r="F7" s="4"/>
      <c r="G7" s="4"/>
      <c r="H7" s="20">
        <v>-0.47122931480407715</v>
      </c>
      <c r="I7" s="20"/>
      <c r="J7" s="8">
        <v>27.5</v>
      </c>
      <c r="K7" s="20"/>
      <c r="L7" s="20"/>
      <c r="M7" s="5">
        <v>2</v>
      </c>
    </row>
    <row r="8" spans="1:20" hidden="1" x14ac:dyDescent="0.3">
      <c r="A8" s="1" t="s">
        <v>7</v>
      </c>
      <c r="B8" s="3">
        <v>52.9</v>
      </c>
      <c r="C8" s="8">
        <v>0.747</v>
      </c>
      <c r="D8" s="7">
        <v>42</v>
      </c>
      <c r="E8" s="4">
        <v>12216.904464339616</v>
      </c>
      <c r="F8" s="4"/>
      <c r="G8" s="4"/>
      <c r="H8" s="20">
        <v>2.1324198246002197</v>
      </c>
      <c r="I8" s="20"/>
      <c r="J8" s="8">
        <v>23.7</v>
      </c>
      <c r="K8" s="20"/>
      <c r="L8" s="20"/>
      <c r="M8" s="5">
        <v>2</v>
      </c>
    </row>
    <row r="9" spans="1:20" x14ac:dyDescent="0.3">
      <c r="A9" s="1" t="s">
        <v>45</v>
      </c>
      <c r="B9" s="3">
        <v>26.4</v>
      </c>
      <c r="C9" s="8">
        <v>0.94499999999999995</v>
      </c>
      <c r="D9" s="7">
        <v>86</v>
      </c>
      <c r="E9" s="4">
        <v>103059.24822758982</v>
      </c>
      <c r="F9" s="9">
        <v>0</v>
      </c>
      <c r="G9" s="9">
        <v>1</v>
      </c>
      <c r="H9" s="9">
        <v>2.29</v>
      </c>
      <c r="I9" s="20">
        <f>H9+2.5</f>
        <v>4.79</v>
      </c>
      <c r="J9" s="20">
        <v>21.3</v>
      </c>
      <c r="K9" s="20">
        <v>3.7</v>
      </c>
      <c r="L9" s="20">
        <f>J9/K9</f>
        <v>5.756756756756757</v>
      </c>
      <c r="M9" s="5">
        <v>1</v>
      </c>
    </row>
    <row r="10" spans="1:20" hidden="1" x14ac:dyDescent="0.3">
      <c r="A10" s="1" t="s">
        <v>9</v>
      </c>
      <c r="B10" s="3">
        <v>39.200000000000003</v>
      </c>
      <c r="C10" s="8">
        <v>0.40400000000000003</v>
      </c>
      <c r="D10" s="7">
        <v>21</v>
      </c>
      <c r="E10" s="4">
        <v>282.75552520818792</v>
      </c>
      <c r="F10" s="4"/>
      <c r="G10" s="4"/>
      <c r="H10" s="20">
        <v>0.22879898548126221</v>
      </c>
      <c r="I10" s="20"/>
      <c r="J10" s="8">
        <v>22.6</v>
      </c>
      <c r="K10" s="20"/>
      <c r="L10" s="20"/>
      <c r="M10" s="5">
        <v>5</v>
      </c>
    </row>
    <row r="11" spans="1:20" x14ac:dyDescent="0.3">
      <c r="A11" s="1" t="s">
        <v>17</v>
      </c>
      <c r="B11" s="3">
        <v>26.5</v>
      </c>
      <c r="C11" s="8">
        <v>0.871</v>
      </c>
      <c r="D11" s="7">
        <v>48</v>
      </c>
      <c r="E11" s="4">
        <v>19916.019387372155</v>
      </c>
      <c r="F11" s="9">
        <v>1</v>
      </c>
      <c r="G11" s="9">
        <v>0</v>
      </c>
      <c r="H11" s="20">
        <v>0.23</v>
      </c>
      <c r="I11" s="20">
        <f>H11+2.5</f>
        <v>2.73</v>
      </c>
      <c r="J11" s="8">
        <v>22.6</v>
      </c>
      <c r="K11" s="20">
        <v>3.8</v>
      </c>
      <c r="L11" s="20">
        <f>J11/K11</f>
        <v>5.9473684210526319</v>
      </c>
      <c r="M11" s="5">
        <v>1</v>
      </c>
    </row>
    <row r="12" spans="1:20" hidden="1" x14ac:dyDescent="0.3">
      <c r="A12" s="1" t="s">
        <v>11</v>
      </c>
      <c r="B12" s="3">
        <v>47.3</v>
      </c>
      <c r="C12" s="8">
        <v>0.84099999999999997</v>
      </c>
      <c r="D12" s="7">
        <v>71</v>
      </c>
      <c r="E12" s="4">
        <v>15941.397219232807</v>
      </c>
      <c r="F12" s="4"/>
      <c r="G12" s="4"/>
      <c r="H12" s="20">
        <v>2.4049007892608643</v>
      </c>
      <c r="I12" s="20"/>
      <c r="J12" s="8">
        <v>26.6</v>
      </c>
      <c r="K12" s="20"/>
      <c r="L12" s="20"/>
      <c r="M12" s="5">
        <v>2</v>
      </c>
    </row>
    <row r="13" spans="1:20" hidden="1" x14ac:dyDescent="0.3">
      <c r="A13" s="1" t="s">
        <v>12</v>
      </c>
      <c r="B13" s="3">
        <v>53.5</v>
      </c>
      <c r="C13" s="8">
        <v>0.72</v>
      </c>
      <c r="D13" s="7">
        <v>36</v>
      </c>
      <c r="E13" s="4">
        <v>8030.5859140752018</v>
      </c>
      <c r="F13" s="4"/>
      <c r="G13" s="4"/>
      <c r="H13" s="20">
        <v>0.90309250354766846</v>
      </c>
      <c r="I13" s="20"/>
      <c r="J13" s="8">
        <v>22.2</v>
      </c>
      <c r="K13" s="20"/>
      <c r="L13" s="20"/>
      <c r="M13" s="5">
        <v>2</v>
      </c>
    </row>
    <row r="14" spans="1:20" hidden="1" x14ac:dyDescent="0.3">
      <c r="A14" s="1" t="s">
        <v>13</v>
      </c>
      <c r="B14" s="3">
        <v>45</v>
      </c>
      <c r="C14" s="8">
        <v>0.497</v>
      </c>
      <c r="D14" s="7">
        <v>28</v>
      </c>
      <c r="E14" s="4">
        <v>834.34109489030334</v>
      </c>
      <c r="F14" s="4"/>
      <c r="G14" s="4"/>
      <c r="H14" s="20">
        <v>1.1887609958648682</v>
      </c>
      <c r="I14" s="20"/>
      <c r="J14" s="8">
        <v>26.4</v>
      </c>
      <c r="K14" s="20"/>
      <c r="L14" s="20"/>
      <c r="M14" s="5">
        <v>5</v>
      </c>
    </row>
    <row r="15" spans="1:20" hidden="1" x14ac:dyDescent="0.3">
      <c r="A15" s="1" t="s">
        <v>14</v>
      </c>
      <c r="B15" s="3">
        <v>49.2</v>
      </c>
      <c r="C15" s="8">
        <v>0.76800000000000002</v>
      </c>
      <c r="D15" s="7">
        <v>53</v>
      </c>
      <c r="E15" s="4">
        <v>10569.666314386577</v>
      </c>
      <c r="F15" s="4"/>
      <c r="G15" s="4"/>
      <c r="H15" s="20">
        <v>2.2021262645721436</v>
      </c>
      <c r="I15" s="20"/>
      <c r="J15" s="8">
        <v>24.9</v>
      </c>
      <c r="K15" s="20"/>
      <c r="L15" s="20"/>
      <c r="M15" s="5">
        <v>2</v>
      </c>
    </row>
    <row r="16" spans="1:20" x14ac:dyDescent="0.3">
      <c r="A16" s="1" t="s">
        <v>4</v>
      </c>
      <c r="B16" s="3">
        <v>26.6</v>
      </c>
      <c r="C16" s="8">
        <v>0.79600000000000004</v>
      </c>
      <c r="D16" s="7">
        <v>29</v>
      </c>
      <c r="E16" s="4">
        <v>7978.8726147107627</v>
      </c>
      <c r="F16" s="9">
        <v>1</v>
      </c>
      <c r="G16" s="9">
        <v>1</v>
      </c>
      <c r="H16" s="20">
        <v>-4.7E-2</v>
      </c>
      <c r="I16" s="20">
        <f>H16+2.5</f>
        <v>2.4529999999999998</v>
      </c>
      <c r="J16" s="8">
        <v>22.1</v>
      </c>
      <c r="K16" s="20">
        <v>4</v>
      </c>
      <c r="L16" s="20">
        <f>J16/K16</f>
        <v>5.5250000000000004</v>
      </c>
      <c r="M16" s="5">
        <v>1</v>
      </c>
    </row>
    <row r="17" spans="1:13" x14ac:dyDescent="0.3">
      <c r="A17" s="1" t="s">
        <v>24</v>
      </c>
      <c r="B17" s="3">
        <v>27.2</v>
      </c>
      <c r="C17" s="8">
        <v>0.89</v>
      </c>
      <c r="D17" s="7">
        <v>89</v>
      </c>
      <c r="E17" s="4">
        <v>49638.077129813944</v>
      </c>
      <c r="F17" s="9">
        <v>0</v>
      </c>
      <c r="G17" s="9">
        <v>0</v>
      </c>
      <c r="H17" s="20">
        <v>2.2000000000000002</v>
      </c>
      <c r="I17" s="20">
        <f>H17+2.5</f>
        <v>4.7</v>
      </c>
      <c r="J17" s="8">
        <v>22.2</v>
      </c>
      <c r="K17" s="20">
        <v>3.8</v>
      </c>
      <c r="L17" s="20">
        <f>J17/K17</f>
        <v>5.8421052631578947</v>
      </c>
      <c r="M17" s="5">
        <v>1</v>
      </c>
    </row>
    <row r="18" spans="1:13" x14ac:dyDescent="0.3">
      <c r="A18" s="1" t="s">
        <v>52</v>
      </c>
      <c r="B18" s="3">
        <v>27.5</v>
      </c>
      <c r="C18" s="8">
        <v>0.79700000000000004</v>
      </c>
      <c r="D18" s="7">
        <v>43</v>
      </c>
      <c r="E18" s="4">
        <v>9585.2665926465288</v>
      </c>
      <c r="F18" s="9">
        <v>1</v>
      </c>
      <c r="G18" s="9">
        <v>0</v>
      </c>
      <c r="H18" s="9">
        <v>-0.19</v>
      </c>
      <c r="I18" s="20">
        <f>H18+2.5</f>
        <v>2.31</v>
      </c>
      <c r="J18" s="20">
        <v>21.6</v>
      </c>
      <c r="K18" s="20">
        <v>3.6</v>
      </c>
      <c r="L18" s="20">
        <f>J18/K18</f>
        <v>6</v>
      </c>
      <c r="M18" s="5">
        <v>1</v>
      </c>
    </row>
    <row r="19" spans="1:13" x14ac:dyDescent="0.3">
      <c r="A19" s="1" t="s">
        <v>60</v>
      </c>
      <c r="B19" s="3">
        <v>27.7</v>
      </c>
      <c r="C19" s="8">
        <v>0.90600000000000003</v>
      </c>
      <c r="D19" s="7">
        <v>89</v>
      </c>
      <c r="E19" s="4">
        <v>60283.245222670004</v>
      </c>
      <c r="F19" s="9">
        <v>0</v>
      </c>
      <c r="G19" s="9">
        <v>0</v>
      </c>
      <c r="H19" s="9">
        <v>2.29</v>
      </c>
      <c r="I19" s="20">
        <f>H19+2.5</f>
        <v>4.79</v>
      </c>
      <c r="J19" s="20">
        <v>21.6</v>
      </c>
      <c r="K19" s="20">
        <v>3.2</v>
      </c>
      <c r="L19" s="20">
        <f>J19/K19</f>
        <v>6.75</v>
      </c>
      <c r="M19" s="5">
        <v>1</v>
      </c>
    </row>
    <row r="20" spans="1:13" hidden="1" x14ac:dyDescent="0.3">
      <c r="A20" s="1" t="s">
        <v>19</v>
      </c>
      <c r="B20" s="3">
        <v>44.1</v>
      </c>
      <c r="C20" s="8">
        <v>0.46700000000000003</v>
      </c>
      <c r="D20" s="7">
        <v>36</v>
      </c>
      <c r="E20" s="4">
        <v>1622.6379744125047</v>
      </c>
      <c r="F20" s="4"/>
      <c r="G20" s="4"/>
      <c r="H20" s="20">
        <v>0.32160258293151855</v>
      </c>
      <c r="I20" s="20"/>
      <c r="J20" s="8">
        <v>25.9</v>
      </c>
      <c r="K20" s="20"/>
      <c r="L20" s="20"/>
      <c r="M20" s="5">
        <v>5</v>
      </c>
    </row>
    <row r="21" spans="1:13" hidden="1" x14ac:dyDescent="0.3">
      <c r="A21" s="1" t="s">
        <v>20</v>
      </c>
      <c r="B21" s="3">
        <v>47.1</v>
      </c>
      <c r="C21" s="8">
        <v>0.71199999999999997</v>
      </c>
      <c r="D21" s="7">
        <v>29</v>
      </c>
      <c r="E21" s="4">
        <v>6027.0555440367434</v>
      </c>
      <c r="F21" s="4"/>
      <c r="G21" s="4"/>
      <c r="H21" s="20">
        <v>1.5385915040969849</v>
      </c>
      <c r="I21" s="20"/>
      <c r="J21" s="8">
        <v>26.8</v>
      </c>
      <c r="K21" s="20"/>
      <c r="L21" s="20"/>
      <c r="M21" s="5">
        <v>2</v>
      </c>
    </row>
    <row r="22" spans="1:13" hidden="1" x14ac:dyDescent="0.3">
      <c r="A22" s="1" t="s">
        <v>21</v>
      </c>
      <c r="B22" s="3">
        <v>47.3</v>
      </c>
      <c r="C22" s="8">
        <v>0.73699999999999999</v>
      </c>
      <c r="D22" s="7">
        <v>35</v>
      </c>
      <c r="E22" s="4">
        <v>6074.0908289583394</v>
      </c>
      <c r="F22" s="4"/>
      <c r="G22" s="4"/>
      <c r="H22" s="20">
        <v>1.9122735261917114</v>
      </c>
      <c r="I22" s="20"/>
      <c r="J22" s="8">
        <v>27.1</v>
      </c>
      <c r="K22" s="20"/>
      <c r="L22" s="20"/>
      <c r="M22" s="5">
        <v>2</v>
      </c>
    </row>
    <row r="23" spans="1:13" hidden="1" x14ac:dyDescent="0.3">
      <c r="A23" s="1" t="s">
        <v>22</v>
      </c>
      <c r="B23" s="3">
        <v>43.5</v>
      </c>
      <c r="C23" s="8">
        <v>0.67600000000000005</v>
      </c>
      <c r="D23" s="7">
        <v>38</v>
      </c>
      <c r="E23" s="4">
        <v>3895.6644909904799</v>
      </c>
      <c r="F23" s="4"/>
      <c r="G23" s="4"/>
      <c r="H23" s="20">
        <v>5.1635660231113434E-2</v>
      </c>
      <c r="I23" s="20"/>
      <c r="J23" s="8">
        <v>24.2</v>
      </c>
      <c r="K23" s="20"/>
      <c r="L23" s="20"/>
      <c r="M23" s="5">
        <v>2</v>
      </c>
    </row>
    <row r="24" spans="1:13" x14ac:dyDescent="0.3">
      <c r="A24" s="1" t="s">
        <v>5</v>
      </c>
      <c r="B24" s="3">
        <v>27.7</v>
      </c>
      <c r="C24" s="8">
        <v>0.89</v>
      </c>
      <c r="D24" s="7">
        <v>75</v>
      </c>
      <c r="E24" s="4">
        <v>46582.669550341176</v>
      </c>
      <c r="F24" s="9">
        <v>0</v>
      </c>
      <c r="G24" s="9">
        <v>0</v>
      </c>
      <c r="H24" s="20">
        <v>1.67</v>
      </c>
      <c r="I24" s="20">
        <f>H24+2.5</f>
        <v>4.17</v>
      </c>
      <c r="J24" s="8">
        <v>21.8</v>
      </c>
      <c r="K24" s="20">
        <v>3.3</v>
      </c>
      <c r="L24" s="20">
        <f>J24/K24</f>
        <v>6.6060606060606064</v>
      </c>
      <c r="M24" s="5">
        <v>1</v>
      </c>
    </row>
    <row r="25" spans="1:13" x14ac:dyDescent="0.3">
      <c r="A25" s="1" t="s">
        <v>44</v>
      </c>
      <c r="B25" s="3">
        <v>28.1</v>
      </c>
      <c r="C25" s="8">
        <v>0.92300000000000004</v>
      </c>
      <c r="D25" s="7">
        <v>83</v>
      </c>
      <c r="E25" s="4">
        <v>51574.48941846197</v>
      </c>
      <c r="F25" s="9">
        <v>0</v>
      </c>
      <c r="G25" s="9">
        <v>0</v>
      </c>
      <c r="H25" s="9">
        <v>2.0499999999999998</v>
      </c>
      <c r="I25" s="20">
        <f>H25+2.5</f>
        <v>4.55</v>
      </c>
      <c r="J25" s="20">
        <v>22.7</v>
      </c>
      <c r="K25" s="20">
        <v>3.5</v>
      </c>
      <c r="L25" s="20">
        <f>J25/K25</f>
        <v>6.4857142857142858</v>
      </c>
      <c r="M25" s="5">
        <v>1</v>
      </c>
    </row>
    <row r="26" spans="1:13" x14ac:dyDescent="0.3">
      <c r="A26" s="1" t="s">
        <v>57</v>
      </c>
      <c r="B26" s="3">
        <v>28.1</v>
      </c>
      <c r="C26" s="8">
        <v>0.84099999999999997</v>
      </c>
      <c r="D26" s="7">
        <v>47</v>
      </c>
      <c r="E26" s="4">
        <v>18191.612786162987</v>
      </c>
      <c r="F26" s="9">
        <v>1</v>
      </c>
      <c r="G26" s="9">
        <v>0</v>
      </c>
      <c r="H26" s="9">
        <v>0.08</v>
      </c>
      <c r="I26" s="20">
        <f>H26+2.5</f>
        <v>2.58</v>
      </c>
      <c r="J26" s="20">
        <v>22.1</v>
      </c>
      <c r="K26" s="20">
        <v>3</v>
      </c>
      <c r="L26" s="20">
        <f>J26/K26</f>
        <v>7.3666666666666671</v>
      </c>
      <c r="M26" s="5">
        <v>1</v>
      </c>
    </row>
    <row r="27" spans="1:13" hidden="1" x14ac:dyDescent="0.3">
      <c r="A27" s="1" t="s">
        <v>26</v>
      </c>
      <c r="B27" s="3">
        <v>40</v>
      </c>
      <c r="C27" s="8">
        <v>0.75900000000000001</v>
      </c>
      <c r="D27" s="7">
        <v>49</v>
      </c>
      <c r="E27" s="4">
        <v>4274.3768570296097</v>
      </c>
      <c r="F27" s="4"/>
      <c r="G27" s="4"/>
      <c r="H27" s="20">
        <v>-0.75464010238647461</v>
      </c>
      <c r="I27" s="20"/>
      <c r="J27" s="8">
        <v>22.7</v>
      </c>
      <c r="K27" s="20"/>
      <c r="L27" s="20"/>
      <c r="M27" s="5">
        <v>6</v>
      </c>
    </row>
    <row r="28" spans="1:13" x14ac:dyDescent="0.3">
      <c r="A28" s="1" t="s">
        <v>18</v>
      </c>
      <c r="B28" s="3">
        <v>28.5</v>
      </c>
      <c r="C28" s="8">
        <v>0.92600000000000005</v>
      </c>
      <c r="D28" s="7">
        <v>91</v>
      </c>
      <c r="E28" s="4">
        <v>61191.192626042837</v>
      </c>
      <c r="F28" s="9">
        <v>0</v>
      </c>
      <c r="G28" s="9">
        <v>0</v>
      </c>
      <c r="H28" s="20">
        <v>2.4</v>
      </c>
      <c r="I28" s="20">
        <f>H28+2.5</f>
        <v>4.9000000000000004</v>
      </c>
      <c r="J28" s="8">
        <v>23.7</v>
      </c>
      <c r="K28" s="20">
        <v>3.6</v>
      </c>
      <c r="L28" s="20">
        <f>J28/K28</f>
        <v>6.583333333333333</v>
      </c>
      <c r="M28" s="5">
        <v>1</v>
      </c>
    </row>
    <row r="29" spans="1:13" x14ac:dyDescent="0.3">
      <c r="A29" s="1" t="s">
        <v>42</v>
      </c>
      <c r="B29" s="3">
        <v>28.5</v>
      </c>
      <c r="C29" s="8">
        <v>0.69599999999999995</v>
      </c>
      <c r="D29" s="7">
        <v>35</v>
      </c>
      <c r="E29" s="4">
        <v>2243.9796624440041</v>
      </c>
      <c r="F29" s="9">
        <v>1</v>
      </c>
      <c r="G29" s="9">
        <v>1</v>
      </c>
      <c r="H29" s="9">
        <v>-0.75</v>
      </c>
      <c r="I29" s="20">
        <f>H29+2.5</f>
        <v>1.75</v>
      </c>
      <c r="J29" s="20">
        <v>23.3</v>
      </c>
      <c r="K29" s="20">
        <v>3.9</v>
      </c>
      <c r="L29" s="20">
        <f>J29/K29</f>
        <v>5.9743589743589745</v>
      </c>
      <c r="M29" s="5">
        <v>1</v>
      </c>
    </row>
    <row r="30" spans="1:13" hidden="1" x14ac:dyDescent="0.3">
      <c r="A30" s="1" t="s">
        <v>29</v>
      </c>
      <c r="B30" s="3">
        <v>53.7</v>
      </c>
      <c r="C30" s="8">
        <v>0.61799999999999999</v>
      </c>
      <c r="D30" s="7">
        <v>26</v>
      </c>
      <c r="E30" s="4">
        <v>2136.3938514847405</v>
      </c>
      <c r="F30" s="4"/>
      <c r="G30" s="4"/>
      <c r="H30" s="20">
        <v>2.0460019111633301</v>
      </c>
      <c r="I30" s="20"/>
      <c r="J30" s="8">
        <v>27.5</v>
      </c>
      <c r="K30" s="20"/>
      <c r="L30" s="20"/>
      <c r="M30" s="5">
        <v>2</v>
      </c>
    </row>
    <row r="31" spans="1:13" x14ac:dyDescent="0.3">
      <c r="A31" s="1" t="s">
        <v>55</v>
      </c>
      <c r="B31" s="3">
        <v>29.1</v>
      </c>
      <c r="C31" s="8">
        <v>0.77100000000000002</v>
      </c>
      <c r="D31" s="7">
        <v>42</v>
      </c>
      <c r="E31" s="4">
        <v>6353.8263827933151</v>
      </c>
      <c r="F31" s="9">
        <v>1</v>
      </c>
      <c r="G31" s="9">
        <v>1</v>
      </c>
      <c r="H31" s="9">
        <v>-0.3</v>
      </c>
      <c r="I31" s="20">
        <f>H31+2.5</f>
        <v>2.2000000000000002</v>
      </c>
      <c r="J31" s="20">
        <v>22.9</v>
      </c>
      <c r="K31" s="20">
        <v>3.5</v>
      </c>
      <c r="L31" s="20">
        <f>J31/K31</f>
        <v>6.5428571428571427</v>
      </c>
      <c r="M31" s="5">
        <v>1</v>
      </c>
    </row>
    <row r="32" spans="1:13" x14ac:dyDescent="0.3">
      <c r="A32" s="1" t="s">
        <v>3</v>
      </c>
      <c r="B32" s="3">
        <v>30.9</v>
      </c>
      <c r="C32" s="8">
        <v>0.89200000000000002</v>
      </c>
      <c r="D32" s="7">
        <v>69</v>
      </c>
      <c r="E32" s="4">
        <v>50719.38827706845</v>
      </c>
      <c r="F32" s="9">
        <v>0</v>
      </c>
      <c r="G32" s="9">
        <v>0</v>
      </c>
      <c r="H32" s="20">
        <v>1.55</v>
      </c>
      <c r="I32" s="20">
        <f>H32+2.5</f>
        <v>4.05</v>
      </c>
      <c r="J32" s="8">
        <v>24.4</v>
      </c>
      <c r="K32" s="20">
        <v>3.1</v>
      </c>
      <c r="L32" s="20">
        <f>J32/K32</f>
        <v>7.8709677419354831</v>
      </c>
      <c r="M32" s="5">
        <v>1</v>
      </c>
    </row>
    <row r="33" spans="1:13" hidden="1" x14ac:dyDescent="0.3">
      <c r="A33" s="1" t="s">
        <v>32</v>
      </c>
      <c r="B33" s="3">
        <v>39.5</v>
      </c>
      <c r="C33" s="8">
        <v>0.68200000000000005</v>
      </c>
      <c r="D33" s="7">
        <v>32</v>
      </c>
      <c r="E33" s="4">
        <v>3620.6639810952229</v>
      </c>
      <c r="F33" s="4"/>
      <c r="G33" s="4"/>
      <c r="H33" s="20">
        <v>0.95047813653945923</v>
      </c>
      <c r="I33" s="20"/>
      <c r="J33" s="8">
        <v>22.9</v>
      </c>
      <c r="K33" s="20"/>
      <c r="L33" s="20"/>
      <c r="M33" s="5">
        <v>3</v>
      </c>
    </row>
    <row r="34" spans="1:13" hidden="1" x14ac:dyDescent="0.3">
      <c r="A34" s="1" t="s">
        <v>33</v>
      </c>
      <c r="B34" s="3">
        <v>37.4</v>
      </c>
      <c r="C34" s="8">
        <v>0.77</v>
      </c>
      <c r="D34" s="7">
        <v>25</v>
      </c>
      <c r="E34" s="4">
        <v>6036.1920879903964</v>
      </c>
      <c r="F34" s="4"/>
      <c r="G34" s="4"/>
      <c r="H34" s="20">
        <v>-0.18797644972801208</v>
      </c>
      <c r="I34" s="20"/>
      <c r="J34" s="8">
        <v>22.1</v>
      </c>
      <c r="K34" s="20"/>
      <c r="L34" s="20"/>
      <c r="M34" s="5">
        <v>4</v>
      </c>
    </row>
    <row r="35" spans="1:13" x14ac:dyDescent="0.3">
      <c r="A35" s="1" t="s">
        <v>27</v>
      </c>
      <c r="B35" s="3">
        <v>31.4</v>
      </c>
      <c r="C35" s="8">
        <v>0.92</v>
      </c>
      <c r="D35" s="7">
        <v>78</v>
      </c>
      <c r="E35" s="4">
        <v>46530.911427577608</v>
      </c>
      <c r="F35" s="9">
        <v>0</v>
      </c>
      <c r="G35" s="9">
        <v>0</v>
      </c>
      <c r="H35" s="20">
        <v>1.81</v>
      </c>
      <c r="I35" s="20">
        <f>H35+2.5</f>
        <v>4.3100000000000005</v>
      </c>
      <c r="J35" s="8">
        <v>24.9</v>
      </c>
      <c r="K35" s="20">
        <v>3.3</v>
      </c>
      <c r="L35" s="20">
        <f>J35/K35</f>
        <v>7.5454545454545459</v>
      </c>
      <c r="M35" s="5">
        <v>1</v>
      </c>
    </row>
    <row r="36" spans="1:13" x14ac:dyDescent="0.3">
      <c r="A36" s="1" t="s">
        <v>30</v>
      </c>
      <c r="B36" s="3">
        <v>31.5</v>
      </c>
      <c r="C36" s="8">
        <v>0.83399999999999996</v>
      </c>
      <c r="D36" s="7">
        <v>54</v>
      </c>
      <c r="E36" s="4">
        <v>13667.702786549562</v>
      </c>
      <c r="F36" s="9">
        <v>1</v>
      </c>
      <c r="G36" s="9">
        <v>0</v>
      </c>
      <c r="H36" s="20">
        <v>0.32</v>
      </c>
      <c r="I36" s="20">
        <f>H36+2.5</f>
        <v>2.82</v>
      </c>
      <c r="J36" s="8">
        <v>24.4</v>
      </c>
      <c r="K36" s="20">
        <v>2.9</v>
      </c>
      <c r="L36" s="20">
        <f>J36/K36</f>
        <v>8.4137931034482758</v>
      </c>
      <c r="M36" s="5">
        <v>1</v>
      </c>
    </row>
    <row r="37" spans="1:13" hidden="1" x14ac:dyDescent="0.3">
      <c r="A37" s="1" t="s">
        <v>36</v>
      </c>
      <c r="B37" s="3">
        <v>26.3</v>
      </c>
      <c r="C37" s="8">
        <v>0.78900000000000003</v>
      </c>
      <c r="D37" s="7">
        <v>26</v>
      </c>
      <c r="E37" s="4">
        <v>13890.856007789838</v>
      </c>
      <c r="F37" s="4"/>
      <c r="G37" s="4"/>
      <c r="H37" s="20">
        <v>0.72932159900665283</v>
      </c>
      <c r="I37" s="20"/>
      <c r="J37" s="8">
        <v>21.6</v>
      </c>
      <c r="K37" s="20"/>
      <c r="L37" s="20"/>
      <c r="M37" s="5"/>
    </row>
    <row r="38" spans="1:13" hidden="1" x14ac:dyDescent="0.3">
      <c r="A38" s="1" t="s">
        <v>37</v>
      </c>
      <c r="B38" s="3">
        <v>28.8</v>
      </c>
      <c r="C38" s="8">
        <v>0.65600000000000003</v>
      </c>
      <c r="D38" s="7">
        <v>24</v>
      </c>
      <c r="E38" s="4">
        <v>1282.4371620246661</v>
      </c>
      <c r="F38" s="4"/>
      <c r="G38" s="4"/>
      <c r="H38" s="20">
        <v>2.2916209697723389</v>
      </c>
      <c r="I38" s="20"/>
      <c r="J38" s="8">
        <v>25.5</v>
      </c>
      <c r="K38" s="20"/>
      <c r="L38" s="20"/>
      <c r="M38" s="5"/>
    </row>
    <row r="39" spans="1:13" x14ac:dyDescent="0.3">
      <c r="A39" s="1" t="s">
        <v>40</v>
      </c>
      <c r="B39" s="3">
        <v>32</v>
      </c>
      <c r="C39" s="8">
        <v>0.89200000000000002</v>
      </c>
      <c r="D39" s="7">
        <v>80</v>
      </c>
      <c r="E39" s="4">
        <v>113625.13289955996</v>
      </c>
      <c r="F39" s="9">
        <v>0</v>
      </c>
      <c r="G39" s="9">
        <v>0</v>
      </c>
      <c r="H39" s="20">
        <v>2.12</v>
      </c>
      <c r="I39" s="20">
        <f t="shared" ref="I39:I46" si="1">H39+2.5</f>
        <v>4.62</v>
      </c>
      <c r="J39" s="8">
        <v>24.2</v>
      </c>
      <c r="K39" s="20">
        <v>3.1</v>
      </c>
      <c r="L39" s="20">
        <f t="shared" ref="L39:L46" si="2">J39/K39</f>
        <v>7.8064516129032251</v>
      </c>
      <c r="M39" s="5">
        <v>1</v>
      </c>
    </row>
    <row r="40" spans="1:13" x14ac:dyDescent="0.3">
      <c r="A40" s="1" t="s">
        <v>15</v>
      </c>
      <c r="B40" s="3">
        <v>32</v>
      </c>
      <c r="C40" s="8">
        <v>0.82</v>
      </c>
      <c r="D40" s="7">
        <v>48</v>
      </c>
      <c r="E40" s="4">
        <v>13574.740089062663</v>
      </c>
      <c r="F40" s="9">
        <v>1</v>
      </c>
      <c r="G40" s="9">
        <v>0</v>
      </c>
      <c r="H40" s="20">
        <v>0.12</v>
      </c>
      <c r="I40" s="20">
        <f t="shared" si="1"/>
        <v>2.62</v>
      </c>
      <c r="J40" s="8">
        <v>23.7</v>
      </c>
      <c r="K40" s="20">
        <v>2.5</v>
      </c>
      <c r="L40" s="20">
        <f t="shared" si="2"/>
        <v>9.48</v>
      </c>
      <c r="M40" s="5">
        <v>1</v>
      </c>
    </row>
    <row r="41" spans="1:13" x14ac:dyDescent="0.3">
      <c r="A41" s="1" t="s">
        <v>43</v>
      </c>
      <c r="B41" s="3">
        <v>32.299999999999997</v>
      </c>
      <c r="C41" s="8">
        <v>0.80300000000000005</v>
      </c>
      <c r="D41" s="7">
        <v>44</v>
      </c>
      <c r="E41" s="4">
        <v>7186.4297868215435</v>
      </c>
      <c r="F41" s="9">
        <v>1</v>
      </c>
      <c r="G41" s="9">
        <v>1</v>
      </c>
      <c r="H41" s="9">
        <v>-0.25</v>
      </c>
      <c r="I41" s="20">
        <f t="shared" si="1"/>
        <v>2.25</v>
      </c>
      <c r="J41" s="20">
        <v>24.9</v>
      </c>
      <c r="K41" s="20">
        <v>3</v>
      </c>
      <c r="L41" s="20">
        <f t="shared" si="2"/>
        <v>8.2999999999999989</v>
      </c>
      <c r="M41" s="5">
        <v>1</v>
      </c>
    </row>
    <row r="42" spans="1:13" x14ac:dyDescent="0.3">
      <c r="A42" s="1" t="s">
        <v>61</v>
      </c>
      <c r="B42" s="3">
        <v>32.5</v>
      </c>
      <c r="C42" s="8">
        <v>0.93600000000000005</v>
      </c>
      <c r="D42" s="7">
        <v>85</v>
      </c>
      <c r="E42" s="4">
        <v>85112.464398414129</v>
      </c>
      <c r="F42" s="9">
        <v>0</v>
      </c>
      <c r="G42" s="9">
        <v>1</v>
      </c>
      <c r="H42" s="9">
        <v>2.13</v>
      </c>
      <c r="I42" s="20">
        <f t="shared" si="1"/>
        <v>4.63</v>
      </c>
      <c r="J42" s="20">
        <v>25.5</v>
      </c>
      <c r="K42" s="20">
        <v>3.3</v>
      </c>
      <c r="L42" s="20">
        <f t="shared" si="2"/>
        <v>7.7272727272727275</v>
      </c>
      <c r="M42" s="5">
        <v>1</v>
      </c>
    </row>
    <row r="43" spans="1:13" x14ac:dyDescent="0.3">
      <c r="A43" s="1" t="s">
        <v>25</v>
      </c>
      <c r="B43" s="3">
        <v>32.5</v>
      </c>
      <c r="C43" s="8">
        <v>0.89</v>
      </c>
      <c r="D43" s="7">
        <v>71</v>
      </c>
      <c r="E43" s="4">
        <v>42554.122054241321</v>
      </c>
      <c r="F43" s="9">
        <v>0</v>
      </c>
      <c r="G43" s="9">
        <v>0</v>
      </c>
      <c r="H43" s="20">
        <v>1.33</v>
      </c>
      <c r="I43" s="20">
        <f t="shared" si="1"/>
        <v>3.83</v>
      </c>
      <c r="J43" s="8">
        <v>26.4</v>
      </c>
      <c r="K43" s="20">
        <v>3.2</v>
      </c>
      <c r="L43" s="20">
        <f t="shared" si="2"/>
        <v>8.2499999999999982</v>
      </c>
      <c r="M43" s="5">
        <v>1</v>
      </c>
    </row>
    <row r="44" spans="1:13" x14ac:dyDescent="0.3">
      <c r="A44" s="1" t="s">
        <v>50</v>
      </c>
      <c r="B44" s="3">
        <v>32.5</v>
      </c>
      <c r="C44" s="8">
        <v>0.85</v>
      </c>
      <c r="D44" s="7">
        <v>60</v>
      </c>
      <c r="E44" s="4">
        <v>13780.190606988146</v>
      </c>
      <c r="F44" s="9">
        <v>1</v>
      </c>
      <c r="G44" s="9">
        <v>0</v>
      </c>
      <c r="H44" s="9">
        <v>0.6</v>
      </c>
      <c r="I44" s="20">
        <f t="shared" si="1"/>
        <v>3.1</v>
      </c>
      <c r="J44" s="20">
        <v>25.6</v>
      </c>
      <c r="K44" s="20">
        <v>3.3</v>
      </c>
      <c r="L44" s="20">
        <f t="shared" si="2"/>
        <v>7.7575757575757587</v>
      </c>
      <c r="M44" s="5">
        <v>1</v>
      </c>
    </row>
    <row r="45" spans="1:13" x14ac:dyDescent="0.3">
      <c r="A45" s="1" t="s">
        <v>66</v>
      </c>
      <c r="B45" s="3">
        <v>33.200000000000003</v>
      </c>
      <c r="C45" s="8">
        <v>0.90400000000000003</v>
      </c>
      <c r="D45" s="7">
        <v>76</v>
      </c>
      <c r="E45" s="4">
        <v>42724.067884400698</v>
      </c>
      <c r="F45" s="9">
        <v>0</v>
      </c>
      <c r="G45" s="9">
        <v>0</v>
      </c>
      <c r="H45" s="9">
        <v>1.7</v>
      </c>
      <c r="I45" s="20">
        <f t="shared" si="1"/>
        <v>4.2</v>
      </c>
      <c r="J45" s="20">
        <v>25.3</v>
      </c>
      <c r="K45" s="20">
        <v>2.9</v>
      </c>
      <c r="L45" s="20">
        <f t="shared" si="2"/>
        <v>8.724137931034484</v>
      </c>
      <c r="M45" s="5">
        <v>1</v>
      </c>
    </row>
    <row r="46" spans="1:13" x14ac:dyDescent="0.3">
      <c r="A46" s="1" t="s">
        <v>34</v>
      </c>
      <c r="B46" s="3">
        <v>33.4</v>
      </c>
      <c r="C46" s="8">
        <v>0.91</v>
      </c>
      <c r="D46" s="7">
        <v>72</v>
      </c>
      <c r="E46" s="4">
        <v>52060.467861083758</v>
      </c>
      <c r="F46" s="9">
        <v>0</v>
      </c>
      <c r="G46" s="9">
        <v>0</v>
      </c>
      <c r="H46" s="20">
        <v>1.54</v>
      </c>
      <c r="I46" s="20">
        <f t="shared" si="1"/>
        <v>4.04</v>
      </c>
      <c r="J46" s="8">
        <v>26</v>
      </c>
      <c r="K46" s="20">
        <v>2.8</v>
      </c>
      <c r="L46" s="20">
        <f t="shared" si="2"/>
        <v>9.2857142857142865</v>
      </c>
      <c r="M46" s="5">
        <v>1</v>
      </c>
    </row>
    <row r="47" spans="1:13" hidden="1" x14ac:dyDescent="0.3">
      <c r="A47" s="1" t="s">
        <v>46</v>
      </c>
      <c r="B47" s="3">
        <v>30.7</v>
      </c>
      <c r="C47" s="8">
        <v>0.54200000000000004</v>
      </c>
      <c r="D47" s="7">
        <v>28</v>
      </c>
      <c r="E47" s="4">
        <v>1272.4410610006348</v>
      </c>
      <c r="F47" s="4"/>
      <c r="G47" s="4"/>
      <c r="H47" s="4"/>
      <c r="I47" s="4"/>
      <c r="J47" s="4"/>
      <c r="K47" s="4"/>
      <c r="L47" s="4"/>
      <c r="M47" s="5">
        <v>4</v>
      </c>
    </row>
    <row r="48" spans="1:13" hidden="1" x14ac:dyDescent="0.3">
      <c r="A48" s="1" t="s">
        <v>47</v>
      </c>
      <c r="B48" s="3">
        <v>51.7</v>
      </c>
      <c r="C48" s="8">
        <v>0.78</v>
      </c>
      <c r="D48" s="7">
        <v>35</v>
      </c>
      <c r="E48" s="4">
        <v>11685.979827337094</v>
      </c>
      <c r="F48" s="4"/>
      <c r="G48" s="4"/>
      <c r="H48" s="4"/>
      <c r="I48" s="4"/>
      <c r="J48" s="4"/>
      <c r="K48" s="4"/>
      <c r="L48" s="4"/>
      <c r="M48" s="5">
        <v>2</v>
      </c>
    </row>
    <row r="49" spans="1:13" hidden="1" x14ac:dyDescent="0.3">
      <c r="A49" s="1" t="s">
        <v>48</v>
      </c>
      <c r="B49" s="3">
        <v>48.3</v>
      </c>
      <c r="C49" s="8">
        <v>0.68799999999999994</v>
      </c>
      <c r="D49" s="7">
        <v>24</v>
      </c>
      <c r="E49" s="4">
        <v>4479.9058579885068</v>
      </c>
      <c r="F49" s="4"/>
      <c r="G49" s="4"/>
      <c r="H49" s="4"/>
      <c r="I49" s="4"/>
      <c r="J49" s="4"/>
      <c r="K49" s="4"/>
      <c r="L49" s="4"/>
      <c r="M49" s="5">
        <v>2</v>
      </c>
    </row>
    <row r="50" spans="1:13" hidden="1" x14ac:dyDescent="0.3">
      <c r="A50" s="1" t="s">
        <v>49</v>
      </c>
      <c r="B50" s="3">
        <v>44.7</v>
      </c>
      <c r="C50" s="8">
        <v>0.73499999999999999</v>
      </c>
      <c r="D50" s="7">
        <v>38</v>
      </c>
      <c r="E50" s="4">
        <v>6583.116248463105</v>
      </c>
      <c r="F50" s="4"/>
      <c r="G50" s="4"/>
      <c r="H50" s="4"/>
      <c r="I50" s="4"/>
      <c r="J50" s="4"/>
      <c r="K50" s="4"/>
      <c r="L50" s="4"/>
      <c r="M50" s="5">
        <v>2</v>
      </c>
    </row>
    <row r="51" spans="1:13" x14ac:dyDescent="0.3">
      <c r="A51" s="1" t="s">
        <v>35</v>
      </c>
      <c r="B51" s="3">
        <v>34.9</v>
      </c>
      <c r="C51" s="8">
        <v>0.877</v>
      </c>
      <c r="D51" s="7">
        <v>43</v>
      </c>
      <c r="E51" s="4">
        <v>35370.275258375528</v>
      </c>
      <c r="F51" s="9">
        <v>0</v>
      </c>
      <c r="G51" s="9">
        <v>0</v>
      </c>
      <c r="H51" s="20">
        <v>0.05</v>
      </c>
      <c r="I51" s="20">
        <f>H51+2.5</f>
        <v>2.5499999999999998</v>
      </c>
      <c r="J51" s="8">
        <v>25.9</v>
      </c>
      <c r="K51" s="20">
        <v>2</v>
      </c>
      <c r="L51" s="20">
        <f>J51/K51</f>
        <v>12.95</v>
      </c>
      <c r="M51" s="5">
        <v>1</v>
      </c>
    </row>
    <row r="52" spans="1:13" x14ac:dyDescent="0.3">
      <c r="A52" s="1" t="s">
        <v>23</v>
      </c>
      <c r="B52" s="3">
        <v>35.1</v>
      </c>
      <c r="C52" s="8">
        <v>0.86</v>
      </c>
      <c r="D52" s="7">
        <v>68</v>
      </c>
      <c r="E52" s="4">
        <v>19072.238517566937</v>
      </c>
      <c r="F52" s="9">
        <v>1</v>
      </c>
      <c r="G52" s="9">
        <v>0</v>
      </c>
      <c r="H52" s="20">
        <v>1.19</v>
      </c>
      <c r="I52" s="20">
        <f>H52+2.5</f>
        <v>3.69</v>
      </c>
      <c r="J52" s="8">
        <v>26.6</v>
      </c>
      <c r="K52" s="20">
        <v>2.4</v>
      </c>
      <c r="L52" s="20">
        <f>J52/K52</f>
        <v>11.083333333333334</v>
      </c>
      <c r="M52" s="5">
        <v>1</v>
      </c>
    </row>
    <row r="53" spans="1:13" x14ac:dyDescent="0.3">
      <c r="A53" s="1" t="s">
        <v>39</v>
      </c>
      <c r="B53" s="3">
        <v>35.299999999999997</v>
      </c>
      <c r="C53" s="8">
        <v>0.84099999999999997</v>
      </c>
      <c r="D53" s="7">
        <v>57</v>
      </c>
      <c r="E53" s="4">
        <v>15712.823762595455</v>
      </c>
      <c r="F53" s="9">
        <v>1</v>
      </c>
      <c r="G53" s="9">
        <v>0</v>
      </c>
      <c r="H53" s="20">
        <v>0.43</v>
      </c>
      <c r="I53" s="20">
        <f>H53+2.5</f>
        <v>2.93</v>
      </c>
      <c r="J53" s="8">
        <v>27.1</v>
      </c>
      <c r="K53" s="20">
        <v>2.5</v>
      </c>
      <c r="L53" s="20">
        <f>J53/K53</f>
        <v>10.84</v>
      </c>
      <c r="M53" s="5">
        <v>1</v>
      </c>
    </row>
    <row r="54" spans="1:13" x14ac:dyDescent="0.3">
      <c r="A54" s="1" t="s">
        <v>38</v>
      </c>
      <c r="B54" s="3">
        <v>35.5</v>
      </c>
      <c r="C54" s="8">
        <v>0.82199999999999995</v>
      </c>
      <c r="D54" s="7">
        <v>53</v>
      </c>
      <c r="E54" s="4">
        <v>15061.937447886956</v>
      </c>
      <c r="F54" s="9">
        <v>1</v>
      </c>
      <c r="G54" s="9">
        <v>0</v>
      </c>
      <c r="H54" s="20">
        <v>0.33</v>
      </c>
      <c r="I54" s="20">
        <f>H54+2.5</f>
        <v>2.83</v>
      </c>
      <c r="J54" s="8">
        <v>26.8</v>
      </c>
      <c r="K54" s="20">
        <v>2.2999999999999998</v>
      </c>
      <c r="L54" s="20">
        <f>J54/K54</f>
        <v>11.65217391304348</v>
      </c>
      <c r="M54" s="5">
        <v>1</v>
      </c>
    </row>
    <row r="55" spans="1:13" hidden="1" x14ac:dyDescent="0.3">
      <c r="A55" s="1" t="s">
        <v>54</v>
      </c>
      <c r="B55" s="3">
        <v>50.4</v>
      </c>
      <c r="C55" s="8">
        <v>0.48799999999999999</v>
      </c>
      <c r="D55" s="7">
        <v>53</v>
      </c>
      <c r="E55" s="4">
        <v>688.87685573277679</v>
      </c>
      <c r="F55" s="4"/>
      <c r="G55" s="4"/>
      <c r="H55" s="4"/>
      <c r="I55" s="4"/>
      <c r="J55" s="4"/>
      <c r="K55" s="4"/>
      <c r="L55" s="4"/>
      <c r="M55" s="5">
        <v>5</v>
      </c>
    </row>
    <row r="56" spans="1:13" x14ac:dyDescent="0.3">
      <c r="A56" s="1" t="s">
        <v>28</v>
      </c>
      <c r="B56" s="3">
        <v>36.1</v>
      </c>
      <c r="C56" s="8">
        <v>0.86199999999999999</v>
      </c>
      <c r="D56" s="7">
        <v>40</v>
      </c>
      <c r="E56" s="4">
        <v>21874.819504166666</v>
      </c>
      <c r="F56" s="9">
        <v>0</v>
      </c>
      <c r="G56" s="9">
        <v>0</v>
      </c>
      <c r="H56" s="20">
        <v>-0.05</v>
      </c>
      <c r="I56" s="20">
        <f>H56+2.5</f>
        <v>2.4500000000000002</v>
      </c>
      <c r="J56" s="8">
        <v>26.4</v>
      </c>
      <c r="K56" s="20">
        <v>2</v>
      </c>
      <c r="L56" s="20">
        <f>J56/K56</f>
        <v>13.2</v>
      </c>
      <c r="M56" s="5">
        <v>1</v>
      </c>
    </row>
    <row r="57" spans="1:13" hidden="1" x14ac:dyDescent="0.3">
      <c r="A57" s="1" t="s">
        <v>56</v>
      </c>
      <c r="B57" s="3">
        <v>46.8</v>
      </c>
      <c r="C57" s="8">
        <v>0.76600000000000001</v>
      </c>
      <c r="D57" s="7">
        <v>54</v>
      </c>
      <c r="E57" s="4">
        <v>15687.347949486841</v>
      </c>
      <c r="F57" s="4"/>
      <c r="G57" s="4"/>
      <c r="H57" s="4"/>
      <c r="I57" s="4"/>
      <c r="J57" s="4"/>
      <c r="K57" s="4"/>
      <c r="L57" s="4"/>
      <c r="M57" s="5">
        <v>5</v>
      </c>
    </row>
    <row r="58" spans="1:13" x14ac:dyDescent="0.3">
      <c r="A58" s="1" t="s">
        <v>51</v>
      </c>
      <c r="B58" s="3">
        <v>36.200000000000003</v>
      </c>
      <c r="C58" s="8">
        <v>0.83699999999999997</v>
      </c>
      <c r="D58" s="7">
        <v>62</v>
      </c>
      <c r="E58" s="4">
        <v>21618.735338966253</v>
      </c>
      <c r="F58" s="9">
        <v>0</v>
      </c>
      <c r="G58" s="9">
        <v>0</v>
      </c>
      <c r="H58" s="9">
        <v>0.95</v>
      </c>
      <c r="I58" s="20">
        <f>H58+2.5</f>
        <v>3.45</v>
      </c>
      <c r="J58" s="20">
        <v>27.5</v>
      </c>
      <c r="K58" s="20">
        <v>2.2000000000000002</v>
      </c>
      <c r="L58" s="20">
        <f>J58/K58</f>
        <v>12.499999999999998</v>
      </c>
      <c r="M58" s="5">
        <v>1</v>
      </c>
    </row>
    <row r="59" spans="1:13" hidden="1" x14ac:dyDescent="0.3">
      <c r="A59" s="1" t="s">
        <v>10</v>
      </c>
      <c r="B59" s="3">
        <v>34</v>
      </c>
      <c r="C59" s="8">
        <v>0.91200000000000003</v>
      </c>
      <c r="D59" s="7">
        <v>81</v>
      </c>
      <c r="E59" s="4">
        <v>52413.721156078609</v>
      </c>
      <c r="F59" s="4"/>
      <c r="G59" s="4"/>
      <c r="H59" s="4"/>
      <c r="I59" s="4"/>
      <c r="J59" s="4"/>
      <c r="K59" s="4"/>
      <c r="L59" s="4"/>
      <c r="M59" s="5">
        <v>7</v>
      </c>
    </row>
    <row r="60" spans="1:13" hidden="1" x14ac:dyDescent="0.3">
      <c r="A60" s="1" t="s">
        <v>67</v>
      </c>
      <c r="B60" s="3">
        <v>41</v>
      </c>
      <c r="C60" s="8">
        <v>0.91600000000000004</v>
      </c>
      <c r="D60" s="7">
        <v>73</v>
      </c>
      <c r="E60" s="4">
        <v>52787.026948993465</v>
      </c>
      <c r="F60" s="4"/>
      <c r="G60" s="4"/>
      <c r="H60" s="4"/>
      <c r="I60" s="4"/>
      <c r="J60" s="4"/>
      <c r="K60" s="4"/>
      <c r="L60" s="4"/>
      <c r="M60" s="5">
        <v>7</v>
      </c>
    </row>
    <row r="61" spans="1:13" x14ac:dyDescent="0.3">
      <c r="A61" s="1" t="s">
        <v>59</v>
      </c>
      <c r="B61" s="3">
        <v>36.200000000000003</v>
      </c>
      <c r="C61" s="8">
        <v>0.877</v>
      </c>
      <c r="D61" s="7">
        <v>59</v>
      </c>
      <c r="E61" s="4">
        <v>29211.773745593502</v>
      </c>
      <c r="F61" s="9">
        <v>0</v>
      </c>
      <c r="G61" s="9">
        <v>0</v>
      </c>
      <c r="H61" s="9">
        <v>0.9</v>
      </c>
      <c r="I61" s="20">
        <f>H61+2.5</f>
        <v>3.4</v>
      </c>
      <c r="J61" s="20">
        <v>25.9</v>
      </c>
      <c r="K61" s="20">
        <v>1.9</v>
      </c>
      <c r="L61" s="20">
        <f>J61/K61</f>
        <v>13.631578947368421</v>
      </c>
      <c r="M61" s="5">
        <v>1</v>
      </c>
    </row>
    <row r="62" spans="1:13" x14ac:dyDescent="0.3">
      <c r="A62" s="1" t="s">
        <v>8</v>
      </c>
      <c r="B62" s="3">
        <v>36.6</v>
      </c>
      <c r="C62" s="8">
        <v>0.78700000000000003</v>
      </c>
      <c r="D62" s="7">
        <v>41</v>
      </c>
      <c r="E62" s="4">
        <v>7674.8605591402675</v>
      </c>
      <c r="F62" s="9">
        <v>1</v>
      </c>
      <c r="G62" s="9">
        <v>0</v>
      </c>
      <c r="H62" s="20">
        <v>-0.27</v>
      </c>
      <c r="I62" s="20">
        <f>H62+2.5</f>
        <v>2.23</v>
      </c>
      <c r="J62" s="8">
        <v>27.5</v>
      </c>
      <c r="K62" s="20">
        <v>1.8</v>
      </c>
      <c r="L62" s="20">
        <f>J62/K62</f>
        <v>15.277777777777777</v>
      </c>
      <c r="M62" s="5">
        <v>1</v>
      </c>
    </row>
    <row r="63" spans="1:13" hidden="1" x14ac:dyDescent="0.3">
      <c r="A63" s="1" t="s">
        <v>62</v>
      </c>
      <c r="B63" s="3">
        <v>30.4</v>
      </c>
      <c r="C63" s="8">
        <v>0.622</v>
      </c>
      <c r="D63" s="7">
        <v>22</v>
      </c>
      <c r="E63" s="4">
        <v>1040.2144122899806</v>
      </c>
      <c r="F63" s="4"/>
      <c r="G63" s="4"/>
      <c r="H63" s="4"/>
      <c r="I63" s="4"/>
      <c r="J63" s="4"/>
      <c r="K63" s="4"/>
      <c r="L63" s="4"/>
    </row>
    <row r="64" spans="1:13" hidden="1" x14ac:dyDescent="0.3">
      <c r="A64" s="1" t="s">
        <v>63</v>
      </c>
      <c r="B64" s="3">
        <v>37.799999999999997</v>
      </c>
      <c r="C64" s="8">
        <v>0.73699999999999999</v>
      </c>
      <c r="D64" s="7">
        <v>35</v>
      </c>
      <c r="E64" s="4">
        <v>6171.26244433996</v>
      </c>
      <c r="F64" s="4"/>
      <c r="G64" s="4"/>
      <c r="H64" s="4"/>
      <c r="I64" s="4"/>
      <c r="J64" s="4"/>
      <c r="K64" s="4"/>
      <c r="L64" s="4"/>
      <c r="M64" s="5">
        <v>3</v>
      </c>
    </row>
    <row r="65" spans="1:13" hidden="1" x14ac:dyDescent="0.3">
      <c r="A65" s="1" t="s">
        <v>64</v>
      </c>
      <c r="B65" s="3">
        <v>40.200000000000003</v>
      </c>
      <c r="C65" s="8">
        <v>0.75900000000000001</v>
      </c>
      <c r="D65" s="7">
        <v>50</v>
      </c>
      <c r="E65" s="4">
        <v>12542.930760135021</v>
      </c>
      <c r="F65" s="4"/>
      <c r="G65" s="4"/>
      <c r="H65" s="4"/>
      <c r="I65" s="4"/>
      <c r="J65" s="4"/>
      <c r="K65" s="4"/>
      <c r="L65" s="4"/>
      <c r="M65" s="5">
        <v>4</v>
      </c>
    </row>
    <row r="66" spans="1:13" x14ac:dyDescent="0.3">
      <c r="A66" s="1" t="s">
        <v>16</v>
      </c>
      <c r="B66" s="3">
        <v>37</v>
      </c>
      <c r="C66" s="8">
        <v>0.85</v>
      </c>
      <c r="D66" s="7">
        <v>63</v>
      </c>
      <c r="E66" s="4">
        <v>27907.967362674201</v>
      </c>
      <c r="F66" s="9">
        <v>0</v>
      </c>
      <c r="G66" s="9">
        <v>0</v>
      </c>
      <c r="H66" s="20">
        <v>1.25</v>
      </c>
      <c r="I66" s="20">
        <f>H66+2.5</f>
        <v>3.75</v>
      </c>
      <c r="J66" s="8">
        <v>30.8</v>
      </c>
      <c r="K66" s="20">
        <v>3.2</v>
      </c>
      <c r="L66" s="20">
        <f>J66/K66</f>
        <v>9.625</v>
      </c>
      <c r="M66" s="5">
        <v>1</v>
      </c>
    </row>
    <row r="67" spans="1:13" x14ac:dyDescent="0.3">
      <c r="A67" s="2" t="s">
        <v>41</v>
      </c>
      <c r="B67" s="3">
        <v>38.5</v>
      </c>
      <c r="C67" s="6">
        <v>0.74299999999999999</v>
      </c>
      <c r="D67" s="7">
        <v>44</v>
      </c>
      <c r="E67" s="4">
        <v>5211.4992004992482</v>
      </c>
      <c r="F67" s="9">
        <v>1</v>
      </c>
      <c r="G67" s="9">
        <v>1</v>
      </c>
      <c r="H67" s="9">
        <v>-0.05</v>
      </c>
      <c r="I67" s="20">
        <f>H67+2.5</f>
        <v>2.4500000000000002</v>
      </c>
      <c r="J67" s="20">
        <v>26.6</v>
      </c>
      <c r="K67" s="20">
        <v>1.4</v>
      </c>
      <c r="L67" s="20">
        <f>J67/K67</f>
        <v>19.000000000000004</v>
      </c>
      <c r="M67" s="5">
        <v>1</v>
      </c>
    </row>
    <row r="68" spans="1:13" x14ac:dyDescent="0.3">
      <c r="A68" s="1" t="s">
        <v>53</v>
      </c>
      <c r="B68" s="3">
        <v>40.9</v>
      </c>
      <c r="C68" s="8">
        <v>0.80300000000000005</v>
      </c>
      <c r="D68" s="7">
        <v>28</v>
      </c>
      <c r="E68" s="4">
        <v>15543.6765317424</v>
      </c>
      <c r="F68" s="9">
        <v>1</v>
      </c>
      <c r="G68" s="9">
        <v>1</v>
      </c>
      <c r="H68" s="9">
        <v>-1.01</v>
      </c>
      <c r="I68" s="20">
        <f>H68+2.5</f>
        <v>1.49</v>
      </c>
      <c r="J68" s="20">
        <v>32.5</v>
      </c>
      <c r="K68" s="20">
        <v>2.6</v>
      </c>
      <c r="L68" s="20">
        <f>J68/K68</f>
        <v>12.5</v>
      </c>
      <c r="M68" s="5">
        <v>1</v>
      </c>
    </row>
    <row r="69" spans="1:13" hidden="1" x14ac:dyDescent="0.3">
      <c r="A69" s="1" t="s">
        <v>68</v>
      </c>
      <c r="B69" s="3">
        <v>41.9</v>
      </c>
      <c r="C69" s="8">
        <v>0.79100000000000004</v>
      </c>
      <c r="D69" s="7">
        <v>73</v>
      </c>
      <c r="E69" s="4">
        <v>16881.205676315054</v>
      </c>
      <c r="F69" s="4"/>
      <c r="G69" s="4"/>
      <c r="H69" s="4"/>
      <c r="I69" s="4"/>
      <c r="J69" s="4"/>
      <c r="K69" s="4"/>
      <c r="L69" s="4"/>
      <c r="M69" s="5">
        <v>2</v>
      </c>
    </row>
    <row r="70" spans="1:13" x14ac:dyDescent="0.3">
      <c r="D70" t="s">
        <v>87</v>
      </c>
      <c r="E70" t="s">
        <v>88</v>
      </c>
    </row>
    <row r="71" spans="1:13" x14ac:dyDescent="0.3">
      <c r="D71">
        <f>CORREL(B4:B68,L4:L68)</f>
        <v>0.8848828949855303</v>
      </c>
      <c r="E71" s="8">
        <f>CORREL(D4:D68,H4:H68)</f>
        <v>0.60933044190467134</v>
      </c>
      <c r="F71" s="8">
        <f>COUNTIF(F4:F68,0)</f>
        <v>19</v>
      </c>
      <c r="G71" s="8">
        <f>COUNTIF(G4:G68,0)</f>
        <v>27</v>
      </c>
    </row>
    <row r="72" spans="1:13" x14ac:dyDescent="0.3">
      <c r="B72">
        <f>COUNTIF(M:M,1)</f>
        <v>37</v>
      </c>
      <c r="D72" s="8">
        <f>CORREL(B4:B69,E4:E69)</f>
        <v>-0.40744578018230271</v>
      </c>
      <c r="F72" s="8">
        <f>COUNTIF(F4:F69,1)</f>
        <v>18</v>
      </c>
      <c r="G72" s="8">
        <f>COUNTIF(G4:G69,1)</f>
        <v>10</v>
      </c>
    </row>
  </sheetData>
  <autoFilter ref="A1:M69" xr:uid="{681F8FF4-EB27-4063-9B32-3D4E1353BF80}">
    <filterColumn colId="12">
      <filters>
        <filter val="1"/>
      </filters>
    </filterColumn>
    <sortState ref="A4:M68">
      <sortCondition ref="B1:B69"/>
    </sortState>
  </autoFilter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4DC3-DF8B-4582-BE26-32ABC642D074}">
  <dimension ref="A1:G38"/>
  <sheetViews>
    <sheetView workbookViewId="0">
      <selection activeCell="H12" sqref="H12"/>
    </sheetView>
  </sheetViews>
  <sheetFormatPr defaultRowHeight="14.4" x14ac:dyDescent="0.3"/>
  <cols>
    <col min="1" max="1" width="16.44140625" style="12" bestFit="1" customWidth="1"/>
    <col min="2" max="4" width="8.88671875" style="12"/>
    <col min="5" max="5" width="12.109375" style="12" bestFit="1" customWidth="1"/>
    <col min="6" max="16384" width="8.88671875" style="12"/>
  </cols>
  <sheetData>
    <row r="1" spans="1:7" x14ac:dyDescent="0.3">
      <c r="A1" s="11" t="s">
        <v>0</v>
      </c>
      <c r="B1" s="12" t="s">
        <v>69</v>
      </c>
      <c r="C1" s="5" t="s">
        <v>70</v>
      </c>
      <c r="D1" s="12" t="s">
        <v>71</v>
      </c>
      <c r="E1" s="12" t="s">
        <v>72</v>
      </c>
      <c r="F1" s="12" t="s">
        <v>80</v>
      </c>
      <c r="G1" s="12" t="s">
        <v>81</v>
      </c>
    </row>
    <row r="2" spans="1:7" x14ac:dyDescent="0.3">
      <c r="A2" s="11" t="s">
        <v>3</v>
      </c>
      <c r="B2" s="12">
        <v>30.9</v>
      </c>
      <c r="C2" s="12">
        <v>0.89200000000000002</v>
      </c>
      <c r="D2" s="13">
        <v>69</v>
      </c>
      <c r="E2" s="14">
        <v>50719.38827706845</v>
      </c>
      <c r="F2" s="15">
        <v>0</v>
      </c>
      <c r="G2" s="15">
        <v>0</v>
      </c>
    </row>
    <row r="3" spans="1:7" x14ac:dyDescent="0.3">
      <c r="A3" s="11" t="s">
        <v>4</v>
      </c>
      <c r="B3" s="12">
        <v>26.6</v>
      </c>
      <c r="C3" s="12">
        <v>0.79600000000000004</v>
      </c>
      <c r="D3" s="13">
        <v>29</v>
      </c>
      <c r="E3" s="14">
        <v>7978.8726147107627</v>
      </c>
      <c r="F3" s="15">
        <v>1</v>
      </c>
      <c r="G3" s="15">
        <v>1</v>
      </c>
    </row>
    <row r="4" spans="1:7" x14ac:dyDescent="0.3">
      <c r="A4" s="11" t="s">
        <v>5</v>
      </c>
      <c r="B4" s="12">
        <v>27.7</v>
      </c>
      <c r="C4" s="12">
        <v>0.89</v>
      </c>
      <c r="D4" s="13">
        <v>75</v>
      </c>
      <c r="E4" s="14">
        <v>46582.669550341176</v>
      </c>
      <c r="F4" s="15">
        <v>0</v>
      </c>
      <c r="G4" s="15">
        <v>0</v>
      </c>
    </row>
    <row r="5" spans="1:7" x14ac:dyDescent="0.3">
      <c r="A5" s="11" t="s">
        <v>8</v>
      </c>
      <c r="B5" s="12">
        <v>36.6</v>
      </c>
      <c r="C5" s="12">
        <v>0.78700000000000003</v>
      </c>
      <c r="D5" s="13">
        <v>41</v>
      </c>
      <c r="E5" s="14">
        <v>7674.8605591402675</v>
      </c>
      <c r="F5" s="15">
        <v>1</v>
      </c>
      <c r="G5" s="15">
        <v>0</v>
      </c>
    </row>
    <row r="6" spans="1:7" x14ac:dyDescent="0.3">
      <c r="A6" s="11" t="s">
        <v>15</v>
      </c>
      <c r="B6" s="12">
        <v>32</v>
      </c>
      <c r="C6" s="12">
        <v>0.82</v>
      </c>
      <c r="D6" s="13">
        <v>48</v>
      </c>
      <c r="E6" s="14">
        <v>13574.740089062663</v>
      </c>
      <c r="F6" s="15">
        <v>1</v>
      </c>
      <c r="G6" s="15">
        <v>0</v>
      </c>
    </row>
    <row r="7" spans="1:7" x14ac:dyDescent="0.3">
      <c r="A7" s="11" t="s">
        <v>16</v>
      </c>
      <c r="B7" s="12">
        <v>37</v>
      </c>
      <c r="C7" s="12">
        <v>0.85</v>
      </c>
      <c r="D7" s="13">
        <v>63</v>
      </c>
      <c r="E7" s="14">
        <v>27907.967362674201</v>
      </c>
      <c r="F7" s="15">
        <v>0</v>
      </c>
      <c r="G7" s="15">
        <v>0</v>
      </c>
    </row>
    <row r="8" spans="1:7" x14ac:dyDescent="0.3">
      <c r="A8" s="11" t="s">
        <v>17</v>
      </c>
      <c r="B8" s="12">
        <v>26.5</v>
      </c>
      <c r="C8" s="12">
        <v>0.871</v>
      </c>
      <c r="D8" s="13">
        <v>48</v>
      </c>
      <c r="E8" s="14">
        <v>19916.019387372155</v>
      </c>
      <c r="F8" s="15">
        <v>1</v>
      </c>
      <c r="G8" s="15">
        <v>0</v>
      </c>
    </row>
    <row r="9" spans="1:7" x14ac:dyDescent="0.3">
      <c r="A9" s="11" t="s">
        <v>18</v>
      </c>
      <c r="B9" s="12">
        <v>28.5</v>
      </c>
      <c r="C9" s="12">
        <v>0.92600000000000005</v>
      </c>
      <c r="D9" s="13">
        <v>91</v>
      </c>
      <c r="E9" s="14">
        <v>61191.192626042837</v>
      </c>
      <c r="F9" s="15">
        <v>0</v>
      </c>
      <c r="G9" s="15">
        <v>0</v>
      </c>
    </row>
    <row r="10" spans="1:7" x14ac:dyDescent="0.3">
      <c r="A10" s="11" t="s">
        <v>23</v>
      </c>
      <c r="B10" s="12">
        <v>35.1</v>
      </c>
      <c r="C10" s="12">
        <v>0.86</v>
      </c>
      <c r="D10" s="13">
        <v>68</v>
      </c>
      <c r="E10" s="14">
        <v>19072.238517566937</v>
      </c>
      <c r="F10" s="15">
        <v>1</v>
      </c>
      <c r="G10" s="15">
        <v>0</v>
      </c>
    </row>
    <row r="11" spans="1:7" x14ac:dyDescent="0.3">
      <c r="A11" s="11" t="s">
        <v>24</v>
      </c>
      <c r="B11" s="12">
        <v>27.2</v>
      </c>
      <c r="C11" s="12">
        <v>0.89</v>
      </c>
      <c r="D11" s="13">
        <v>89</v>
      </c>
      <c r="E11" s="14">
        <v>49638.077129813944</v>
      </c>
      <c r="F11" s="15">
        <v>0</v>
      </c>
      <c r="G11" s="15">
        <v>0</v>
      </c>
    </row>
    <row r="12" spans="1:7" x14ac:dyDescent="0.3">
      <c r="A12" s="11" t="s">
        <v>25</v>
      </c>
      <c r="B12" s="12">
        <v>32.5</v>
      </c>
      <c r="C12" s="12">
        <v>0.89</v>
      </c>
      <c r="D12" s="13">
        <v>71</v>
      </c>
      <c r="E12" s="14">
        <v>42554.122054241321</v>
      </c>
      <c r="F12" s="15">
        <v>0</v>
      </c>
      <c r="G12" s="15">
        <v>0</v>
      </c>
    </row>
    <row r="13" spans="1:7" x14ac:dyDescent="0.3">
      <c r="A13" s="11" t="s">
        <v>27</v>
      </c>
      <c r="B13" s="12">
        <v>31.4</v>
      </c>
      <c r="C13" s="12">
        <v>0.92</v>
      </c>
      <c r="D13" s="13">
        <v>78</v>
      </c>
      <c r="E13" s="14">
        <v>46530.911427577608</v>
      </c>
      <c r="F13" s="15">
        <v>0</v>
      </c>
      <c r="G13" s="15">
        <v>0</v>
      </c>
    </row>
    <row r="14" spans="1:7" x14ac:dyDescent="0.3">
      <c r="A14" s="11" t="s">
        <v>28</v>
      </c>
      <c r="B14" s="12">
        <v>36.1</v>
      </c>
      <c r="C14" s="12">
        <v>0.86199999999999999</v>
      </c>
      <c r="D14" s="13">
        <v>40</v>
      </c>
      <c r="E14" s="14">
        <v>21874.819504166666</v>
      </c>
      <c r="F14" s="15">
        <v>0</v>
      </c>
      <c r="G14" s="15">
        <v>0</v>
      </c>
    </row>
    <row r="15" spans="1:7" x14ac:dyDescent="0.3">
      <c r="A15" s="11" t="s">
        <v>30</v>
      </c>
      <c r="B15" s="12">
        <v>31.5</v>
      </c>
      <c r="C15" s="12">
        <v>0.83399999999999996</v>
      </c>
      <c r="D15" s="13">
        <v>54</v>
      </c>
      <c r="E15" s="14">
        <v>13667.702786549562</v>
      </c>
      <c r="F15" s="15">
        <v>1</v>
      </c>
      <c r="G15" s="15">
        <v>0</v>
      </c>
    </row>
    <row r="16" spans="1:7" x14ac:dyDescent="0.3">
      <c r="A16" s="11" t="s">
        <v>31</v>
      </c>
      <c r="B16" s="12">
        <v>25.4</v>
      </c>
      <c r="C16" s="12">
        <v>0.91500000000000004</v>
      </c>
      <c r="D16" s="13">
        <v>78</v>
      </c>
      <c r="E16" s="14">
        <v>47810.308881996782</v>
      </c>
      <c r="F16" s="15">
        <v>0</v>
      </c>
      <c r="G16" s="15">
        <v>1</v>
      </c>
    </row>
    <row r="17" spans="1:7" x14ac:dyDescent="0.3">
      <c r="A17" s="11" t="s">
        <v>34</v>
      </c>
      <c r="B17" s="12">
        <v>33.4</v>
      </c>
      <c r="C17" s="12">
        <v>0.91</v>
      </c>
      <c r="D17" s="13">
        <v>72</v>
      </c>
      <c r="E17" s="14">
        <v>52060.467861083758</v>
      </c>
      <c r="F17" s="15">
        <v>0</v>
      </c>
      <c r="G17" s="15">
        <v>0</v>
      </c>
    </row>
    <row r="18" spans="1:7" x14ac:dyDescent="0.3">
      <c r="A18" s="11" t="s">
        <v>35</v>
      </c>
      <c r="B18" s="12">
        <v>34.9</v>
      </c>
      <c r="C18" s="12">
        <v>0.877</v>
      </c>
      <c r="D18" s="13">
        <v>43</v>
      </c>
      <c r="E18" s="14">
        <v>35370.275258375528</v>
      </c>
      <c r="F18" s="15">
        <v>0</v>
      </c>
      <c r="G18" s="15">
        <v>0</v>
      </c>
    </row>
    <row r="19" spans="1:7" x14ac:dyDescent="0.3">
      <c r="A19" s="11" t="s">
        <v>38</v>
      </c>
      <c r="B19" s="12">
        <v>35.5</v>
      </c>
      <c r="C19" s="12">
        <v>0.82199999999999995</v>
      </c>
      <c r="D19" s="13">
        <v>53</v>
      </c>
      <c r="E19" s="14">
        <v>15061.937447886956</v>
      </c>
      <c r="F19" s="15">
        <v>1</v>
      </c>
      <c r="G19" s="15">
        <v>0</v>
      </c>
    </row>
    <row r="20" spans="1:7" x14ac:dyDescent="0.3">
      <c r="A20" s="11" t="s">
        <v>39</v>
      </c>
      <c r="B20" s="12">
        <v>35.299999999999997</v>
      </c>
      <c r="C20" s="12">
        <v>0.84099999999999997</v>
      </c>
      <c r="D20" s="13">
        <v>57</v>
      </c>
      <c r="E20" s="14">
        <v>15712.823762595455</v>
      </c>
      <c r="F20" s="15">
        <v>1</v>
      </c>
      <c r="G20" s="15">
        <v>0</v>
      </c>
    </row>
    <row r="21" spans="1:7" x14ac:dyDescent="0.3">
      <c r="A21" s="11" t="s">
        <v>40</v>
      </c>
      <c r="B21" s="12">
        <v>32</v>
      </c>
      <c r="C21" s="12">
        <v>0.89200000000000002</v>
      </c>
      <c r="D21" s="13">
        <v>80</v>
      </c>
      <c r="E21" s="14">
        <v>113625.13289955996</v>
      </c>
      <c r="F21" s="15">
        <v>0</v>
      </c>
      <c r="G21" s="15">
        <v>0</v>
      </c>
    </row>
    <row r="22" spans="1:7" x14ac:dyDescent="0.3">
      <c r="A22" s="16" t="s">
        <v>41</v>
      </c>
      <c r="B22" s="12">
        <v>38.5</v>
      </c>
      <c r="C22" s="5">
        <v>0.74299999999999999</v>
      </c>
      <c r="D22" s="13">
        <v>44</v>
      </c>
      <c r="E22" s="14">
        <v>5211.4992004992482</v>
      </c>
      <c r="F22" s="15">
        <v>1</v>
      </c>
      <c r="G22" s="15">
        <v>1</v>
      </c>
    </row>
    <row r="23" spans="1:7" x14ac:dyDescent="0.3">
      <c r="A23" s="11" t="s">
        <v>42</v>
      </c>
      <c r="B23" s="12">
        <v>28.5</v>
      </c>
      <c r="C23" s="12">
        <v>0.69599999999999995</v>
      </c>
      <c r="D23" s="13">
        <v>35</v>
      </c>
      <c r="E23" s="14">
        <v>2243.9796624440041</v>
      </c>
      <c r="F23" s="15">
        <v>1</v>
      </c>
      <c r="G23" s="15">
        <v>1</v>
      </c>
    </row>
    <row r="24" spans="1:7" x14ac:dyDescent="0.3">
      <c r="A24" s="11" t="s">
        <v>43</v>
      </c>
      <c r="B24" s="12">
        <v>32.299999999999997</v>
      </c>
      <c r="C24" s="12">
        <v>0.80300000000000005</v>
      </c>
      <c r="D24" s="13">
        <v>44</v>
      </c>
      <c r="E24" s="14">
        <v>7186.4297868215435</v>
      </c>
      <c r="F24" s="15">
        <v>1</v>
      </c>
      <c r="G24" s="15">
        <v>1</v>
      </c>
    </row>
    <row r="25" spans="1:7" x14ac:dyDescent="0.3">
      <c r="A25" s="11" t="s">
        <v>44</v>
      </c>
      <c r="B25" s="12">
        <v>28.1</v>
      </c>
      <c r="C25" s="12">
        <v>0.92300000000000004</v>
      </c>
      <c r="D25" s="13">
        <v>83</v>
      </c>
      <c r="E25" s="14">
        <v>51574.48941846197</v>
      </c>
      <c r="F25" s="15">
        <v>0</v>
      </c>
      <c r="G25" s="15">
        <v>0</v>
      </c>
    </row>
    <row r="26" spans="1:7" x14ac:dyDescent="0.3">
      <c r="A26" s="11" t="s">
        <v>45</v>
      </c>
      <c r="B26" s="12">
        <v>26.4</v>
      </c>
      <c r="C26" s="12">
        <v>0.94499999999999995</v>
      </c>
      <c r="D26" s="13">
        <v>86</v>
      </c>
      <c r="E26" s="14">
        <v>103059.24822758982</v>
      </c>
      <c r="F26" s="15">
        <v>0</v>
      </c>
      <c r="G26" s="15">
        <v>1</v>
      </c>
    </row>
    <row r="27" spans="1:7" x14ac:dyDescent="0.3">
      <c r="A27" s="11" t="s">
        <v>50</v>
      </c>
      <c r="B27" s="12">
        <v>32.5</v>
      </c>
      <c r="C27" s="12">
        <v>0.85</v>
      </c>
      <c r="D27" s="13">
        <v>60</v>
      </c>
      <c r="E27" s="14">
        <v>13780.190606988146</v>
      </c>
      <c r="F27" s="15">
        <v>1</v>
      </c>
      <c r="G27" s="15">
        <v>0</v>
      </c>
    </row>
    <row r="28" spans="1:7" x14ac:dyDescent="0.3">
      <c r="A28" s="11" t="s">
        <v>51</v>
      </c>
      <c r="B28" s="12">
        <v>36.200000000000003</v>
      </c>
      <c r="C28" s="12">
        <v>0.83699999999999997</v>
      </c>
      <c r="D28" s="13">
        <v>62</v>
      </c>
      <c r="E28" s="14">
        <v>21618.735338966253</v>
      </c>
      <c r="F28" s="15">
        <v>0</v>
      </c>
      <c r="G28" s="15">
        <v>0</v>
      </c>
    </row>
    <row r="29" spans="1:7" x14ac:dyDescent="0.3">
      <c r="A29" s="11" t="s">
        <v>52</v>
      </c>
      <c r="B29" s="12">
        <v>27.5</v>
      </c>
      <c r="C29" s="12">
        <v>0.79700000000000004</v>
      </c>
      <c r="D29" s="13">
        <v>43</v>
      </c>
      <c r="E29" s="14">
        <v>9585.2665926465288</v>
      </c>
      <c r="F29" s="15">
        <v>1</v>
      </c>
      <c r="G29" s="15">
        <v>0</v>
      </c>
    </row>
    <row r="30" spans="1:7" x14ac:dyDescent="0.3">
      <c r="A30" s="11" t="s">
        <v>53</v>
      </c>
      <c r="B30" s="12">
        <v>40.9</v>
      </c>
      <c r="C30" s="12">
        <v>0.80300000000000005</v>
      </c>
      <c r="D30" s="13">
        <v>28</v>
      </c>
      <c r="E30" s="14">
        <v>15543.6765317424</v>
      </c>
      <c r="F30" s="15">
        <v>1</v>
      </c>
      <c r="G30" s="15">
        <v>1</v>
      </c>
    </row>
    <row r="31" spans="1:7" x14ac:dyDescent="0.3">
      <c r="A31" s="11" t="s">
        <v>55</v>
      </c>
      <c r="B31" s="12">
        <v>29.1</v>
      </c>
      <c r="C31" s="12">
        <v>0.77100000000000002</v>
      </c>
      <c r="D31" s="13">
        <v>42</v>
      </c>
      <c r="E31" s="14">
        <v>6353.8263827933151</v>
      </c>
      <c r="F31" s="15">
        <v>1</v>
      </c>
      <c r="G31" s="15">
        <v>1</v>
      </c>
    </row>
    <row r="32" spans="1:7" x14ac:dyDescent="0.3">
      <c r="A32" s="11" t="s">
        <v>57</v>
      </c>
      <c r="B32" s="12">
        <v>28.1</v>
      </c>
      <c r="C32" s="12">
        <v>0.84099999999999997</v>
      </c>
      <c r="D32" s="13">
        <v>47</v>
      </c>
      <c r="E32" s="14">
        <v>18191.612786162987</v>
      </c>
      <c r="F32" s="15">
        <v>1</v>
      </c>
      <c r="G32" s="15">
        <v>0</v>
      </c>
    </row>
    <row r="33" spans="1:7" x14ac:dyDescent="0.3">
      <c r="A33" s="11" t="s">
        <v>58</v>
      </c>
      <c r="B33" s="12">
        <v>26.2</v>
      </c>
      <c r="C33" s="12">
        <v>0.88800000000000001</v>
      </c>
      <c r="D33" s="13">
        <v>57</v>
      </c>
      <c r="E33" s="14">
        <v>23357.939198651973</v>
      </c>
      <c r="F33" s="15">
        <v>1</v>
      </c>
      <c r="G33" s="15">
        <v>0</v>
      </c>
    </row>
    <row r="34" spans="1:7" x14ac:dyDescent="0.3">
      <c r="A34" s="11" t="s">
        <v>59</v>
      </c>
      <c r="B34" s="12">
        <v>36.200000000000003</v>
      </c>
      <c r="C34" s="12">
        <v>0.877</v>
      </c>
      <c r="D34" s="13">
        <v>59</v>
      </c>
      <c r="E34" s="14">
        <v>29211.773745593502</v>
      </c>
      <c r="F34" s="15">
        <v>0</v>
      </c>
      <c r="G34" s="15">
        <v>0</v>
      </c>
    </row>
    <row r="35" spans="1:7" x14ac:dyDescent="0.3">
      <c r="A35" s="11" t="s">
        <v>60</v>
      </c>
      <c r="B35" s="12">
        <v>27.7</v>
      </c>
      <c r="C35" s="12">
        <v>0.90600000000000003</v>
      </c>
      <c r="D35" s="13">
        <v>89</v>
      </c>
      <c r="E35" s="14">
        <v>60283.245222670004</v>
      </c>
      <c r="F35" s="15">
        <v>0</v>
      </c>
      <c r="G35" s="15">
        <v>0</v>
      </c>
    </row>
    <row r="36" spans="1:7" x14ac:dyDescent="0.3">
      <c r="A36" s="11" t="s">
        <v>61</v>
      </c>
      <c r="B36" s="12">
        <v>32.5</v>
      </c>
      <c r="C36" s="12">
        <v>0.93600000000000005</v>
      </c>
      <c r="D36" s="13">
        <v>85</v>
      </c>
      <c r="E36" s="14">
        <v>85112.464398414129</v>
      </c>
      <c r="F36" s="15">
        <v>0</v>
      </c>
      <c r="G36" s="15">
        <v>1</v>
      </c>
    </row>
    <row r="37" spans="1:7" x14ac:dyDescent="0.3">
      <c r="A37" s="11" t="s">
        <v>65</v>
      </c>
      <c r="B37" s="12">
        <v>24.5</v>
      </c>
      <c r="C37" s="12">
        <v>0.746</v>
      </c>
      <c r="D37" s="13">
        <v>25</v>
      </c>
      <c r="E37" s="14">
        <v>4029.7155037213101</v>
      </c>
      <c r="F37" s="15">
        <v>1</v>
      </c>
      <c r="G37" s="15">
        <v>1</v>
      </c>
    </row>
    <row r="38" spans="1:7" x14ac:dyDescent="0.3">
      <c r="A38" s="11" t="s">
        <v>66</v>
      </c>
      <c r="B38" s="12">
        <v>33.200000000000003</v>
      </c>
      <c r="C38" s="12">
        <v>0.90400000000000003</v>
      </c>
      <c r="D38" s="13">
        <v>76</v>
      </c>
      <c r="E38" s="14">
        <v>42724.067884400698</v>
      </c>
      <c r="F38" s="15">
        <v>0</v>
      </c>
      <c r="G38" s="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13E1-301C-4483-AE0D-214F6D248A33}">
  <dimension ref="A1:F38"/>
  <sheetViews>
    <sheetView workbookViewId="0">
      <selection activeCell="G1" sqref="G1"/>
    </sheetView>
  </sheetViews>
  <sheetFormatPr defaultRowHeight="14.4" x14ac:dyDescent="0.3"/>
  <cols>
    <col min="1" max="1" width="16.44140625" style="5" bestFit="1" customWidth="1"/>
    <col min="2" max="3" width="8.88671875" style="5"/>
    <col min="4" max="4" width="12.109375" style="5" bestFit="1" customWidth="1"/>
    <col min="5" max="16384" width="8.88671875" style="5"/>
  </cols>
  <sheetData>
    <row r="1" spans="1:6" x14ac:dyDescent="0.3">
      <c r="A1" s="17" t="s">
        <v>0</v>
      </c>
      <c r="B1" s="5" t="s">
        <v>69</v>
      </c>
      <c r="C1" s="5" t="s">
        <v>71</v>
      </c>
      <c r="D1" s="5" t="s">
        <v>72</v>
      </c>
      <c r="E1" s="5" t="s">
        <v>80</v>
      </c>
      <c r="F1" s="5" t="s">
        <v>81</v>
      </c>
    </row>
    <row r="2" spans="1:6" x14ac:dyDescent="0.3">
      <c r="A2" s="17" t="s">
        <v>3</v>
      </c>
      <c r="B2" s="5">
        <v>30.9</v>
      </c>
      <c r="C2" s="13">
        <v>69</v>
      </c>
      <c r="D2" s="18">
        <v>50719.38827706845</v>
      </c>
      <c r="E2" s="19">
        <v>0</v>
      </c>
      <c r="F2" s="19">
        <v>0</v>
      </c>
    </row>
    <row r="3" spans="1:6" x14ac:dyDescent="0.3">
      <c r="A3" s="17" t="s">
        <v>4</v>
      </c>
      <c r="B3" s="5">
        <v>26.6</v>
      </c>
      <c r="C3" s="13">
        <v>29</v>
      </c>
      <c r="D3" s="18">
        <v>7978.8726147107627</v>
      </c>
      <c r="E3" s="19">
        <v>1</v>
      </c>
      <c r="F3" s="19">
        <v>1</v>
      </c>
    </row>
    <row r="4" spans="1:6" x14ac:dyDescent="0.3">
      <c r="A4" s="17" t="s">
        <v>5</v>
      </c>
      <c r="B4" s="5">
        <v>27.7</v>
      </c>
      <c r="C4" s="13">
        <v>75</v>
      </c>
      <c r="D4" s="18">
        <v>46582.669550341176</v>
      </c>
      <c r="E4" s="19">
        <v>0</v>
      </c>
      <c r="F4" s="19">
        <v>0</v>
      </c>
    </row>
    <row r="5" spans="1:6" x14ac:dyDescent="0.3">
      <c r="A5" s="17" t="s">
        <v>8</v>
      </c>
      <c r="B5" s="5">
        <v>36.6</v>
      </c>
      <c r="C5" s="13">
        <v>41</v>
      </c>
      <c r="D5" s="18">
        <v>7674.8605591402675</v>
      </c>
      <c r="E5" s="19">
        <v>1</v>
      </c>
      <c r="F5" s="19">
        <v>0</v>
      </c>
    </row>
    <row r="6" spans="1:6" x14ac:dyDescent="0.3">
      <c r="A6" s="17" t="s">
        <v>15</v>
      </c>
      <c r="B6" s="5">
        <v>32</v>
      </c>
      <c r="C6" s="13">
        <v>48</v>
      </c>
      <c r="D6" s="18">
        <v>13574.740089062663</v>
      </c>
      <c r="E6" s="19">
        <v>1</v>
      </c>
      <c r="F6" s="19">
        <v>0</v>
      </c>
    </row>
    <row r="7" spans="1:6" x14ac:dyDescent="0.3">
      <c r="A7" s="17" t="s">
        <v>16</v>
      </c>
      <c r="B7" s="5">
        <v>37</v>
      </c>
      <c r="C7" s="13">
        <v>63</v>
      </c>
      <c r="D7" s="18">
        <v>27907.967362674201</v>
      </c>
      <c r="E7" s="19">
        <v>0</v>
      </c>
      <c r="F7" s="19">
        <v>0</v>
      </c>
    </row>
    <row r="8" spans="1:6" x14ac:dyDescent="0.3">
      <c r="A8" s="17" t="s">
        <v>17</v>
      </c>
      <c r="B8" s="5">
        <v>26.5</v>
      </c>
      <c r="C8" s="13">
        <v>48</v>
      </c>
      <c r="D8" s="18">
        <v>19916.019387372155</v>
      </c>
      <c r="E8" s="19">
        <v>1</v>
      </c>
      <c r="F8" s="19">
        <v>0</v>
      </c>
    </row>
    <row r="9" spans="1:6" x14ac:dyDescent="0.3">
      <c r="A9" s="17" t="s">
        <v>18</v>
      </c>
      <c r="B9" s="5">
        <v>28.5</v>
      </c>
      <c r="C9" s="13">
        <v>91</v>
      </c>
      <c r="D9" s="18">
        <v>61191.192626042837</v>
      </c>
      <c r="E9" s="19">
        <v>0</v>
      </c>
      <c r="F9" s="19">
        <v>0</v>
      </c>
    </row>
    <row r="10" spans="1:6" x14ac:dyDescent="0.3">
      <c r="A10" s="17" t="s">
        <v>23</v>
      </c>
      <c r="B10" s="5">
        <v>35.1</v>
      </c>
      <c r="C10" s="13">
        <v>68</v>
      </c>
      <c r="D10" s="18">
        <v>19072.238517566937</v>
      </c>
      <c r="E10" s="19">
        <v>1</v>
      </c>
      <c r="F10" s="19">
        <v>0</v>
      </c>
    </row>
    <row r="11" spans="1:6" x14ac:dyDescent="0.3">
      <c r="A11" s="17" t="s">
        <v>24</v>
      </c>
      <c r="B11" s="5">
        <v>27.2</v>
      </c>
      <c r="C11" s="13">
        <v>89</v>
      </c>
      <c r="D11" s="18">
        <v>49638.077129813944</v>
      </c>
      <c r="E11" s="19">
        <v>0</v>
      </c>
      <c r="F11" s="19">
        <v>0</v>
      </c>
    </row>
    <row r="12" spans="1:6" x14ac:dyDescent="0.3">
      <c r="A12" s="17" t="s">
        <v>25</v>
      </c>
      <c r="B12" s="5">
        <v>32.5</v>
      </c>
      <c r="C12" s="13">
        <v>71</v>
      </c>
      <c r="D12" s="18">
        <v>42554.122054241321</v>
      </c>
      <c r="E12" s="19">
        <v>0</v>
      </c>
      <c r="F12" s="19">
        <v>0</v>
      </c>
    </row>
    <row r="13" spans="1:6" x14ac:dyDescent="0.3">
      <c r="A13" s="17" t="s">
        <v>27</v>
      </c>
      <c r="B13" s="5">
        <v>31.4</v>
      </c>
      <c r="C13" s="13">
        <v>78</v>
      </c>
      <c r="D13" s="18">
        <v>46530.911427577608</v>
      </c>
      <c r="E13" s="19">
        <v>0</v>
      </c>
      <c r="F13" s="19">
        <v>0</v>
      </c>
    </row>
    <row r="14" spans="1:6" x14ac:dyDescent="0.3">
      <c r="A14" s="17" t="s">
        <v>28</v>
      </c>
      <c r="B14" s="5">
        <v>36.1</v>
      </c>
      <c r="C14" s="13">
        <v>40</v>
      </c>
      <c r="D14" s="18">
        <v>21874.819504166666</v>
      </c>
      <c r="E14" s="19">
        <v>0</v>
      </c>
      <c r="F14" s="19">
        <v>0</v>
      </c>
    </row>
    <row r="15" spans="1:6" x14ac:dyDescent="0.3">
      <c r="A15" s="17" t="s">
        <v>30</v>
      </c>
      <c r="B15" s="5">
        <v>31.5</v>
      </c>
      <c r="C15" s="13">
        <v>54</v>
      </c>
      <c r="D15" s="18">
        <v>13667.702786549562</v>
      </c>
      <c r="E15" s="19">
        <v>1</v>
      </c>
      <c r="F15" s="19">
        <v>0</v>
      </c>
    </row>
    <row r="16" spans="1:6" x14ac:dyDescent="0.3">
      <c r="A16" s="17" t="s">
        <v>31</v>
      </c>
      <c r="B16" s="5">
        <v>25.4</v>
      </c>
      <c r="C16" s="13">
        <v>78</v>
      </c>
      <c r="D16" s="18">
        <v>47810.308881996782</v>
      </c>
      <c r="E16" s="19">
        <v>0</v>
      </c>
      <c r="F16" s="19">
        <v>1</v>
      </c>
    </row>
    <row r="17" spans="1:6" x14ac:dyDescent="0.3">
      <c r="A17" s="17" t="s">
        <v>34</v>
      </c>
      <c r="B17" s="5">
        <v>33.4</v>
      </c>
      <c r="C17" s="13">
        <v>72</v>
      </c>
      <c r="D17" s="18">
        <v>52060.467861083758</v>
      </c>
      <c r="E17" s="19">
        <v>0</v>
      </c>
      <c r="F17" s="19">
        <v>0</v>
      </c>
    </row>
    <row r="18" spans="1:6" x14ac:dyDescent="0.3">
      <c r="A18" s="17" t="s">
        <v>35</v>
      </c>
      <c r="B18" s="5">
        <v>34.9</v>
      </c>
      <c r="C18" s="13">
        <v>43</v>
      </c>
      <c r="D18" s="18">
        <v>35370.275258375528</v>
      </c>
      <c r="E18" s="19">
        <v>0</v>
      </c>
      <c r="F18" s="19">
        <v>0</v>
      </c>
    </row>
    <row r="19" spans="1:6" x14ac:dyDescent="0.3">
      <c r="A19" s="17" t="s">
        <v>38</v>
      </c>
      <c r="B19" s="5">
        <v>35.5</v>
      </c>
      <c r="C19" s="13">
        <v>53</v>
      </c>
      <c r="D19" s="18">
        <v>15061.937447886956</v>
      </c>
      <c r="E19" s="19">
        <v>1</v>
      </c>
      <c r="F19" s="19">
        <v>0</v>
      </c>
    </row>
    <row r="20" spans="1:6" x14ac:dyDescent="0.3">
      <c r="A20" s="17" t="s">
        <v>39</v>
      </c>
      <c r="B20" s="5">
        <v>35.299999999999997</v>
      </c>
      <c r="C20" s="13">
        <v>57</v>
      </c>
      <c r="D20" s="18">
        <v>15712.823762595455</v>
      </c>
      <c r="E20" s="19">
        <v>1</v>
      </c>
      <c r="F20" s="19">
        <v>0</v>
      </c>
    </row>
    <row r="21" spans="1:6" x14ac:dyDescent="0.3">
      <c r="A21" s="17" t="s">
        <v>40</v>
      </c>
      <c r="B21" s="5">
        <v>32</v>
      </c>
      <c r="C21" s="13">
        <v>80</v>
      </c>
      <c r="D21" s="18">
        <v>113625.13289955996</v>
      </c>
      <c r="E21" s="19">
        <v>0</v>
      </c>
      <c r="F21" s="19">
        <v>0</v>
      </c>
    </row>
    <row r="22" spans="1:6" x14ac:dyDescent="0.3">
      <c r="A22" s="16" t="s">
        <v>41</v>
      </c>
      <c r="B22" s="5">
        <v>38.5</v>
      </c>
      <c r="C22" s="13">
        <v>44</v>
      </c>
      <c r="D22" s="18">
        <v>5211.4992004992482</v>
      </c>
      <c r="E22" s="19">
        <v>1</v>
      </c>
      <c r="F22" s="19">
        <v>1</v>
      </c>
    </row>
    <row r="23" spans="1:6" x14ac:dyDescent="0.3">
      <c r="A23" s="17" t="s">
        <v>42</v>
      </c>
      <c r="B23" s="5">
        <v>28.5</v>
      </c>
      <c r="C23" s="13">
        <v>35</v>
      </c>
      <c r="D23" s="18">
        <v>2243.9796624440041</v>
      </c>
      <c r="E23" s="19">
        <v>1</v>
      </c>
      <c r="F23" s="19">
        <v>1</v>
      </c>
    </row>
    <row r="24" spans="1:6" x14ac:dyDescent="0.3">
      <c r="A24" s="17" t="s">
        <v>43</v>
      </c>
      <c r="B24" s="5">
        <v>32.299999999999997</v>
      </c>
      <c r="C24" s="13">
        <v>44</v>
      </c>
      <c r="D24" s="18">
        <v>7186.4297868215435</v>
      </c>
      <c r="E24" s="19">
        <v>1</v>
      </c>
      <c r="F24" s="19">
        <v>1</v>
      </c>
    </row>
    <row r="25" spans="1:6" x14ac:dyDescent="0.3">
      <c r="A25" s="17" t="s">
        <v>44</v>
      </c>
      <c r="B25" s="5">
        <v>28.1</v>
      </c>
      <c r="C25" s="13">
        <v>83</v>
      </c>
      <c r="D25" s="18">
        <v>51574.48941846197</v>
      </c>
      <c r="E25" s="19">
        <v>0</v>
      </c>
      <c r="F25" s="19">
        <v>0</v>
      </c>
    </row>
    <row r="26" spans="1:6" x14ac:dyDescent="0.3">
      <c r="A26" s="17" t="s">
        <v>45</v>
      </c>
      <c r="B26" s="5">
        <v>26.4</v>
      </c>
      <c r="C26" s="13">
        <v>86</v>
      </c>
      <c r="D26" s="18">
        <v>103059.24822758982</v>
      </c>
      <c r="E26" s="19">
        <v>0</v>
      </c>
      <c r="F26" s="19">
        <v>1</v>
      </c>
    </row>
    <row r="27" spans="1:6" x14ac:dyDescent="0.3">
      <c r="A27" s="17" t="s">
        <v>50</v>
      </c>
      <c r="B27" s="5">
        <v>32.5</v>
      </c>
      <c r="C27" s="13">
        <v>60</v>
      </c>
      <c r="D27" s="18">
        <v>13780.190606988146</v>
      </c>
      <c r="E27" s="19">
        <v>1</v>
      </c>
      <c r="F27" s="19">
        <v>0</v>
      </c>
    </row>
    <row r="28" spans="1:6" x14ac:dyDescent="0.3">
      <c r="A28" s="17" t="s">
        <v>51</v>
      </c>
      <c r="B28" s="5">
        <v>36.200000000000003</v>
      </c>
      <c r="C28" s="13">
        <v>62</v>
      </c>
      <c r="D28" s="18">
        <v>21618.735338966253</v>
      </c>
      <c r="E28" s="19">
        <v>0</v>
      </c>
      <c r="F28" s="19">
        <v>0</v>
      </c>
    </row>
    <row r="29" spans="1:6" x14ac:dyDescent="0.3">
      <c r="A29" s="17" t="s">
        <v>52</v>
      </c>
      <c r="B29" s="5">
        <v>27.5</v>
      </c>
      <c r="C29" s="13">
        <v>43</v>
      </c>
      <c r="D29" s="18">
        <v>9585.2665926465288</v>
      </c>
      <c r="E29" s="19">
        <v>1</v>
      </c>
      <c r="F29" s="19">
        <v>0</v>
      </c>
    </row>
    <row r="30" spans="1:6" x14ac:dyDescent="0.3">
      <c r="A30" s="17" t="s">
        <v>53</v>
      </c>
      <c r="B30" s="5">
        <v>40.9</v>
      </c>
      <c r="C30" s="13">
        <v>28</v>
      </c>
      <c r="D30" s="18">
        <v>15543.6765317424</v>
      </c>
      <c r="E30" s="19">
        <v>1</v>
      </c>
      <c r="F30" s="19">
        <v>1</v>
      </c>
    </row>
    <row r="31" spans="1:6" x14ac:dyDescent="0.3">
      <c r="A31" s="17" t="s">
        <v>55</v>
      </c>
      <c r="B31" s="5">
        <v>29.1</v>
      </c>
      <c r="C31" s="13">
        <v>42</v>
      </c>
      <c r="D31" s="18">
        <v>6353.8263827933151</v>
      </c>
      <c r="E31" s="19">
        <v>1</v>
      </c>
      <c r="F31" s="19">
        <v>1</v>
      </c>
    </row>
    <row r="32" spans="1:6" x14ac:dyDescent="0.3">
      <c r="A32" s="17" t="s">
        <v>57</v>
      </c>
      <c r="B32" s="5">
        <v>28.1</v>
      </c>
      <c r="C32" s="13">
        <v>47</v>
      </c>
      <c r="D32" s="18">
        <v>18191.612786162987</v>
      </c>
      <c r="E32" s="19">
        <v>1</v>
      </c>
      <c r="F32" s="19">
        <v>0</v>
      </c>
    </row>
    <row r="33" spans="1:6" x14ac:dyDescent="0.3">
      <c r="A33" s="17" t="s">
        <v>58</v>
      </c>
      <c r="B33" s="5">
        <v>26.2</v>
      </c>
      <c r="C33" s="13">
        <v>57</v>
      </c>
      <c r="D33" s="18">
        <v>23357.939198651973</v>
      </c>
      <c r="E33" s="19">
        <v>1</v>
      </c>
      <c r="F33" s="19">
        <v>0</v>
      </c>
    </row>
    <row r="34" spans="1:6" x14ac:dyDescent="0.3">
      <c r="A34" s="17" t="s">
        <v>59</v>
      </c>
      <c r="B34" s="5">
        <v>36.200000000000003</v>
      </c>
      <c r="C34" s="13">
        <v>59</v>
      </c>
      <c r="D34" s="18">
        <v>29211.773745593502</v>
      </c>
      <c r="E34" s="19">
        <v>0</v>
      </c>
      <c r="F34" s="19">
        <v>0</v>
      </c>
    </row>
    <row r="35" spans="1:6" x14ac:dyDescent="0.3">
      <c r="A35" s="17" t="s">
        <v>60</v>
      </c>
      <c r="B35" s="5">
        <v>27.7</v>
      </c>
      <c r="C35" s="13">
        <v>89</v>
      </c>
      <c r="D35" s="18">
        <v>60283.245222670004</v>
      </c>
      <c r="E35" s="19">
        <v>0</v>
      </c>
      <c r="F35" s="19">
        <v>0</v>
      </c>
    </row>
    <row r="36" spans="1:6" x14ac:dyDescent="0.3">
      <c r="A36" s="17" t="s">
        <v>61</v>
      </c>
      <c r="B36" s="5">
        <v>32.5</v>
      </c>
      <c r="C36" s="13">
        <v>85</v>
      </c>
      <c r="D36" s="18">
        <v>85112.464398414129</v>
      </c>
      <c r="E36" s="19">
        <v>0</v>
      </c>
      <c r="F36" s="19">
        <v>1</v>
      </c>
    </row>
    <row r="37" spans="1:6" x14ac:dyDescent="0.3">
      <c r="A37" s="17" t="s">
        <v>65</v>
      </c>
      <c r="B37" s="5">
        <v>24.5</v>
      </c>
      <c r="C37" s="13">
        <v>25</v>
      </c>
      <c r="D37" s="18">
        <v>4029.7155037213101</v>
      </c>
      <c r="E37" s="19">
        <v>1</v>
      </c>
      <c r="F37" s="19">
        <v>1</v>
      </c>
    </row>
    <row r="38" spans="1:6" x14ac:dyDescent="0.3">
      <c r="A38" s="17" t="s">
        <v>66</v>
      </c>
      <c r="B38" s="5">
        <v>33.200000000000003</v>
      </c>
      <c r="C38" s="13">
        <v>76</v>
      </c>
      <c r="D38" s="18">
        <v>42724.067884400698</v>
      </c>
      <c r="E38" s="19">
        <v>0</v>
      </c>
      <c r="F38" s="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Pool</vt:lpstr>
      <vt:lpstr>SPSS Run 1</vt:lpstr>
      <vt:lpstr>SPSS Run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mjshafer</dc:creator>
  <cp:lastModifiedBy>mjshafer</cp:lastModifiedBy>
  <dcterms:created xsi:type="dcterms:W3CDTF">2018-01-24T22:48:47Z</dcterms:created>
  <dcterms:modified xsi:type="dcterms:W3CDTF">2018-03-23T00:40:21Z</dcterms:modified>
</cp:coreProperties>
</file>