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b5655fcf9ea7d2/CMSC 435/Project/"/>
    </mc:Choice>
  </mc:AlternateContent>
  <xr:revisionPtr revIDLastSave="79" documentId="8_{8D4E6AFB-5719-48D0-A6F7-7CA2C7FC16CD}" xr6:coauthVersionLast="45" xr6:coauthVersionMax="45" xr10:uidLastSave="{ACD6B6C5-4956-4B8D-82A9-C05424005D59}"/>
  <bookViews>
    <workbookView xWindow="2680" yWindow="940" windowWidth="21670" windowHeight="14030" xr2:uid="{F731EE18-D0F2-458E-ADFD-E938666BD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9" i="1"/>
  <c r="F12" i="1"/>
  <c r="E12" i="1"/>
  <c r="D12" i="1"/>
  <c r="F11" i="1"/>
  <c r="E11" i="1"/>
  <c r="D11" i="1"/>
  <c r="F10" i="1"/>
  <c r="E10" i="1"/>
  <c r="D10" i="1"/>
  <c r="C10" i="1"/>
  <c r="F9" i="1"/>
  <c r="E9" i="1"/>
  <c r="D9" i="1"/>
  <c r="C9" i="1"/>
  <c r="E13" i="1" l="1"/>
  <c r="F13" i="1"/>
  <c r="F14" i="1"/>
  <c r="F16" i="1"/>
  <c r="E15" i="1"/>
  <c r="E16" i="1"/>
  <c r="D13" i="1"/>
  <c r="D15" i="1"/>
  <c r="E14" i="1"/>
  <c r="C16" i="1"/>
  <c r="F15" i="1"/>
  <c r="C13" i="1"/>
  <c r="D14" i="1"/>
  <c r="D16" i="1"/>
  <c r="C14" i="1"/>
  <c r="C15" i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McCarthy</author>
  </authors>
  <commentList>
    <comment ref="C3" authorId="0" shapeId="0" xr:uid="{B1A3F541-1023-4646-AED8-7577DE91EF3D}">
      <text>
        <r>
          <rPr>
            <b/>
            <sz val="9"/>
            <color indexed="81"/>
            <rFont val="Tahoma"/>
            <family val="2"/>
          </rPr>
          <t>Matthew McCarthy:</t>
        </r>
        <r>
          <rPr>
            <sz val="9"/>
            <color indexed="81"/>
            <rFont val="Tahoma"/>
            <family val="2"/>
          </rPr>
          <t xml:space="preserve">
Input the confusion matrix from RapidMiner. Note, the table here is transposed from the one produced by RapidMiner</t>
        </r>
      </text>
    </comment>
  </commentList>
</comments>
</file>

<file path=xl/sharedStrings.xml><?xml version="1.0" encoding="utf-8"?>
<sst xmlns="http://schemas.openxmlformats.org/spreadsheetml/2006/main" count="24" uniqueCount="16">
  <si>
    <t>Predicted</t>
  </si>
  <si>
    <t>Actual</t>
  </si>
  <si>
    <t>DNA</t>
  </si>
  <si>
    <t>RNA</t>
  </si>
  <si>
    <t>DRNA</t>
  </si>
  <si>
    <t>nonDRNA</t>
  </si>
  <si>
    <t>Sensitivity</t>
  </si>
  <si>
    <t>Specificity</t>
  </si>
  <si>
    <t>MCC</t>
  </si>
  <si>
    <t>TP</t>
  </si>
  <si>
    <t>TN</t>
  </si>
  <si>
    <t>FP</t>
  </si>
  <si>
    <t>FN</t>
  </si>
  <si>
    <t>PredictiveACC</t>
  </si>
  <si>
    <t>AverageMCC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</si>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</sst>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E0D4-ABF3-4FAA-8FE0-6E543B6FB49E}">
  <dimension ref="A1:K19"/>
  <sheetViews>
    <sheetView tabSelected="1" workbookViewId="0">
      <selection activeCell="L18" sqref="L18"/>
    </sheetView>
  </sheetViews>
  <sheetFormatPr defaultRowHeight="14.5" x14ac:dyDescent="0.35"/>
  <cols>
    <col min="2" max="2" width="12.26953125" bestFit="1" customWidth="1"/>
  </cols>
  <sheetData>
    <row r="1" spans="1:11" x14ac:dyDescent="0.35">
      <c r="B1" s="1" t="s">
        <v>0</v>
      </c>
      <c r="C1" s="1"/>
      <c r="D1" s="1"/>
      <c r="E1" s="1"/>
      <c r="F1" s="1"/>
    </row>
    <row r="2" spans="1:11" x14ac:dyDescent="0.35">
      <c r="C2" t="s">
        <v>2</v>
      </c>
      <c r="D2" t="s">
        <v>3</v>
      </c>
      <c r="E2" t="s">
        <v>4</v>
      </c>
      <c r="F2" t="s">
        <v>5</v>
      </c>
    </row>
    <row r="3" spans="1:11" x14ac:dyDescent="0.35">
      <c r="A3" s="2" t="s">
        <v>1</v>
      </c>
      <c r="B3" t="s">
        <v>2</v>
      </c>
      <c r="C3" s="3">
        <v>112</v>
      </c>
      <c r="D3" s="3">
        <v>81</v>
      </c>
      <c r="E3" s="3">
        <v>122</v>
      </c>
      <c r="F3" s="3">
        <v>76</v>
      </c>
      <c r="H3" s="5"/>
      <c r="I3" s="5"/>
      <c r="J3" s="5"/>
      <c r="K3" s="5"/>
    </row>
    <row r="4" spans="1:11" x14ac:dyDescent="0.35">
      <c r="A4" s="2"/>
      <c r="B4" t="s">
        <v>3</v>
      </c>
      <c r="C4" s="3">
        <v>39</v>
      </c>
      <c r="D4" s="3">
        <v>271</v>
      </c>
      <c r="E4" s="3">
        <v>112</v>
      </c>
      <c r="F4" s="3">
        <v>101</v>
      </c>
      <c r="H4" s="5"/>
      <c r="I4" s="5"/>
      <c r="J4" s="5"/>
      <c r="K4" s="5"/>
    </row>
    <row r="5" spans="1:11" x14ac:dyDescent="0.35">
      <c r="A5" s="2"/>
      <c r="B5" t="s">
        <v>4</v>
      </c>
      <c r="C5" s="3">
        <v>275</v>
      </c>
      <c r="D5" s="3">
        <v>115</v>
      </c>
      <c r="E5" s="3">
        <v>6316</v>
      </c>
      <c r="F5" s="3">
        <v>1153</v>
      </c>
      <c r="H5" s="5"/>
      <c r="I5" s="5"/>
      <c r="J5" s="5"/>
      <c r="K5" s="5"/>
    </row>
    <row r="6" spans="1:11" x14ac:dyDescent="0.35">
      <c r="A6" s="2"/>
      <c r="B6" t="s">
        <v>5</v>
      </c>
      <c r="C6" s="3">
        <v>397</v>
      </c>
      <c r="D6" s="3">
        <v>400</v>
      </c>
      <c r="E6" s="3">
        <v>2290</v>
      </c>
      <c r="F6" s="3">
        <v>4772</v>
      </c>
      <c r="H6" s="5"/>
      <c r="I6" s="5"/>
      <c r="J6" s="5"/>
      <c r="K6" s="5"/>
    </row>
    <row r="8" spans="1:11" x14ac:dyDescent="0.35">
      <c r="C8" t="s">
        <v>2</v>
      </c>
      <c r="D8" t="s">
        <v>3</v>
      </c>
      <c r="E8" t="s">
        <v>4</v>
      </c>
      <c r="F8" t="s">
        <v>5</v>
      </c>
      <c r="H8" s="5"/>
      <c r="I8" s="5"/>
      <c r="J8" s="5"/>
      <c r="K8" s="5"/>
    </row>
    <row r="9" spans="1:11" x14ac:dyDescent="0.35">
      <c r="B9" t="s">
        <v>9</v>
      </c>
      <c r="C9" s="3">
        <f>C3</f>
        <v>112</v>
      </c>
      <c r="D9" s="3">
        <f>D4</f>
        <v>271</v>
      </c>
      <c r="E9" s="3">
        <f>E5</f>
        <v>6316</v>
      </c>
      <c r="F9" s="3">
        <f>F6</f>
        <v>4772</v>
      </c>
      <c r="H9" s="5"/>
      <c r="I9" s="5"/>
      <c r="J9" s="5"/>
      <c r="K9" s="5"/>
    </row>
    <row r="10" spans="1:11" x14ac:dyDescent="0.35">
      <c r="B10" t="s">
        <v>10</v>
      </c>
      <c r="C10" s="3">
        <f>SUM(D4:F6)</f>
        <v>15530</v>
      </c>
      <c r="D10" s="3">
        <f>SUM(C3,C5,C6,E3,E5,E6,F3,F5,F6)</f>
        <v>15513</v>
      </c>
      <c r="E10" s="3">
        <f>SUM(C3,C4,C6,D3,D4,D6,F3,F4,F6)</f>
        <v>6249</v>
      </c>
      <c r="F10" s="3">
        <f>SUM(C3:E5)</f>
        <v>7443</v>
      </c>
      <c r="H10" s="5"/>
      <c r="I10" s="5"/>
      <c r="J10" s="5"/>
      <c r="K10" s="5"/>
    </row>
    <row r="11" spans="1:11" x14ac:dyDescent="0.35">
      <c r="B11" t="s">
        <v>11</v>
      </c>
      <c r="C11" s="3">
        <f>SUM(C4:C6)</f>
        <v>711</v>
      </c>
      <c r="D11" s="3">
        <f>SUM(D3,D5,D6)</f>
        <v>596</v>
      </c>
      <c r="E11" s="3">
        <f>SUM(E3,E4,E6)</f>
        <v>2524</v>
      </c>
      <c r="F11" s="3">
        <f>SUM(F3:F5)</f>
        <v>1330</v>
      </c>
      <c r="H11" s="5"/>
      <c r="I11" s="5"/>
      <c r="J11" s="5"/>
      <c r="K11" s="5"/>
    </row>
    <row r="12" spans="1:11" x14ac:dyDescent="0.35">
      <c r="B12" t="s">
        <v>12</v>
      </c>
      <c r="C12" s="3">
        <f>SUM(D3:F3)</f>
        <v>279</v>
      </c>
      <c r="D12" s="3">
        <f>SUM(C4,E4,F4)</f>
        <v>252</v>
      </c>
      <c r="E12" s="3">
        <f>SUM(C5,D5,F5)</f>
        <v>1543</v>
      </c>
      <c r="F12" s="3">
        <f>SUM(C6:E6)</f>
        <v>3087</v>
      </c>
    </row>
    <row r="13" spans="1:11" x14ac:dyDescent="0.35">
      <c r="B13" t="s">
        <v>6</v>
      </c>
      <c r="C13" s="3">
        <f>C9/(C9+C12)</f>
        <v>0.28644501278772377</v>
      </c>
      <c r="D13" s="3">
        <f t="shared" ref="D13:F13" si="0">D9/(D9+D12)</f>
        <v>0.51816443594646266</v>
      </c>
      <c r="E13" s="3">
        <f t="shared" si="0"/>
        <v>0.80366458837002164</v>
      </c>
      <c r="F13" s="3">
        <f t="shared" si="0"/>
        <v>0.60720193408830636</v>
      </c>
    </row>
    <row r="14" spans="1:11" x14ac:dyDescent="0.35">
      <c r="B14" t="s">
        <v>7</v>
      </c>
      <c r="C14" s="3">
        <f>C10/(C10+C11)</f>
        <v>0.95622190751800995</v>
      </c>
      <c r="D14" s="3">
        <f t="shared" ref="D14:F14" si="1">D10/(D10+D11)</f>
        <v>0.96300204854429206</v>
      </c>
      <c r="E14" s="3">
        <f t="shared" si="1"/>
        <v>0.71229909950985981</v>
      </c>
      <c r="F14" s="3">
        <f t="shared" si="1"/>
        <v>0.84839849538356316</v>
      </c>
    </row>
    <row r="15" spans="1:11" x14ac:dyDescent="0.35">
      <c r="B15" t="s">
        <v>13</v>
      </c>
      <c r="C15" s="3">
        <f>(C9+C10)/SUM(C9:C12)</f>
        <v>0.94047619047619047</v>
      </c>
      <c r="D15" s="3">
        <f t="shared" ref="D15:F15" si="2">(D9+D10)/SUM(D9:D12)</f>
        <v>0.94901394901394898</v>
      </c>
      <c r="E15" s="3">
        <f t="shared" si="2"/>
        <v>0.75547138047138052</v>
      </c>
      <c r="F15" s="3">
        <f t="shared" si="2"/>
        <v>0.73442760942760943</v>
      </c>
      <c r="G15" s="4"/>
    </row>
    <row r="16" spans="1:11" x14ac:dyDescent="0.35">
      <c r="B16" t="s">
        <v>8</v>
      </c>
      <c r="C16" s="3">
        <f>(C9*C10-C11*C12)/SQRT((C9+C11)*(C9+C12)*(C10+C11)*(C10+C12))</f>
        <v>0.16953260020792371</v>
      </c>
      <c r="D16" s="3">
        <f t="shared" ref="D16:F16" si="3">(D9*D10-D11*D12)/SQRT((D9+D11)*(D9+D12)*(D10+D11)*(D10+D12))</f>
        <v>0.37776695713258751</v>
      </c>
      <c r="E16" s="3">
        <f t="shared" si="3"/>
        <v>0.51620979726711935</v>
      </c>
      <c r="F16" s="3">
        <f t="shared" si="3"/>
        <v>0.47194517091325838</v>
      </c>
    </row>
    <row r="18" spans="2:3" x14ac:dyDescent="0.35">
      <c r="B18" t="s">
        <v>14</v>
      </c>
      <c r="C18">
        <f>AVERAGE(C16:F16)</f>
        <v>0.38386363138022228</v>
      </c>
    </row>
    <row r="19" spans="2:3" x14ac:dyDescent="0.35">
      <c r="B19" t="s">
        <v>15</v>
      </c>
      <c r="C19">
        <f>SUM(C3,D4,E5,F6)/SUM(C3:F6)</f>
        <v>0.68969456469456469</v>
      </c>
    </row>
  </sheetData>
  <mergeCells count="2">
    <mergeCell ref="B1:F1"/>
    <mergeCell ref="A3:A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McCarthy</dc:creator>
  <cp:lastModifiedBy>Matthew McCarthy</cp:lastModifiedBy>
  <dcterms:created xsi:type="dcterms:W3CDTF">2019-10-31T13:20:52Z</dcterms:created>
  <dcterms:modified xsi:type="dcterms:W3CDTF">2019-10-31T16:45:58Z</dcterms:modified>
</cp:coreProperties>
</file>