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us\Dropbox\ML\SoccerBetting\"/>
    </mc:Choice>
  </mc:AlternateContent>
  <bookViews>
    <workbookView xWindow="0" yWindow="0" windowWidth="20490" windowHeight="709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D7" i="1"/>
  <c r="C7" i="1"/>
  <c r="B7" i="1"/>
  <c r="E7" i="1" l="1"/>
  <c r="E8" i="1" s="1"/>
  <c r="D11" i="1"/>
  <c r="K4" i="1" s="1"/>
  <c r="B11" i="1" l="1"/>
  <c r="C11" i="1"/>
  <c r="J4" i="1" s="1"/>
  <c r="E11" i="1"/>
  <c r="I4" i="1"/>
  <c r="K6" i="1" s="1"/>
  <c r="K7" i="1" s="1"/>
</calcChain>
</file>

<file path=xl/sharedStrings.xml><?xml version="1.0" encoding="utf-8"?>
<sst xmlns="http://schemas.openxmlformats.org/spreadsheetml/2006/main" count="25" uniqueCount="18">
  <si>
    <t>H</t>
  </si>
  <si>
    <t>D</t>
  </si>
  <si>
    <t>A</t>
  </si>
  <si>
    <t>Margin</t>
  </si>
  <si>
    <t>Bookie A</t>
  </si>
  <si>
    <t>Bookie B</t>
  </si>
  <si>
    <t>Arbitrage Opportunity</t>
  </si>
  <si>
    <t>risk free rate:</t>
  </si>
  <si>
    <t>Schalke</t>
  </si>
  <si>
    <t>Hamburg</t>
  </si>
  <si>
    <t>Distribution of wager</t>
  </si>
  <si>
    <t>Summe</t>
  </si>
  <si>
    <t>Game</t>
  </si>
  <si>
    <t>Distribution</t>
  </si>
  <si>
    <t>Wager in EUR:</t>
  </si>
  <si>
    <t>Outcome:</t>
  </si>
  <si>
    <t>gross return</t>
  </si>
  <si>
    <t>net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</si>
</sst>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10" fontId="0" fillId="0" borderId="2" xfId="2" applyNumberFormat="1" applyFont="1" applyBorder="1"/>
    <xf numFmtId="0" fontId="0" fillId="0" borderId="1" xfId="0" applyBorder="1"/>
    <xf numFmtId="2" fontId="0" fillId="0" borderId="1" xfId="0" applyNumberFormat="1" applyBorder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3" xfId="0" applyNumberFormat="1" applyFill="1" applyBorder="1"/>
    <xf numFmtId="2" fontId="0" fillId="0" borderId="3" xfId="0" applyNumberFormat="1" applyBorder="1"/>
    <xf numFmtId="0" fontId="0" fillId="0" borderId="0" xfId="0" applyBorder="1"/>
    <xf numFmtId="10" fontId="0" fillId="0" borderId="0" xfId="2" applyNumberFormat="1" applyFont="1" applyBorder="1"/>
    <xf numFmtId="10" fontId="0" fillId="0" borderId="1" xfId="2" applyNumberFormat="1" applyFont="1" applyBorder="1"/>
    <xf numFmtId="10" fontId="0" fillId="0" borderId="1" xfId="0" applyNumberFormat="1" applyBorder="1"/>
    <xf numFmtId="0" fontId="2" fillId="0" borderId="0" xfId="0" applyFont="1"/>
    <xf numFmtId="44" fontId="0" fillId="0" borderId="0" xfId="1" applyFont="1"/>
    <xf numFmtId="44" fontId="0" fillId="0" borderId="0" xfId="0" applyNumberFormat="1"/>
    <xf numFmtId="44" fontId="0" fillId="0" borderId="1" xfId="0" applyNumberFormat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</cellXfs>
  <cellStyles count="3">
    <cellStyle name="Prozent" xfId="2" builtinId="5"/>
    <cellStyle name="Standard" xfId="0" builtinId="0"/>
    <cellStyle name="Währung" xfId="1" builtinId="4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C6" sqref="C6"/>
    </sheetView>
  </sheetViews>
  <sheetFormatPr baseColWidth="10" defaultRowHeight="15" x14ac:dyDescent="0.25"/>
  <cols>
    <col min="1" max="1" width="20.7109375" bestFit="1" customWidth="1"/>
    <col min="4" max="4" width="12.85546875" bestFit="1" customWidth="1"/>
    <col min="6" max="6" width="12.7109375" bestFit="1" customWidth="1"/>
    <col min="7" max="7" width="2.85546875" customWidth="1"/>
    <col min="8" max="8" width="12" customWidth="1"/>
  </cols>
  <sheetData>
    <row r="1" spans="1:11" x14ac:dyDescent="0.25">
      <c r="A1" s="14" t="s">
        <v>12</v>
      </c>
    </row>
    <row r="2" spans="1:11" x14ac:dyDescent="0.25">
      <c r="A2" t="s">
        <v>8</v>
      </c>
      <c r="B2" t="s">
        <v>9</v>
      </c>
    </row>
    <row r="3" spans="1:11" x14ac:dyDescent="0.25">
      <c r="F3" t="s">
        <v>14</v>
      </c>
      <c r="I3" s="5" t="s">
        <v>0</v>
      </c>
      <c r="J3" s="5" t="s">
        <v>1</v>
      </c>
      <c r="K3" s="5" t="s">
        <v>2</v>
      </c>
    </row>
    <row r="4" spans="1:11" x14ac:dyDescent="0.25">
      <c r="B4" s="3" t="s">
        <v>0</v>
      </c>
      <c r="C4" s="3" t="s">
        <v>1</v>
      </c>
      <c r="D4" s="3" t="s">
        <v>2</v>
      </c>
      <c r="E4" s="3" t="s">
        <v>3</v>
      </c>
      <c r="F4" s="15">
        <v>1000</v>
      </c>
      <c r="G4" s="15"/>
      <c r="H4" s="3" t="s">
        <v>13</v>
      </c>
      <c r="I4" s="17">
        <f>$F$4*B11</f>
        <v>738.89636608344529</v>
      </c>
      <c r="J4" s="17">
        <f t="shared" ref="J4:K4" si="0">$F$4*C11</f>
        <v>96.904441453566619</v>
      </c>
      <c r="K4" s="17">
        <f t="shared" si="0"/>
        <v>164.19919246298787</v>
      </c>
    </row>
    <row r="5" spans="1:11" x14ac:dyDescent="0.25">
      <c r="A5" s="3" t="s">
        <v>4</v>
      </c>
      <c r="B5" s="4">
        <v>1.1499999999999999</v>
      </c>
      <c r="C5" s="3">
        <v>12.2</v>
      </c>
      <c r="D5" s="1">
        <v>27</v>
      </c>
      <c r="E5" s="3">
        <f>1/B5+1/C5+1/D5</f>
        <v>0.9885694675430956</v>
      </c>
      <c r="I5" s="16"/>
    </row>
    <row r="6" spans="1:11" ht="15.75" thickBot="1" x14ac:dyDescent="0.3">
      <c r="A6" s="5" t="s">
        <v>5</v>
      </c>
      <c r="B6" s="6">
        <v>1.6</v>
      </c>
      <c r="C6" s="6">
        <v>3.5</v>
      </c>
      <c r="D6" s="4">
        <v>7.2</v>
      </c>
      <c r="E6" s="5">
        <f>1/B6+1/C6+1/D6</f>
        <v>1.0496031746031746</v>
      </c>
      <c r="H6" s="19" t="s">
        <v>15</v>
      </c>
      <c r="I6" s="18" t="s">
        <v>0</v>
      </c>
      <c r="J6" t="s">
        <v>16</v>
      </c>
      <c r="K6">
        <f>IF(I6="H",I4*B7,IF(I6="D",J4*C7,IF(I6="A",K4*D7,"FALSCH")))</f>
        <v>1182.2341857335125</v>
      </c>
    </row>
    <row r="7" spans="1:11" x14ac:dyDescent="0.25">
      <c r="A7" s="7" t="s">
        <v>6</v>
      </c>
      <c r="B7" s="8">
        <f>MAX(B5:B6)</f>
        <v>1.6</v>
      </c>
      <c r="C7" s="9">
        <f>MAX(C5:C6)</f>
        <v>12.2</v>
      </c>
      <c r="D7" s="9">
        <f>MAX(D6:D6)</f>
        <v>7.2</v>
      </c>
      <c r="E7" s="7">
        <f>1/B7+1/C7+1/D7</f>
        <v>0.84585610200364303</v>
      </c>
      <c r="J7" t="s">
        <v>17</v>
      </c>
      <c r="K7" s="16">
        <f>K6-F4</f>
        <v>182.2341857335125</v>
      </c>
    </row>
    <row r="8" spans="1:11" x14ac:dyDescent="0.25">
      <c r="D8" s="3" t="s">
        <v>7</v>
      </c>
      <c r="E8" s="2">
        <f>1-E7</f>
        <v>0.15414389799635697</v>
      </c>
    </row>
    <row r="9" spans="1:11" x14ac:dyDescent="0.25">
      <c r="D9" s="10"/>
      <c r="E9" s="11"/>
    </row>
    <row r="10" spans="1:11" x14ac:dyDescent="0.25">
      <c r="B10" s="3" t="s">
        <v>0</v>
      </c>
      <c r="C10" s="3" t="s">
        <v>1</v>
      </c>
      <c r="D10" s="3" t="s">
        <v>2</v>
      </c>
      <c r="E10" s="3" t="s">
        <v>11</v>
      </c>
    </row>
    <row r="11" spans="1:11" x14ac:dyDescent="0.25">
      <c r="A11" s="3" t="s">
        <v>10</v>
      </c>
      <c r="B11" s="12">
        <f>1/($E$7*B7)</f>
        <v>0.73889636608344533</v>
      </c>
      <c r="C11" s="12">
        <f t="shared" ref="C11:D11" si="1">1/($E$7*C7)</f>
        <v>9.6904441453566623E-2</v>
      </c>
      <c r="D11" s="12">
        <f t="shared" si="1"/>
        <v>0.16419919246298786</v>
      </c>
      <c r="E11" s="13">
        <f>SUM(B11:D11)</f>
        <v>0.99999999999999978</v>
      </c>
    </row>
    <row r="12" spans="1:11" x14ac:dyDescent="0.25">
      <c r="H12" s="16"/>
    </row>
    <row r="18" spans="5:5" x14ac:dyDescent="0.25">
      <c r="E18" s="1"/>
    </row>
  </sheetData>
  <dataConsolidate/>
  <conditionalFormatting sqref="E8">
    <cfRule type="cellIs" dxfId="1" priority="1" operator="lessThan">
      <formula>0</formula>
    </cfRule>
    <cfRule type="cellIs" dxfId="0" priority="2" operator="greaterThan">
      <formula>0</formula>
    </cfRule>
  </conditionalFormatting>
  <dataValidations count="1">
    <dataValidation type="list" allowBlank="1" showInputMessage="1" showErrorMessage="1" sqref="I6">
      <formula1>$I$3:$K$3</formula1>
    </dataValidation>
  </dataValidation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</dc:creator>
  <cp:lastModifiedBy>Marius</cp:lastModifiedBy>
  <dcterms:created xsi:type="dcterms:W3CDTF">2019-06-03T12:47:47Z</dcterms:created>
  <dcterms:modified xsi:type="dcterms:W3CDTF">2019-06-07T09:44:49Z</dcterms:modified>
</cp:coreProperties>
</file>