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O104" i="1" l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A104" i="1"/>
  <c r="A105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9" i="1"/>
  <c r="L1" i="1"/>
  <c r="I1" i="1"/>
  <c r="F1" i="1"/>
  <c r="C1" i="1"/>
  <c r="AT9" i="1" l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8" i="1"/>
  <c r="R8" i="1"/>
  <c r="U8" i="1" s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8" i="1"/>
  <c r="AN8" i="1" l="1"/>
  <c r="AO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8" i="1"/>
  <c r="AM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8" i="1"/>
  <c r="T63" i="1" l="1"/>
  <c r="S8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4" i="1"/>
  <c r="T65" i="1"/>
  <c r="T66" i="1"/>
  <c r="T67" i="1"/>
  <c r="T68" i="1"/>
  <c r="T69" i="1"/>
  <c r="T70" i="1"/>
  <c r="T71" i="1"/>
  <c r="T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L9" i="1"/>
  <c r="I9" i="1"/>
  <c r="R9" i="1" s="1"/>
  <c r="U9" i="1" s="1"/>
  <c r="I10" i="1" l="1"/>
  <c r="R10" i="1" s="1"/>
  <c r="U10" i="1" s="1"/>
  <c r="L10" i="1"/>
  <c r="AM9" i="1"/>
  <c r="I11" i="1"/>
  <c r="R11" i="1" s="1"/>
  <c r="U11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I12" i="1" l="1"/>
  <c r="L11" i="1"/>
  <c r="AM10" i="1"/>
  <c r="I13" i="1"/>
  <c r="R12" i="1"/>
  <c r="U12" i="1" s="1"/>
  <c r="C9" i="1"/>
  <c r="C10" i="1" l="1"/>
  <c r="AN9" i="1"/>
  <c r="AO9" i="1" s="1"/>
  <c r="L12" i="1"/>
  <c r="AM11" i="1"/>
  <c r="I14" i="1"/>
  <c r="R13" i="1"/>
  <c r="U13" i="1" s="1"/>
  <c r="L13" i="1" l="1"/>
  <c r="AM12" i="1"/>
  <c r="C11" i="1"/>
  <c r="AN10" i="1"/>
  <c r="AO10" i="1" s="1"/>
  <c r="I15" i="1"/>
  <c r="R14" i="1"/>
  <c r="U14" i="1" s="1"/>
  <c r="C12" i="1" l="1"/>
  <c r="AN11" i="1"/>
  <c r="AO11" i="1" s="1"/>
  <c r="L14" i="1"/>
  <c r="AM13" i="1"/>
  <c r="I16" i="1"/>
  <c r="R15" i="1"/>
  <c r="U15" i="1" s="1"/>
  <c r="L15" i="1" l="1"/>
  <c r="AM14" i="1"/>
  <c r="C13" i="1"/>
  <c r="AN12" i="1"/>
  <c r="AO12" i="1" s="1"/>
  <c r="I17" i="1"/>
  <c r="R16" i="1"/>
  <c r="U16" i="1" s="1"/>
  <c r="C14" i="1" l="1"/>
  <c r="AN13" i="1"/>
  <c r="AO13" i="1" s="1"/>
  <c r="L16" i="1"/>
  <c r="AM15" i="1"/>
  <c r="I18" i="1"/>
  <c r="R17" i="1"/>
  <c r="U17" i="1" s="1"/>
  <c r="L17" i="1" l="1"/>
  <c r="AM16" i="1"/>
  <c r="C15" i="1"/>
  <c r="AN14" i="1"/>
  <c r="AO14" i="1" s="1"/>
  <c r="I19" i="1"/>
  <c r="R18" i="1"/>
  <c r="U18" i="1" s="1"/>
  <c r="C16" i="1" l="1"/>
  <c r="AN15" i="1"/>
  <c r="AO15" i="1" s="1"/>
  <c r="L18" i="1"/>
  <c r="AM17" i="1"/>
  <c r="I20" i="1"/>
  <c r="R19" i="1"/>
  <c r="U19" i="1" s="1"/>
  <c r="L19" i="1" l="1"/>
  <c r="AM18" i="1"/>
  <c r="C17" i="1"/>
  <c r="AN16" i="1"/>
  <c r="AO16" i="1" s="1"/>
  <c r="I21" i="1"/>
  <c r="R20" i="1"/>
  <c r="U20" i="1" s="1"/>
  <c r="C18" i="1" l="1"/>
  <c r="AN17" i="1"/>
  <c r="AO17" i="1" s="1"/>
  <c r="L20" i="1"/>
  <c r="AM19" i="1"/>
  <c r="I22" i="1"/>
  <c r="R21" i="1"/>
  <c r="U21" i="1" s="1"/>
  <c r="L21" i="1" l="1"/>
  <c r="AM20" i="1"/>
  <c r="C19" i="1"/>
  <c r="AN18" i="1"/>
  <c r="AO18" i="1" s="1"/>
  <c r="I23" i="1"/>
  <c r="R22" i="1"/>
  <c r="U22" i="1" s="1"/>
  <c r="C20" i="1" l="1"/>
  <c r="AN19" i="1"/>
  <c r="AO19" i="1" s="1"/>
  <c r="L22" i="1"/>
  <c r="AM21" i="1"/>
  <c r="I24" i="1"/>
  <c r="R23" i="1"/>
  <c r="U23" i="1" s="1"/>
  <c r="L23" i="1" l="1"/>
  <c r="AM22" i="1"/>
  <c r="C21" i="1"/>
  <c r="AN20" i="1"/>
  <c r="AO20" i="1" s="1"/>
  <c r="I25" i="1"/>
  <c r="R24" i="1"/>
  <c r="U24" i="1" s="1"/>
  <c r="C22" i="1" l="1"/>
  <c r="AN21" i="1"/>
  <c r="AO21" i="1" s="1"/>
  <c r="L24" i="1"/>
  <c r="AM23" i="1"/>
  <c r="I26" i="1"/>
  <c r="R25" i="1"/>
  <c r="U25" i="1" s="1"/>
  <c r="L25" i="1" l="1"/>
  <c r="AM24" i="1"/>
  <c r="C23" i="1"/>
  <c r="AN22" i="1"/>
  <c r="AO22" i="1" s="1"/>
  <c r="I27" i="1"/>
  <c r="R26" i="1"/>
  <c r="U26" i="1" s="1"/>
  <c r="C24" i="1" l="1"/>
  <c r="AN23" i="1"/>
  <c r="AO23" i="1" s="1"/>
  <c r="L26" i="1"/>
  <c r="AM25" i="1"/>
  <c r="I28" i="1"/>
  <c r="R27" i="1"/>
  <c r="U27" i="1" s="1"/>
  <c r="C25" i="1" l="1"/>
  <c r="AN24" i="1"/>
  <c r="AO24" i="1" s="1"/>
  <c r="L27" i="1"/>
  <c r="AM26" i="1"/>
  <c r="I29" i="1"/>
  <c r="R28" i="1"/>
  <c r="U28" i="1" s="1"/>
  <c r="C26" i="1" l="1"/>
  <c r="AN25" i="1"/>
  <c r="AO25" i="1" s="1"/>
  <c r="L28" i="1"/>
  <c r="AM27" i="1"/>
  <c r="I30" i="1"/>
  <c r="R29" i="1"/>
  <c r="U29" i="1" s="1"/>
  <c r="L29" i="1" l="1"/>
  <c r="AM28" i="1"/>
  <c r="C27" i="1"/>
  <c r="AN26" i="1"/>
  <c r="AO26" i="1" s="1"/>
  <c r="I31" i="1"/>
  <c r="R30" i="1"/>
  <c r="U30" i="1" s="1"/>
  <c r="C28" i="1" l="1"/>
  <c r="AN27" i="1"/>
  <c r="AO27" i="1" s="1"/>
  <c r="L30" i="1"/>
  <c r="AM29" i="1"/>
  <c r="I32" i="1"/>
  <c r="R31" i="1"/>
  <c r="U31" i="1" s="1"/>
  <c r="L31" i="1" l="1"/>
  <c r="AM30" i="1"/>
  <c r="C29" i="1"/>
  <c r="AN28" i="1"/>
  <c r="AO28" i="1" s="1"/>
  <c r="I33" i="1"/>
  <c r="R32" i="1"/>
  <c r="U32" i="1" s="1"/>
  <c r="C30" i="1" l="1"/>
  <c r="AN29" i="1"/>
  <c r="AO29" i="1" s="1"/>
  <c r="L32" i="1"/>
  <c r="AM31" i="1"/>
  <c r="I34" i="1"/>
  <c r="R33" i="1"/>
  <c r="U33" i="1" s="1"/>
  <c r="L33" i="1" l="1"/>
  <c r="AM32" i="1"/>
  <c r="C31" i="1"/>
  <c r="AN30" i="1"/>
  <c r="AO30" i="1" s="1"/>
  <c r="I35" i="1"/>
  <c r="R34" i="1"/>
  <c r="U34" i="1" s="1"/>
  <c r="C32" i="1" l="1"/>
  <c r="AN31" i="1"/>
  <c r="AO31" i="1" s="1"/>
  <c r="L34" i="1"/>
  <c r="AM33" i="1"/>
  <c r="I36" i="1"/>
  <c r="R35" i="1"/>
  <c r="U35" i="1" s="1"/>
  <c r="L35" i="1" l="1"/>
  <c r="AM34" i="1"/>
  <c r="C33" i="1"/>
  <c r="AN32" i="1"/>
  <c r="AO32" i="1" s="1"/>
  <c r="I37" i="1"/>
  <c r="R36" i="1"/>
  <c r="U36" i="1" s="1"/>
  <c r="C34" i="1" l="1"/>
  <c r="AN33" i="1"/>
  <c r="AO33" i="1" s="1"/>
  <c r="L36" i="1"/>
  <c r="AM35" i="1"/>
  <c r="I38" i="1"/>
  <c r="R37" i="1"/>
  <c r="U37" i="1" s="1"/>
  <c r="C35" i="1" l="1"/>
  <c r="AN34" i="1"/>
  <c r="AO34" i="1" s="1"/>
  <c r="L37" i="1"/>
  <c r="AM36" i="1"/>
  <c r="I39" i="1"/>
  <c r="R38" i="1"/>
  <c r="U38" i="1" s="1"/>
  <c r="L38" i="1" l="1"/>
  <c r="AM37" i="1"/>
  <c r="C36" i="1"/>
  <c r="AN35" i="1"/>
  <c r="AO35" i="1" s="1"/>
  <c r="I40" i="1"/>
  <c r="R39" i="1"/>
  <c r="U39" i="1" s="1"/>
  <c r="C37" i="1" l="1"/>
  <c r="AN36" i="1"/>
  <c r="AO36" i="1" s="1"/>
  <c r="L39" i="1"/>
  <c r="AM38" i="1"/>
  <c r="I41" i="1"/>
  <c r="R40" i="1"/>
  <c r="U40" i="1" s="1"/>
  <c r="L40" i="1" l="1"/>
  <c r="AM39" i="1"/>
  <c r="C38" i="1"/>
  <c r="AN37" i="1"/>
  <c r="AO37" i="1" s="1"/>
  <c r="I42" i="1"/>
  <c r="R41" i="1"/>
  <c r="U41" i="1" s="1"/>
  <c r="C39" i="1" l="1"/>
  <c r="AN38" i="1"/>
  <c r="AO38" i="1" s="1"/>
  <c r="L41" i="1"/>
  <c r="AM40" i="1"/>
  <c r="I43" i="1"/>
  <c r="R42" i="1"/>
  <c r="U42" i="1" s="1"/>
  <c r="L42" i="1" l="1"/>
  <c r="AM41" i="1"/>
  <c r="C40" i="1"/>
  <c r="AN39" i="1"/>
  <c r="AO39" i="1" s="1"/>
  <c r="I44" i="1"/>
  <c r="R43" i="1"/>
  <c r="U43" i="1" s="1"/>
  <c r="L43" i="1" l="1"/>
  <c r="AM42" i="1"/>
  <c r="C41" i="1"/>
  <c r="AN40" i="1"/>
  <c r="AO40" i="1" s="1"/>
  <c r="I45" i="1"/>
  <c r="R44" i="1"/>
  <c r="U44" i="1" s="1"/>
  <c r="C42" i="1" l="1"/>
  <c r="AN41" i="1"/>
  <c r="AO41" i="1" s="1"/>
  <c r="L44" i="1"/>
  <c r="AM43" i="1"/>
  <c r="I46" i="1"/>
  <c r="R45" i="1"/>
  <c r="U45" i="1" s="1"/>
  <c r="L45" i="1" l="1"/>
  <c r="AM44" i="1"/>
  <c r="C43" i="1"/>
  <c r="AN42" i="1"/>
  <c r="AO42" i="1" s="1"/>
  <c r="I47" i="1"/>
  <c r="R46" i="1"/>
  <c r="U46" i="1" s="1"/>
  <c r="L46" i="1" l="1"/>
  <c r="AM45" i="1"/>
  <c r="C44" i="1"/>
  <c r="AN43" i="1"/>
  <c r="AO43" i="1" s="1"/>
  <c r="I48" i="1"/>
  <c r="R47" i="1"/>
  <c r="U47" i="1" s="1"/>
  <c r="C45" i="1" l="1"/>
  <c r="AN44" i="1"/>
  <c r="AO44" i="1" s="1"/>
  <c r="L47" i="1"/>
  <c r="AM46" i="1"/>
  <c r="I49" i="1"/>
  <c r="R48" i="1"/>
  <c r="U48" i="1" s="1"/>
  <c r="L48" i="1" l="1"/>
  <c r="AM47" i="1"/>
  <c r="C46" i="1"/>
  <c r="AN45" i="1"/>
  <c r="AO45" i="1" s="1"/>
  <c r="I50" i="1"/>
  <c r="R49" i="1"/>
  <c r="U49" i="1" s="1"/>
  <c r="C47" i="1" l="1"/>
  <c r="AN46" i="1"/>
  <c r="AO46" i="1" s="1"/>
  <c r="L49" i="1"/>
  <c r="AM48" i="1"/>
  <c r="I51" i="1"/>
  <c r="R50" i="1"/>
  <c r="U50" i="1" s="1"/>
  <c r="L50" i="1" l="1"/>
  <c r="AM49" i="1"/>
  <c r="C48" i="1"/>
  <c r="AN47" i="1"/>
  <c r="AO47" i="1" s="1"/>
  <c r="I52" i="1"/>
  <c r="R51" i="1"/>
  <c r="U51" i="1" s="1"/>
  <c r="C49" i="1" l="1"/>
  <c r="AN48" i="1"/>
  <c r="AO48" i="1" s="1"/>
  <c r="L51" i="1"/>
  <c r="AM50" i="1"/>
  <c r="I53" i="1"/>
  <c r="R52" i="1"/>
  <c r="U52" i="1" s="1"/>
  <c r="L52" i="1" l="1"/>
  <c r="AM51" i="1"/>
  <c r="C50" i="1"/>
  <c r="AN49" i="1"/>
  <c r="AO49" i="1" s="1"/>
  <c r="I54" i="1"/>
  <c r="R53" i="1"/>
  <c r="U53" i="1" s="1"/>
  <c r="C51" i="1" l="1"/>
  <c r="AN50" i="1"/>
  <c r="AO50" i="1" s="1"/>
  <c r="L53" i="1"/>
  <c r="AM52" i="1"/>
  <c r="I55" i="1"/>
  <c r="R54" i="1"/>
  <c r="U54" i="1" s="1"/>
  <c r="L54" i="1" l="1"/>
  <c r="AM53" i="1"/>
  <c r="C52" i="1"/>
  <c r="AN51" i="1"/>
  <c r="AO51" i="1" s="1"/>
  <c r="I56" i="1"/>
  <c r="R55" i="1"/>
  <c r="U55" i="1" s="1"/>
  <c r="C53" i="1" l="1"/>
  <c r="AN52" i="1"/>
  <c r="AO52" i="1" s="1"/>
  <c r="L55" i="1"/>
  <c r="AM54" i="1"/>
  <c r="I57" i="1"/>
  <c r="R56" i="1"/>
  <c r="U56" i="1" s="1"/>
  <c r="L56" i="1" l="1"/>
  <c r="AM55" i="1"/>
  <c r="C54" i="1"/>
  <c r="AN53" i="1"/>
  <c r="AO53" i="1" s="1"/>
  <c r="I58" i="1"/>
  <c r="R57" i="1"/>
  <c r="U57" i="1" s="1"/>
  <c r="C55" i="1" l="1"/>
  <c r="AN54" i="1"/>
  <c r="AO54" i="1" s="1"/>
  <c r="L57" i="1"/>
  <c r="AM56" i="1"/>
  <c r="I59" i="1"/>
  <c r="R58" i="1"/>
  <c r="U58" i="1" s="1"/>
  <c r="L58" i="1" l="1"/>
  <c r="AM57" i="1"/>
  <c r="C56" i="1"/>
  <c r="AN55" i="1"/>
  <c r="AO55" i="1" s="1"/>
  <c r="I60" i="1"/>
  <c r="R59" i="1"/>
  <c r="U59" i="1" s="1"/>
  <c r="C57" i="1" l="1"/>
  <c r="AN56" i="1"/>
  <c r="AO56" i="1" s="1"/>
  <c r="L59" i="1"/>
  <c r="AM58" i="1"/>
  <c r="I61" i="1"/>
  <c r="R60" i="1"/>
  <c r="U60" i="1" s="1"/>
  <c r="L60" i="1" l="1"/>
  <c r="AM59" i="1"/>
  <c r="C58" i="1"/>
  <c r="AN57" i="1"/>
  <c r="AO57" i="1" s="1"/>
  <c r="I62" i="1"/>
  <c r="R61" i="1"/>
  <c r="U61" i="1" s="1"/>
  <c r="C59" i="1" l="1"/>
  <c r="AN58" i="1"/>
  <c r="AO58" i="1" s="1"/>
  <c r="L61" i="1"/>
  <c r="AM60" i="1"/>
  <c r="I63" i="1"/>
  <c r="R62" i="1"/>
  <c r="U62" i="1" s="1"/>
  <c r="L62" i="1" l="1"/>
  <c r="AM61" i="1"/>
  <c r="C60" i="1"/>
  <c r="AN59" i="1"/>
  <c r="AO59" i="1" s="1"/>
  <c r="I64" i="1"/>
  <c r="R63" i="1"/>
  <c r="U63" i="1" s="1"/>
  <c r="C61" i="1" l="1"/>
  <c r="AN60" i="1"/>
  <c r="AO60" i="1" s="1"/>
  <c r="L63" i="1"/>
  <c r="AM62" i="1"/>
  <c r="I65" i="1"/>
  <c r="R64" i="1"/>
  <c r="U64" i="1" s="1"/>
  <c r="L64" i="1" l="1"/>
  <c r="AM63" i="1"/>
  <c r="C62" i="1"/>
  <c r="AN61" i="1"/>
  <c r="AO61" i="1" s="1"/>
  <c r="I66" i="1"/>
  <c r="R65" i="1"/>
  <c r="U65" i="1" s="1"/>
  <c r="C63" i="1" l="1"/>
  <c r="AN62" i="1"/>
  <c r="AO62" i="1" s="1"/>
  <c r="L65" i="1"/>
  <c r="AM64" i="1"/>
  <c r="I67" i="1"/>
  <c r="R66" i="1"/>
  <c r="U66" i="1" s="1"/>
  <c r="L66" i="1" l="1"/>
  <c r="AM65" i="1"/>
  <c r="C64" i="1"/>
  <c r="AN63" i="1"/>
  <c r="AO63" i="1" s="1"/>
  <c r="I68" i="1"/>
  <c r="R67" i="1"/>
  <c r="U67" i="1" s="1"/>
  <c r="C65" i="1" l="1"/>
  <c r="AN64" i="1"/>
  <c r="AO64" i="1" s="1"/>
  <c r="L67" i="1"/>
  <c r="AM66" i="1"/>
  <c r="I69" i="1"/>
  <c r="R68" i="1"/>
  <c r="U68" i="1" s="1"/>
  <c r="L68" i="1" l="1"/>
  <c r="AM67" i="1"/>
  <c r="C66" i="1"/>
  <c r="AN65" i="1"/>
  <c r="AO65" i="1" s="1"/>
  <c r="I70" i="1"/>
  <c r="R69" i="1"/>
  <c r="U69" i="1" s="1"/>
  <c r="C67" i="1" l="1"/>
  <c r="AN66" i="1"/>
  <c r="AO66" i="1" s="1"/>
  <c r="L69" i="1"/>
  <c r="AM68" i="1"/>
  <c r="I71" i="1"/>
  <c r="R71" i="1" s="1"/>
  <c r="U71" i="1" s="1"/>
  <c r="R70" i="1"/>
  <c r="U70" i="1" s="1"/>
  <c r="L70" i="1" l="1"/>
  <c r="AM69" i="1"/>
  <c r="C68" i="1"/>
  <c r="AN67" i="1"/>
  <c r="AO67" i="1" s="1"/>
  <c r="C69" i="1" l="1"/>
  <c r="AN68" i="1"/>
  <c r="AO68" i="1" s="1"/>
  <c r="L71" i="1"/>
  <c r="AM70" i="1"/>
  <c r="L72" i="1" l="1"/>
  <c r="AM71" i="1"/>
  <c r="C70" i="1"/>
  <c r="AN69" i="1"/>
  <c r="AO69" i="1" s="1"/>
  <c r="C71" i="1" l="1"/>
  <c r="AN71" i="1" s="1"/>
  <c r="AO71" i="1" s="1"/>
  <c r="AN70" i="1"/>
  <c r="AO70" i="1" s="1"/>
  <c r="L73" i="1"/>
  <c r="AM72" i="1"/>
  <c r="L74" i="1" l="1"/>
  <c r="AM73" i="1"/>
  <c r="L75" i="1" l="1"/>
  <c r="AM74" i="1"/>
  <c r="L76" i="1" l="1"/>
  <c r="AM75" i="1"/>
  <c r="L77" i="1" l="1"/>
  <c r="AM76" i="1"/>
  <c r="L78" i="1" l="1"/>
  <c r="AM77" i="1"/>
  <c r="L79" i="1" l="1"/>
  <c r="AM78" i="1"/>
  <c r="L80" i="1" l="1"/>
  <c r="AM79" i="1"/>
  <c r="L81" i="1" l="1"/>
  <c r="AM80" i="1"/>
  <c r="L82" i="1" l="1"/>
  <c r="AM81" i="1"/>
  <c r="L83" i="1" l="1"/>
  <c r="AM82" i="1"/>
  <c r="L84" i="1" l="1"/>
  <c r="AM83" i="1"/>
  <c r="L85" i="1" l="1"/>
  <c r="AM84" i="1"/>
  <c r="L86" i="1" l="1"/>
  <c r="AM85" i="1"/>
  <c r="L87" i="1" l="1"/>
  <c r="AM86" i="1"/>
  <c r="L88" i="1" l="1"/>
  <c r="AM87" i="1"/>
  <c r="L89" i="1" l="1"/>
  <c r="AM88" i="1"/>
  <c r="L90" i="1" l="1"/>
  <c r="AM89" i="1"/>
  <c r="L91" i="1" l="1"/>
  <c r="AM90" i="1"/>
  <c r="L92" i="1" l="1"/>
  <c r="AM91" i="1"/>
  <c r="L93" i="1" l="1"/>
  <c r="AM92" i="1"/>
  <c r="L94" i="1" l="1"/>
  <c r="AM93" i="1"/>
  <c r="L95" i="1" l="1"/>
  <c r="AM94" i="1"/>
  <c r="L96" i="1" l="1"/>
  <c r="AM95" i="1"/>
  <c r="L97" i="1" l="1"/>
  <c r="AM96" i="1"/>
  <c r="L98" i="1" l="1"/>
  <c r="AM97" i="1"/>
  <c r="L99" i="1" l="1"/>
  <c r="AM98" i="1"/>
  <c r="L100" i="1" l="1"/>
  <c r="AM99" i="1"/>
  <c r="L101" i="1" l="1"/>
  <c r="AM100" i="1"/>
  <c r="L102" i="1" l="1"/>
  <c r="AM101" i="1"/>
  <c r="L103" i="1" l="1"/>
  <c r="AM102" i="1"/>
  <c r="L104" i="1" l="1"/>
  <c r="AM103" i="1"/>
  <c r="L105" i="1" l="1"/>
  <c r="AM104" i="1"/>
  <c r="L106" i="1" l="1"/>
  <c r="AM105" i="1"/>
  <c r="L107" i="1" l="1"/>
  <c r="AM106" i="1"/>
  <c r="L108" i="1" l="1"/>
  <c r="AM107" i="1"/>
  <c r="L109" i="1" l="1"/>
  <c r="AM108" i="1"/>
  <c r="L110" i="1" l="1"/>
  <c r="AM109" i="1"/>
  <c r="L111" i="1" l="1"/>
  <c r="AM110" i="1"/>
  <c r="L112" i="1" l="1"/>
  <c r="AM111" i="1"/>
  <c r="L113" i="1" l="1"/>
  <c r="AM112" i="1"/>
  <c r="L114" i="1" l="1"/>
  <c r="AM113" i="1"/>
  <c r="L115" i="1" l="1"/>
  <c r="AM114" i="1"/>
  <c r="L116" i="1" l="1"/>
  <c r="AM115" i="1"/>
  <c r="L117" i="1" l="1"/>
  <c r="AM116" i="1"/>
  <c r="L118" i="1" l="1"/>
  <c r="AM117" i="1"/>
  <c r="L119" i="1" l="1"/>
  <c r="AM118" i="1"/>
  <c r="L120" i="1" l="1"/>
  <c r="AM119" i="1"/>
  <c r="L121" i="1" l="1"/>
  <c r="AM120" i="1"/>
  <c r="L122" i="1" l="1"/>
  <c r="AM121" i="1"/>
  <c r="L123" i="1" l="1"/>
  <c r="AM122" i="1"/>
  <c r="L124" i="1" l="1"/>
  <c r="AM123" i="1"/>
  <c r="L125" i="1" l="1"/>
  <c r="AM124" i="1"/>
  <c r="L126" i="1" l="1"/>
  <c r="AM125" i="1"/>
  <c r="L127" i="1" l="1"/>
  <c r="AM126" i="1"/>
  <c r="L128" i="1" l="1"/>
  <c r="AM127" i="1"/>
  <c r="L129" i="1" l="1"/>
  <c r="AM128" i="1"/>
  <c r="L130" i="1" l="1"/>
  <c r="AM129" i="1"/>
  <c r="L131" i="1" l="1"/>
  <c r="AM130" i="1"/>
  <c r="L132" i="1" l="1"/>
  <c r="AM131" i="1"/>
  <c r="L133" i="1" l="1"/>
  <c r="AM132" i="1"/>
  <c r="L134" i="1" l="1"/>
  <c r="AM133" i="1"/>
  <c r="L135" i="1" l="1"/>
  <c r="AM135" i="1" s="1"/>
  <c r="AM134" i="1"/>
</calcChain>
</file>

<file path=xl/sharedStrings.xml><?xml version="1.0" encoding="utf-8"?>
<sst xmlns="http://schemas.openxmlformats.org/spreadsheetml/2006/main" count="29" uniqueCount="16">
  <si>
    <t>Genome Base</t>
  </si>
  <si>
    <t>Years</t>
  </si>
  <si>
    <t>Variable</t>
  </si>
  <si>
    <t>Genome Length</t>
  </si>
  <si>
    <t>Target Fitness</t>
  </si>
  <si>
    <t>Max. Number of Parents</t>
  </si>
  <si>
    <t>90% of length</t>
  </si>
  <si>
    <t>For variable max. no. of parents</t>
  </si>
  <si>
    <t>Years - 47</t>
  </si>
  <si>
    <t>1/(Years - 47)</t>
  </si>
  <si>
    <t>MNoP + 0.45</t>
  </si>
  <si>
    <t>ln(MNoP + 0.45)</t>
  </si>
  <si>
    <t>log10(No. of possible genomes (changing base))</t>
  </si>
  <si>
    <t>1/(64-TF)</t>
  </si>
  <si>
    <t>Chance of Mutation per Gene</t>
  </si>
  <si>
    <t>Mutation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</si>
</sst>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Alignment="1">
      <alignment horizontal="justify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Genome Base vs Years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Years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0.2639612847582693"/>
                  <c:y val="0.101435185185185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y = 25.489x + 61.901</a:t>
                    </a:r>
                    <a:br>
                      <a:rPr lang="en-US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R² = 0.9955</a:t>
                    </a:r>
                    <a:endParaRPr lang="en-US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Sheet1!$C$8:$C$71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Sheet1!$D$8:$D$71</c:f>
              <c:numCache>
                <c:formatCode>General</c:formatCode>
                <c:ptCount val="64"/>
                <c:pt idx="0">
                  <c:v>0</c:v>
                </c:pt>
                <c:pt idx="1">
                  <c:v>31.213799999999999</c:v>
                </c:pt>
                <c:pt idx="2">
                  <c:v>64.922399999999996</c:v>
                </c:pt>
                <c:pt idx="3">
                  <c:v>100.9676</c:v>
                </c:pt>
                <c:pt idx="4">
                  <c:v>137.56460000000001</c:v>
                </c:pt>
                <c:pt idx="5">
                  <c:v>173.49459999999999</c:v>
                </c:pt>
                <c:pt idx="6">
                  <c:v>209.30179999999999</c:v>
                </c:pt>
                <c:pt idx="7">
                  <c:v>242.95519999999999</c:v>
                </c:pt>
                <c:pt idx="8">
                  <c:v>276.77379999999999</c:v>
                </c:pt>
                <c:pt idx="9">
                  <c:v>310.11279999999999</c:v>
                </c:pt>
                <c:pt idx="10">
                  <c:v>341.8596</c:v>
                </c:pt>
                <c:pt idx="11">
                  <c:v>374.14019999999999</c:v>
                </c:pt>
                <c:pt idx="12">
                  <c:v>403.226</c:v>
                </c:pt>
                <c:pt idx="13">
                  <c:v>434.19799999999998</c:v>
                </c:pt>
                <c:pt idx="14">
                  <c:v>463.88299999999998</c:v>
                </c:pt>
                <c:pt idx="15">
                  <c:v>490.52960000000002</c:v>
                </c:pt>
                <c:pt idx="16">
                  <c:v>519.75080000000003</c:v>
                </c:pt>
                <c:pt idx="17">
                  <c:v>547.81780000000003</c:v>
                </c:pt>
                <c:pt idx="18">
                  <c:v>574.12379999999996</c:v>
                </c:pt>
                <c:pt idx="19">
                  <c:v>602.7518</c:v>
                </c:pt>
                <c:pt idx="20">
                  <c:v>628.07140000000004</c:v>
                </c:pt>
                <c:pt idx="21">
                  <c:v>656.08640000000003</c:v>
                </c:pt>
                <c:pt idx="22">
                  <c:v>680.41200000000003</c:v>
                </c:pt>
                <c:pt idx="23">
                  <c:v>710.27380000000005</c:v>
                </c:pt>
                <c:pt idx="24">
                  <c:v>733.32439999999997</c:v>
                </c:pt>
                <c:pt idx="25">
                  <c:v>758.27859999999998</c:v>
                </c:pt>
                <c:pt idx="26">
                  <c:v>786.06100000000004</c:v>
                </c:pt>
                <c:pt idx="27">
                  <c:v>808.99419999999998</c:v>
                </c:pt>
                <c:pt idx="28">
                  <c:v>833.97180000000003</c:v>
                </c:pt>
                <c:pt idx="29">
                  <c:v>861.37459999999999</c:v>
                </c:pt>
                <c:pt idx="30">
                  <c:v>884.81039999999996</c:v>
                </c:pt>
                <c:pt idx="31">
                  <c:v>909.07339999999999</c:v>
                </c:pt>
                <c:pt idx="32">
                  <c:v>931.92060000000004</c:v>
                </c:pt>
                <c:pt idx="33">
                  <c:v>957.42859999999996</c:v>
                </c:pt>
                <c:pt idx="34">
                  <c:v>984.3818</c:v>
                </c:pt>
                <c:pt idx="35">
                  <c:v>1001.9266</c:v>
                </c:pt>
                <c:pt idx="36">
                  <c:v>1029.9857999999999</c:v>
                </c:pt>
                <c:pt idx="37">
                  <c:v>1054.9078</c:v>
                </c:pt>
                <c:pt idx="38">
                  <c:v>1074.6962000000001</c:v>
                </c:pt>
                <c:pt idx="39">
                  <c:v>1101.671</c:v>
                </c:pt>
                <c:pt idx="40">
                  <c:v>1121.1777999999999</c:v>
                </c:pt>
                <c:pt idx="41">
                  <c:v>1147.2686000000001</c:v>
                </c:pt>
                <c:pt idx="42">
                  <c:v>1166.6787999999999</c:v>
                </c:pt>
                <c:pt idx="43">
                  <c:v>1186.6081999999999</c:v>
                </c:pt>
                <c:pt idx="44">
                  <c:v>1213.7023999999999</c:v>
                </c:pt>
                <c:pt idx="45">
                  <c:v>1237.4775999999999</c:v>
                </c:pt>
                <c:pt idx="46">
                  <c:v>1261.8078</c:v>
                </c:pt>
                <c:pt idx="47">
                  <c:v>1287.144</c:v>
                </c:pt>
                <c:pt idx="48">
                  <c:v>1307.1469999999999</c:v>
                </c:pt>
                <c:pt idx="49">
                  <c:v>1332.1984</c:v>
                </c:pt>
                <c:pt idx="50">
                  <c:v>1352.1242</c:v>
                </c:pt>
                <c:pt idx="51">
                  <c:v>1377.9512</c:v>
                </c:pt>
                <c:pt idx="52">
                  <c:v>1400.4694</c:v>
                </c:pt>
                <c:pt idx="53">
                  <c:v>1423.3678</c:v>
                </c:pt>
                <c:pt idx="54">
                  <c:v>1447.6661999999999</c:v>
                </c:pt>
                <c:pt idx="55">
                  <c:v>1468.8366000000001</c:v>
                </c:pt>
                <c:pt idx="56">
                  <c:v>1486.1225999999999</c:v>
                </c:pt>
                <c:pt idx="57">
                  <c:v>1514.2138</c:v>
                </c:pt>
                <c:pt idx="58">
                  <c:v>1526.8978</c:v>
                </c:pt>
                <c:pt idx="59">
                  <c:v>1560.0204000000001</c:v>
                </c:pt>
                <c:pt idx="60">
                  <c:v>1584.7282</c:v>
                </c:pt>
                <c:pt idx="61">
                  <c:v>1613.6938</c:v>
                </c:pt>
                <c:pt idx="62">
                  <c:v>1628.8463999999999</c:v>
                </c:pt>
                <c:pt idx="63">
                  <c:v>1645.9458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Genome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Base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Genome Base vs (Years taken)/(Expected Years Taken)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Sheet1!$C$8:$C$71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Sheet1!$AN$8:$AN$71</c:f>
              <c:numCache>
                <c:formatCode>General</c:formatCode>
                <c:ptCount val="64"/>
                <c:pt idx="0">
                  <c:v>0</c:v>
                </c:pt>
                <c:pt idx="1">
                  <c:v>0.27648033162971558</c:v>
                </c:pt>
                <c:pt idx="2">
                  <c:v>0.46910943314426096</c:v>
                </c:pt>
                <c:pt idx="3">
                  <c:v>0.61605803786616875</c:v>
                </c:pt>
                <c:pt idx="4">
                  <c:v>0.72635236098864253</c:v>
                </c:pt>
                <c:pt idx="5">
                  <c:v>0.80736845534206025</c:v>
                </c:pt>
                <c:pt idx="6">
                  <c:v>0.87068685078644004</c:v>
                </c:pt>
                <c:pt idx="7">
                  <c:v>0.91376046034939917</c:v>
                </c:pt>
                <c:pt idx="8">
                  <c:v>0.94986255203632342</c:v>
                </c:pt>
                <c:pt idx="9">
                  <c:v>0.9786411933817426</c:v>
                </c:pt>
                <c:pt idx="10">
                  <c:v>0.99848296770537903</c:v>
                </c:pt>
                <c:pt idx="11">
                  <c:v>1.01702525572406</c:v>
                </c:pt>
                <c:pt idx="12">
                  <c:v>1.0250422624721958</c:v>
                </c:pt>
                <c:pt idx="13">
                  <c:v>1.0365862683916125</c:v>
                </c:pt>
                <c:pt idx="14">
                  <c:v>1.0439092560045546</c:v>
                </c:pt>
                <c:pt idx="15">
                  <c:v>1.0439709791452512</c:v>
                </c:pt>
                <c:pt idx="16">
                  <c:v>1.0492237068678374</c:v>
                </c:pt>
                <c:pt idx="17">
                  <c:v>1.0517462298292264</c:v>
                </c:pt>
                <c:pt idx="18">
                  <c:v>1.0508101756524506</c:v>
                </c:pt>
                <c:pt idx="19">
                  <c:v>1.0540180218619559</c:v>
                </c:pt>
                <c:pt idx="20">
                  <c:v>1.0514136390344837</c:v>
                </c:pt>
                <c:pt idx="21">
                  <c:v>1.0533499663646713</c:v>
                </c:pt>
                <c:pt idx="22">
                  <c:v>1.0494435918593981</c:v>
                </c:pt>
                <c:pt idx="23">
                  <c:v>1.0540485832963571</c:v>
                </c:pt>
                <c:pt idx="24">
                  <c:v>1.0485784677508145</c:v>
                </c:pt>
                <c:pt idx="25">
                  <c:v>1.0461193986609625</c:v>
                </c:pt>
                <c:pt idx="26">
                  <c:v>1.0475966452854479</c:v>
                </c:pt>
                <c:pt idx="27">
                  <c:v>1.0427265755402173</c:v>
                </c:pt>
                <c:pt idx="28">
                  <c:v>1.0407176452530316</c:v>
                </c:pt>
                <c:pt idx="29">
                  <c:v>1.0417657082800684</c:v>
                </c:pt>
                <c:pt idx="30">
                  <c:v>1.0380968135917752</c:v>
                </c:pt>
                <c:pt idx="31">
                  <c:v>1.0355833714003853</c:v>
                </c:pt>
                <c:pt idx="32">
                  <c:v>1.0316445172610382</c:v>
                </c:pt>
                <c:pt idx="33">
                  <c:v>1.0307865891931058</c:v>
                </c:pt>
                <c:pt idx="34">
                  <c:v>1.0314888649745213</c:v>
                </c:pt>
                <c:pt idx="35">
                  <c:v>1.0225525066108474</c:v>
                </c:pt>
                <c:pt idx="36">
                  <c:v>1.0245281386056477</c:v>
                </c:pt>
                <c:pt idx="37">
                  <c:v>1.0233626464239807</c:v>
                </c:pt>
                <c:pt idx="38">
                  <c:v>1.0173935434521448</c:v>
                </c:pt>
                <c:pt idx="39">
                  <c:v>1.0183486916966855</c:v>
                </c:pt>
                <c:pt idx="40">
                  <c:v>1.012515634609358</c:v>
                </c:pt>
                <c:pt idx="41">
                  <c:v>1.0127572238057869</c:v>
                </c:pt>
                <c:pt idx="42">
                  <c:v>1.0072206610464336</c:v>
                </c:pt>
                <c:pt idx="43">
                  <c:v>1.0023611837342552</c:v>
                </c:pt>
                <c:pt idx="44">
                  <c:v>1.0036313239522336</c:v>
                </c:pt>
                <c:pt idx="45">
                  <c:v>1.0021611439501978</c:v>
                </c:pt>
                <c:pt idx="46">
                  <c:v>1.0011908209666376</c:v>
                </c:pt>
                <c:pt idx="47">
                  <c:v>1.0010413709699371</c:v>
                </c:pt>
                <c:pt idx="48">
                  <c:v>0.99683063334713629</c:v>
                </c:pt>
                <c:pt idx="49">
                  <c:v>0.99655700437088235</c:v>
                </c:pt>
                <c:pt idx="50">
                  <c:v>0.99253115505480061</c:v>
                </c:pt>
                <c:pt idx="51">
                  <c:v>0.99290544654585644</c:v>
                </c:pt>
                <c:pt idx="52">
                  <c:v>0.99092503688189648</c:v>
                </c:pt>
                <c:pt idx="53">
                  <c:v>0.98927906933102949</c:v>
                </c:pt>
                <c:pt idx="54">
                  <c:v>0.98864651903207745</c:v>
                </c:pt>
                <c:pt idx="55">
                  <c:v>0.98593599496304507</c:v>
                </c:pt>
                <c:pt idx="56">
                  <c:v>0.98075321704733154</c:v>
                </c:pt>
                <c:pt idx="57">
                  <c:v>0.9827547646167375</c:v>
                </c:pt>
                <c:pt idx="58">
                  <c:v>0.97485435262976095</c:v>
                </c:pt>
                <c:pt idx="59">
                  <c:v>0.98004712959885809</c:v>
                </c:pt>
                <c:pt idx="60">
                  <c:v>0.97987310785584913</c:v>
                </c:pt>
                <c:pt idx="61">
                  <c:v>0.9822963189769518</c:v>
                </c:pt>
                <c:pt idx="62">
                  <c:v>0.97636564715049967</c:v>
                </c:pt>
                <c:pt idx="63">
                  <c:v>0.97176292218614879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Genome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 / Expected Years</a:t>
                </a:r>
                <a:r>
                  <a:rPr lang="en-GB" b="1" baseline="0"/>
                  <a:t>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Genome Base vs (Years Taken)*(Genome Base)</a:t>
            </a:r>
            <a:r>
              <a:rPr lang="en-GB" sz="1400" b="0" i="0" u="none" strike="noStrike" baseline="30000">
                <a:effectLst/>
              </a:rPr>
              <a:t>1.135</a:t>
            </a:r>
            <a:r>
              <a:rPr lang="en-GB"/>
              <a:t> / (Expected</a:t>
            </a:r>
            <a:r>
              <a:rPr lang="en-GB" baseline="0"/>
              <a:t> Years Taken)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81583552055994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Sheet1!$C$8:$C$71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Sheet1!$AO$8:$AO$71</c:f>
              <c:numCache>
                <c:formatCode>General</c:formatCode>
                <c:ptCount val="64"/>
                <c:pt idx="0">
                  <c:v>0</c:v>
                </c:pt>
                <c:pt idx="1">
                  <c:v>0.60720213063210215</c:v>
                </c:pt>
                <c:pt idx="2">
                  <c:v>1.632325594071955</c:v>
                </c:pt>
                <c:pt idx="3">
                  <c:v>2.9713904174833488</c:v>
                </c:pt>
                <c:pt idx="4">
                  <c:v>4.5131348214927263</c:v>
                </c:pt>
                <c:pt idx="5">
                  <c:v>6.1698335288577102</c:v>
                </c:pt>
                <c:pt idx="6">
                  <c:v>7.9258940242256655</c:v>
                </c:pt>
                <c:pt idx="7">
                  <c:v>9.6792007384514598</c:v>
                </c:pt>
                <c:pt idx="8">
                  <c:v>11.500746063531137</c:v>
                </c:pt>
                <c:pt idx="9">
                  <c:v>13.354372692599869</c:v>
                </c:pt>
                <c:pt idx="10">
                  <c:v>15.181733328665581</c:v>
                </c:pt>
                <c:pt idx="11">
                  <c:v>17.068778873201463</c:v>
                </c:pt>
                <c:pt idx="12">
                  <c:v>18.839417758631104</c:v>
                </c:pt>
                <c:pt idx="13">
                  <c:v>20.723388652470852</c:v>
                </c:pt>
                <c:pt idx="14">
                  <c:v>22.569728113676916</c:v>
                </c:pt>
                <c:pt idx="15">
                  <c:v>24.286481800914725</c:v>
                </c:pt>
                <c:pt idx="16">
                  <c:v>26.147346404743381</c:v>
                </c:pt>
                <c:pt idx="17">
                  <c:v>27.96695973718839</c:v>
                </c:pt>
                <c:pt idx="18">
                  <c:v>29.710475791076799</c:v>
                </c:pt>
                <c:pt idx="19">
                  <c:v>31.587632866250473</c:v>
                </c:pt>
                <c:pt idx="20">
                  <c:v>33.303701547634098</c:v>
                </c:pt>
                <c:pt idx="21">
                  <c:v>35.174054199872543</c:v>
                </c:pt>
                <c:pt idx="22">
                  <c:v>36.857017926921131</c:v>
                </c:pt>
                <c:pt idx="23">
                  <c:v>38.85083776643873</c:v>
                </c:pt>
                <c:pt idx="24">
                  <c:v>40.482082462504906</c:v>
                </c:pt>
                <c:pt idx="25">
                  <c:v>42.225617120701862</c:v>
                </c:pt>
                <c:pt idx="26">
                  <c:v>44.135898412520774</c:v>
                </c:pt>
                <c:pt idx="27">
                  <c:v>45.782004944590433</c:v>
                </c:pt>
                <c:pt idx="28">
                  <c:v>47.550451572060034</c:v>
                </c:pt>
                <c:pt idx="29">
                  <c:v>49.465531719983332</c:v>
                </c:pt>
                <c:pt idx="30">
                  <c:v>51.160335105779922</c:v>
                </c:pt>
                <c:pt idx="31">
                  <c:v>52.909090196909226</c:v>
                </c:pt>
                <c:pt idx="32">
                  <c:v>54.58123978160318</c:v>
                </c:pt>
                <c:pt idx="33">
                  <c:v>56.415355667482288</c:v>
                </c:pt>
                <c:pt idx="34">
                  <c:v>58.342061995966425</c:v>
                </c:pt>
                <c:pt idx="35">
                  <c:v>59.715758913939851</c:v>
                </c:pt>
                <c:pt idx="36">
                  <c:v>61.720984896856137</c:v>
                </c:pt>
                <c:pt idx="37">
                  <c:v>63.545374420325885</c:v>
                </c:pt>
                <c:pt idx="38">
                  <c:v>65.064980831173457</c:v>
                </c:pt>
                <c:pt idx="39">
                  <c:v>67.024656967031888</c:v>
                </c:pt>
                <c:pt idx="40">
                  <c:v>68.534841923853293</c:v>
                </c:pt>
                <c:pt idx="41">
                  <c:v>70.451994773772014</c:v>
                </c:pt>
                <c:pt idx="42">
                  <c:v>71.96334183651058</c:v>
                </c:pt>
                <c:pt idx="43">
                  <c:v>73.509425420992059</c:v>
                </c:pt>
                <c:pt idx="44">
                  <c:v>75.504078336863685</c:v>
                </c:pt>
                <c:pt idx="45">
                  <c:v>77.297900673325714</c:v>
                </c:pt>
                <c:pt idx="46">
                  <c:v>79.13123212870147</c:v>
                </c:pt>
                <c:pt idx="47">
                  <c:v>81.03279720608009</c:v>
                </c:pt>
                <c:pt idx="48">
                  <c:v>82.602639780911502</c:v>
                </c:pt>
                <c:pt idx="49">
                  <c:v>84.495406740279748</c:v>
                </c:pt>
                <c:pt idx="50">
                  <c:v>86.066927188075937</c:v>
                </c:pt>
                <c:pt idx="51">
                  <c:v>88.01803891355496</c:v>
                </c:pt>
                <c:pt idx="52">
                  <c:v>89.762287893133148</c:v>
                </c:pt>
                <c:pt idx="53">
                  <c:v>91.534694833921961</c:v>
                </c:pt>
                <c:pt idx="54">
                  <c:v>93.401251218324802</c:v>
                </c:pt>
                <c:pt idx="55">
                  <c:v>95.069702079263365</c:v>
                </c:pt>
                <c:pt idx="56">
                  <c:v>96.488977139350837</c:v>
                </c:pt>
                <c:pt idx="57">
                  <c:v>98.613399557789862</c:v>
                </c:pt>
                <c:pt idx="58">
                  <c:v>99.737107347951209</c:v>
                </c:pt>
                <c:pt idx="59">
                  <c:v>102.19946685526496</c:v>
                </c:pt>
                <c:pt idx="60">
                  <c:v>104.11641398461957</c:v>
                </c:pt>
                <c:pt idx="61">
                  <c:v>106.31806998648484</c:v>
                </c:pt>
                <c:pt idx="62">
                  <c:v>107.61282049371144</c:v>
                </c:pt>
                <c:pt idx="63">
                  <c:v>109.03717598094939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Genome</a:t>
                </a:r>
                <a:r>
                  <a:rPr lang="en-GB" b="1" baseline="0"/>
                  <a:t> Base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 </a:t>
                </a:r>
                <a:r>
                  <a:rPr lang="en-GB" sz="1000" b="1" i="0" u="none" strike="noStrike" baseline="0">
                    <a:effectLst/>
                  </a:rPr>
                  <a:t>× (Genome Base)^1.135</a:t>
                </a:r>
                <a:r>
                  <a:rPr lang="en-GB" b="1"/>
                  <a:t>/ Expected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Years</a:t>
            </a:r>
            <a:r>
              <a:rPr lang="en-GB" baseline="0"/>
              <a:t> Taken vs Genome Base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2"/>
            <c:forward val="46"/>
            <c:dispRSqr val="1"/>
            <c:dispEq val="1"/>
            <c:trendlineLbl>
              <c:layout>
                <c:manualLayout>
                  <c:x val="-0.25589566929133856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Sheet1!$D$8:$D$71</c:f>
              <c:numCache>
                <c:formatCode>General</c:formatCode>
                <c:ptCount val="64"/>
                <c:pt idx="0">
                  <c:v>0</c:v>
                </c:pt>
                <c:pt idx="1">
                  <c:v>31.213799999999999</c:v>
                </c:pt>
                <c:pt idx="2">
                  <c:v>64.922399999999996</c:v>
                </c:pt>
                <c:pt idx="3">
                  <c:v>100.9676</c:v>
                </c:pt>
                <c:pt idx="4">
                  <c:v>137.56460000000001</c:v>
                </c:pt>
                <c:pt idx="5">
                  <c:v>173.49459999999999</c:v>
                </c:pt>
                <c:pt idx="6">
                  <c:v>209.30179999999999</c:v>
                </c:pt>
                <c:pt idx="7">
                  <c:v>242.95519999999999</c:v>
                </c:pt>
                <c:pt idx="8">
                  <c:v>276.77379999999999</c:v>
                </c:pt>
                <c:pt idx="9">
                  <c:v>310.11279999999999</c:v>
                </c:pt>
                <c:pt idx="10">
                  <c:v>341.8596</c:v>
                </c:pt>
                <c:pt idx="11">
                  <c:v>374.14019999999999</c:v>
                </c:pt>
                <c:pt idx="12">
                  <c:v>403.226</c:v>
                </c:pt>
                <c:pt idx="13">
                  <c:v>434.19799999999998</c:v>
                </c:pt>
                <c:pt idx="14">
                  <c:v>463.88299999999998</c:v>
                </c:pt>
                <c:pt idx="15">
                  <c:v>490.52960000000002</c:v>
                </c:pt>
                <c:pt idx="16">
                  <c:v>519.75080000000003</c:v>
                </c:pt>
                <c:pt idx="17">
                  <c:v>547.81780000000003</c:v>
                </c:pt>
                <c:pt idx="18">
                  <c:v>574.12379999999996</c:v>
                </c:pt>
                <c:pt idx="19">
                  <c:v>602.7518</c:v>
                </c:pt>
                <c:pt idx="20">
                  <c:v>628.07140000000004</c:v>
                </c:pt>
                <c:pt idx="21">
                  <c:v>656.08640000000003</c:v>
                </c:pt>
                <c:pt idx="22">
                  <c:v>680.41200000000003</c:v>
                </c:pt>
                <c:pt idx="23">
                  <c:v>710.27380000000005</c:v>
                </c:pt>
                <c:pt idx="24">
                  <c:v>733.32439999999997</c:v>
                </c:pt>
                <c:pt idx="25">
                  <c:v>758.27859999999998</c:v>
                </c:pt>
                <c:pt idx="26">
                  <c:v>786.06100000000004</c:v>
                </c:pt>
                <c:pt idx="27">
                  <c:v>808.99419999999998</c:v>
                </c:pt>
                <c:pt idx="28">
                  <c:v>833.97180000000003</c:v>
                </c:pt>
                <c:pt idx="29">
                  <c:v>861.37459999999999</c:v>
                </c:pt>
                <c:pt idx="30">
                  <c:v>884.81039999999996</c:v>
                </c:pt>
                <c:pt idx="31">
                  <c:v>909.07339999999999</c:v>
                </c:pt>
                <c:pt idx="32">
                  <c:v>931.92060000000004</c:v>
                </c:pt>
                <c:pt idx="33">
                  <c:v>957.42859999999996</c:v>
                </c:pt>
                <c:pt idx="34">
                  <c:v>984.3818</c:v>
                </c:pt>
                <c:pt idx="35">
                  <c:v>1001.9266</c:v>
                </c:pt>
                <c:pt idx="36">
                  <c:v>1029.9857999999999</c:v>
                </c:pt>
                <c:pt idx="37">
                  <c:v>1054.9078</c:v>
                </c:pt>
                <c:pt idx="38">
                  <c:v>1074.6962000000001</c:v>
                </c:pt>
                <c:pt idx="39">
                  <c:v>1101.671</c:v>
                </c:pt>
                <c:pt idx="40">
                  <c:v>1121.1777999999999</c:v>
                </c:pt>
                <c:pt idx="41">
                  <c:v>1147.2686000000001</c:v>
                </c:pt>
                <c:pt idx="42">
                  <c:v>1166.6787999999999</c:v>
                </c:pt>
                <c:pt idx="43">
                  <c:v>1186.6081999999999</c:v>
                </c:pt>
                <c:pt idx="44">
                  <c:v>1213.7023999999999</c:v>
                </c:pt>
                <c:pt idx="45">
                  <c:v>1237.4775999999999</c:v>
                </c:pt>
                <c:pt idx="46">
                  <c:v>1261.8078</c:v>
                </c:pt>
                <c:pt idx="47">
                  <c:v>1287.144</c:v>
                </c:pt>
                <c:pt idx="48">
                  <c:v>1307.1469999999999</c:v>
                </c:pt>
                <c:pt idx="49">
                  <c:v>1332.1984</c:v>
                </c:pt>
                <c:pt idx="50">
                  <c:v>1352.1242</c:v>
                </c:pt>
                <c:pt idx="51">
                  <c:v>1377.9512</c:v>
                </c:pt>
                <c:pt idx="52">
                  <c:v>1400.4694</c:v>
                </c:pt>
                <c:pt idx="53">
                  <c:v>1423.3678</c:v>
                </c:pt>
                <c:pt idx="54">
                  <c:v>1447.6661999999999</c:v>
                </c:pt>
                <c:pt idx="55">
                  <c:v>1468.8366000000001</c:v>
                </c:pt>
                <c:pt idx="56">
                  <c:v>1486.1225999999999</c:v>
                </c:pt>
                <c:pt idx="57">
                  <c:v>1514.2138</c:v>
                </c:pt>
                <c:pt idx="58">
                  <c:v>1526.8978</c:v>
                </c:pt>
                <c:pt idx="59">
                  <c:v>1560.0204000000001</c:v>
                </c:pt>
                <c:pt idx="60">
                  <c:v>1584.7282</c:v>
                </c:pt>
                <c:pt idx="61">
                  <c:v>1613.6938</c:v>
                </c:pt>
                <c:pt idx="62">
                  <c:v>1628.8463999999999</c:v>
                </c:pt>
                <c:pt idx="63">
                  <c:v>1645.9458</c:v>
                </c:pt>
              </c:numCache>
            </c:numRef>
          </c:xVal>
          <c:yVal>
            <c:numRef>
              <c:f>Sheet1!$AP$8:$AP$71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Genome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sz="1400" b="0" i="0" u="none" strike="noStrike" baseline="-25000">
                <a:effectLst/>
              </a:rPr>
              <a:t>10</a:t>
            </a:r>
            <a:r>
              <a:rPr lang="en-GB"/>
              <a:t>(Number of Possible Genomes) vs Years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exp"/>
            <c:backward val="20"/>
            <c:dispRSqr val="1"/>
            <c:dispEq val="1"/>
            <c:trendlineLbl>
              <c:layout>
                <c:manualLayout>
                  <c:x val="-0.17251159230096239"/>
                  <c:y val="7.2594415281423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Sheet1!$AQ$9:$AQ$71</c:f>
              <c:numCache>
                <c:formatCode>General</c:formatCode>
                <c:ptCount val="63"/>
                <c:pt idx="0">
                  <c:v>19.265919722494797</c:v>
                </c:pt>
                <c:pt idx="1">
                  <c:v>30.535760302058396</c:v>
                </c:pt>
                <c:pt idx="2">
                  <c:v>38.531839444989593</c:v>
                </c:pt>
                <c:pt idx="3">
                  <c:v>44.734080277505207</c:v>
                </c:pt>
                <c:pt idx="4">
                  <c:v>49.801680024553193</c:v>
                </c:pt>
                <c:pt idx="5">
                  <c:v>54.086274560912436</c:v>
                </c:pt>
                <c:pt idx="6">
                  <c:v>57.797759167484386</c:v>
                </c:pt>
                <c:pt idx="7">
                  <c:v>61.071520604116792</c:v>
                </c:pt>
                <c:pt idx="8">
                  <c:v>64</c:v>
                </c:pt>
                <c:pt idx="9">
                  <c:v>66.649131850126409</c:v>
                </c:pt>
                <c:pt idx="10">
                  <c:v>69.067599747047993</c:v>
                </c:pt>
                <c:pt idx="11">
                  <c:v>71.29237454763755</c:v>
                </c:pt>
                <c:pt idx="12">
                  <c:v>73.352194283407229</c:v>
                </c:pt>
                <c:pt idx="13">
                  <c:v>75.269840579563606</c:v>
                </c:pt>
                <c:pt idx="14">
                  <c:v>77.063678889979187</c:v>
                </c:pt>
                <c:pt idx="15">
                  <c:v>78.748730968209529</c:v>
                </c:pt>
                <c:pt idx="16">
                  <c:v>80.337440326611585</c:v>
                </c:pt>
                <c:pt idx="17">
                  <c:v>81.840230460981047</c:v>
                </c:pt>
                <c:pt idx="18">
                  <c:v>83.2659197224948</c:v>
                </c:pt>
                <c:pt idx="19">
                  <c:v>84.622034862970835</c:v>
                </c:pt>
                <c:pt idx="20">
                  <c:v>85.915051572621195</c:v>
                </c:pt>
                <c:pt idx="21">
                  <c:v>87.150581505125942</c:v>
                </c:pt>
                <c:pt idx="22">
                  <c:v>88.333519469542779</c:v>
                </c:pt>
                <c:pt idx="23">
                  <c:v>89.468160555010414</c:v>
                </c:pt>
                <c:pt idx="24">
                  <c:v>90.55829427013235</c:v>
                </c:pt>
                <c:pt idx="25">
                  <c:v>91.607280906175191</c:v>
                </c:pt>
                <c:pt idx="26">
                  <c:v>92.618114005902029</c:v>
                </c:pt>
                <c:pt idx="27">
                  <c:v>93.593471865533189</c:v>
                </c:pt>
                <c:pt idx="28">
                  <c:v>94.535760302058392</c:v>
                </c:pt>
                <c:pt idx="29">
                  <c:v>95.447148405393449</c:v>
                </c:pt>
                <c:pt idx="30">
                  <c:v>96.329598612473987</c:v>
                </c:pt>
                <c:pt idx="31">
                  <c:v>97.184892152184801</c:v>
                </c:pt>
                <c:pt idx="32">
                  <c:v>98.014650690704329</c:v>
                </c:pt>
                <c:pt idx="33">
                  <c:v>98.820354838417643</c:v>
                </c:pt>
                <c:pt idx="34">
                  <c:v>99.603360049106385</c:v>
                </c:pt>
                <c:pt idx="35">
                  <c:v>100.36491034028768</c:v>
                </c:pt>
                <c:pt idx="36">
                  <c:v>101.10615018347585</c:v>
                </c:pt>
                <c:pt idx="37">
                  <c:v>101.82813484969594</c:v>
                </c:pt>
                <c:pt idx="38">
                  <c:v>102.53183944498959</c:v>
                </c:pt>
                <c:pt idx="39">
                  <c:v>103.21816683006307</c:v>
                </c:pt>
                <c:pt idx="40">
                  <c:v>103.88795458546564</c:v>
                </c:pt>
                <c:pt idx="41">
                  <c:v>104.54198115709353</c:v>
                </c:pt>
                <c:pt idx="42">
                  <c:v>105.180971295116</c:v>
                </c:pt>
                <c:pt idx="43">
                  <c:v>105.805600881622</c:v>
                </c:pt>
                <c:pt idx="44">
                  <c:v>106.41650122762074</c:v>
                </c:pt>
                <c:pt idx="45">
                  <c:v>107.01426290788592</c:v>
                </c:pt>
                <c:pt idx="46">
                  <c:v>107.59943919203758</c:v>
                </c:pt>
                <c:pt idx="47">
                  <c:v>108.17254912182487</c:v>
                </c:pt>
                <c:pt idx="48">
                  <c:v>108.7340802775052</c:v>
                </c:pt>
                <c:pt idx="49">
                  <c:v>109.28449127026792</c:v>
                </c:pt>
                <c:pt idx="50">
                  <c:v>109.82421399262715</c:v>
                </c:pt>
                <c:pt idx="51">
                  <c:v>110.35365565445051</c:v>
                </c:pt>
                <c:pt idx="52">
                  <c:v>110.87320062866999</c:v>
                </c:pt>
                <c:pt idx="53">
                  <c:v>111.38321212763161</c:v>
                </c:pt>
                <c:pt idx="54">
                  <c:v>111.88403372839683</c:v>
                </c:pt>
                <c:pt idx="55">
                  <c:v>112.37599076303945</c:v>
                </c:pt>
                <c:pt idx="56">
                  <c:v>112.85939158802799</c:v>
                </c:pt>
                <c:pt idx="57">
                  <c:v>113.33452874509723</c:v>
                </c:pt>
                <c:pt idx="58">
                  <c:v>113.80168002455319</c:v>
                </c:pt>
                <c:pt idx="59">
                  <c:v>114.2611094406891</c:v>
                </c:pt>
                <c:pt idx="60">
                  <c:v>114.71306812788825</c:v>
                </c:pt>
                <c:pt idx="61">
                  <c:v>115.15779516502923</c:v>
                </c:pt>
                <c:pt idx="62">
                  <c:v>115.59551833496877</c:v>
                </c:pt>
              </c:numCache>
            </c:numRef>
          </c:xVal>
          <c:yVal>
            <c:numRef>
              <c:f>Sheet1!$AR$9:$AR$71</c:f>
              <c:numCache>
                <c:formatCode>General</c:formatCode>
                <c:ptCount val="63"/>
                <c:pt idx="0">
                  <c:v>31.213799999999999</c:v>
                </c:pt>
                <c:pt idx="1">
                  <c:v>64.922399999999996</c:v>
                </c:pt>
                <c:pt idx="2">
                  <c:v>100.9676</c:v>
                </c:pt>
                <c:pt idx="3">
                  <c:v>137.56460000000001</c:v>
                </c:pt>
                <c:pt idx="4">
                  <c:v>173.49459999999999</c:v>
                </c:pt>
                <c:pt idx="5">
                  <c:v>209.30179999999999</c:v>
                </c:pt>
                <c:pt idx="6">
                  <c:v>242.95519999999999</c:v>
                </c:pt>
                <c:pt idx="7">
                  <c:v>276.77379999999999</c:v>
                </c:pt>
                <c:pt idx="8">
                  <c:v>310.11279999999999</c:v>
                </c:pt>
                <c:pt idx="9">
                  <c:v>341.8596</c:v>
                </c:pt>
                <c:pt idx="10">
                  <c:v>374.14019999999999</c:v>
                </c:pt>
                <c:pt idx="11">
                  <c:v>403.226</c:v>
                </c:pt>
                <c:pt idx="12">
                  <c:v>434.19799999999998</c:v>
                </c:pt>
                <c:pt idx="13">
                  <c:v>463.88299999999998</c:v>
                </c:pt>
                <c:pt idx="14">
                  <c:v>490.52960000000002</c:v>
                </c:pt>
                <c:pt idx="15">
                  <c:v>519.75080000000003</c:v>
                </c:pt>
                <c:pt idx="16">
                  <c:v>547.81780000000003</c:v>
                </c:pt>
                <c:pt idx="17">
                  <c:v>574.12379999999996</c:v>
                </c:pt>
                <c:pt idx="18">
                  <c:v>602.7518</c:v>
                </c:pt>
                <c:pt idx="19">
                  <c:v>628.07140000000004</c:v>
                </c:pt>
                <c:pt idx="20">
                  <c:v>656.08640000000003</c:v>
                </c:pt>
                <c:pt idx="21">
                  <c:v>680.41200000000003</c:v>
                </c:pt>
                <c:pt idx="22">
                  <c:v>710.27380000000005</c:v>
                </c:pt>
                <c:pt idx="23">
                  <c:v>733.32439999999997</c:v>
                </c:pt>
                <c:pt idx="24">
                  <c:v>758.27859999999998</c:v>
                </c:pt>
                <c:pt idx="25">
                  <c:v>786.06100000000004</c:v>
                </c:pt>
                <c:pt idx="26">
                  <c:v>808.99419999999998</c:v>
                </c:pt>
                <c:pt idx="27">
                  <c:v>833.97180000000003</c:v>
                </c:pt>
                <c:pt idx="28">
                  <c:v>861.37459999999999</c:v>
                </c:pt>
                <c:pt idx="29">
                  <c:v>884.81039999999996</c:v>
                </c:pt>
                <c:pt idx="30">
                  <c:v>909.07339999999999</c:v>
                </c:pt>
                <c:pt idx="31">
                  <c:v>931.92060000000004</c:v>
                </c:pt>
                <c:pt idx="32">
                  <c:v>957.42859999999996</c:v>
                </c:pt>
                <c:pt idx="33">
                  <c:v>984.3818</c:v>
                </c:pt>
                <c:pt idx="34">
                  <c:v>1001.9266</c:v>
                </c:pt>
                <c:pt idx="35">
                  <c:v>1029.9857999999999</c:v>
                </c:pt>
                <c:pt idx="36">
                  <c:v>1054.9078</c:v>
                </c:pt>
                <c:pt idx="37">
                  <c:v>1074.6962000000001</c:v>
                </c:pt>
                <c:pt idx="38">
                  <c:v>1101.671</c:v>
                </c:pt>
                <c:pt idx="39">
                  <c:v>1121.1777999999999</c:v>
                </c:pt>
                <c:pt idx="40">
                  <c:v>1147.2686000000001</c:v>
                </c:pt>
                <c:pt idx="41">
                  <c:v>1166.6787999999999</c:v>
                </c:pt>
                <c:pt idx="42">
                  <c:v>1186.6081999999999</c:v>
                </c:pt>
                <c:pt idx="43">
                  <c:v>1213.7023999999999</c:v>
                </c:pt>
                <c:pt idx="44">
                  <c:v>1237.4775999999999</c:v>
                </c:pt>
                <c:pt idx="45">
                  <c:v>1261.8078</c:v>
                </c:pt>
                <c:pt idx="46">
                  <c:v>1287.144</c:v>
                </c:pt>
                <c:pt idx="47">
                  <c:v>1307.1469999999999</c:v>
                </c:pt>
                <c:pt idx="48">
                  <c:v>1332.1984</c:v>
                </c:pt>
                <c:pt idx="49">
                  <c:v>1352.1242</c:v>
                </c:pt>
                <c:pt idx="50">
                  <c:v>1377.9512</c:v>
                </c:pt>
                <c:pt idx="51">
                  <c:v>1400.4694</c:v>
                </c:pt>
                <c:pt idx="52">
                  <c:v>1423.3678</c:v>
                </c:pt>
                <c:pt idx="53">
                  <c:v>1447.6661999999999</c:v>
                </c:pt>
                <c:pt idx="54">
                  <c:v>1468.8366000000001</c:v>
                </c:pt>
                <c:pt idx="55">
                  <c:v>1486.1225999999999</c:v>
                </c:pt>
                <c:pt idx="56">
                  <c:v>1514.2138</c:v>
                </c:pt>
                <c:pt idx="57">
                  <c:v>1526.8978</c:v>
                </c:pt>
                <c:pt idx="58">
                  <c:v>1560.0204000000001</c:v>
                </c:pt>
                <c:pt idx="59">
                  <c:v>1584.7282</c:v>
                </c:pt>
                <c:pt idx="60">
                  <c:v>1613.6938</c:v>
                </c:pt>
                <c:pt idx="61">
                  <c:v>1628.8463999999999</c:v>
                </c:pt>
                <c:pt idx="62">
                  <c:v>1645.9458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log</a:t>
                </a:r>
                <a:r>
                  <a:rPr lang="en-GB" sz="1000" b="1" i="0" u="none" strike="noStrike" baseline="-25000">
                    <a:effectLst/>
                  </a:rPr>
                  <a:t>10</a:t>
                </a:r>
                <a:r>
                  <a:rPr lang="en-GB" sz="1000" b="1" i="0" u="none" strike="noStrike" baseline="0">
                    <a:effectLst/>
                  </a:rPr>
                  <a:t>(Number of Possible Genomes)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1/u vs Years Taken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891666666666667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Sheet1!$AS$8:$AS$70</c:f>
              <c:numCache>
                <c:formatCode>General</c:formatCode>
                <c:ptCount val="63"/>
                <c:pt idx="0">
                  <c:v>1.5873015873015872E-2</c:v>
                </c:pt>
                <c:pt idx="1">
                  <c:v>1.6129032258064516E-2</c:v>
                </c:pt>
                <c:pt idx="2">
                  <c:v>1.6393442622950821E-2</c:v>
                </c:pt>
                <c:pt idx="3">
                  <c:v>1.6666666666666666E-2</c:v>
                </c:pt>
                <c:pt idx="4">
                  <c:v>1.6949152542372881E-2</c:v>
                </c:pt>
                <c:pt idx="5">
                  <c:v>1.7241379310344827E-2</c:v>
                </c:pt>
                <c:pt idx="6">
                  <c:v>1.7543859649122806E-2</c:v>
                </c:pt>
                <c:pt idx="7">
                  <c:v>1.7857142857142856E-2</c:v>
                </c:pt>
                <c:pt idx="8">
                  <c:v>1.8181818181818181E-2</c:v>
                </c:pt>
                <c:pt idx="9">
                  <c:v>1.8518518518518517E-2</c:v>
                </c:pt>
                <c:pt idx="10">
                  <c:v>1.8867924528301886E-2</c:v>
                </c:pt>
                <c:pt idx="11">
                  <c:v>1.9230769230769232E-2</c:v>
                </c:pt>
                <c:pt idx="12">
                  <c:v>1.9607843137254902E-2</c:v>
                </c:pt>
                <c:pt idx="13">
                  <c:v>0.02</c:v>
                </c:pt>
                <c:pt idx="14">
                  <c:v>2.0408163265306121E-2</c:v>
                </c:pt>
                <c:pt idx="15">
                  <c:v>2.0833333333333332E-2</c:v>
                </c:pt>
                <c:pt idx="16">
                  <c:v>2.1276595744680851E-2</c:v>
                </c:pt>
                <c:pt idx="17">
                  <c:v>2.1739130434782608E-2</c:v>
                </c:pt>
                <c:pt idx="18">
                  <c:v>2.2222222222222223E-2</c:v>
                </c:pt>
                <c:pt idx="19">
                  <c:v>2.2727272727272728E-2</c:v>
                </c:pt>
                <c:pt idx="20">
                  <c:v>2.3255813953488372E-2</c:v>
                </c:pt>
                <c:pt idx="21">
                  <c:v>2.3809523809523808E-2</c:v>
                </c:pt>
                <c:pt idx="22">
                  <c:v>2.4390243902439025E-2</c:v>
                </c:pt>
                <c:pt idx="23">
                  <c:v>2.5000000000000001E-2</c:v>
                </c:pt>
                <c:pt idx="24">
                  <c:v>2.564102564102564E-2</c:v>
                </c:pt>
                <c:pt idx="25">
                  <c:v>2.6315789473684209E-2</c:v>
                </c:pt>
                <c:pt idx="26">
                  <c:v>2.7027027027027029E-2</c:v>
                </c:pt>
                <c:pt idx="27">
                  <c:v>2.7777777777777776E-2</c:v>
                </c:pt>
                <c:pt idx="28">
                  <c:v>2.8571428571428571E-2</c:v>
                </c:pt>
                <c:pt idx="29">
                  <c:v>2.9411764705882353E-2</c:v>
                </c:pt>
                <c:pt idx="30">
                  <c:v>3.0303030303030304E-2</c:v>
                </c:pt>
                <c:pt idx="31">
                  <c:v>3.125E-2</c:v>
                </c:pt>
                <c:pt idx="32">
                  <c:v>3.2258064516129031E-2</c:v>
                </c:pt>
                <c:pt idx="33">
                  <c:v>3.3333333333333333E-2</c:v>
                </c:pt>
                <c:pt idx="34">
                  <c:v>3.4482758620689655E-2</c:v>
                </c:pt>
                <c:pt idx="35">
                  <c:v>3.5714285714285712E-2</c:v>
                </c:pt>
                <c:pt idx="36">
                  <c:v>3.7037037037037035E-2</c:v>
                </c:pt>
                <c:pt idx="37">
                  <c:v>3.8461538461538464E-2</c:v>
                </c:pt>
                <c:pt idx="38">
                  <c:v>0.04</c:v>
                </c:pt>
                <c:pt idx="39">
                  <c:v>4.1666666666666664E-2</c:v>
                </c:pt>
                <c:pt idx="40">
                  <c:v>4.3478260869565216E-2</c:v>
                </c:pt>
                <c:pt idx="41">
                  <c:v>4.5454545454545456E-2</c:v>
                </c:pt>
                <c:pt idx="42">
                  <c:v>4.7619047619047616E-2</c:v>
                </c:pt>
                <c:pt idx="43">
                  <c:v>0.05</c:v>
                </c:pt>
                <c:pt idx="44">
                  <c:v>5.2631578947368418E-2</c:v>
                </c:pt>
                <c:pt idx="45">
                  <c:v>5.5555555555555552E-2</c:v>
                </c:pt>
                <c:pt idx="46">
                  <c:v>5.8823529411764705E-2</c:v>
                </c:pt>
                <c:pt idx="47">
                  <c:v>6.25E-2</c:v>
                </c:pt>
                <c:pt idx="48">
                  <c:v>6.6666666666666666E-2</c:v>
                </c:pt>
                <c:pt idx="49">
                  <c:v>7.1428571428571425E-2</c:v>
                </c:pt>
                <c:pt idx="50">
                  <c:v>7.6923076923076927E-2</c:v>
                </c:pt>
                <c:pt idx="51">
                  <c:v>8.3333333333333329E-2</c:v>
                </c:pt>
                <c:pt idx="52">
                  <c:v>9.0909090909090912E-2</c:v>
                </c:pt>
                <c:pt idx="53">
                  <c:v>0.1</c:v>
                </c:pt>
                <c:pt idx="54">
                  <c:v>0.1111111111111111</c:v>
                </c:pt>
                <c:pt idx="55">
                  <c:v>0.125</c:v>
                </c:pt>
                <c:pt idx="56">
                  <c:v>0.14285714285714285</c:v>
                </c:pt>
                <c:pt idx="57">
                  <c:v>0.16666666666666666</c:v>
                </c:pt>
                <c:pt idx="58">
                  <c:v>0.2</c:v>
                </c:pt>
                <c:pt idx="59">
                  <c:v>0.25</c:v>
                </c:pt>
                <c:pt idx="60">
                  <c:v>0.33333333333333331</c:v>
                </c:pt>
                <c:pt idx="61">
                  <c:v>0.5</c:v>
                </c:pt>
                <c:pt idx="62">
                  <c:v>1</c:v>
                </c:pt>
              </c:numCache>
            </c:numRef>
          </c:xVal>
          <c:yVal>
            <c:numRef>
              <c:f>Sheet1!$AT$8:$AT$70</c:f>
              <c:numCache>
                <c:formatCode>General</c:formatCode>
                <c:ptCount val="63"/>
                <c:pt idx="0">
                  <c:v>0</c:v>
                </c:pt>
                <c:pt idx="1">
                  <c:v>7.7999999999999996E-3</c:v>
                </c:pt>
                <c:pt idx="2">
                  <c:v>4.7600000000000003E-2</c:v>
                </c:pt>
                <c:pt idx="3">
                  <c:v>0.19800000000000001</c:v>
                </c:pt>
                <c:pt idx="4">
                  <c:v>0.55500000000000005</c:v>
                </c:pt>
                <c:pt idx="5">
                  <c:v>1.3004</c:v>
                </c:pt>
                <c:pt idx="6">
                  <c:v>2.4011999999999998</c:v>
                </c:pt>
                <c:pt idx="7">
                  <c:v>3.7048000000000001</c:v>
                </c:pt>
                <c:pt idx="8">
                  <c:v>5.5246000000000004</c:v>
                </c:pt>
                <c:pt idx="9">
                  <c:v>7.5629999999999997</c:v>
                </c:pt>
                <c:pt idx="10">
                  <c:v>9.6245999999999992</c:v>
                </c:pt>
                <c:pt idx="11">
                  <c:v>11.5288</c:v>
                </c:pt>
                <c:pt idx="12">
                  <c:v>13.539</c:v>
                </c:pt>
                <c:pt idx="13">
                  <c:v>15.134</c:v>
                </c:pt>
                <c:pt idx="14">
                  <c:v>16.6328</c:v>
                </c:pt>
                <c:pt idx="15">
                  <c:v>17.939599999999999</c:v>
                </c:pt>
                <c:pt idx="16">
                  <c:v>19.628799999999998</c:v>
                </c:pt>
                <c:pt idx="17">
                  <c:v>21.270199999999999</c:v>
                </c:pt>
                <c:pt idx="18">
                  <c:v>22.8568</c:v>
                </c:pt>
                <c:pt idx="19">
                  <c:v>24.8888</c:v>
                </c:pt>
                <c:pt idx="20">
                  <c:v>26.679600000000001</c:v>
                </c:pt>
                <c:pt idx="21">
                  <c:v>28.667400000000001</c:v>
                </c:pt>
                <c:pt idx="22">
                  <c:v>30.771999999999998</c:v>
                </c:pt>
                <c:pt idx="23">
                  <c:v>33.055399999999999</c:v>
                </c:pt>
                <c:pt idx="24">
                  <c:v>35.379399999999997</c:v>
                </c:pt>
                <c:pt idx="25">
                  <c:v>37.963200000000001</c:v>
                </c:pt>
                <c:pt idx="26">
                  <c:v>40.138199999999998</c:v>
                </c:pt>
                <c:pt idx="27">
                  <c:v>42.100200000000001</c:v>
                </c:pt>
                <c:pt idx="28">
                  <c:v>44.459200000000003</c:v>
                </c:pt>
                <c:pt idx="29">
                  <c:v>46.606400000000001</c:v>
                </c:pt>
                <c:pt idx="30">
                  <c:v>49.144799999999996</c:v>
                </c:pt>
                <c:pt idx="31">
                  <c:v>51.787799999999997</c:v>
                </c:pt>
                <c:pt idx="32">
                  <c:v>54.812600000000003</c:v>
                </c:pt>
                <c:pt idx="33">
                  <c:v>57.470799999999997</c:v>
                </c:pt>
                <c:pt idx="34">
                  <c:v>60.8384</c:v>
                </c:pt>
                <c:pt idx="35">
                  <c:v>64.203199999999995</c:v>
                </c:pt>
                <c:pt idx="36">
                  <c:v>67.996600000000001</c:v>
                </c:pt>
                <c:pt idx="37">
                  <c:v>72.105999999999995</c:v>
                </c:pt>
                <c:pt idx="38">
                  <c:v>76.173199999999994</c:v>
                </c:pt>
                <c:pt idx="39">
                  <c:v>79.980800000000002</c:v>
                </c:pt>
                <c:pt idx="40">
                  <c:v>84.048599999999993</c:v>
                </c:pt>
                <c:pt idx="41">
                  <c:v>88.0304</c:v>
                </c:pt>
                <c:pt idx="42">
                  <c:v>92.671400000000006</c:v>
                </c:pt>
                <c:pt idx="43">
                  <c:v>97.828400000000002</c:v>
                </c:pt>
                <c:pt idx="44">
                  <c:v>103.0108</c:v>
                </c:pt>
                <c:pt idx="45">
                  <c:v>108.7736</c:v>
                </c:pt>
                <c:pt idx="46">
                  <c:v>115.2406</c:v>
                </c:pt>
                <c:pt idx="47">
                  <c:v>121.9684</c:v>
                </c:pt>
                <c:pt idx="48">
                  <c:v>129.71539999999999</c:v>
                </c:pt>
                <c:pt idx="49">
                  <c:v>138.63579999999999</c:v>
                </c:pt>
                <c:pt idx="50">
                  <c:v>147.20419999999999</c:v>
                </c:pt>
                <c:pt idx="51">
                  <c:v>157.88079999999999</c:v>
                </c:pt>
                <c:pt idx="52">
                  <c:v>167.88120000000001</c:v>
                </c:pt>
                <c:pt idx="53">
                  <c:v>177.7878</c:v>
                </c:pt>
                <c:pt idx="54">
                  <c:v>190.34299999999999</c:v>
                </c:pt>
                <c:pt idx="55">
                  <c:v>203.7602</c:v>
                </c:pt>
                <c:pt idx="56">
                  <c:v>218.32579999999999</c:v>
                </c:pt>
                <c:pt idx="57">
                  <c:v>236.3074</c:v>
                </c:pt>
                <c:pt idx="58">
                  <c:v>255.8442</c:v>
                </c:pt>
                <c:pt idx="59">
                  <c:v>280.71559999999999</c:v>
                </c:pt>
                <c:pt idx="60">
                  <c:v>310.39800000000002</c:v>
                </c:pt>
                <c:pt idx="61">
                  <c:v>347.24119999999999</c:v>
                </c:pt>
                <c:pt idx="62">
                  <c:v>394.5754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Reciprocal of Number of Unfit Bases </a:t>
                </a:r>
                <a:r>
                  <a:rPr lang="en-GB" b="1" baseline="0"/>
                  <a:t>[=1/(64-Target Fitness)]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Chance Per Base vs Years Taken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Sheet1!$O$15:$O$135</c:f>
              <c:numCache>
                <c:formatCode>General</c:formatCode>
                <c:ptCount val="121"/>
                <c:pt idx="0">
                  <c:v>0.125</c:v>
                </c:pt>
                <c:pt idx="1">
                  <c:v>0.1111111111111111</c:v>
                </c:pt>
                <c:pt idx="2">
                  <c:v>0.1</c:v>
                </c:pt>
                <c:pt idx="3">
                  <c:v>9.0909090909090912E-2</c:v>
                </c:pt>
                <c:pt idx="4">
                  <c:v>8.3333333333333329E-2</c:v>
                </c:pt>
                <c:pt idx="5">
                  <c:v>7.6923076923076927E-2</c:v>
                </c:pt>
                <c:pt idx="6">
                  <c:v>7.1428571428571425E-2</c:v>
                </c:pt>
                <c:pt idx="7">
                  <c:v>6.6666666666666666E-2</c:v>
                </c:pt>
                <c:pt idx="8">
                  <c:v>6.25E-2</c:v>
                </c:pt>
                <c:pt idx="9">
                  <c:v>5.8823529411764705E-2</c:v>
                </c:pt>
                <c:pt idx="10">
                  <c:v>5.5555555555555552E-2</c:v>
                </c:pt>
                <c:pt idx="11">
                  <c:v>5.2631578947368418E-2</c:v>
                </c:pt>
                <c:pt idx="12">
                  <c:v>0.05</c:v>
                </c:pt>
                <c:pt idx="13">
                  <c:v>4.7619047619047616E-2</c:v>
                </c:pt>
                <c:pt idx="14">
                  <c:v>4.5454545454545456E-2</c:v>
                </c:pt>
                <c:pt idx="15">
                  <c:v>4.3478260869565216E-2</c:v>
                </c:pt>
                <c:pt idx="16">
                  <c:v>4.1666666666666664E-2</c:v>
                </c:pt>
                <c:pt idx="17">
                  <c:v>0.04</c:v>
                </c:pt>
                <c:pt idx="18">
                  <c:v>3.8461538461538464E-2</c:v>
                </c:pt>
                <c:pt idx="19">
                  <c:v>3.7037037037037035E-2</c:v>
                </c:pt>
                <c:pt idx="20">
                  <c:v>3.5714285714285712E-2</c:v>
                </c:pt>
                <c:pt idx="21">
                  <c:v>3.4482758620689655E-2</c:v>
                </c:pt>
                <c:pt idx="22">
                  <c:v>3.3333333333333333E-2</c:v>
                </c:pt>
                <c:pt idx="23">
                  <c:v>3.2258064516129031E-2</c:v>
                </c:pt>
                <c:pt idx="24">
                  <c:v>3.125E-2</c:v>
                </c:pt>
                <c:pt idx="25">
                  <c:v>3.0303030303030304E-2</c:v>
                </c:pt>
                <c:pt idx="26">
                  <c:v>2.9411764705882353E-2</c:v>
                </c:pt>
                <c:pt idx="27">
                  <c:v>2.8571428571428571E-2</c:v>
                </c:pt>
                <c:pt idx="28">
                  <c:v>2.7777777777777776E-2</c:v>
                </c:pt>
                <c:pt idx="29">
                  <c:v>2.7027027027027029E-2</c:v>
                </c:pt>
                <c:pt idx="30">
                  <c:v>2.6315789473684209E-2</c:v>
                </c:pt>
                <c:pt idx="31">
                  <c:v>2.564102564102564E-2</c:v>
                </c:pt>
                <c:pt idx="32">
                  <c:v>2.5000000000000001E-2</c:v>
                </c:pt>
                <c:pt idx="33">
                  <c:v>2.4390243902439025E-2</c:v>
                </c:pt>
                <c:pt idx="34">
                  <c:v>2.3809523809523808E-2</c:v>
                </c:pt>
                <c:pt idx="35">
                  <c:v>2.3255813953488372E-2</c:v>
                </c:pt>
                <c:pt idx="36">
                  <c:v>2.2727272727272728E-2</c:v>
                </c:pt>
                <c:pt idx="37">
                  <c:v>2.2222222222222223E-2</c:v>
                </c:pt>
                <c:pt idx="38">
                  <c:v>2.1739130434782608E-2</c:v>
                </c:pt>
                <c:pt idx="39">
                  <c:v>2.1276595744680851E-2</c:v>
                </c:pt>
                <c:pt idx="40">
                  <c:v>2.0833333333333332E-2</c:v>
                </c:pt>
                <c:pt idx="41">
                  <c:v>2.0408163265306121E-2</c:v>
                </c:pt>
                <c:pt idx="42">
                  <c:v>0.02</c:v>
                </c:pt>
                <c:pt idx="43">
                  <c:v>1.9607843137254902E-2</c:v>
                </c:pt>
                <c:pt idx="44">
                  <c:v>1.9230769230769232E-2</c:v>
                </c:pt>
                <c:pt idx="45">
                  <c:v>1.8867924528301886E-2</c:v>
                </c:pt>
                <c:pt idx="46">
                  <c:v>1.8518518518518517E-2</c:v>
                </c:pt>
                <c:pt idx="47">
                  <c:v>1.8181818181818181E-2</c:v>
                </c:pt>
                <c:pt idx="48">
                  <c:v>1.7857142857142856E-2</c:v>
                </c:pt>
                <c:pt idx="49">
                  <c:v>1.7543859649122806E-2</c:v>
                </c:pt>
                <c:pt idx="50">
                  <c:v>1.7241379310344827E-2</c:v>
                </c:pt>
                <c:pt idx="51">
                  <c:v>1.6949152542372881E-2</c:v>
                </c:pt>
                <c:pt idx="52">
                  <c:v>1.6666666666666666E-2</c:v>
                </c:pt>
                <c:pt idx="53">
                  <c:v>1.6393442622950821E-2</c:v>
                </c:pt>
                <c:pt idx="54">
                  <c:v>1.6129032258064516E-2</c:v>
                </c:pt>
                <c:pt idx="55">
                  <c:v>1.5873015873015872E-2</c:v>
                </c:pt>
                <c:pt idx="56">
                  <c:v>1.5625E-2</c:v>
                </c:pt>
                <c:pt idx="57">
                  <c:v>1.5384615384615385E-2</c:v>
                </c:pt>
                <c:pt idx="58">
                  <c:v>1.5151515151515152E-2</c:v>
                </c:pt>
                <c:pt idx="59">
                  <c:v>1.4925373134328358E-2</c:v>
                </c:pt>
                <c:pt idx="60">
                  <c:v>1.4705882352941176E-2</c:v>
                </c:pt>
                <c:pt idx="61">
                  <c:v>1.4492753623188406E-2</c:v>
                </c:pt>
                <c:pt idx="62">
                  <c:v>1.4285714285714285E-2</c:v>
                </c:pt>
                <c:pt idx="63">
                  <c:v>1.4084507042253521E-2</c:v>
                </c:pt>
                <c:pt idx="64">
                  <c:v>1.3888888888888888E-2</c:v>
                </c:pt>
                <c:pt idx="65">
                  <c:v>1.3698630136986301E-2</c:v>
                </c:pt>
                <c:pt idx="66">
                  <c:v>1.3513513513513514E-2</c:v>
                </c:pt>
                <c:pt idx="67">
                  <c:v>1.3333333333333334E-2</c:v>
                </c:pt>
                <c:pt idx="68">
                  <c:v>1.3157894736842105E-2</c:v>
                </c:pt>
                <c:pt idx="69">
                  <c:v>1.2987012987012988E-2</c:v>
                </c:pt>
                <c:pt idx="70">
                  <c:v>1.282051282051282E-2</c:v>
                </c:pt>
                <c:pt idx="71">
                  <c:v>1.2658227848101266E-2</c:v>
                </c:pt>
                <c:pt idx="72">
                  <c:v>1.2500000000000001E-2</c:v>
                </c:pt>
                <c:pt idx="73">
                  <c:v>1.2345679012345678E-2</c:v>
                </c:pt>
                <c:pt idx="74">
                  <c:v>1.2195121951219513E-2</c:v>
                </c:pt>
                <c:pt idx="75">
                  <c:v>1.2048192771084338E-2</c:v>
                </c:pt>
                <c:pt idx="76">
                  <c:v>1.1904761904761904E-2</c:v>
                </c:pt>
                <c:pt idx="77">
                  <c:v>1.1764705882352941E-2</c:v>
                </c:pt>
                <c:pt idx="78">
                  <c:v>1.1627906976744186E-2</c:v>
                </c:pt>
                <c:pt idx="79">
                  <c:v>1.1494252873563218E-2</c:v>
                </c:pt>
                <c:pt idx="80">
                  <c:v>1.1363636363636364E-2</c:v>
                </c:pt>
                <c:pt idx="81">
                  <c:v>1.1235955056179775E-2</c:v>
                </c:pt>
                <c:pt idx="82">
                  <c:v>1.1111111111111112E-2</c:v>
                </c:pt>
                <c:pt idx="83">
                  <c:v>1.098901098901099E-2</c:v>
                </c:pt>
                <c:pt idx="84">
                  <c:v>1.0869565217391304E-2</c:v>
                </c:pt>
                <c:pt idx="85">
                  <c:v>1.0752688172043012E-2</c:v>
                </c:pt>
                <c:pt idx="86">
                  <c:v>1.0638297872340425E-2</c:v>
                </c:pt>
                <c:pt idx="87">
                  <c:v>1.0526315789473684E-2</c:v>
                </c:pt>
                <c:pt idx="88">
                  <c:v>1.0416666666666666E-2</c:v>
                </c:pt>
                <c:pt idx="89">
                  <c:v>1.0309278350515464E-2</c:v>
                </c:pt>
                <c:pt idx="90">
                  <c:v>1.020408163265306E-2</c:v>
                </c:pt>
                <c:pt idx="91">
                  <c:v>1.0101010101010102E-2</c:v>
                </c:pt>
                <c:pt idx="92">
                  <c:v>0.01</c:v>
                </c:pt>
                <c:pt idx="93">
                  <c:v>9.9009900990099011E-3</c:v>
                </c:pt>
                <c:pt idx="94">
                  <c:v>9.8039215686274508E-3</c:v>
                </c:pt>
                <c:pt idx="95">
                  <c:v>9.7087378640776691E-3</c:v>
                </c:pt>
                <c:pt idx="96">
                  <c:v>9.6153846153846159E-3</c:v>
                </c:pt>
                <c:pt idx="97">
                  <c:v>9.5238095238095247E-3</c:v>
                </c:pt>
                <c:pt idx="98">
                  <c:v>9.433962264150943E-3</c:v>
                </c:pt>
                <c:pt idx="99">
                  <c:v>9.3457943925233638E-3</c:v>
                </c:pt>
                <c:pt idx="100">
                  <c:v>9.2592592592592587E-3</c:v>
                </c:pt>
                <c:pt idx="101">
                  <c:v>9.1743119266055051E-3</c:v>
                </c:pt>
                <c:pt idx="102">
                  <c:v>9.0909090909090905E-3</c:v>
                </c:pt>
                <c:pt idx="103">
                  <c:v>9.0090090090090089E-3</c:v>
                </c:pt>
                <c:pt idx="104">
                  <c:v>8.9285714285714281E-3</c:v>
                </c:pt>
                <c:pt idx="105">
                  <c:v>8.8495575221238937E-3</c:v>
                </c:pt>
                <c:pt idx="106">
                  <c:v>8.771929824561403E-3</c:v>
                </c:pt>
                <c:pt idx="107">
                  <c:v>8.6956521739130436E-3</c:v>
                </c:pt>
                <c:pt idx="108">
                  <c:v>8.6206896551724137E-3</c:v>
                </c:pt>
                <c:pt idx="109">
                  <c:v>8.5470085470085479E-3</c:v>
                </c:pt>
                <c:pt idx="110">
                  <c:v>8.4745762711864406E-3</c:v>
                </c:pt>
                <c:pt idx="111">
                  <c:v>8.4033613445378148E-3</c:v>
                </c:pt>
                <c:pt idx="112">
                  <c:v>8.3333333333333332E-3</c:v>
                </c:pt>
                <c:pt idx="113">
                  <c:v>8.2644628099173556E-3</c:v>
                </c:pt>
                <c:pt idx="114">
                  <c:v>8.1967213114754103E-3</c:v>
                </c:pt>
                <c:pt idx="115">
                  <c:v>8.130081300813009E-3</c:v>
                </c:pt>
                <c:pt idx="116">
                  <c:v>8.0645161290322578E-3</c:v>
                </c:pt>
                <c:pt idx="117">
                  <c:v>8.0000000000000002E-3</c:v>
                </c:pt>
                <c:pt idx="118">
                  <c:v>7.9365079365079361E-3</c:v>
                </c:pt>
                <c:pt idx="119">
                  <c:v>7.874015748031496E-3</c:v>
                </c:pt>
                <c:pt idx="120">
                  <c:v>7.8125E-3</c:v>
                </c:pt>
              </c:numCache>
            </c:numRef>
          </c:xVal>
          <c:yVal>
            <c:numRef>
              <c:f>Sheet1!$P$15:$P$135</c:f>
              <c:numCache>
                <c:formatCode>General</c:formatCode>
                <c:ptCount val="121"/>
                <c:pt idx="0">
                  <c:v>2908.5273999999999</c:v>
                </c:pt>
                <c:pt idx="1">
                  <c:v>1618.1569999999999</c:v>
                </c:pt>
                <c:pt idx="2">
                  <c:v>1045.4760000000001</c:v>
                </c:pt>
                <c:pt idx="3">
                  <c:v>745.82640000000004</c:v>
                </c:pt>
                <c:pt idx="4">
                  <c:v>575.65440000000001</c:v>
                </c:pt>
                <c:pt idx="5">
                  <c:v>467.23680000000002</c:v>
                </c:pt>
                <c:pt idx="6">
                  <c:v>396.72</c:v>
                </c:pt>
                <c:pt idx="7">
                  <c:v>345.28840000000002</c:v>
                </c:pt>
                <c:pt idx="8">
                  <c:v>309.95</c:v>
                </c:pt>
                <c:pt idx="9">
                  <c:v>283.82220000000001</c:v>
                </c:pt>
                <c:pt idx="10">
                  <c:v>263.33640000000003</c:v>
                </c:pt>
                <c:pt idx="11">
                  <c:v>246.99940000000001</c:v>
                </c:pt>
                <c:pt idx="12">
                  <c:v>234.81559999999999</c:v>
                </c:pt>
                <c:pt idx="13">
                  <c:v>224.26820000000001</c:v>
                </c:pt>
                <c:pt idx="14">
                  <c:v>216.13640000000001</c:v>
                </c:pt>
                <c:pt idx="15">
                  <c:v>209.685</c:v>
                </c:pt>
                <c:pt idx="16">
                  <c:v>203.8244</c:v>
                </c:pt>
                <c:pt idx="17">
                  <c:v>199.49420000000001</c:v>
                </c:pt>
                <c:pt idx="18">
                  <c:v>195.05600000000001</c:v>
                </c:pt>
                <c:pt idx="19">
                  <c:v>191.58959999999999</c:v>
                </c:pt>
                <c:pt idx="20">
                  <c:v>189.06739999999999</c:v>
                </c:pt>
                <c:pt idx="21">
                  <c:v>186.3</c:v>
                </c:pt>
                <c:pt idx="22">
                  <c:v>184.48099999999999</c:v>
                </c:pt>
                <c:pt idx="23">
                  <c:v>182.81020000000001</c:v>
                </c:pt>
                <c:pt idx="24">
                  <c:v>181.54339999999999</c:v>
                </c:pt>
                <c:pt idx="25">
                  <c:v>179.9162</c:v>
                </c:pt>
                <c:pt idx="26">
                  <c:v>179.56979999999999</c:v>
                </c:pt>
                <c:pt idx="27">
                  <c:v>178.535</c:v>
                </c:pt>
                <c:pt idx="28">
                  <c:v>178.19040000000001</c:v>
                </c:pt>
                <c:pt idx="29">
                  <c:v>177.1652</c:v>
                </c:pt>
                <c:pt idx="30">
                  <c:v>177.07579999999999</c:v>
                </c:pt>
                <c:pt idx="31">
                  <c:v>177.37860000000001</c:v>
                </c:pt>
                <c:pt idx="32">
                  <c:v>176.50139999999999</c:v>
                </c:pt>
                <c:pt idx="33">
                  <c:v>176.23060000000001</c:v>
                </c:pt>
                <c:pt idx="34">
                  <c:v>176.1876</c:v>
                </c:pt>
                <c:pt idx="35">
                  <c:v>175.99359999999999</c:v>
                </c:pt>
                <c:pt idx="36">
                  <c:v>176.1746</c:v>
                </c:pt>
                <c:pt idx="37">
                  <c:v>176.43119999999999</c:v>
                </c:pt>
                <c:pt idx="38">
                  <c:v>176.6712</c:v>
                </c:pt>
                <c:pt idx="39">
                  <c:v>177.50819999999999</c:v>
                </c:pt>
                <c:pt idx="40">
                  <c:v>177.26779999999999</c:v>
                </c:pt>
                <c:pt idx="41">
                  <c:v>177.66</c:v>
                </c:pt>
                <c:pt idx="42">
                  <c:v>177.70060000000001</c:v>
                </c:pt>
                <c:pt idx="43">
                  <c:v>178.21420000000001</c:v>
                </c:pt>
                <c:pt idx="44">
                  <c:v>178.48439999999999</c:v>
                </c:pt>
                <c:pt idx="45">
                  <c:v>179.6754</c:v>
                </c:pt>
                <c:pt idx="46">
                  <c:v>179.85040000000001</c:v>
                </c:pt>
                <c:pt idx="47">
                  <c:v>179.61920000000001</c:v>
                </c:pt>
                <c:pt idx="48">
                  <c:v>180.57060000000001</c:v>
                </c:pt>
                <c:pt idx="49">
                  <c:v>181.2072</c:v>
                </c:pt>
                <c:pt idx="50">
                  <c:v>181.47919999999999</c:v>
                </c:pt>
                <c:pt idx="51">
                  <c:v>182.02260000000001</c:v>
                </c:pt>
                <c:pt idx="52">
                  <c:v>182.71279999999999</c:v>
                </c:pt>
                <c:pt idx="53">
                  <c:v>183.41079999999999</c:v>
                </c:pt>
                <c:pt idx="54">
                  <c:v>184.21440000000001</c:v>
                </c:pt>
                <c:pt idx="55">
                  <c:v>184.34</c:v>
                </c:pt>
                <c:pt idx="56">
                  <c:v>185.07980000000001</c:v>
                </c:pt>
                <c:pt idx="57">
                  <c:v>185.48060000000001</c:v>
                </c:pt>
                <c:pt idx="58">
                  <c:v>186.17140000000001</c:v>
                </c:pt>
                <c:pt idx="59">
                  <c:v>186.57239999999999</c:v>
                </c:pt>
                <c:pt idx="60">
                  <c:v>187.63</c:v>
                </c:pt>
                <c:pt idx="61">
                  <c:v>188.77500000000001</c:v>
                </c:pt>
                <c:pt idx="62">
                  <c:v>188.9178</c:v>
                </c:pt>
                <c:pt idx="63">
                  <c:v>189.82300000000001</c:v>
                </c:pt>
                <c:pt idx="64">
                  <c:v>190.1814</c:v>
                </c:pt>
                <c:pt idx="65">
                  <c:v>191.1266</c:v>
                </c:pt>
                <c:pt idx="66">
                  <c:v>191.67019999999999</c:v>
                </c:pt>
                <c:pt idx="67">
                  <c:v>192.5394</c:v>
                </c:pt>
                <c:pt idx="68">
                  <c:v>193.18199999999999</c:v>
                </c:pt>
                <c:pt idx="69">
                  <c:v>193.7242</c:v>
                </c:pt>
                <c:pt idx="70">
                  <c:v>194.52099999999999</c:v>
                </c:pt>
                <c:pt idx="71">
                  <c:v>195.82740000000001</c:v>
                </c:pt>
                <c:pt idx="72">
                  <c:v>196.13</c:v>
                </c:pt>
                <c:pt idx="73">
                  <c:v>196.3218</c:v>
                </c:pt>
                <c:pt idx="74">
                  <c:v>197.2878</c:v>
                </c:pt>
                <c:pt idx="75">
                  <c:v>198.19579999999999</c:v>
                </c:pt>
                <c:pt idx="76">
                  <c:v>199.01060000000001</c:v>
                </c:pt>
                <c:pt idx="77">
                  <c:v>200.51820000000001</c:v>
                </c:pt>
                <c:pt idx="78">
                  <c:v>200.48179999999999</c:v>
                </c:pt>
                <c:pt idx="79">
                  <c:v>201.42</c:v>
                </c:pt>
                <c:pt idx="80">
                  <c:v>202.1294</c:v>
                </c:pt>
                <c:pt idx="81">
                  <c:v>203.04640000000001</c:v>
                </c:pt>
                <c:pt idx="82">
                  <c:v>203.59059999999999</c:v>
                </c:pt>
                <c:pt idx="83">
                  <c:v>204.40559999999999</c:v>
                </c:pt>
                <c:pt idx="84">
                  <c:v>204.53899999999999</c:v>
                </c:pt>
                <c:pt idx="85">
                  <c:v>206.29480000000001</c:v>
                </c:pt>
                <c:pt idx="86">
                  <c:v>206.08699999999999</c:v>
                </c:pt>
                <c:pt idx="87">
                  <c:v>207.5712</c:v>
                </c:pt>
                <c:pt idx="88">
                  <c:v>208.22</c:v>
                </c:pt>
                <c:pt idx="89">
                  <c:v>209.13200000000001</c:v>
                </c:pt>
                <c:pt idx="90">
                  <c:v>209.41380000000001</c:v>
                </c:pt>
                <c:pt idx="91">
                  <c:v>210.90299999999999</c:v>
                </c:pt>
                <c:pt idx="92">
                  <c:v>211.28139999999999</c:v>
                </c:pt>
                <c:pt idx="93">
                  <c:v>211.4804</c:v>
                </c:pt>
                <c:pt idx="94">
                  <c:v>213.0016</c:v>
                </c:pt>
                <c:pt idx="95">
                  <c:v>214.0712</c:v>
                </c:pt>
                <c:pt idx="96">
                  <c:v>214.19319999999999</c:v>
                </c:pt>
                <c:pt idx="97">
                  <c:v>215.3184</c:v>
                </c:pt>
                <c:pt idx="98">
                  <c:v>216.1876</c:v>
                </c:pt>
                <c:pt idx="99">
                  <c:v>217.1764</c:v>
                </c:pt>
                <c:pt idx="100">
                  <c:v>217.63159999999999</c:v>
                </c:pt>
                <c:pt idx="101">
                  <c:v>218.19319999999999</c:v>
                </c:pt>
                <c:pt idx="102">
                  <c:v>219.453</c:v>
                </c:pt>
                <c:pt idx="103">
                  <c:v>219.8948</c:v>
                </c:pt>
                <c:pt idx="104">
                  <c:v>219.91159999999999</c:v>
                </c:pt>
                <c:pt idx="105">
                  <c:v>221.29339999999999</c:v>
                </c:pt>
                <c:pt idx="106">
                  <c:v>222.17359999999999</c:v>
                </c:pt>
                <c:pt idx="107">
                  <c:v>223.17959999999999</c:v>
                </c:pt>
                <c:pt idx="108">
                  <c:v>224.1344</c:v>
                </c:pt>
                <c:pt idx="109">
                  <c:v>224.16200000000001</c:v>
                </c:pt>
                <c:pt idx="110">
                  <c:v>226.2818</c:v>
                </c:pt>
                <c:pt idx="111">
                  <c:v>226.0684</c:v>
                </c:pt>
                <c:pt idx="112">
                  <c:v>226.6722</c:v>
                </c:pt>
                <c:pt idx="113">
                  <c:v>228.1182</c:v>
                </c:pt>
                <c:pt idx="114">
                  <c:v>228.83580000000001</c:v>
                </c:pt>
                <c:pt idx="115">
                  <c:v>229.04040000000001</c:v>
                </c:pt>
                <c:pt idx="116">
                  <c:v>230.3254</c:v>
                </c:pt>
                <c:pt idx="117">
                  <c:v>230.8914</c:v>
                </c:pt>
                <c:pt idx="118">
                  <c:v>231.48820000000001</c:v>
                </c:pt>
                <c:pt idx="119">
                  <c:v>232.5</c:v>
                </c:pt>
                <c:pt idx="120">
                  <c:v>233.053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  <c:max val="0.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Mutation Chance Per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Sheet1!$A$15:$A$135</c:f>
              <c:numCache>
                <c:formatCode>General</c:formatCode>
                <c:ptCount val="12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</c:numCache>
            </c:numRef>
          </c:xVal>
          <c:yVal>
            <c:numRef>
              <c:f>Sheet1!$P$15:$P$135</c:f>
              <c:numCache>
                <c:formatCode>General</c:formatCode>
                <c:ptCount val="121"/>
                <c:pt idx="0">
                  <c:v>2908.5273999999999</c:v>
                </c:pt>
                <c:pt idx="1">
                  <c:v>1618.1569999999999</c:v>
                </c:pt>
                <c:pt idx="2">
                  <c:v>1045.4760000000001</c:v>
                </c:pt>
                <c:pt idx="3">
                  <c:v>745.82640000000004</c:v>
                </c:pt>
                <c:pt idx="4">
                  <c:v>575.65440000000001</c:v>
                </c:pt>
                <c:pt idx="5">
                  <c:v>467.23680000000002</c:v>
                </c:pt>
                <c:pt idx="6">
                  <c:v>396.72</c:v>
                </c:pt>
                <c:pt idx="7">
                  <c:v>345.28840000000002</c:v>
                </c:pt>
                <c:pt idx="8">
                  <c:v>309.95</c:v>
                </c:pt>
                <c:pt idx="9">
                  <c:v>283.82220000000001</c:v>
                </c:pt>
                <c:pt idx="10">
                  <c:v>263.33640000000003</c:v>
                </c:pt>
                <c:pt idx="11">
                  <c:v>246.99940000000001</c:v>
                </c:pt>
                <c:pt idx="12">
                  <c:v>234.81559999999999</c:v>
                </c:pt>
                <c:pt idx="13">
                  <c:v>224.26820000000001</c:v>
                </c:pt>
                <c:pt idx="14">
                  <c:v>216.13640000000001</c:v>
                </c:pt>
                <c:pt idx="15">
                  <c:v>209.685</c:v>
                </c:pt>
                <c:pt idx="16">
                  <c:v>203.8244</c:v>
                </c:pt>
                <c:pt idx="17">
                  <c:v>199.49420000000001</c:v>
                </c:pt>
                <c:pt idx="18">
                  <c:v>195.05600000000001</c:v>
                </c:pt>
                <c:pt idx="19">
                  <c:v>191.58959999999999</c:v>
                </c:pt>
                <c:pt idx="20">
                  <c:v>189.06739999999999</c:v>
                </c:pt>
                <c:pt idx="21">
                  <c:v>186.3</c:v>
                </c:pt>
                <c:pt idx="22">
                  <c:v>184.48099999999999</c:v>
                </c:pt>
                <c:pt idx="23">
                  <c:v>182.81020000000001</c:v>
                </c:pt>
                <c:pt idx="24">
                  <c:v>181.54339999999999</c:v>
                </c:pt>
                <c:pt idx="25">
                  <c:v>179.9162</c:v>
                </c:pt>
                <c:pt idx="26">
                  <c:v>179.56979999999999</c:v>
                </c:pt>
                <c:pt idx="27">
                  <c:v>178.535</c:v>
                </c:pt>
                <c:pt idx="28">
                  <c:v>178.19040000000001</c:v>
                </c:pt>
                <c:pt idx="29">
                  <c:v>177.1652</c:v>
                </c:pt>
                <c:pt idx="30">
                  <c:v>177.07579999999999</c:v>
                </c:pt>
                <c:pt idx="31">
                  <c:v>177.37860000000001</c:v>
                </c:pt>
                <c:pt idx="32">
                  <c:v>176.50139999999999</c:v>
                </c:pt>
                <c:pt idx="33">
                  <c:v>176.23060000000001</c:v>
                </c:pt>
                <c:pt idx="34">
                  <c:v>176.1876</c:v>
                </c:pt>
                <c:pt idx="35">
                  <c:v>175.99359999999999</c:v>
                </c:pt>
                <c:pt idx="36">
                  <c:v>176.1746</c:v>
                </c:pt>
                <c:pt idx="37">
                  <c:v>176.43119999999999</c:v>
                </c:pt>
                <c:pt idx="38">
                  <c:v>176.6712</c:v>
                </c:pt>
                <c:pt idx="39">
                  <c:v>177.50819999999999</c:v>
                </c:pt>
                <c:pt idx="40">
                  <c:v>177.26779999999999</c:v>
                </c:pt>
                <c:pt idx="41">
                  <c:v>177.66</c:v>
                </c:pt>
                <c:pt idx="42">
                  <c:v>177.70060000000001</c:v>
                </c:pt>
                <c:pt idx="43">
                  <c:v>178.21420000000001</c:v>
                </c:pt>
                <c:pt idx="44">
                  <c:v>178.48439999999999</c:v>
                </c:pt>
                <c:pt idx="45">
                  <c:v>179.6754</c:v>
                </c:pt>
                <c:pt idx="46">
                  <c:v>179.85040000000001</c:v>
                </c:pt>
                <c:pt idx="47">
                  <c:v>179.61920000000001</c:v>
                </c:pt>
                <c:pt idx="48">
                  <c:v>180.57060000000001</c:v>
                </c:pt>
                <c:pt idx="49">
                  <c:v>181.2072</c:v>
                </c:pt>
                <c:pt idx="50">
                  <c:v>181.47919999999999</c:v>
                </c:pt>
                <c:pt idx="51">
                  <c:v>182.02260000000001</c:v>
                </c:pt>
                <c:pt idx="52">
                  <c:v>182.71279999999999</c:v>
                </c:pt>
                <c:pt idx="53">
                  <c:v>183.41079999999999</c:v>
                </c:pt>
                <c:pt idx="54">
                  <c:v>184.21440000000001</c:v>
                </c:pt>
                <c:pt idx="55">
                  <c:v>184.34</c:v>
                </c:pt>
                <c:pt idx="56">
                  <c:v>185.07980000000001</c:v>
                </c:pt>
                <c:pt idx="57">
                  <c:v>185.48060000000001</c:v>
                </c:pt>
                <c:pt idx="58">
                  <c:v>186.17140000000001</c:v>
                </c:pt>
                <c:pt idx="59">
                  <c:v>186.57239999999999</c:v>
                </c:pt>
                <c:pt idx="60">
                  <c:v>187.63</c:v>
                </c:pt>
                <c:pt idx="61">
                  <c:v>188.77500000000001</c:v>
                </c:pt>
                <c:pt idx="62">
                  <c:v>188.9178</c:v>
                </c:pt>
                <c:pt idx="63">
                  <c:v>189.82300000000001</c:v>
                </c:pt>
                <c:pt idx="64">
                  <c:v>190.1814</c:v>
                </c:pt>
                <c:pt idx="65">
                  <c:v>191.1266</c:v>
                </c:pt>
                <c:pt idx="66">
                  <c:v>191.67019999999999</c:v>
                </c:pt>
                <c:pt idx="67">
                  <c:v>192.5394</c:v>
                </c:pt>
                <c:pt idx="68">
                  <c:v>193.18199999999999</c:v>
                </c:pt>
                <c:pt idx="69">
                  <c:v>193.7242</c:v>
                </c:pt>
                <c:pt idx="70">
                  <c:v>194.52099999999999</c:v>
                </c:pt>
                <c:pt idx="71">
                  <c:v>195.82740000000001</c:v>
                </c:pt>
                <c:pt idx="72">
                  <c:v>196.13</c:v>
                </c:pt>
                <c:pt idx="73">
                  <c:v>196.3218</c:v>
                </c:pt>
                <c:pt idx="74">
                  <c:v>197.2878</c:v>
                </c:pt>
                <c:pt idx="75">
                  <c:v>198.19579999999999</c:v>
                </c:pt>
                <c:pt idx="76">
                  <c:v>199.01060000000001</c:v>
                </c:pt>
                <c:pt idx="77">
                  <c:v>200.51820000000001</c:v>
                </c:pt>
                <c:pt idx="78">
                  <c:v>200.48179999999999</c:v>
                </c:pt>
                <c:pt idx="79">
                  <c:v>201.42</c:v>
                </c:pt>
                <c:pt idx="80">
                  <c:v>202.1294</c:v>
                </c:pt>
                <c:pt idx="81">
                  <c:v>203.04640000000001</c:v>
                </c:pt>
                <c:pt idx="82">
                  <c:v>203.59059999999999</c:v>
                </c:pt>
                <c:pt idx="83">
                  <c:v>204.40559999999999</c:v>
                </c:pt>
                <c:pt idx="84">
                  <c:v>204.53899999999999</c:v>
                </c:pt>
                <c:pt idx="85">
                  <c:v>206.29480000000001</c:v>
                </c:pt>
                <c:pt idx="86">
                  <c:v>206.08699999999999</c:v>
                </c:pt>
                <c:pt idx="87">
                  <c:v>207.5712</c:v>
                </c:pt>
                <c:pt idx="88">
                  <c:v>208.22</c:v>
                </c:pt>
                <c:pt idx="89">
                  <c:v>209.13200000000001</c:v>
                </c:pt>
                <c:pt idx="90">
                  <c:v>209.41380000000001</c:v>
                </c:pt>
                <c:pt idx="91">
                  <c:v>210.90299999999999</c:v>
                </c:pt>
                <c:pt idx="92">
                  <c:v>211.28139999999999</c:v>
                </c:pt>
                <c:pt idx="93">
                  <c:v>211.4804</c:v>
                </c:pt>
                <c:pt idx="94">
                  <c:v>213.0016</c:v>
                </c:pt>
                <c:pt idx="95">
                  <c:v>214.0712</c:v>
                </c:pt>
                <c:pt idx="96">
                  <c:v>214.19319999999999</c:v>
                </c:pt>
                <c:pt idx="97">
                  <c:v>215.3184</c:v>
                </c:pt>
                <c:pt idx="98">
                  <c:v>216.1876</c:v>
                </c:pt>
                <c:pt idx="99">
                  <c:v>217.1764</c:v>
                </c:pt>
                <c:pt idx="100">
                  <c:v>217.63159999999999</c:v>
                </c:pt>
                <c:pt idx="101">
                  <c:v>218.19319999999999</c:v>
                </c:pt>
                <c:pt idx="102">
                  <c:v>219.453</c:v>
                </c:pt>
                <c:pt idx="103">
                  <c:v>219.8948</c:v>
                </c:pt>
                <c:pt idx="104">
                  <c:v>219.91159999999999</c:v>
                </c:pt>
                <c:pt idx="105">
                  <c:v>221.29339999999999</c:v>
                </c:pt>
                <c:pt idx="106">
                  <c:v>222.17359999999999</c:v>
                </c:pt>
                <c:pt idx="107">
                  <c:v>223.17959999999999</c:v>
                </c:pt>
                <c:pt idx="108">
                  <c:v>224.1344</c:v>
                </c:pt>
                <c:pt idx="109">
                  <c:v>224.16200000000001</c:v>
                </c:pt>
                <c:pt idx="110">
                  <c:v>226.2818</c:v>
                </c:pt>
                <c:pt idx="111">
                  <c:v>226.0684</c:v>
                </c:pt>
                <c:pt idx="112">
                  <c:v>226.6722</c:v>
                </c:pt>
                <c:pt idx="113">
                  <c:v>228.1182</c:v>
                </c:pt>
                <c:pt idx="114">
                  <c:v>228.83580000000001</c:v>
                </c:pt>
                <c:pt idx="115">
                  <c:v>229.04040000000001</c:v>
                </c:pt>
                <c:pt idx="116">
                  <c:v>230.3254</c:v>
                </c:pt>
                <c:pt idx="117">
                  <c:v>230.8914</c:v>
                </c:pt>
                <c:pt idx="118">
                  <c:v>231.48820000000001</c:v>
                </c:pt>
                <c:pt idx="119">
                  <c:v>232.5</c:v>
                </c:pt>
                <c:pt idx="120">
                  <c:v>233.053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 Fitness vs</a:t>
            </a:r>
            <a:r>
              <a:rPr lang="en-GB" baseline="0"/>
              <a:t> Years Taken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3"/>
            <c:marker>
              <c:symbol val="circle"/>
              <c:size val="4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BC-463D-AD2B-A39D4846C200}"/>
              </c:ext>
            </c:extLst>
          </c:dPt>
          <c:xVal>
            <c:numRef>
              <c:f>Sheet1!$F$8:$F$91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Sheet1!$G$8:$G$91</c:f>
              <c:numCache>
                <c:formatCode>General</c:formatCode>
                <c:ptCount val="84"/>
                <c:pt idx="0">
                  <c:v>0</c:v>
                </c:pt>
                <c:pt idx="1">
                  <c:v>7.7999999999999996E-3</c:v>
                </c:pt>
                <c:pt idx="2">
                  <c:v>4.7600000000000003E-2</c:v>
                </c:pt>
                <c:pt idx="3">
                  <c:v>0.19800000000000001</c:v>
                </c:pt>
                <c:pt idx="4">
                  <c:v>0.55500000000000005</c:v>
                </c:pt>
                <c:pt idx="5">
                  <c:v>1.3004</c:v>
                </c:pt>
                <c:pt idx="6">
                  <c:v>2.4011999999999998</c:v>
                </c:pt>
                <c:pt idx="7">
                  <c:v>3.7048000000000001</c:v>
                </c:pt>
                <c:pt idx="8">
                  <c:v>5.5246000000000004</c:v>
                </c:pt>
                <c:pt idx="9">
                  <c:v>7.5629999999999997</c:v>
                </c:pt>
                <c:pt idx="10">
                  <c:v>9.6245999999999992</c:v>
                </c:pt>
                <c:pt idx="11">
                  <c:v>11.5288</c:v>
                </c:pt>
                <c:pt idx="12">
                  <c:v>13.539</c:v>
                </c:pt>
                <c:pt idx="13">
                  <c:v>15.134</c:v>
                </c:pt>
                <c:pt idx="14">
                  <c:v>16.6328</c:v>
                </c:pt>
                <c:pt idx="15">
                  <c:v>17.939599999999999</c:v>
                </c:pt>
                <c:pt idx="16">
                  <c:v>19.628799999999998</c:v>
                </c:pt>
                <c:pt idx="17">
                  <c:v>21.270199999999999</c:v>
                </c:pt>
                <c:pt idx="18">
                  <c:v>22.8568</c:v>
                </c:pt>
                <c:pt idx="19">
                  <c:v>24.8888</c:v>
                </c:pt>
                <c:pt idx="20">
                  <c:v>26.679600000000001</c:v>
                </c:pt>
                <c:pt idx="21">
                  <c:v>28.667400000000001</c:v>
                </c:pt>
                <c:pt idx="22">
                  <c:v>30.771999999999998</c:v>
                </c:pt>
                <c:pt idx="23">
                  <c:v>33.055399999999999</c:v>
                </c:pt>
                <c:pt idx="24">
                  <c:v>35.379399999999997</c:v>
                </c:pt>
                <c:pt idx="25">
                  <c:v>37.963200000000001</c:v>
                </c:pt>
                <c:pt idx="26">
                  <c:v>40.138199999999998</c:v>
                </c:pt>
                <c:pt idx="27">
                  <c:v>42.100200000000001</c:v>
                </c:pt>
                <c:pt idx="28">
                  <c:v>44.459200000000003</c:v>
                </c:pt>
                <c:pt idx="29">
                  <c:v>46.606400000000001</c:v>
                </c:pt>
                <c:pt idx="30">
                  <c:v>49.144799999999996</c:v>
                </c:pt>
                <c:pt idx="31">
                  <c:v>51.787799999999997</c:v>
                </c:pt>
                <c:pt idx="32">
                  <c:v>54.812600000000003</c:v>
                </c:pt>
                <c:pt idx="33">
                  <c:v>57.470799999999997</c:v>
                </c:pt>
                <c:pt idx="34">
                  <c:v>60.8384</c:v>
                </c:pt>
                <c:pt idx="35">
                  <c:v>64.203199999999995</c:v>
                </c:pt>
                <c:pt idx="36">
                  <c:v>67.996600000000001</c:v>
                </c:pt>
                <c:pt idx="37">
                  <c:v>72.105999999999995</c:v>
                </c:pt>
                <c:pt idx="38">
                  <c:v>76.173199999999994</c:v>
                </c:pt>
                <c:pt idx="39">
                  <c:v>79.980800000000002</c:v>
                </c:pt>
                <c:pt idx="40">
                  <c:v>84.048599999999993</c:v>
                </c:pt>
                <c:pt idx="41">
                  <c:v>88.0304</c:v>
                </c:pt>
                <c:pt idx="42">
                  <c:v>92.671400000000006</c:v>
                </c:pt>
                <c:pt idx="43">
                  <c:v>97.828400000000002</c:v>
                </c:pt>
                <c:pt idx="44">
                  <c:v>103.0108</c:v>
                </c:pt>
                <c:pt idx="45">
                  <c:v>108.7736</c:v>
                </c:pt>
                <c:pt idx="46">
                  <c:v>115.2406</c:v>
                </c:pt>
                <c:pt idx="47">
                  <c:v>121.9684</c:v>
                </c:pt>
                <c:pt idx="48">
                  <c:v>129.71539999999999</c:v>
                </c:pt>
                <c:pt idx="49">
                  <c:v>138.63579999999999</c:v>
                </c:pt>
                <c:pt idx="50">
                  <c:v>147.20419999999999</c:v>
                </c:pt>
                <c:pt idx="51">
                  <c:v>157.88079999999999</c:v>
                </c:pt>
                <c:pt idx="52">
                  <c:v>167.88120000000001</c:v>
                </c:pt>
                <c:pt idx="53">
                  <c:v>177.7878</c:v>
                </c:pt>
                <c:pt idx="54">
                  <c:v>190.34299999999999</c:v>
                </c:pt>
                <c:pt idx="55">
                  <c:v>203.7602</c:v>
                </c:pt>
                <c:pt idx="56">
                  <c:v>218.32579999999999</c:v>
                </c:pt>
                <c:pt idx="57">
                  <c:v>236.3074</c:v>
                </c:pt>
                <c:pt idx="58">
                  <c:v>255.8442</c:v>
                </c:pt>
                <c:pt idx="59">
                  <c:v>280.71559999999999</c:v>
                </c:pt>
                <c:pt idx="60">
                  <c:v>310.39800000000002</c:v>
                </c:pt>
                <c:pt idx="61">
                  <c:v>347.24119999999999</c:v>
                </c:pt>
                <c:pt idx="62">
                  <c:v>394.5754</c:v>
                </c:pt>
                <c:pt idx="63">
                  <c:v>467.40719999999999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Target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Max. Number of Parents vs</a:t>
            </a:r>
            <a:r>
              <a:rPr lang="en-GB" baseline="0"/>
              <a:t> Years Taken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Years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BD-4ED9-A3C0-706AA8FFD016}"/>
              </c:ext>
            </c:extLst>
          </c:dPt>
          <c:xVal>
            <c:numRef>
              <c:f>Sheet1!$I$8:$I$71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Sheet1!$J$8:$J$71</c:f>
              <c:numCache>
                <c:formatCode>General</c:formatCode>
                <c:ptCount val="64"/>
                <c:pt idx="0">
                  <c:v>375.11099999999999</c:v>
                </c:pt>
                <c:pt idx="1">
                  <c:v>208.3228</c:v>
                </c:pt>
                <c:pt idx="2">
                  <c:v>156.47479999999999</c:v>
                </c:pt>
                <c:pt idx="3">
                  <c:v>131.60159999999999</c:v>
                </c:pt>
                <c:pt idx="4">
                  <c:v>117.7574</c:v>
                </c:pt>
                <c:pt idx="5">
                  <c:v>108.9278</c:v>
                </c:pt>
                <c:pt idx="6">
                  <c:v>103.0836</c:v>
                </c:pt>
                <c:pt idx="7">
                  <c:v>98.000600000000006</c:v>
                </c:pt>
                <c:pt idx="8">
                  <c:v>94.547399999999996</c:v>
                </c:pt>
                <c:pt idx="9">
                  <c:v>91.778199999999998</c:v>
                </c:pt>
                <c:pt idx="10">
                  <c:v>89.311599999999999</c:v>
                </c:pt>
                <c:pt idx="11">
                  <c:v>87.5304</c:v>
                </c:pt>
                <c:pt idx="12">
                  <c:v>85.953599999999994</c:v>
                </c:pt>
                <c:pt idx="13">
                  <c:v>84.836399999999998</c:v>
                </c:pt>
                <c:pt idx="14">
                  <c:v>83.7</c:v>
                </c:pt>
                <c:pt idx="15">
                  <c:v>82.595600000000005</c:v>
                </c:pt>
                <c:pt idx="16">
                  <c:v>81.680199999999999</c:v>
                </c:pt>
                <c:pt idx="17">
                  <c:v>81.033199999999994</c:v>
                </c:pt>
                <c:pt idx="18">
                  <c:v>80.018799999999999</c:v>
                </c:pt>
                <c:pt idx="19">
                  <c:v>79.503200000000007</c:v>
                </c:pt>
                <c:pt idx="20">
                  <c:v>79.252399999999994</c:v>
                </c:pt>
                <c:pt idx="21">
                  <c:v>78.575599999999994</c:v>
                </c:pt>
                <c:pt idx="22">
                  <c:v>78.028999999999996</c:v>
                </c:pt>
                <c:pt idx="23">
                  <c:v>77.718599999999995</c:v>
                </c:pt>
                <c:pt idx="24">
                  <c:v>77.317999999999998</c:v>
                </c:pt>
                <c:pt idx="25">
                  <c:v>76.783600000000007</c:v>
                </c:pt>
                <c:pt idx="26">
                  <c:v>76.549400000000006</c:v>
                </c:pt>
                <c:pt idx="27">
                  <c:v>76.296599999999998</c:v>
                </c:pt>
                <c:pt idx="28">
                  <c:v>75.831999999999994</c:v>
                </c:pt>
                <c:pt idx="29">
                  <c:v>75.709000000000003</c:v>
                </c:pt>
                <c:pt idx="30">
                  <c:v>75.307199999999995</c:v>
                </c:pt>
                <c:pt idx="31">
                  <c:v>75.283600000000007</c:v>
                </c:pt>
                <c:pt idx="32">
                  <c:v>74.793999999999997</c:v>
                </c:pt>
                <c:pt idx="33">
                  <c:v>74.805199999999999</c:v>
                </c:pt>
                <c:pt idx="34">
                  <c:v>74.579599999999999</c:v>
                </c:pt>
                <c:pt idx="35">
                  <c:v>74.280600000000007</c:v>
                </c:pt>
                <c:pt idx="36">
                  <c:v>74.116600000000005</c:v>
                </c:pt>
                <c:pt idx="37">
                  <c:v>74.046800000000005</c:v>
                </c:pt>
                <c:pt idx="38">
                  <c:v>73.750200000000007</c:v>
                </c:pt>
                <c:pt idx="39">
                  <c:v>73.575999999999993</c:v>
                </c:pt>
                <c:pt idx="40">
                  <c:v>73.400199999999998</c:v>
                </c:pt>
                <c:pt idx="41">
                  <c:v>73.412199999999999</c:v>
                </c:pt>
                <c:pt idx="42">
                  <c:v>73.282799999999995</c:v>
                </c:pt>
                <c:pt idx="43">
                  <c:v>73.041200000000003</c:v>
                </c:pt>
                <c:pt idx="44">
                  <c:v>73.004800000000003</c:v>
                </c:pt>
                <c:pt idx="45">
                  <c:v>72.851399999999998</c:v>
                </c:pt>
                <c:pt idx="46">
                  <c:v>72.878399999999999</c:v>
                </c:pt>
                <c:pt idx="47">
                  <c:v>72.608199999999997</c:v>
                </c:pt>
                <c:pt idx="48">
                  <c:v>72.493399999999994</c:v>
                </c:pt>
                <c:pt idx="49">
                  <c:v>72.534400000000005</c:v>
                </c:pt>
                <c:pt idx="50">
                  <c:v>72.360399999999998</c:v>
                </c:pt>
                <c:pt idx="51">
                  <c:v>72.337599999999995</c:v>
                </c:pt>
                <c:pt idx="52">
                  <c:v>72.133200000000002</c:v>
                </c:pt>
                <c:pt idx="53">
                  <c:v>72.057400000000001</c:v>
                </c:pt>
                <c:pt idx="54">
                  <c:v>72.071600000000004</c:v>
                </c:pt>
                <c:pt idx="55">
                  <c:v>71.822800000000001</c:v>
                </c:pt>
                <c:pt idx="56">
                  <c:v>71.780799999999999</c:v>
                </c:pt>
                <c:pt idx="57">
                  <c:v>71.610200000000006</c:v>
                </c:pt>
                <c:pt idx="58">
                  <c:v>71.611000000000004</c:v>
                </c:pt>
                <c:pt idx="59">
                  <c:v>71.586399999999998</c:v>
                </c:pt>
                <c:pt idx="60">
                  <c:v>71.460599999999999</c:v>
                </c:pt>
                <c:pt idx="61">
                  <c:v>71.372200000000007</c:v>
                </c:pt>
                <c:pt idx="62">
                  <c:v>71.386600000000001</c:v>
                </c:pt>
                <c:pt idx="63">
                  <c:v>71.3292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Maximum</a:t>
                </a:r>
                <a:r>
                  <a:rPr lang="en-GB" b="1" baseline="0"/>
                  <a:t> Number of Parents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Genome</a:t>
            </a:r>
            <a:r>
              <a:rPr lang="en-GB" baseline="0"/>
              <a:t> Length vs Years Taken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Years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067016622922134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Sheet1!$L$8:$L$135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Sheet1!$M$8:$M$135</c:f>
              <c:numCache>
                <c:formatCode>General</c:formatCode>
                <c:ptCount val="128"/>
                <c:pt idx="0">
                  <c:v>18.793399999999998</c:v>
                </c:pt>
                <c:pt idx="1">
                  <c:v>17.945599999999999</c:v>
                </c:pt>
                <c:pt idx="2">
                  <c:v>20.229199999999999</c:v>
                </c:pt>
                <c:pt idx="3">
                  <c:v>22.335000000000001</c:v>
                </c:pt>
                <c:pt idx="4">
                  <c:v>29.062000000000001</c:v>
                </c:pt>
                <c:pt idx="5">
                  <c:v>22.652799999999999</c:v>
                </c:pt>
                <c:pt idx="6">
                  <c:v>24.529800000000002</c:v>
                </c:pt>
                <c:pt idx="7">
                  <c:v>26.728999999999999</c:v>
                </c:pt>
                <c:pt idx="8">
                  <c:v>28.8446</c:v>
                </c:pt>
                <c:pt idx="9">
                  <c:v>33.517000000000003</c:v>
                </c:pt>
                <c:pt idx="10">
                  <c:v>34.308199999999999</c:v>
                </c:pt>
                <c:pt idx="11">
                  <c:v>36.485999999999997</c:v>
                </c:pt>
                <c:pt idx="12">
                  <c:v>38.906799999999997</c:v>
                </c:pt>
                <c:pt idx="13">
                  <c:v>41.282600000000002</c:v>
                </c:pt>
                <c:pt idx="14">
                  <c:v>45.841000000000001</c:v>
                </c:pt>
                <c:pt idx="15">
                  <c:v>41.436399999999999</c:v>
                </c:pt>
                <c:pt idx="16">
                  <c:v>43.506</c:v>
                </c:pt>
                <c:pt idx="17">
                  <c:v>46.246200000000002</c:v>
                </c:pt>
                <c:pt idx="18">
                  <c:v>48.441400000000002</c:v>
                </c:pt>
                <c:pt idx="19">
                  <c:v>53.093600000000002</c:v>
                </c:pt>
                <c:pt idx="20">
                  <c:v>54.43</c:v>
                </c:pt>
                <c:pt idx="21">
                  <c:v>56.921799999999998</c:v>
                </c:pt>
                <c:pt idx="22">
                  <c:v>60.173400000000001</c:v>
                </c:pt>
                <c:pt idx="23">
                  <c:v>63.07</c:v>
                </c:pt>
                <c:pt idx="24">
                  <c:v>67.597800000000007</c:v>
                </c:pt>
                <c:pt idx="25">
                  <c:v>63.051400000000001</c:v>
                </c:pt>
                <c:pt idx="26">
                  <c:v>65.874200000000002</c:v>
                </c:pt>
                <c:pt idx="27">
                  <c:v>69.233000000000004</c:v>
                </c:pt>
                <c:pt idx="28">
                  <c:v>72.229600000000005</c:v>
                </c:pt>
                <c:pt idx="29">
                  <c:v>77.3934</c:v>
                </c:pt>
                <c:pt idx="30">
                  <c:v>79.294600000000003</c:v>
                </c:pt>
                <c:pt idx="31">
                  <c:v>82.715400000000002</c:v>
                </c:pt>
                <c:pt idx="32">
                  <c:v>86.897400000000005</c:v>
                </c:pt>
                <c:pt idx="33">
                  <c:v>90.788399999999996</c:v>
                </c:pt>
                <c:pt idx="34">
                  <c:v>96.266199999999998</c:v>
                </c:pt>
                <c:pt idx="35">
                  <c:v>90.623599999999996</c:v>
                </c:pt>
                <c:pt idx="36">
                  <c:v>94.687600000000003</c:v>
                </c:pt>
                <c:pt idx="37">
                  <c:v>98.903199999999998</c:v>
                </c:pt>
                <c:pt idx="38">
                  <c:v>103.23699999999999</c:v>
                </c:pt>
                <c:pt idx="39">
                  <c:v>109.1934</c:v>
                </c:pt>
                <c:pt idx="40">
                  <c:v>112.3486</c:v>
                </c:pt>
                <c:pt idx="41">
                  <c:v>117.1922</c:v>
                </c:pt>
                <c:pt idx="42">
                  <c:v>122.43259999999999</c:v>
                </c:pt>
                <c:pt idx="43">
                  <c:v>127.9134</c:v>
                </c:pt>
                <c:pt idx="44">
                  <c:v>135.1362</c:v>
                </c:pt>
                <c:pt idx="45">
                  <c:v>127.825</c:v>
                </c:pt>
                <c:pt idx="46">
                  <c:v>133.78380000000001</c:v>
                </c:pt>
                <c:pt idx="47">
                  <c:v>139.483</c:v>
                </c:pt>
                <c:pt idx="48">
                  <c:v>145.9768</c:v>
                </c:pt>
                <c:pt idx="49">
                  <c:v>153.6686</c:v>
                </c:pt>
                <c:pt idx="50">
                  <c:v>158.44640000000001</c:v>
                </c:pt>
                <c:pt idx="51">
                  <c:v>165.49019999999999</c:v>
                </c:pt>
                <c:pt idx="52">
                  <c:v>172.96199999999999</c:v>
                </c:pt>
                <c:pt idx="53">
                  <c:v>180.39179999999999</c:v>
                </c:pt>
                <c:pt idx="54">
                  <c:v>190.18879999999999</c:v>
                </c:pt>
                <c:pt idx="55">
                  <c:v>180.2466</c:v>
                </c:pt>
                <c:pt idx="56">
                  <c:v>188.7116</c:v>
                </c:pt>
                <c:pt idx="57">
                  <c:v>196.88820000000001</c:v>
                </c:pt>
                <c:pt idx="58">
                  <c:v>206.0352</c:v>
                </c:pt>
                <c:pt idx="59">
                  <c:v>217.56200000000001</c:v>
                </c:pt>
                <c:pt idx="60">
                  <c:v>224.03020000000001</c:v>
                </c:pt>
                <c:pt idx="61">
                  <c:v>234.4648</c:v>
                </c:pt>
                <c:pt idx="62">
                  <c:v>245.15700000000001</c:v>
                </c:pt>
                <c:pt idx="63">
                  <c:v>256.072</c:v>
                </c:pt>
                <c:pt idx="64">
                  <c:v>270.54719999999998</c:v>
                </c:pt>
                <c:pt idx="65">
                  <c:v>256.4846</c:v>
                </c:pt>
                <c:pt idx="66">
                  <c:v>268.358</c:v>
                </c:pt>
                <c:pt idx="67">
                  <c:v>281.85079999999999</c:v>
                </c:pt>
                <c:pt idx="68">
                  <c:v>294.09339999999997</c:v>
                </c:pt>
                <c:pt idx="69">
                  <c:v>308.8426</c:v>
                </c:pt>
                <c:pt idx="70">
                  <c:v>320.36439999999999</c:v>
                </c:pt>
                <c:pt idx="71">
                  <c:v>335.91500000000002</c:v>
                </c:pt>
                <c:pt idx="72">
                  <c:v>350.89679999999998</c:v>
                </c:pt>
                <c:pt idx="73">
                  <c:v>368.59539999999998</c:v>
                </c:pt>
                <c:pt idx="74">
                  <c:v>388.6816</c:v>
                </c:pt>
                <c:pt idx="75">
                  <c:v>369.27800000000002</c:v>
                </c:pt>
                <c:pt idx="76">
                  <c:v>386.73880000000003</c:v>
                </c:pt>
                <c:pt idx="77">
                  <c:v>404.93360000000001</c:v>
                </c:pt>
                <c:pt idx="78">
                  <c:v>424.726</c:v>
                </c:pt>
                <c:pt idx="79">
                  <c:v>446.83339999999998</c:v>
                </c:pt>
                <c:pt idx="80">
                  <c:v>462.80840000000001</c:v>
                </c:pt>
                <c:pt idx="81">
                  <c:v>487.3854</c:v>
                </c:pt>
                <c:pt idx="82">
                  <c:v>508.55220000000003</c:v>
                </c:pt>
                <c:pt idx="83">
                  <c:v>535.38760000000002</c:v>
                </c:pt>
                <c:pt idx="84">
                  <c:v>562.85479999999995</c:v>
                </c:pt>
                <c:pt idx="85">
                  <c:v>534.5838</c:v>
                </c:pt>
                <c:pt idx="86">
                  <c:v>561.53340000000003</c:v>
                </c:pt>
                <c:pt idx="87">
                  <c:v>588.11419999999998</c:v>
                </c:pt>
                <c:pt idx="88">
                  <c:v>619.34180000000003</c:v>
                </c:pt>
                <c:pt idx="89">
                  <c:v>651.71299999999997</c:v>
                </c:pt>
                <c:pt idx="90">
                  <c:v>678.48440000000005</c:v>
                </c:pt>
                <c:pt idx="91">
                  <c:v>710.65920000000006</c:v>
                </c:pt>
                <c:pt idx="92">
                  <c:v>748.88520000000005</c:v>
                </c:pt>
                <c:pt idx="93">
                  <c:v>785.92</c:v>
                </c:pt>
                <c:pt idx="94">
                  <c:v>828.09659999999997</c:v>
                </c:pt>
                <c:pt idx="95">
                  <c:v>786.87699999999995</c:v>
                </c:pt>
                <c:pt idx="96">
                  <c:v>827.20299999999997</c:v>
                </c:pt>
                <c:pt idx="97">
                  <c:v>868.63300000000004</c:v>
                </c:pt>
                <c:pt idx="98">
                  <c:v>911.03660000000002</c:v>
                </c:pt>
                <c:pt idx="99">
                  <c:v>959.37519999999995</c:v>
                </c:pt>
                <c:pt idx="100">
                  <c:v>1001.8544000000001</c:v>
                </c:pt>
                <c:pt idx="101">
                  <c:v>1051.943</c:v>
                </c:pt>
                <c:pt idx="102">
                  <c:v>1104.0101999999999</c:v>
                </c:pt>
                <c:pt idx="103">
                  <c:v>1163.7842000000001</c:v>
                </c:pt>
                <c:pt idx="104">
                  <c:v>1225.4896000000001</c:v>
                </c:pt>
                <c:pt idx="105">
                  <c:v>1165.9133999999999</c:v>
                </c:pt>
                <c:pt idx="106">
                  <c:v>1228.4916000000001</c:v>
                </c:pt>
                <c:pt idx="107">
                  <c:v>1287.6156000000001</c:v>
                </c:pt>
                <c:pt idx="108">
                  <c:v>1353.3815999999999</c:v>
                </c:pt>
                <c:pt idx="109">
                  <c:v>1425.2428</c:v>
                </c:pt>
                <c:pt idx="110">
                  <c:v>1486.5853999999999</c:v>
                </c:pt>
                <c:pt idx="111">
                  <c:v>1567.3032000000001</c:v>
                </c:pt>
                <c:pt idx="112">
                  <c:v>1654.1880000000001</c:v>
                </c:pt>
                <c:pt idx="113">
                  <c:v>1735.4762000000001</c:v>
                </c:pt>
                <c:pt idx="114">
                  <c:v>1828.855</c:v>
                </c:pt>
                <c:pt idx="115">
                  <c:v>1740.4528</c:v>
                </c:pt>
                <c:pt idx="116">
                  <c:v>1832.5791999999999</c:v>
                </c:pt>
                <c:pt idx="117">
                  <c:v>1929.7526</c:v>
                </c:pt>
                <c:pt idx="118">
                  <c:v>2029.1274000000001</c:v>
                </c:pt>
                <c:pt idx="119">
                  <c:v>2138.6253999999999</c:v>
                </c:pt>
                <c:pt idx="120">
                  <c:v>2229.3681999999999</c:v>
                </c:pt>
                <c:pt idx="121">
                  <c:v>2344.8444</c:v>
                </c:pt>
                <c:pt idx="122">
                  <c:v>2473.5776000000001</c:v>
                </c:pt>
                <c:pt idx="123">
                  <c:v>2605.7964000000002</c:v>
                </c:pt>
                <c:pt idx="124">
                  <c:v>2748.3090000000002</c:v>
                </c:pt>
                <c:pt idx="125">
                  <c:v>2616.8314</c:v>
                </c:pt>
                <c:pt idx="126">
                  <c:v>2745.7802000000001</c:v>
                </c:pt>
                <c:pt idx="127">
                  <c:v>2897.4245999999998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Genome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Max.</a:t>
            </a:r>
            <a:r>
              <a:rPr lang="en-GB" baseline="0"/>
              <a:t> No. of Parents vs </a:t>
            </a:r>
            <a:r>
              <a:rPr lang="en-GB" sz="1400" b="0" i="0" u="none" strike="noStrike" baseline="0">
                <a:effectLst/>
              </a:rPr>
              <a:t>(Years - 47)</a:t>
            </a:r>
            <a:r>
              <a:rPr lang="en-GB" sz="1400" b="0" i="0" u="none" strike="noStrike" baseline="30000">
                <a:effectLst/>
              </a:rPr>
              <a:t>-1</a:t>
            </a:r>
            <a:r>
              <a:rPr lang="en-GB" sz="1400" b="0" i="0" u="none" strike="noStrike" baseline="0">
                <a:effectLst/>
              </a:rPr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678682316477592"/>
                  <c:y val="0.342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Sheet1!$I$8:$I$71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Sheet1!$S$8:$S$71</c:f>
              <c:numCache>
                <c:formatCode>General</c:formatCode>
                <c:ptCount val="64"/>
                <c:pt idx="0">
                  <c:v>3.0477490849133374E-3</c:v>
                </c:pt>
                <c:pt idx="1">
                  <c:v>6.1987518193336588E-3</c:v>
                </c:pt>
                <c:pt idx="2">
                  <c:v>9.1345222827536581E-3</c:v>
                </c:pt>
                <c:pt idx="3">
                  <c:v>1.1820107421136244E-2</c:v>
                </c:pt>
                <c:pt idx="4">
                  <c:v>1.4132797417655255E-2</c:v>
                </c:pt>
                <c:pt idx="5">
                  <c:v>1.614783667432074E-2</c:v>
                </c:pt>
                <c:pt idx="6">
                  <c:v>1.7830524431384574E-2</c:v>
                </c:pt>
                <c:pt idx="7">
                  <c:v>1.9607612459461261E-2</c:v>
                </c:pt>
                <c:pt idx="8">
                  <c:v>2.1031644211881199E-2</c:v>
                </c:pt>
                <c:pt idx="9">
                  <c:v>2.2332295625996579E-2</c:v>
                </c:pt>
                <c:pt idx="10">
                  <c:v>2.363418069749194E-2</c:v>
                </c:pt>
                <c:pt idx="11">
                  <c:v>2.4672838165919902E-2</c:v>
                </c:pt>
                <c:pt idx="12">
                  <c:v>2.5671568224759717E-2</c:v>
                </c:pt>
                <c:pt idx="13">
                  <c:v>2.6429575752450023E-2</c:v>
                </c:pt>
                <c:pt idx="14">
                  <c:v>2.7247956403269751E-2</c:v>
                </c:pt>
                <c:pt idx="15">
                  <c:v>2.8093359853465033E-2</c:v>
                </c:pt>
                <c:pt idx="16">
                  <c:v>2.883489714592188E-2</c:v>
                </c:pt>
                <c:pt idx="17">
                  <c:v>2.9383072999306564E-2</c:v>
                </c:pt>
                <c:pt idx="18">
                  <c:v>3.0285776587883267E-2</c:v>
                </c:pt>
                <c:pt idx="19">
                  <c:v>3.0766201481700256E-2</c:v>
                </c:pt>
                <c:pt idx="20">
                  <c:v>3.1005444556064049E-2</c:v>
                </c:pt>
                <c:pt idx="21">
                  <c:v>3.1670023689177727E-2</c:v>
                </c:pt>
                <c:pt idx="22">
                  <c:v>3.2227915820683878E-2</c:v>
                </c:pt>
                <c:pt idx="23">
                  <c:v>3.2553566894324613E-2</c:v>
                </c:pt>
                <c:pt idx="24">
                  <c:v>3.2983706049211692E-2</c:v>
                </c:pt>
                <c:pt idx="25">
                  <c:v>3.3575524785452386E-2</c:v>
                </c:pt>
                <c:pt idx="26">
                  <c:v>3.3841634686321884E-2</c:v>
                </c:pt>
                <c:pt idx="27">
                  <c:v>3.4133653734563056E-2</c:v>
                </c:pt>
                <c:pt idx="28">
                  <c:v>3.4683684794672591E-2</c:v>
                </c:pt>
                <c:pt idx="29">
                  <c:v>3.4832282559476117E-2</c:v>
                </c:pt>
                <c:pt idx="30">
                  <c:v>3.5326701333936249E-2</c:v>
                </c:pt>
                <c:pt idx="31">
                  <c:v>3.5356178138567923E-2</c:v>
                </c:pt>
                <c:pt idx="32">
                  <c:v>3.5978988270849825E-2</c:v>
                </c:pt>
                <c:pt idx="33">
                  <c:v>3.596449584969718E-2</c:v>
                </c:pt>
                <c:pt idx="34">
                  <c:v>3.6258683954807178E-2</c:v>
                </c:pt>
                <c:pt idx="35">
                  <c:v>3.6656085276716779E-2</c:v>
                </c:pt>
                <c:pt idx="36">
                  <c:v>3.6877779662642066E-2</c:v>
                </c:pt>
                <c:pt idx="37">
                  <c:v>3.6972950589348824E-2</c:v>
                </c:pt>
                <c:pt idx="38">
                  <c:v>3.7382898071790106E-2</c:v>
                </c:pt>
                <c:pt idx="39">
                  <c:v>3.7627934978928364E-2</c:v>
                </c:pt>
                <c:pt idx="40">
                  <c:v>3.7878500920447575E-2</c:v>
                </c:pt>
                <c:pt idx="41">
                  <c:v>3.7861291372926147E-2</c:v>
                </c:pt>
                <c:pt idx="42">
                  <c:v>3.8047696592448298E-2</c:v>
                </c:pt>
                <c:pt idx="43">
                  <c:v>3.8400688140331471E-2</c:v>
                </c:pt>
                <c:pt idx="44">
                  <c:v>3.8454439180458988E-2</c:v>
                </c:pt>
                <c:pt idx="45">
                  <c:v>3.8682624538709708E-2</c:v>
                </c:pt>
                <c:pt idx="46">
                  <c:v>3.8642265364164707E-2</c:v>
                </c:pt>
                <c:pt idx="47">
                  <c:v>3.9049991799501728E-2</c:v>
                </c:pt>
                <c:pt idx="48">
                  <c:v>3.9225838844563703E-2</c:v>
                </c:pt>
                <c:pt idx="49">
                  <c:v>3.9162854815464623E-2</c:v>
                </c:pt>
                <c:pt idx="50">
                  <c:v>3.9431554707339E-2</c:v>
                </c:pt>
                <c:pt idx="51">
                  <c:v>3.9467037130588543E-2</c:v>
                </c:pt>
                <c:pt idx="52">
                  <c:v>3.9788009485461455E-2</c:v>
                </c:pt>
                <c:pt idx="53">
                  <c:v>3.9908370381603837E-2</c:v>
                </c:pt>
                <c:pt idx="54">
                  <c:v>3.9885767162845608E-2</c:v>
                </c:pt>
                <c:pt idx="55">
                  <c:v>4.0285543935414211E-2</c:v>
                </c:pt>
                <c:pt idx="56">
                  <c:v>4.0353822314049589E-2</c:v>
                </c:pt>
                <c:pt idx="57">
                  <c:v>4.0633558443247099E-2</c:v>
                </c:pt>
                <c:pt idx="58">
                  <c:v>4.0632237617325581E-2</c:v>
                </c:pt>
                <c:pt idx="59">
                  <c:v>4.0672892330719426E-2</c:v>
                </c:pt>
                <c:pt idx="60">
                  <c:v>4.0882071576330919E-2</c:v>
                </c:pt>
                <c:pt idx="61">
                  <c:v>4.1030354256078636E-2</c:v>
                </c:pt>
                <c:pt idx="62">
                  <c:v>4.10061263152715E-2</c:v>
                </c:pt>
                <c:pt idx="63">
                  <c:v>4.110287226871414E-2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Maximum</a:t>
                </a:r>
                <a:r>
                  <a:rPr lang="en-GB" b="1" baseline="0"/>
                  <a:t> Number of Parents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</a:t>
                </a:r>
                <a:r>
                  <a:rPr lang="en-GB" b="1" baseline="0"/>
                  <a:t> / (Years -47)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Max.</a:t>
            </a:r>
            <a:r>
              <a:rPr lang="en-GB" baseline="0"/>
              <a:t> No. of Parents vs Years - 47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wer"/>
            <c:backward val="1"/>
            <c:dispRSqr val="1"/>
            <c:dispEq val="1"/>
            <c:trendlineLbl>
              <c:layout>
                <c:manualLayout>
                  <c:x val="-1.2915354330708662E-2"/>
                  <c:y val="-0.16951151939340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Sheet1!$I$8:$I$71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Sheet1!$T$8:$T$71</c:f>
              <c:numCache>
                <c:formatCode>General</c:formatCode>
                <c:ptCount val="64"/>
                <c:pt idx="0">
                  <c:v>328.11099999999999</c:v>
                </c:pt>
                <c:pt idx="1">
                  <c:v>161.3228</c:v>
                </c:pt>
                <c:pt idx="2">
                  <c:v>109.47479999999999</c:v>
                </c:pt>
                <c:pt idx="3">
                  <c:v>84.601599999999991</c:v>
                </c:pt>
                <c:pt idx="4">
                  <c:v>70.757400000000004</c:v>
                </c:pt>
                <c:pt idx="5">
                  <c:v>61.927800000000005</c:v>
                </c:pt>
                <c:pt idx="6">
                  <c:v>56.083600000000004</c:v>
                </c:pt>
                <c:pt idx="7">
                  <c:v>51.000600000000006</c:v>
                </c:pt>
                <c:pt idx="8">
                  <c:v>47.547399999999996</c:v>
                </c:pt>
                <c:pt idx="9">
                  <c:v>44.778199999999998</c:v>
                </c:pt>
                <c:pt idx="10">
                  <c:v>42.311599999999999</c:v>
                </c:pt>
                <c:pt idx="11">
                  <c:v>40.5304</c:v>
                </c:pt>
                <c:pt idx="12">
                  <c:v>38.953599999999994</c:v>
                </c:pt>
                <c:pt idx="13">
                  <c:v>37.836399999999998</c:v>
                </c:pt>
                <c:pt idx="14">
                  <c:v>36.700000000000003</c:v>
                </c:pt>
                <c:pt idx="15">
                  <c:v>35.595600000000005</c:v>
                </c:pt>
                <c:pt idx="16">
                  <c:v>34.680199999999999</c:v>
                </c:pt>
                <c:pt idx="17">
                  <c:v>34.033199999999994</c:v>
                </c:pt>
                <c:pt idx="18">
                  <c:v>33.018799999999999</c:v>
                </c:pt>
                <c:pt idx="19">
                  <c:v>32.503200000000007</c:v>
                </c:pt>
                <c:pt idx="20">
                  <c:v>32.252399999999994</c:v>
                </c:pt>
                <c:pt idx="21">
                  <c:v>31.575599999999994</c:v>
                </c:pt>
                <c:pt idx="22">
                  <c:v>31.028999999999996</c:v>
                </c:pt>
                <c:pt idx="23">
                  <c:v>30.718599999999995</c:v>
                </c:pt>
                <c:pt idx="24">
                  <c:v>30.317999999999998</c:v>
                </c:pt>
                <c:pt idx="25">
                  <c:v>29.783600000000007</c:v>
                </c:pt>
                <c:pt idx="26">
                  <c:v>29.549400000000006</c:v>
                </c:pt>
                <c:pt idx="27">
                  <c:v>29.296599999999998</c:v>
                </c:pt>
                <c:pt idx="28">
                  <c:v>28.831999999999994</c:v>
                </c:pt>
                <c:pt idx="29">
                  <c:v>28.709000000000003</c:v>
                </c:pt>
                <c:pt idx="30">
                  <c:v>28.307199999999995</c:v>
                </c:pt>
                <c:pt idx="31">
                  <c:v>28.283600000000007</c:v>
                </c:pt>
                <c:pt idx="32">
                  <c:v>27.793999999999997</c:v>
                </c:pt>
                <c:pt idx="33">
                  <c:v>27.805199999999999</c:v>
                </c:pt>
                <c:pt idx="34">
                  <c:v>27.579599999999999</c:v>
                </c:pt>
                <c:pt idx="35">
                  <c:v>27.280600000000007</c:v>
                </c:pt>
                <c:pt idx="36">
                  <c:v>27.116600000000005</c:v>
                </c:pt>
                <c:pt idx="37">
                  <c:v>27.046800000000005</c:v>
                </c:pt>
                <c:pt idx="38">
                  <c:v>26.750200000000007</c:v>
                </c:pt>
                <c:pt idx="39">
                  <c:v>26.575999999999993</c:v>
                </c:pt>
                <c:pt idx="40">
                  <c:v>26.400199999999998</c:v>
                </c:pt>
                <c:pt idx="41">
                  <c:v>26.412199999999999</c:v>
                </c:pt>
                <c:pt idx="42">
                  <c:v>26.282799999999995</c:v>
                </c:pt>
                <c:pt idx="43">
                  <c:v>26.041200000000003</c:v>
                </c:pt>
                <c:pt idx="44">
                  <c:v>26.004800000000003</c:v>
                </c:pt>
                <c:pt idx="45">
                  <c:v>25.851399999999998</c:v>
                </c:pt>
                <c:pt idx="46">
                  <c:v>25.878399999999999</c:v>
                </c:pt>
                <c:pt idx="47">
                  <c:v>25.608199999999997</c:v>
                </c:pt>
                <c:pt idx="48">
                  <c:v>25.493399999999994</c:v>
                </c:pt>
                <c:pt idx="49">
                  <c:v>25.534400000000005</c:v>
                </c:pt>
                <c:pt idx="50">
                  <c:v>25.360399999999998</c:v>
                </c:pt>
                <c:pt idx="51">
                  <c:v>25.337599999999995</c:v>
                </c:pt>
                <c:pt idx="52">
                  <c:v>25.133200000000002</c:v>
                </c:pt>
                <c:pt idx="53">
                  <c:v>25.057400000000001</c:v>
                </c:pt>
                <c:pt idx="54">
                  <c:v>25.071600000000004</c:v>
                </c:pt>
                <c:pt idx="55">
                  <c:v>24.822800000000001</c:v>
                </c:pt>
                <c:pt idx="56">
                  <c:v>24.780799999999999</c:v>
                </c:pt>
                <c:pt idx="57">
                  <c:v>24.610200000000006</c:v>
                </c:pt>
                <c:pt idx="58">
                  <c:v>24.611000000000004</c:v>
                </c:pt>
                <c:pt idx="59">
                  <c:v>24.586399999999998</c:v>
                </c:pt>
                <c:pt idx="60">
                  <c:v>24.460599999999999</c:v>
                </c:pt>
                <c:pt idx="61">
                  <c:v>24.372200000000007</c:v>
                </c:pt>
                <c:pt idx="62">
                  <c:v>24.386600000000001</c:v>
                </c:pt>
                <c:pt idx="63">
                  <c:v>24.3292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Maximum Number of Parents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</a:t>
                </a:r>
                <a:r>
                  <a:rPr lang="en-GB" b="1" baseline="0"/>
                  <a:t> Taken -47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Max. No. of </a:t>
            </a:r>
            <a:r>
              <a:rPr lang="en-GB" sz="1400"/>
              <a:t>Parents + 0.45 vs </a:t>
            </a:r>
            <a:r>
              <a:rPr lang="en-GB" sz="1400">
                <a:effectLst/>
              </a:rPr>
              <a:t>(Years - 47)</a:t>
            </a:r>
            <a:r>
              <a:rPr lang="en-GB" sz="1400" baseline="30000">
                <a:effectLst/>
              </a:rPr>
              <a:t>-1</a:t>
            </a:r>
            <a:r>
              <a:rPr lang="en-GB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93853893263342E-2"/>
                  <c:y val="0.25569043452901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Sheet1!$R$8:$R$71</c:f>
              <c:numCache>
                <c:formatCode>General</c:formatCode>
                <c:ptCount val="64"/>
                <c:pt idx="0">
                  <c:v>1.45</c:v>
                </c:pt>
                <c:pt idx="1">
                  <c:v>2.4500000000000002</c:v>
                </c:pt>
                <c:pt idx="2">
                  <c:v>3.45</c:v>
                </c:pt>
                <c:pt idx="3">
                  <c:v>4.45</c:v>
                </c:pt>
                <c:pt idx="4">
                  <c:v>5.45</c:v>
                </c:pt>
                <c:pt idx="5">
                  <c:v>6.45</c:v>
                </c:pt>
                <c:pt idx="6">
                  <c:v>7.45</c:v>
                </c:pt>
                <c:pt idx="7">
                  <c:v>8.4499999999999993</c:v>
                </c:pt>
                <c:pt idx="8">
                  <c:v>9.4499999999999993</c:v>
                </c:pt>
                <c:pt idx="9">
                  <c:v>10.45</c:v>
                </c:pt>
                <c:pt idx="10">
                  <c:v>11.45</c:v>
                </c:pt>
                <c:pt idx="11">
                  <c:v>12.45</c:v>
                </c:pt>
                <c:pt idx="12">
                  <c:v>13.45</c:v>
                </c:pt>
                <c:pt idx="13">
                  <c:v>14.45</c:v>
                </c:pt>
                <c:pt idx="14">
                  <c:v>15.45</c:v>
                </c:pt>
                <c:pt idx="15">
                  <c:v>16.45</c:v>
                </c:pt>
                <c:pt idx="16">
                  <c:v>17.45</c:v>
                </c:pt>
                <c:pt idx="17">
                  <c:v>18.45</c:v>
                </c:pt>
                <c:pt idx="18">
                  <c:v>19.45</c:v>
                </c:pt>
                <c:pt idx="19">
                  <c:v>20.45</c:v>
                </c:pt>
                <c:pt idx="20">
                  <c:v>21.45</c:v>
                </c:pt>
                <c:pt idx="21">
                  <c:v>22.45</c:v>
                </c:pt>
                <c:pt idx="22">
                  <c:v>23.45</c:v>
                </c:pt>
                <c:pt idx="23">
                  <c:v>24.45</c:v>
                </c:pt>
                <c:pt idx="24">
                  <c:v>25.45</c:v>
                </c:pt>
                <c:pt idx="25">
                  <c:v>26.45</c:v>
                </c:pt>
                <c:pt idx="26">
                  <c:v>27.45</c:v>
                </c:pt>
                <c:pt idx="27">
                  <c:v>28.45</c:v>
                </c:pt>
                <c:pt idx="28">
                  <c:v>29.45</c:v>
                </c:pt>
                <c:pt idx="29">
                  <c:v>30.45</c:v>
                </c:pt>
                <c:pt idx="30">
                  <c:v>31.45</c:v>
                </c:pt>
                <c:pt idx="31">
                  <c:v>32.450000000000003</c:v>
                </c:pt>
                <c:pt idx="32">
                  <c:v>33.450000000000003</c:v>
                </c:pt>
                <c:pt idx="33">
                  <c:v>34.450000000000003</c:v>
                </c:pt>
                <c:pt idx="34">
                  <c:v>35.450000000000003</c:v>
                </c:pt>
                <c:pt idx="35">
                  <c:v>36.450000000000003</c:v>
                </c:pt>
                <c:pt idx="36">
                  <c:v>37.450000000000003</c:v>
                </c:pt>
                <c:pt idx="37">
                  <c:v>38.450000000000003</c:v>
                </c:pt>
                <c:pt idx="38">
                  <c:v>39.450000000000003</c:v>
                </c:pt>
                <c:pt idx="39">
                  <c:v>40.450000000000003</c:v>
                </c:pt>
                <c:pt idx="40">
                  <c:v>41.45</c:v>
                </c:pt>
                <c:pt idx="41">
                  <c:v>42.45</c:v>
                </c:pt>
                <c:pt idx="42">
                  <c:v>43.45</c:v>
                </c:pt>
                <c:pt idx="43">
                  <c:v>44.45</c:v>
                </c:pt>
                <c:pt idx="44">
                  <c:v>45.45</c:v>
                </c:pt>
                <c:pt idx="45">
                  <c:v>46.45</c:v>
                </c:pt>
                <c:pt idx="46">
                  <c:v>47.45</c:v>
                </c:pt>
                <c:pt idx="47">
                  <c:v>48.45</c:v>
                </c:pt>
                <c:pt idx="48">
                  <c:v>49.45</c:v>
                </c:pt>
                <c:pt idx="49">
                  <c:v>50.45</c:v>
                </c:pt>
                <c:pt idx="50">
                  <c:v>51.45</c:v>
                </c:pt>
                <c:pt idx="51">
                  <c:v>52.45</c:v>
                </c:pt>
                <c:pt idx="52">
                  <c:v>53.45</c:v>
                </c:pt>
                <c:pt idx="53">
                  <c:v>54.45</c:v>
                </c:pt>
                <c:pt idx="54">
                  <c:v>55.45</c:v>
                </c:pt>
                <c:pt idx="55">
                  <c:v>56.45</c:v>
                </c:pt>
                <c:pt idx="56">
                  <c:v>57.45</c:v>
                </c:pt>
                <c:pt idx="57">
                  <c:v>58.45</c:v>
                </c:pt>
                <c:pt idx="58">
                  <c:v>59.45</c:v>
                </c:pt>
                <c:pt idx="59">
                  <c:v>60.45</c:v>
                </c:pt>
                <c:pt idx="60">
                  <c:v>61.45</c:v>
                </c:pt>
                <c:pt idx="61">
                  <c:v>62.45</c:v>
                </c:pt>
                <c:pt idx="62">
                  <c:v>63.45</c:v>
                </c:pt>
                <c:pt idx="63">
                  <c:v>64.45</c:v>
                </c:pt>
              </c:numCache>
            </c:numRef>
          </c:xVal>
          <c:yVal>
            <c:numRef>
              <c:f>Sheet1!$S$8:$S$71</c:f>
              <c:numCache>
                <c:formatCode>General</c:formatCode>
                <c:ptCount val="64"/>
                <c:pt idx="0">
                  <c:v>3.0477490849133374E-3</c:v>
                </c:pt>
                <c:pt idx="1">
                  <c:v>6.1987518193336588E-3</c:v>
                </c:pt>
                <c:pt idx="2">
                  <c:v>9.1345222827536581E-3</c:v>
                </c:pt>
                <c:pt idx="3">
                  <c:v>1.1820107421136244E-2</c:v>
                </c:pt>
                <c:pt idx="4">
                  <c:v>1.4132797417655255E-2</c:v>
                </c:pt>
                <c:pt idx="5">
                  <c:v>1.614783667432074E-2</c:v>
                </c:pt>
                <c:pt idx="6">
                  <c:v>1.7830524431384574E-2</c:v>
                </c:pt>
                <c:pt idx="7">
                  <c:v>1.9607612459461261E-2</c:v>
                </c:pt>
                <c:pt idx="8">
                  <c:v>2.1031644211881199E-2</c:v>
                </c:pt>
                <c:pt idx="9">
                  <c:v>2.2332295625996579E-2</c:v>
                </c:pt>
                <c:pt idx="10">
                  <c:v>2.363418069749194E-2</c:v>
                </c:pt>
                <c:pt idx="11">
                  <c:v>2.4672838165919902E-2</c:v>
                </c:pt>
                <c:pt idx="12">
                  <c:v>2.5671568224759717E-2</c:v>
                </c:pt>
                <c:pt idx="13">
                  <c:v>2.6429575752450023E-2</c:v>
                </c:pt>
                <c:pt idx="14">
                  <c:v>2.7247956403269751E-2</c:v>
                </c:pt>
                <c:pt idx="15">
                  <c:v>2.8093359853465033E-2</c:v>
                </c:pt>
                <c:pt idx="16">
                  <c:v>2.883489714592188E-2</c:v>
                </c:pt>
                <c:pt idx="17">
                  <c:v>2.9383072999306564E-2</c:v>
                </c:pt>
                <c:pt idx="18">
                  <c:v>3.0285776587883267E-2</c:v>
                </c:pt>
                <c:pt idx="19">
                  <c:v>3.0766201481700256E-2</c:v>
                </c:pt>
                <c:pt idx="20">
                  <c:v>3.1005444556064049E-2</c:v>
                </c:pt>
                <c:pt idx="21">
                  <c:v>3.1670023689177727E-2</c:v>
                </c:pt>
                <c:pt idx="22">
                  <c:v>3.2227915820683878E-2</c:v>
                </c:pt>
                <c:pt idx="23">
                  <c:v>3.2553566894324613E-2</c:v>
                </c:pt>
                <c:pt idx="24">
                  <c:v>3.2983706049211692E-2</c:v>
                </c:pt>
                <c:pt idx="25">
                  <c:v>3.3575524785452386E-2</c:v>
                </c:pt>
                <c:pt idx="26">
                  <c:v>3.3841634686321884E-2</c:v>
                </c:pt>
                <c:pt idx="27">
                  <c:v>3.4133653734563056E-2</c:v>
                </c:pt>
                <c:pt idx="28">
                  <c:v>3.4683684794672591E-2</c:v>
                </c:pt>
                <c:pt idx="29">
                  <c:v>3.4832282559476117E-2</c:v>
                </c:pt>
                <c:pt idx="30">
                  <c:v>3.5326701333936249E-2</c:v>
                </c:pt>
                <c:pt idx="31">
                  <c:v>3.5356178138567923E-2</c:v>
                </c:pt>
                <c:pt idx="32">
                  <c:v>3.5978988270849825E-2</c:v>
                </c:pt>
                <c:pt idx="33">
                  <c:v>3.596449584969718E-2</c:v>
                </c:pt>
                <c:pt idx="34">
                  <c:v>3.6258683954807178E-2</c:v>
                </c:pt>
                <c:pt idx="35">
                  <c:v>3.6656085276716779E-2</c:v>
                </c:pt>
                <c:pt idx="36">
                  <c:v>3.6877779662642066E-2</c:v>
                </c:pt>
                <c:pt idx="37">
                  <c:v>3.6972950589348824E-2</c:v>
                </c:pt>
                <c:pt idx="38">
                  <c:v>3.7382898071790106E-2</c:v>
                </c:pt>
                <c:pt idx="39">
                  <c:v>3.7627934978928364E-2</c:v>
                </c:pt>
                <c:pt idx="40">
                  <c:v>3.7878500920447575E-2</c:v>
                </c:pt>
                <c:pt idx="41">
                  <c:v>3.7861291372926147E-2</c:v>
                </c:pt>
                <c:pt idx="42">
                  <c:v>3.8047696592448298E-2</c:v>
                </c:pt>
                <c:pt idx="43">
                  <c:v>3.8400688140331471E-2</c:v>
                </c:pt>
                <c:pt idx="44">
                  <c:v>3.8454439180458988E-2</c:v>
                </c:pt>
                <c:pt idx="45">
                  <c:v>3.8682624538709708E-2</c:v>
                </c:pt>
                <c:pt idx="46">
                  <c:v>3.8642265364164707E-2</c:v>
                </c:pt>
                <c:pt idx="47">
                  <c:v>3.9049991799501728E-2</c:v>
                </c:pt>
                <c:pt idx="48">
                  <c:v>3.9225838844563703E-2</c:v>
                </c:pt>
                <c:pt idx="49">
                  <c:v>3.9162854815464623E-2</c:v>
                </c:pt>
                <c:pt idx="50">
                  <c:v>3.9431554707339E-2</c:v>
                </c:pt>
                <c:pt idx="51">
                  <c:v>3.9467037130588543E-2</c:v>
                </c:pt>
                <c:pt idx="52">
                  <c:v>3.9788009485461455E-2</c:v>
                </c:pt>
                <c:pt idx="53">
                  <c:v>3.9908370381603837E-2</c:v>
                </c:pt>
                <c:pt idx="54">
                  <c:v>3.9885767162845608E-2</c:v>
                </c:pt>
                <c:pt idx="55">
                  <c:v>4.0285543935414211E-2</c:v>
                </c:pt>
                <c:pt idx="56">
                  <c:v>4.0353822314049589E-2</c:v>
                </c:pt>
                <c:pt idx="57">
                  <c:v>4.0633558443247099E-2</c:v>
                </c:pt>
                <c:pt idx="58">
                  <c:v>4.0632237617325581E-2</c:v>
                </c:pt>
                <c:pt idx="59">
                  <c:v>4.0672892330719426E-2</c:v>
                </c:pt>
                <c:pt idx="60">
                  <c:v>4.0882071576330919E-2</c:v>
                </c:pt>
                <c:pt idx="61">
                  <c:v>4.1030354256078636E-2</c:v>
                </c:pt>
                <c:pt idx="62">
                  <c:v>4.10061263152715E-2</c:v>
                </c:pt>
                <c:pt idx="63">
                  <c:v>4.110287226871414E-2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Max. Number of parents + 0.45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ax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 / (Years - 47)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ln(Max. No. of Parents + 0.45)</a:t>
            </a:r>
            <a:r>
              <a:rPr lang="en-GB" baseline="0"/>
              <a:t> vs </a:t>
            </a:r>
            <a:r>
              <a:rPr lang="en-GB" sz="1400" b="0" i="0" u="none" strike="noStrike" baseline="0">
                <a:effectLst/>
              </a:rPr>
              <a:t>(Years - 47)</a:t>
            </a:r>
            <a:r>
              <a:rPr lang="en-GB" sz="1400" b="0" i="0" u="none" strike="noStrike" baseline="30000">
                <a:effectLst/>
              </a:rPr>
              <a:t>-1</a:t>
            </a:r>
            <a:r>
              <a:rPr lang="en-GB" sz="1400" b="0" i="0" u="none" strike="noStrike" baseline="0">
                <a:effectLst/>
              </a:rPr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forward val="5.000000000000001E-3"/>
            <c:backward val="0.5"/>
            <c:dispRSqr val="1"/>
            <c:dispEq val="1"/>
            <c:trendlineLbl>
              <c:layout>
                <c:manualLayout>
                  <c:x val="-0.1625487751531058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Sheet1!$U$8:$U$71</c:f>
              <c:numCache>
                <c:formatCode>General</c:formatCode>
                <c:ptCount val="64"/>
                <c:pt idx="0">
                  <c:v>0.37156355643248301</c:v>
                </c:pt>
                <c:pt idx="1">
                  <c:v>0.89608802455663572</c:v>
                </c:pt>
                <c:pt idx="2">
                  <c:v>1.2383742310432684</c:v>
                </c:pt>
                <c:pt idx="3">
                  <c:v>1.4929040961781488</c:v>
                </c:pt>
                <c:pt idx="4">
                  <c:v>1.6956156086751528</c:v>
                </c:pt>
                <c:pt idx="5">
                  <c:v>1.8640801308076811</c:v>
                </c:pt>
                <c:pt idx="6">
                  <c:v>2.0082140323914683</c:v>
                </c:pt>
                <c:pt idx="7">
                  <c:v>2.1341664413690822</c:v>
                </c:pt>
                <c:pt idx="8">
                  <c:v>2.2460147415056513</c:v>
                </c:pt>
                <c:pt idx="9">
                  <c:v>2.3466019784108201</c:v>
                </c:pt>
                <c:pt idx="10">
                  <c:v>2.4379897300002487</c:v>
                </c:pt>
                <c:pt idx="11">
                  <c:v>2.5217206229107165</c:v>
                </c:pt>
                <c:pt idx="12">
                  <c:v>2.5989791060478482</c:v>
                </c:pt>
                <c:pt idx="13">
                  <c:v>2.670694414558441</c:v>
                </c:pt>
                <c:pt idx="14">
                  <c:v>2.7376090033437546</c:v>
                </c:pt>
                <c:pt idx="15">
                  <c:v>2.800325477211381</c:v>
                </c:pt>
                <c:pt idx="16">
                  <c:v>2.8593396486484361</c:v>
                </c:pt>
                <c:pt idx="17">
                  <c:v>2.9150643704865362</c:v>
                </c:pt>
                <c:pt idx="18">
                  <c:v>2.9678470700644555</c:v>
                </c:pt>
                <c:pt idx="19">
                  <c:v>3.0179828824888109</c:v>
                </c:pt>
                <c:pt idx="20">
                  <c:v>3.0657246453740261</c:v>
                </c:pt>
                <c:pt idx="21">
                  <c:v>3.1112906141882632</c:v>
                </c:pt>
                <c:pt idx="22">
                  <c:v>3.1548704948922883</c:v>
                </c:pt>
                <c:pt idx="23">
                  <c:v>3.196630215920881</c:v>
                </c:pt>
                <c:pt idx="24">
                  <c:v>3.2367157429965316</c:v>
                </c:pt>
                <c:pt idx="25">
                  <c:v>3.2752561583043085</c:v>
                </c:pt>
                <c:pt idx="26">
                  <c:v>3.3123661679555396</c:v>
                </c:pt>
                <c:pt idx="27">
                  <c:v>3.34814816057234</c:v>
                </c:pt>
                <c:pt idx="28">
                  <c:v>3.3826939100975957</c:v>
                </c:pt>
                <c:pt idx="29">
                  <c:v>3.4160859941559059</c:v>
                </c:pt>
                <c:pt idx="30">
                  <c:v>3.4483989831464497</c:v>
                </c:pt>
                <c:pt idx="31">
                  <c:v>3.4797004431500991</c:v>
                </c:pt>
                <c:pt idx="32">
                  <c:v>3.5100517865742376</c:v>
                </c:pt>
                <c:pt idx="33">
                  <c:v>3.5395089974596678</c:v>
                </c:pt>
                <c:pt idx="34">
                  <c:v>3.5681232529781366</c:v>
                </c:pt>
                <c:pt idx="35">
                  <c:v>3.5959414584546674</c:v>
                </c:pt>
                <c:pt idx="36">
                  <c:v>3.6230067099632284</c:v>
                </c:pt>
                <c:pt idx="37">
                  <c:v>3.6493586959516531</c:v>
                </c:pt>
                <c:pt idx="38">
                  <c:v>3.6750340472918834</c:v>
                </c:pt>
                <c:pt idx="39">
                  <c:v>3.7000666435045009</c:v>
                </c:pt>
                <c:pt idx="40">
                  <c:v>3.7244878815813038</c:v>
                </c:pt>
                <c:pt idx="41">
                  <c:v>3.7483269127573564</c:v>
                </c:pt>
                <c:pt idx="42">
                  <c:v>3.7716108517114013</c:v>
                </c:pt>
                <c:pt idx="43">
                  <c:v>3.7943649619599138</c:v>
                </c:pt>
                <c:pt idx="44">
                  <c:v>3.8166128206234879</c:v>
                </c:pt>
                <c:pt idx="45">
                  <c:v>3.8383764652598478</c:v>
                </c:pt>
                <c:pt idx="46">
                  <c:v>3.8596765250559368</c:v>
                </c:pt>
                <c:pt idx="47">
                  <c:v>3.8805323383367751</c:v>
                </c:pt>
                <c:pt idx="48">
                  <c:v>3.9009620580687212</c:v>
                </c:pt>
                <c:pt idx="49">
                  <c:v>3.9209827467996181</c:v>
                </c:pt>
                <c:pt idx="50">
                  <c:v>3.9406104622800586</c:v>
                </c:pt>
                <c:pt idx="51">
                  <c:v>3.9598603348423063</c:v>
                </c:pt>
                <c:pt idx="52">
                  <c:v>3.9787466374710543</c:v>
                </c:pt>
                <c:pt idx="53">
                  <c:v>3.9972828493789696</c:v>
                </c:pt>
                <c:pt idx="54">
                  <c:v>4.0154817137963761</c:v>
                </c:pt>
                <c:pt idx="55">
                  <c:v>4.0333552905956713</c:v>
                </c:pt>
                <c:pt idx="56">
                  <c:v>4.0509150042947644</c:v>
                </c:pt>
                <c:pt idx="57">
                  <c:v>4.0681716879180776</c:v>
                </c:pt>
                <c:pt idx="58">
                  <c:v>4.0851356231367912</c:v>
                </c:pt>
                <c:pt idx="59">
                  <c:v>4.1018165770608022</c:v>
                </c:pt>
                <c:pt idx="60">
                  <c:v>4.118223836012044</c:v>
                </c:pt>
                <c:pt idx="61">
                  <c:v>4.1343662365715863</c:v>
                </c:pt>
                <c:pt idx="62">
                  <c:v>4.1502521941603971</c:v>
                </c:pt>
                <c:pt idx="63">
                  <c:v>4.1658897293851966</c:v>
                </c:pt>
              </c:numCache>
            </c:numRef>
          </c:xVal>
          <c:yVal>
            <c:numRef>
              <c:f>Sheet1!$S$8:$S$71</c:f>
              <c:numCache>
                <c:formatCode>General</c:formatCode>
                <c:ptCount val="64"/>
                <c:pt idx="0">
                  <c:v>3.0477490849133374E-3</c:v>
                </c:pt>
                <c:pt idx="1">
                  <c:v>6.1987518193336588E-3</c:v>
                </c:pt>
                <c:pt idx="2">
                  <c:v>9.1345222827536581E-3</c:v>
                </c:pt>
                <c:pt idx="3">
                  <c:v>1.1820107421136244E-2</c:v>
                </c:pt>
                <c:pt idx="4">
                  <c:v>1.4132797417655255E-2</c:v>
                </c:pt>
                <c:pt idx="5">
                  <c:v>1.614783667432074E-2</c:v>
                </c:pt>
                <c:pt idx="6">
                  <c:v>1.7830524431384574E-2</c:v>
                </c:pt>
                <c:pt idx="7">
                  <c:v>1.9607612459461261E-2</c:v>
                </c:pt>
                <c:pt idx="8">
                  <c:v>2.1031644211881199E-2</c:v>
                </c:pt>
                <c:pt idx="9">
                  <c:v>2.2332295625996579E-2</c:v>
                </c:pt>
                <c:pt idx="10">
                  <c:v>2.363418069749194E-2</c:v>
                </c:pt>
                <c:pt idx="11">
                  <c:v>2.4672838165919902E-2</c:v>
                </c:pt>
                <c:pt idx="12">
                  <c:v>2.5671568224759717E-2</c:v>
                </c:pt>
                <c:pt idx="13">
                  <c:v>2.6429575752450023E-2</c:v>
                </c:pt>
                <c:pt idx="14">
                  <c:v>2.7247956403269751E-2</c:v>
                </c:pt>
                <c:pt idx="15">
                  <c:v>2.8093359853465033E-2</c:v>
                </c:pt>
                <c:pt idx="16">
                  <c:v>2.883489714592188E-2</c:v>
                </c:pt>
                <c:pt idx="17">
                  <c:v>2.9383072999306564E-2</c:v>
                </c:pt>
                <c:pt idx="18">
                  <c:v>3.0285776587883267E-2</c:v>
                </c:pt>
                <c:pt idx="19">
                  <c:v>3.0766201481700256E-2</c:v>
                </c:pt>
                <c:pt idx="20">
                  <c:v>3.1005444556064049E-2</c:v>
                </c:pt>
                <c:pt idx="21">
                  <c:v>3.1670023689177727E-2</c:v>
                </c:pt>
                <c:pt idx="22">
                  <c:v>3.2227915820683878E-2</c:v>
                </c:pt>
                <c:pt idx="23">
                  <c:v>3.2553566894324613E-2</c:v>
                </c:pt>
                <c:pt idx="24">
                  <c:v>3.2983706049211692E-2</c:v>
                </c:pt>
                <c:pt idx="25">
                  <c:v>3.3575524785452386E-2</c:v>
                </c:pt>
                <c:pt idx="26">
                  <c:v>3.3841634686321884E-2</c:v>
                </c:pt>
                <c:pt idx="27">
                  <c:v>3.4133653734563056E-2</c:v>
                </c:pt>
                <c:pt idx="28">
                  <c:v>3.4683684794672591E-2</c:v>
                </c:pt>
                <c:pt idx="29">
                  <c:v>3.4832282559476117E-2</c:v>
                </c:pt>
                <c:pt idx="30">
                  <c:v>3.5326701333936249E-2</c:v>
                </c:pt>
                <c:pt idx="31">
                  <c:v>3.5356178138567923E-2</c:v>
                </c:pt>
                <c:pt idx="32">
                  <c:v>3.5978988270849825E-2</c:v>
                </c:pt>
                <c:pt idx="33">
                  <c:v>3.596449584969718E-2</c:v>
                </c:pt>
                <c:pt idx="34">
                  <c:v>3.6258683954807178E-2</c:v>
                </c:pt>
                <c:pt idx="35">
                  <c:v>3.6656085276716779E-2</c:v>
                </c:pt>
                <c:pt idx="36">
                  <c:v>3.6877779662642066E-2</c:v>
                </c:pt>
                <c:pt idx="37">
                  <c:v>3.6972950589348824E-2</c:v>
                </c:pt>
                <c:pt idx="38">
                  <c:v>3.7382898071790106E-2</c:v>
                </c:pt>
                <c:pt idx="39">
                  <c:v>3.7627934978928364E-2</c:v>
                </c:pt>
                <c:pt idx="40">
                  <c:v>3.7878500920447575E-2</c:v>
                </c:pt>
                <c:pt idx="41">
                  <c:v>3.7861291372926147E-2</c:v>
                </c:pt>
                <c:pt idx="42">
                  <c:v>3.8047696592448298E-2</c:v>
                </c:pt>
                <c:pt idx="43">
                  <c:v>3.8400688140331471E-2</c:v>
                </c:pt>
                <c:pt idx="44">
                  <c:v>3.8454439180458988E-2</c:v>
                </c:pt>
                <c:pt idx="45">
                  <c:v>3.8682624538709708E-2</c:v>
                </c:pt>
                <c:pt idx="46">
                  <c:v>3.8642265364164707E-2</c:v>
                </c:pt>
                <c:pt idx="47">
                  <c:v>3.9049991799501728E-2</c:v>
                </c:pt>
                <c:pt idx="48">
                  <c:v>3.9225838844563703E-2</c:v>
                </c:pt>
                <c:pt idx="49">
                  <c:v>3.9162854815464623E-2</c:v>
                </c:pt>
                <c:pt idx="50">
                  <c:v>3.9431554707339E-2</c:v>
                </c:pt>
                <c:pt idx="51">
                  <c:v>3.9467037130588543E-2</c:v>
                </c:pt>
                <c:pt idx="52">
                  <c:v>3.9788009485461455E-2</c:v>
                </c:pt>
                <c:pt idx="53">
                  <c:v>3.9908370381603837E-2</c:v>
                </c:pt>
                <c:pt idx="54">
                  <c:v>3.9885767162845608E-2</c:v>
                </c:pt>
                <c:pt idx="55">
                  <c:v>4.0285543935414211E-2</c:v>
                </c:pt>
                <c:pt idx="56">
                  <c:v>4.0353822314049589E-2</c:v>
                </c:pt>
                <c:pt idx="57">
                  <c:v>4.0633558443247099E-2</c:v>
                </c:pt>
                <c:pt idx="58">
                  <c:v>4.0632237617325581E-2</c:v>
                </c:pt>
                <c:pt idx="59">
                  <c:v>4.0672892330719426E-2</c:v>
                </c:pt>
                <c:pt idx="60">
                  <c:v>4.0882071576330919E-2</c:v>
                </c:pt>
                <c:pt idx="61">
                  <c:v>4.1030354256078636E-2</c:v>
                </c:pt>
                <c:pt idx="62">
                  <c:v>4.10061263152715E-2</c:v>
                </c:pt>
                <c:pt idx="63">
                  <c:v>4.110287226871414E-2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ln(Max. No. of Parents + 0.45)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 / (Years -47)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Genome</a:t>
            </a:r>
            <a:r>
              <a:rPr lang="en-GB" baseline="0"/>
              <a:t> Length vs ln(Years Taken)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forward val="2"/>
            <c:backward val="1"/>
            <c:dispRSqr val="1"/>
            <c:dispEq val="1"/>
            <c:trendlineLbl>
              <c:layout>
                <c:manualLayout>
                  <c:x val="-7.5694444444444439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Sheet1!$L$8:$L$135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Sheet1!$AL$8:$AL$135</c:f>
              <c:numCache>
                <c:formatCode>General</c:formatCode>
                <c:ptCount val="128"/>
                <c:pt idx="0">
                  <c:v>2.9335057443687838</c:v>
                </c:pt>
                <c:pt idx="1">
                  <c:v>2.8873449595379697</c:v>
                </c:pt>
                <c:pt idx="2">
                  <c:v>3.0071271051678643</c:v>
                </c:pt>
                <c:pt idx="3">
                  <c:v>3.1061549548040821</c:v>
                </c:pt>
                <c:pt idx="4">
                  <c:v>3.369431478898504</c:v>
                </c:pt>
                <c:pt idx="5">
                  <c:v>3.1202834645977329</c:v>
                </c:pt>
                <c:pt idx="6">
                  <c:v>3.1998887049554638</c:v>
                </c:pt>
                <c:pt idx="7">
                  <c:v>3.2857491183024909</c:v>
                </c:pt>
                <c:pt idx="8">
                  <c:v>3.3619228003913464</c:v>
                </c:pt>
                <c:pt idx="9">
                  <c:v>3.5120527728019426</c:v>
                </c:pt>
                <c:pt idx="10">
                  <c:v>3.5353843926553128</c:v>
                </c:pt>
                <c:pt idx="11">
                  <c:v>3.5969286253660275</c:v>
                </c:pt>
                <c:pt idx="12">
                  <c:v>3.661169042545346</c:v>
                </c:pt>
                <c:pt idx="13">
                  <c:v>3.7204411036859915</c:v>
                </c:pt>
                <c:pt idx="14">
                  <c:v>3.8251788871772665</c:v>
                </c:pt>
                <c:pt idx="15">
                  <c:v>3.7241597215907132</c:v>
                </c:pt>
                <c:pt idx="16">
                  <c:v>3.7728988596175106</c:v>
                </c:pt>
                <c:pt idx="17">
                  <c:v>3.8339792984207768</c:v>
                </c:pt>
                <c:pt idx="18">
                  <c:v>3.8803548200013487</c:v>
                </c:pt>
                <c:pt idx="19">
                  <c:v>3.9720563936769255</c:v>
                </c:pt>
                <c:pt idx="20">
                  <c:v>3.9969154724461085</c:v>
                </c:pt>
                <c:pt idx="21">
                  <c:v>4.0416783960526352</c:v>
                </c:pt>
                <c:pt idx="22">
                  <c:v>4.0972303942005581</c:v>
                </c:pt>
                <c:pt idx="23">
                  <c:v>4.1442452206755602</c:v>
                </c:pt>
                <c:pt idx="24">
                  <c:v>4.2135754381406407</c:v>
                </c:pt>
                <c:pt idx="25">
                  <c:v>4.1439502667639339</c:v>
                </c:pt>
                <c:pt idx="26">
                  <c:v>4.1877468625752607</c:v>
                </c:pt>
                <c:pt idx="27">
                  <c:v>4.2374776275658714</c:v>
                </c:pt>
                <c:pt idx="28">
                  <c:v>4.2798499341822689</c:v>
                </c:pt>
                <c:pt idx="29">
                  <c:v>4.3489015056420461</c:v>
                </c:pt>
                <c:pt idx="30">
                  <c:v>4.3731700304835881</c:v>
                </c:pt>
                <c:pt idx="31">
                  <c:v>4.4154057999295331</c:v>
                </c:pt>
                <c:pt idx="32">
                  <c:v>4.4647281123761102</c:v>
                </c:pt>
                <c:pt idx="33">
                  <c:v>4.5085315241421346</c:v>
                </c:pt>
                <c:pt idx="34">
                  <c:v>4.567117270693382</c:v>
                </c:pt>
                <c:pt idx="35">
                  <c:v>4.5067146647796505</c:v>
                </c:pt>
                <c:pt idx="36">
                  <c:v>4.5505830518087409</c:v>
                </c:pt>
                <c:pt idx="37">
                  <c:v>4.5941415940202912</c:v>
                </c:pt>
                <c:pt idx="38">
                  <c:v>4.6370273159237509</c:v>
                </c:pt>
                <c:pt idx="39">
                  <c:v>4.6931206219238213</c:v>
                </c:pt>
                <c:pt idx="40">
                  <c:v>4.7216065374945089</c:v>
                </c:pt>
                <c:pt idx="41">
                  <c:v>4.7638153220271455</c:v>
                </c:pt>
                <c:pt idx="42">
                  <c:v>4.8075606744853401</c:v>
                </c:pt>
                <c:pt idx="43">
                  <c:v>4.8513534724479275</c:v>
                </c:pt>
                <c:pt idx="44">
                  <c:v>4.9062831587409663</c:v>
                </c:pt>
                <c:pt idx="45">
                  <c:v>4.8506621409660626</c:v>
                </c:pt>
                <c:pt idx="46">
                  <c:v>4.8962250641306255</c:v>
                </c:pt>
                <c:pt idx="47">
                  <c:v>4.9379427300361414</c:v>
                </c:pt>
                <c:pt idx="48">
                  <c:v>4.9834477049721517</c:v>
                </c:pt>
                <c:pt idx="49">
                  <c:v>5.0347983355942967</c:v>
                </c:pt>
                <c:pt idx="50">
                  <c:v>5.0654163657778462</c:v>
                </c:pt>
                <c:pt idx="51">
                  <c:v>5.1089119785623591</c:v>
                </c:pt>
                <c:pt idx="52">
                  <c:v>5.1530719171912951</c:v>
                </c:pt>
                <c:pt idx="53">
                  <c:v>5.1951311520499797</c:v>
                </c:pt>
                <c:pt idx="54">
                  <c:v>5.2480172629936712</c:v>
                </c:pt>
                <c:pt idx="55">
                  <c:v>5.1943259132964483</c:v>
                </c:pt>
                <c:pt idx="56">
                  <c:v>5.2402199237230462</c:v>
                </c:pt>
                <c:pt idx="57">
                  <c:v>5.2826360549513538</c:v>
                </c:pt>
                <c:pt idx="58">
                  <c:v>5.3280470279787266</c:v>
                </c:pt>
                <c:pt idx="59">
                  <c:v>5.3824838673788413</c:v>
                </c:pt>
                <c:pt idx="60">
                  <c:v>5.411780864196019</c:v>
                </c:pt>
                <c:pt idx="61">
                  <c:v>5.457305470009401</c:v>
                </c:pt>
                <c:pt idx="62">
                  <c:v>5.5018988216361491</c:v>
                </c:pt>
                <c:pt idx="63">
                  <c:v>5.5454586549361951</c:v>
                </c:pt>
                <c:pt idx="64">
                  <c:v>5.6004465747467034</c:v>
                </c:pt>
                <c:pt idx="65">
                  <c:v>5.5470686238220575</c:v>
                </c:pt>
                <c:pt idx="66">
                  <c:v>5.5923219099914059</c:v>
                </c:pt>
                <c:pt idx="67">
                  <c:v>5.6413778529127701</c:v>
                </c:pt>
                <c:pt idx="68">
                  <c:v>5.6838974039616579</c:v>
                </c:pt>
                <c:pt idx="69">
                  <c:v>5.7328317620038058</c:v>
                </c:pt>
                <c:pt idx="70">
                  <c:v>5.7694590979097962</c:v>
                </c:pt>
                <c:pt idx="71">
                  <c:v>5.8168581517688542</c:v>
                </c:pt>
                <c:pt idx="72">
                  <c:v>5.860492163140349</c:v>
                </c:pt>
                <c:pt idx="73">
                  <c:v>5.909699565505111</c:v>
                </c:pt>
                <c:pt idx="74">
                  <c:v>5.9627604994596268</c:v>
                </c:pt>
                <c:pt idx="75">
                  <c:v>5.9115497479204731</c:v>
                </c:pt>
                <c:pt idx="76">
                  <c:v>5.9577495297578293</c:v>
                </c:pt>
                <c:pt idx="77">
                  <c:v>6.0037231030478839</c:v>
                </c:pt>
                <c:pt idx="78">
                  <c:v>6.0514442551298604</c:v>
                </c:pt>
                <c:pt idx="79">
                  <c:v>6.1021858182059532</c:v>
                </c:pt>
                <c:pt idx="80">
                  <c:v>6.1373131455437422</c:v>
                </c:pt>
                <c:pt idx="81">
                  <c:v>6.1890551858799139</c:v>
                </c:pt>
                <c:pt idx="82">
                  <c:v>6.2315678650872206</c:v>
                </c:pt>
                <c:pt idx="83">
                  <c:v>6.2829909705640334</c:v>
                </c:pt>
                <c:pt idx="84">
                  <c:v>6.3330216907914547</c:v>
                </c:pt>
                <c:pt idx="85">
                  <c:v>6.2814885002153691</c:v>
                </c:pt>
                <c:pt idx="86">
                  <c:v>6.3306712559356919</c:v>
                </c:pt>
                <c:pt idx="87">
                  <c:v>6.3769211467278888</c:v>
                </c:pt>
                <c:pt idx="88">
                  <c:v>6.4286573012257948</c:v>
                </c:pt>
                <c:pt idx="89">
                  <c:v>6.4796042809681351</c:v>
                </c:pt>
                <c:pt idx="90">
                  <c:v>6.5198614871167226</c:v>
                </c:pt>
                <c:pt idx="91">
                  <c:v>6.5661929899958267</c:v>
                </c:pt>
                <c:pt idx="92">
                  <c:v>6.6185857007419777</c:v>
                </c:pt>
                <c:pt idx="93">
                  <c:v>6.6668550060786682</c:v>
                </c:pt>
                <c:pt idx="94">
                  <c:v>6.7191298142468998</c:v>
                </c:pt>
                <c:pt idx="95">
                  <c:v>6.668071946495143</c:v>
                </c:pt>
                <c:pt idx="96">
                  <c:v>6.7180501304400444</c:v>
                </c:pt>
                <c:pt idx="97">
                  <c:v>6.7669207115503474</c:v>
                </c:pt>
                <c:pt idx="98">
                  <c:v>6.8145830720841136</c:v>
                </c:pt>
                <c:pt idx="99">
                  <c:v>6.8662822392445957</c:v>
                </c:pt>
                <c:pt idx="100">
                  <c:v>6.9096079617051416</c:v>
                </c:pt>
                <c:pt idx="101">
                  <c:v>6.9583942093202245</c:v>
                </c:pt>
                <c:pt idx="102">
                  <c:v>7.0067044659247948</c:v>
                </c:pt>
                <c:pt idx="103">
                  <c:v>7.0594322159145673</c:v>
                </c:pt>
                <c:pt idx="104">
                  <c:v>7.1110957166000492</c:v>
                </c:pt>
                <c:pt idx="105">
                  <c:v>7.061260093140203</c:v>
                </c:pt>
                <c:pt idx="106">
                  <c:v>7.1135423543310194</c:v>
                </c:pt>
                <c:pt idx="107">
                  <c:v>7.1605474149150998</c:v>
                </c:pt>
                <c:pt idx="108">
                  <c:v>7.210361628316317</c:v>
                </c:pt>
                <c:pt idx="109">
                  <c:v>7.2620974641536229</c:v>
                </c:pt>
                <c:pt idx="110">
                  <c:v>7.3042370911747572</c:v>
                </c:pt>
                <c:pt idx="111">
                  <c:v>7.3571117143857503</c:v>
                </c:pt>
                <c:pt idx="112">
                  <c:v>7.4110655329696149</c:v>
                </c:pt>
                <c:pt idx="113">
                  <c:v>7.4590371215806117</c:v>
                </c:pt>
                <c:pt idx="114">
                  <c:v>7.5114453669540255</c:v>
                </c:pt>
                <c:pt idx="115">
                  <c:v>7.4619005882397085</c:v>
                </c:pt>
                <c:pt idx="116">
                  <c:v>7.5134796524721574</c:v>
                </c:pt>
                <c:pt idx="117">
                  <c:v>7.5651470871538384</c:v>
                </c:pt>
                <c:pt idx="118">
                  <c:v>7.6153611274061364</c:v>
                </c:pt>
                <c:pt idx="119">
                  <c:v>7.6679185651808579</c:v>
                </c:pt>
                <c:pt idx="120">
                  <c:v>7.7094735059262778</c:v>
                </c:pt>
                <c:pt idx="121">
                  <c:v>7.759974324734296</c:v>
                </c:pt>
                <c:pt idx="122">
                  <c:v>7.813420802724675</c:v>
                </c:pt>
                <c:pt idx="123">
                  <c:v>7.8654936272343745</c:v>
                </c:pt>
                <c:pt idx="124">
                  <c:v>7.9187410924355754</c:v>
                </c:pt>
                <c:pt idx="125">
                  <c:v>7.869719475540748</c:v>
                </c:pt>
                <c:pt idx="126">
                  <c:v>7.9178205394243211</c:v>
                </c:pt>
                <c:pt idx="127">
                  <c:v>7.9715775524421852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E12-AE28-FC440212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5240"/>
        <c:axId val="352741632"/>
      </c:scatterChart>
      <c:valAx>
        <c:axId val="352745240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Genome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1632"/>
        <c:crosses val="autoZero"/>
        <c:crossBetween val="midCat"/>
      </c:valAx>
      <c:valAx>
        <c:axId val="3527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ln(Years)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242887</xdr:colOff>
      <xdr:row>1</xdr:row>
      <xdr:rowOff>47625</xdr:rowOff>
    </xdr:from>
    <xdr:to>
      <xdr:col>29</xdr:col>
      <xdr:colOff>61912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219075</xdr:colOff>
      <xdr:row>15</xdr:row>
      <xdr:rowOff>142875</xdr:rowOff>
    </xdr:from>
    <xdr:to>
      <xdr:col>29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76200</xdr:colOff>
      <xdr:row>1</xdr:row>
      <xdr:rowOff>19050</xdr:rowOff>
    </xdr:from>
    <xdr:to>
      <xdr:col>36</xdr:col>
      <xdr:colOff>381000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61912</xdr:colOff>
      <xdr:row>15</xdr:row>
      <xdr:rowOff>95250</xdr:rowOff>
    </xdr:from>
    <xdr:to>
      <xdr:col>36</xdr:col>
      <xdr:colOff>366712</xdr:colOff>
      <xdr:row>29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42862</xdr:colOff>
      <xdr:row>29</xdr:row>
      <xdr:rowOff>180975</xdr:rowOff>
    </xdr:from>
    <xdr:to>
      <xdr:col>36</xdr:col>
      <xdr:colOff>357187</xdr:colOff>
      <xdr:row>44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176212</xdr:colOff>
      <xdr:row>30</xdr:row>
      <xdr:rowOff>66675</xdr:rowOff>
    </xdr:from>
    <xdr:to>
      <xdr:col>28</xdr:col>
      <xdr:colOff>604837</xdr:colOff>
      <xdr:row>44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200025</xdr:colOff>
      <xdr:row>45</xdr:row>
      <xdr:rowOff>0</xdr:rowOff>
    </xdr:from>
    <xdr:to>
      <xdr:col>29</xdr:col>
      <xdr:colOff>19050</xdr:colOff>
      <xdr:row>59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</xdr:colOff>
      <xdr:row>44</xdr:row>
      <xdr:rowOff>66675</xdr:rowOff>
    </xdr:from>
    <xdr:to>
      <xdr:col>36</xdr:col>
      <xdr:colOff>376237</xdr:colOff>
      <xdr:row>58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76200</xdr:colOff>
      <xdr:row>59</xdr:row>
      <xdr:rowOff>47625</xdr:rowOff>
    </xdr:from>
    <xdr:to>
      <xdr:col>36</xdr:col>
      <xdr:colOff>381000</xdr:colOff>
      <xdr:row>73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185737</xdr:colOff>
      <xdr:row>1</xdr:row>
      <xdr:rowOff>47625</xdr:rowOff>
    </xdr:from>
    <xdr:to>
      <xdr:col>53</xdr:col>
      <xdr:colOff>490537</xdr:colOff>
      <xdr:row>15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180974</xdr:colOff>
      <xdr:row>15</xdr:row>
      <xdr:rowOff>142875</xdr:rowOff>
    </xdr:from>
    <xdr:to>
      <xdr:col>54</xdr:col>
      <xdr:colOff>76200</xdr:colOff>
      <xdr:row>30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200025</xdr:colOff>
      <xdr:row>30</xdr:row>
      <xdr:rowOff>47625</xdr:rowOff>
    </xdr:from>
    <xdr:to>
      <xdr:col>53</xdr:col>
      <xdr:colOff>504825</xdr:colOff>
      <xdr:row>44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242887</xdr:colOff>
      <xdr:row>44</xdr:row>
      <xdr:rowOff>171450</xdr:rowOff>
    </xdr:from>
    <xdr:to>
      <xdr:col>54</xdr:col>
      <xdr:colOff>47625</xdr:colOff>
      <xdr:row>59</xdr:row>
      <xdr:rowOff>57150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300037</xdr:colOff>
      <xdr:row>59</xdr:row>
      <xdr:rowOff>85725</xdr:rowOff>
    </xdr:from>
    <xdr:to>
      <xdr:col>53</xdr:col>
      <xdr:colOff>604837</xdr:colOff>
      <xdr:row>73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390525</xdr:colOff>
      <xdr:row>71</xdr:row>
      <xdr:rowOff>123825</xdr:rowOff>
    </xdr:from>
    <xdr:to>
      <xdr:col>23</xdr:col>
      <xdr:colOff>19050</xdr:colOff>
      <xdr:row>86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795337</xdr:colOff>
      <xdr:row>14</xdr:row>
      <xdr:rowOff>85725</xdr:rowOff>
    </xdr:from>
    <xdr:to>
      <xdr:col>11</xdr:col>
      <xdr:colOff>509587</xdr:colOff>
      <xdr:row>28</xdr:row>
      <xdr:rowOff>161925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"/>
  <sheetViews>
    <sheetView tabSelected="1" topLeftCell="A43" workbookViewId="0">
      <selection activeCell="N55" sqref="N55"/>
    </sheetView>
  </sheetViews>
  <sheetFormatPr defaultRowHeight="15" x14ac:dyDescent="0.25"/>
  <cols>
    <col min="2" max="2" width="27.42578125" bestFit="1" customWidth="1"/>
    <col min="3" max="3" width="13.28515625" customWidth="1"/>
    <col min="4" max="4" width="10" bestFit="1" customWidth="1"/>
    <col min="6" max="6" width="13.42578125" bestFit="1" customWidth="1"/>
    <col min="9" max="9" width="22.85546875" bestFit="1" customWidth="1"/>
    <col min="12" max="12" width="15.140625" bestFit="1" customWidth="1"/>
    <col min="15" max="15" width="16.140625" bestFit="1" customWidth="1"/>
    <col min="16" max="16" width="9.28515625" bestFit="1" customWidth="1"/>
    <col min="18" max="18" width="11.85546875" bestFit="1" customWidth="1"/>
    <col min="19" max="19" width="11" bestFit="1" customWidth="1"/>
    <col min="21" max="21" width="14.7109375" customWidth="1"/>
    <col min="40" max="40" width="10.5703125" customWidth="1"/>
  </cols>
  <sheetData>
    <row r="1" spans="1:46" x14ac:dyDescent="0.25">
      <c r="B1" s="8" t="s">
        <v>14</v>
      </c>
      <c r="C1" s="24">
        <f>1/16</f>
        <v>6.25E-2</v>
      </c>
      <c r="D1" s="24"/>
      <c r="E1" s="8"/>
      <c r="F1" s="24">
        <f>1/16</f>
        <v>6.25E-2</v>
      </c>
      <c r="G1" s="24"/>
      <c r="H1" s="8"/>
      <c r="I1" s="24">
        <f>1/16</f>
        <v>6.25E-2</v>
      </c>
      <c r="J1" s="24"/>
      <c r="K1" s="8"/>
      <c r="L1" s="24">
        <f>1/16</f>
        <v>6.25E-2</v>
      </c>
      <c r="M1" s="24"/>
      <c r="N1" s="8"/>
      <c r="O1" s="20" t="s">
        <v>2</v>
      </c>
      <c r="P1" s="22"/>
    </row>
    <row r="2" spans="1:46" x14ac:dyDescent="0.25">
      <c r="B2" s="10" t="s">
        <v>3</v>
      </c>
      <c r="C2" s="17">
        <v>64</v>
      </c>
      <c r="D2" s="17"/>
      <c r="E2" s="10"/>
      <c r="F2" s="17">
        <v>64</v>
      </c>
      <c r="G2" s="17"/>
      <c r="H2" s="6"/>
      <c r="I2" s="17">
        <v>32</v>
      </c>
      <c r="J2" s="17"/>
      <c r="K2" s="6"/>
      <c r="L2" s="17" t="s">
        <v>2</v>
      </c>
      <c r="M2" s="17"/>
      <c r="N2" s="6"/>
      <c r="O2" s="17">
        <v>64</v>
      </c>
      <c r="P2" s="19"/>
    </row>
    <row r="3" spans="1:46" x14ac:dyDescent="0.25">
      <c r="B3" s="10" t="s">
        <v>5</v>
      </c>
      <c r="C3" s="18">
        <v>10</v>
      </c>
      <c r="D3" s="19"/>
      <c r="E3" s="10"/>
      <c r="F3" s="18">
        <v>10</v>
      </c>
      <c r="G3" s="19"/>
      <c r="H3" s="6"/>
      <c r="I3" s="18" t="s">
        <v>2</v>
      </c>
      <c r="J3" s="19"/>
      <c r="K3" s="6"/>
      <c r="L3" s="18">
        <v>10</v>
      </c>
      <c r="M3" s="19"/>
      <c r="N3" s="6"/>
      <c r="O3" s="18">
        <v>10</v>
      </c>
      <c r="P3" s="19"/>
      <c r="R3">
        <v>0.45</v>
      </c>
      <c r="S3">
        <v>47</v>
      </c>
      <c r="AO3">
        <v>1.135</v>
      </c>
      <c r="AQ3" s="12" t="s">
        <v>12</v>
      </c>
    </row>
    <row r="4" spans="1:46" x14ac:dyDescent="0.25">
      <c r="B4" s="10" t="s">
        <v>4</v>
      </c>
      <c r="C4" s="18">
        <v>60</v>
      </c>
      <c r="D4" s="19"/>
      <c r="E4" s="10"/>
      <c r="F4" s="18" t="s">
        <v>2</v>
      </c>
      <c r="G4" s="19"/>
      <c r="H4" s="6"/>
      <c r="I4" s="18">
        <v>30</v>
      </c>
      <c r="J4" s="19"/>
      <c r="K4" s="6"/>
      <c r="L4" s="18" t="s">
        <v>6</v>
      </c>
      <c r="M4" s="19"/>
      <c r="N4" s="6"/>
      <c r="O4" s="18">
        <v>60</v>
      </c>
      <c r="P4" s="19"/>
      <c r="AQ4" s="12"/>
    </row>
    <row r="5" spans="1:46" ht="15" customHeight="1" x14ac:dyDescent="0.25">
      <c r="B5" s="11" t="s">
        <v>0</v>
      </c>
      <c r="C5" s="15" t="s">
        <v>2</v>
      </c>
      <c r="D5" s="16"/>
      <c r="E5" s="11"/>
      <c r="F5" s="15">
        <v>10</v>
      </c>
      <c r="G5" s="16"/>
      <c r="H5" s="7"/>
      <c r="I5" s="15">
        <v>10</v>
      </c>
      <c r="J5" s="16"/>
      <c r="K5" s="7"/>
      <c r="L5" s="15">
        <v>10</v>
      </c>
      <c r="M5" s="16"/>
      <c r="N5" s="7"/>
      <c r="O5" s="15">
        <v>10</v>
      </c>
      <c r="P5" s="16"/>
      <c r="R5" s="20" t="s">
        <v>7</v>
      </c>
      <c r="S5" s="21"/>
      <c r="T5" s="21"/>
      <c r="U5" s="22"/>
      <c r="AQ5" s="12"/>
    </row>
    <row r="6" spans="1:46" x14ac:dyDescent="0.25">
      <c r="C6" s="13"/>
      <c r="D6" s="14"/>
      <c r="F6" s="13"/>
      <c r="G6" s="14"/>
      <c r="I6" s="13"/>
      <c r="J6" s="14"/>
      <c r="L6" s="13"/>
      <c r="M6" s="14"/>
      <c r="O6" s="15"/>
      <c r="P6" s="16"/>
      <c r="R6" s="15"/>
      <c r="S6" s="23"/>
      <c r="T6" s="23"/>
      <c r="U6" s="16"/>
      <c r="AQ6" s="12"/>
      <c r="AR6" t="s">
        <v>1</v>
      </c>
    </row>
    <row r="7" spans="1:46" x14ac:dyDescent="0.25">
      <c r="C7" s="5" t="s">
        <v>0</v>
      </c>
      <c r="D7" s="4" t="s">
        <v>1</v>
      </c>
      <c r="F7" s="5" t="s">
        <v>4</v>
      </c>
      <c r="G7" s="4" t="s">
        <v>1</v>
      </c>
      <c r="I7" s="5" t="s">
        <v>5</v>
      </c>
      <c r="J7" s="3" t="s">
        <v>1</v>
      </c>
      <c r="L7" s="5" t="s">
        <v>3</v>
      </c>
      <c r="M7" s="4" t="s">
        <v>1</v>
      </c>
      <c r="O7" s="5" t="s">
        <v>15</v>
      </c>
      <c r="P7" s="5" t="s">
        <v>1</v>
      </c>
      <c r="R7" s="5" t="s">
        <v>10</v>
      </c>
      <c r="S7" s="7" t="s">
        <v>9</v>
      </c>
      <c r="T7" s="4" t="s">
        <v>8</v>
      </c>
      <c r="U7" s="9" t="s">
        <v>11</v>
      </c>
      <c r="AQ7" s="12"/>
      <c r="AS7" t="s">
        <v>13</v>
      </c>
    </row>
    <row r="8" spans="1:46" x14ac:dyDescent="0.25">
      <c r="A8">
        <v>1</v>
      </c>
      <c r="C8" s="6">
        <v>1</v>
      </c>
      <c r="D8" s="2">
        <v>0</v>
      </c>
      <c r="F8" s="6">
        <v>1</v>
      </c>
      <c r="G8" s="2">
        <v>0</v>
      </c>
      <c r="I8" s="8">
        <v>1</v>
      </c>
      <c r="J8" s="2">
        <v>375.11099999999999</v>
      </c>
      <c r="L8" s="8">
        <v>1</v>
      </c>
      <c r="M8" s="8">
        <v>18.793399999999998</v>
      </c>
      <c r="O8" s="8"/>
      <c r="P8" s="8"/>
      <c r="R8" s="8">
        <f t="shared" ref="R8:R39" si="0">I8+$R$3</f>
        <v>1.45</v>
      </c>
      <c r="S8" s="8">
        <f t="shared" ref="S8:S39" si="1">1/(J8-$S$3)</f>
        <v>3.0477490849133374E-3</v>
      </c>
      <c r="T8" s="2">
        <f t="shared" ref="T8:T39" si="2">J8-$S$3</f>
        <v>328.11099999999999</v>
      </c>
      <c r="U8" s="8">
        <f>LN(R8)</f>
        <v>0.37156355643248301</v>
      </c>
      <c r="AL8">
        <f t="shared" ref="AL8:AL39" si="3">LN(M8)</f>
        <v>2.9335057443687838</v>
      </c>
      <c r="AM8">
        <f t="shared" ref="AM8:AM39" si="4">ROUND(L8 * 0.9, 0)</f>
        <v>1</v>
      </c>
      <c r="AN8">
        <f t="shared" ref="AN8:AN39" si="5">D8 /( 25.498*C8 + 61.901)</f>
        <v>0</v>
      </c>
      <c r="AO8">
        <f t="shared" ref="AO8:AO39" si="6">AN8*C8^$AO$3</f>
        <v>0</v>
      </c>
      <c r="AP8">
        <f t="shared" ref="AP8:AP39" si="7">C8</f>
        <v>1</v>
      </c>
      <c r="AQ8">
        <f t="shared" ref="AQ8:AQ39" si="8">LOG10(C8^64)</f>
        <v>0</v>
      </c>
      <c r="AR8">
        <f t="shared" ref="AR8:AR39" si="9">D8</f>
        <v>0</v>
      </c>
      <c r="AS8">
        <f t="shared" ref="AS8:AS39" si="10">1/(64-F8)</f>
        <v>1.5873015873015872E-2</v>
      </c>
      <c r="AT8">
        <f t="shared" ref="AT8:AT39" si="11">G8</f>
        <v>0</v>
      </c>
    </row>
    <row r="9" spans="1:46" x14ac:dyDescent="0.25">
      <c r="A9">
        <f>A8+1</f>
        <v>2</v>
      </c>
      <c r="C9" s="6">
        <f t="shared" ref="C9:C40" si="12">C8+1</f>
        <v>2</v>
      </c>
      <c r="D9" s="2">
        <v>31.213799999999999</v>
      </c>
      <c r="F9" s="6">
        <f>F8+1</f>
        <v>2</v>
      </c>
      <c r="G9" s="2">
        <v>7.7999999999999996E-3</v>
      </c>
      <c r="H9" s="1"/>
      <c r="I9" s="6">
        <f>I8+1</f>
        <v>2</v>
      </c>
      <c r="J9" s="2">
        <v>208.3228</v>
      </c>
      <c r="K9" s="1"/>
      <c r="L9" s="6">
        <f>L8+1</f>
        <v>2</v>
      </c>
      <c r="M9" s="6">
        <v>17.945599999999999</v>
      </c>
      <c r="O9" s="6">
        <f>1/A9</f>
        <v>0.5</v>
      </c>
      <c r="P9" s="6"/>
      <c r="R9" s="6">
        <f t="shared" si="0"/>
        <v>2.4500000000000002</v>
      </c>
      <c r="S9" s="6">
        <f t="shared" si="1"/>
        <v>6.1987518193336588E-3</v>
      </c>
      <c r="T9" s="2">
        <f t="shared" si="2"/>
        <v>161.3228</v>
      </c>
      <c r="U9" s="6">
        <f t="shared" ref="U9:U71" si="13">LN(R9)</f>
        <v>0.89608802455663572</v>
      </c>
      <c r="AL9" s="1">
        <f t="shared" si="3"/>
        <v>2.8873449595379697</v>
      </c>
      <c r="AM9" s="1">
        <f t="shared" si="4"/>
        <v>2</v>
      </c>
      <c r="AN9" s="1">
        <f t="shared" si="5"/>
        <v>0.27648033162971558</v>
      </c>
      <c r="AO9" s="1">
        <f t="shared" si="6"/>
        <v>0.60720213063210215</v>
      </c>
      <c r="AP9" s="1">
        <f t="shared" si="7"/>
        <v>2</v>
      </c>
      <c r="AQ9" s="1">
        <f t="shared" si="8"/>
        <v>19.265919722494797</v>
      </c>
      <c r="AR9" s="1">
        <f t="shared" si="9"/>
        <v>31.213799999999999</v>
      </c>
      <c r="AS9" s="1">
        <f t="shared" si="10"/>
        <v>1.6129032258064516E-2</v>
      </c>
      <c r="AT9" s="1">
        <f t="shared" si="11"/>
        <v>7.7999999999999996E-3</v>
      </c>
    </row>
    <row r="10" spans="1:46" x14ac:dyDescent="0.25">
      <c r="A10" s="1">
        <f t="shared" ref="A10:A73" si="14">A9+1</f>
        <v>3</v>
      </c>
      <c r="C10" s="6">
        <f t="shared" si="12"/>
        <v>3</v>
      </c>
      <c r="D10" s="2">
        <v>64.922399999999996</v>
      </c>
      <c r="F10" s="6">
        <f t="shared" ref="F10:F71" si="15">F9+1</f>
        <v>3</v>
      </c>
      <c r="G10" s="2">
        <v>4.7600000000000003E-2</v>
      </c>
      <c r="H10" s="1"/>
      <c r="I10" s="6">
        <f t="shared" ref="I10:I71" si="16">I9+1</f>
        <v>3</v>
      </c>
      <c r="J10" s="2">
        <v>156.47479999999999</v>
      </c>
      <c r="K10" s="1"/>
      <c r="L10" s="6">
        <f t="shared" ref="L10:L73" si="17">L9+1</f>
        <v>3</v>
      </c>
      <c r="M10" s="6">
        <v>20.229199999999999</v>
      </c>
      <c r="O10" s="6">
        <f t="shared" ref="O10:O73" si="18">1/A10</f>
        <v>0.33333333333333331</v>
      </c>
      <c r="P10" s="6"/>
      <c r="R10" s="6">
        <f t="shared" si="0"/>
        <v>3.45</v>
      </c>
      <c r="S10" s="6">
        <f t="shared" si="1"/>
        <v>9.1345222827536581E-3</v>
      </c>
      <c r="T10" s="2">
        <f t="shared" si="2"/>
        <v>109.47479999999999</v>
      </c>
      <c r="U10" s="6">
        <f t="shared" si="13"/>
        <v>1.2383742310432684</v>
      </c>
      <c r="AL10" s="1">
        <f t="shared" si="3"/>
        <v>3.0071271051678643</v>
      </c>
      <c r="AM10" s="1">
        <f t="shared" si="4"/>
        <v>3</v>
      </c>
      <c r="AN10" s="1">
        <f t="shared" si="5"/>
        <v>0.46910943314426096</v>
      </c>
      <c r="AO10" s="1">
        <f t="shared" si="6"/>
        <v>1.632325594071955</v>
      </c>
      <c r="AP10" s="1">
        <f t="shared" si="7"/>
        <v>3</v>
      </c>
      <c r="AQ10" s="1">
        <f t="shared" si="8"/>
        <v>30.535760302058396</v>
      </c>
      <c r="AR10" s="1">
        <f t="shared" si="9"/>
        <v>64.922399999999996</v>
      </c>
      <c r="AS10" s="1">
        <f t="shared" si="10"/>
        <v>1.6393442622950821E-2</v>
      </c>
      <c r="AT10" s="1">
        <f t="shared" si="11"/>
        <v>4.7600000000000003E-2</v>
      </c>
    </row>
    <row r="11" spans="1:46" x14ac:dyDescent="0.25">
      <c r="A11" s="1">
        <f t="shared" si="14"/>
        <v>4</v>
      </c>
      <c r="C11" s="6">
        <f t="shared" si="12"/>
        <v>4</v>
      </c>
      <c r="D11" s="2">
        <v>100.9676</v>
      </c>
      <c r="F11" s="6">
        <f t="shared" si="15"/>
        <v>4</v>
      </c>
      <c r="G11" s="2">
        <v>0.19800000000000001</v>
      </c>
      <c r="H11" s="1"/>
      <c r="I11" s="6">
        <f t="shared" si="16"/>
        <v>4</v>
      </c>
      <c r="J11" s="2">
        <v>131.60159999999999</v>
      </c>
      <c r="K11" s="1"/>
      <c r="L11" s="6">
        <f t="shared" si="17"/>
        <v>4</v>
      </c>
      <c r="M11" s="6">
        <v>22.335000000000001</v>
      </c>
      <c r="O11" s="6">
        <f t="shared" si="18"/>
        <v>0.25</v>
      </c>
      <c r="P11" s="6"/>
      <c r="R11" s="6">
        <f t="shared" si="0"/>
        <v>4.45</v>
      </c>
      <c r="S11" s="6">
        <f t="shared" si="1"/>
        <v>1.1820107421136244E-2</v>
      </c>
      <c r="T11" s="2">
        <f t="shared" si="2"/>
        <v>84.601599999999991</v>
      </c>
      <c r="U11" s="6">
        <f t="shared" si="13"/>
        <v>1.4929040961781488</v>
      </c>
      <c r="AL11" s="1">
        <f t="shared" si="3"/>
        <v>3.1061549548040821</v>
      </c>
      <c r="AM11" s="1">
        <f t="shared" si="4"/>
        <v>4</v>
      </c>
      <c r="AN11" s="1">
        <f t="shared" si="5"/>
        <v>0.61605803786616875</v>
      </c>
      <c r="AO11" s="1">
        <f t="shared" si="6"/>
        <v>2.9713904174833488</v>
      </c>
      <c r="AP11" s="1">
        <f t="shared" si="7"/>
        <v>4</v>
      </c>
      <c r="AQ11" s="1">
        <f t="shared" si="8"/>
        <v>38.531839444989593</v>
      </c>
      <c r="AR11" s="1">
        <f t="shared" si="9"/>
        <v>100.9676</v>
      </c>
      <c r="AS11" s="1">
        <f t="shared" si="10"/>
        <v>1.6666666666666666E-2</v>
      </c>
      <c r="AT11" s="1">
        <f t="shared" si="11"/>
        <v>0.19800000000000001</v>
      </c>
    </row>
    <row r="12" spans="1:46" x14ac:dyDescent="0.25">
      <c r="A12" s="1">
        <f t="shared" si="14"/>
        <v>5</v>
      </c>
      <c r="C12" s="6">
        <f t="shared" si="12"/>
        <v>5</v>
      </c>
      <c r="D12" s="2">
        <v>137.56460000000001</v>
      </c>
      <c r="F12" s="6">
        <f t="shared" si="15"/>
        <v>5</v>
      </c>
      <c r="G12" s="2">
        <v>0.55500000000000005</v>
      </c>
      <c r="H12" s="1"/>
      <c r="I12" s="6">
        <f t="shared" si="16"/>
        <v>5</v>
      </c>
      <c r="J12" s="2">
        <v>117.7574</v>
      </c>
      <c r="K12" s="1"/>
      <c r="L12" s="6">
        <f t="shared" si="17"/>
        <v>5</v>
      </c>
      <c r="M12" s="6">
        <v>29.062000000000001</v>
      </c>
      <c r="O12" s="6">
        <f t="shared" si="18"/>
        <v>0.2</v>
      </c>
      <c r="P12" s="6"/>
      <c r="R12" s="6">
        <f t="shared" si="0"/>
        <v>5.45</v>
      </c>
      <c r="S12" s="6">
        <f t="shared" si="1"/>
        <v>1.4132797417655255E-2</v>
      </c>
      <c r="T12" s="2">
        <f t="shared" si="2"/>
        <v>70.757400000000004</v>
      </c>
      <c r="U12" s="6">
        <f t="shared" si="13"/>
        <v>1.6956156086751528</v>
      </c>
      <c r="AL12" s="1">
        <f t="shared" si="3"/>
        <v>3.369431478898504</v>
      </c>
      <c r="AM12" s="1">
        <f t="shared" si="4"/>
        <v>5</v>
      </c>
      <c r="AN12" s="1">
        <f t="shared" si="5"/>
        <v>0.72635236098864253</v>
      </c>
      <c r="AO12" s="1">
        <f t="shared" si="6"/>
        <v>4.5131348214927263</v>
      </c>
      <c r="AP12" s="1">
        <f t="shared" si="7"/>
        <v>5</v>
      </c>
      <c r="AQ12" s="1">
        <f t="shared" si="8"/>
        <v>44.734080277505207</v>
      </c>
      <c r="AR12" s="1">
        <f t="shared" si="9"/>
        <v>137.56460000000001</v>
      </c>
      <c r="AS12" s="1">
        <f t="shared" si="10"/>
        <v>1.6949152542372881E-2</v>
      </c>
      <c r="AT12" s="1">
        <f t="shared" si="11"/>
        <v>0.55500000000000005</v>
      </c>
    </row>
    <row r="13" spans="1:46" x14ac:dyDescent="0.25">
      <c r="A13" s="1">
        <f t="shared" si="14"/>
        <v>6</v>
      </c>
      <c r="C13" s="6">
        <f t="shared" si="12"/>
        <v>6</v>
      </c>
      <c r="D13" s="2">
        <v>173.49459999999999</v>
      </c>
      <c r="F13" s="6">
        <f t="shared" si="15"/>
        <v>6</v>
      </c>
      <c r="G13" s="2">
        <v>1.3004</v>
      </c>
      <c r="H13" s="1"/>
      <c r="I13" s="6">
        <f t="shared" si="16"/>
        <v>6</v>
      </c>
      <c r="J13" s="2">
        <v>108.9278</v>
      </c>
      <c r="K13" s="1"/>
      <c r="L13" s="6">
        <f t="shared" si="17"/>
        <v>6</v>
      </c>
      <c r="M13" s="6">
        <v>22.652799999999999</v>
      </c>
      <c r="O13" s="6">
        <f t="shared" si="18"/>
        <v>0.16666666666666666</v>
      </c>
      <c r="P13" s="6"/>
      <c r="R13" s="6">
        <f t="shared" si="0"/>
        <v>6.45</v>
      </c>
      <c r="S13" s="6">
        <f t="shared" si="1"/>
        <v>1.614783667432074E-2</v>
      </c>
      <c r="T13" s="2">
        <f t="shared" si="2"/>
        <v>61.927800000000005</v>
      </c>
      <c r="U13" s="6">
        <f t="shared" si="13"/>
        <v>1.8640801308076811</v>
      </c>
      <c r="AL13" s="1">
        <f t="shared" si="3"/>
        <v>3.1202834645977329</v>
      </c>
      <c r="AM13" s="1">
        <f t="shared" si="4"/>
        <v>5</v>
      </c>
      <c r="AN13" s="1">
        <f t="shared" si="5"/>
        <v>0.80736845534206025</v>
      </c>
      <c r="AO13" s="1">
        <f t="shared" si="6"/>
        <v>6.1698335288577102</v>
      </c>
      <c r="AP13" s="1">
        <f t="shared" si="7"/>
        <v>6</v>
      </c>
      <c r="AQ13" s="1">
        <f t="shared" si="8"/>
        <v>49.801680024553193</v>
      </c>
      <c r="AR13" s="1">
        <f t="shared" si="9"/>
        <v>173.49459999999999</v>
      </c>
      <c r="AS13" s="1">
        <f t="shared" si="10"/>
        <v>1.7241379310344827E-2</v>
      </c>
      <c r="AT13" s="1">
        <f t="shared" si="11"/>
        <v>1.3004</v>
      </c>
    </row>
    <row r="14" spans="1:46" x14ac:dyDescent="0.25">
      <c r="A14" s="1">
        <f t="shared" si="14"/>
        <v>7</v>
      </c>
      <c r="C14" s="6">
        <f t="shared" si="12"/>
        <v>7</v>
      </c>
      <c r="D14" s="2">
        <v>209.30179999999999</v>
      </c>
      <c r="F14" s="6">
        <f t="shared" si="15"/>
        <v>7</v>
      </c>
      <c r="G14" s="2">
        <v>2.4011999999999998</v>
      </c>
      <c r="H14" s="1"/>
      <c r="I14" s="6">
        <f t="shared" si="16"/>
        <v>7</v>
      </c>
      <c r="J14" s="2">
        <v>103.0836</v>
      </c>
      <c r="K14" s="1"/>
      <c r="L14" s="6">
        <f t="shared" si="17"/>
        <v>7</v>
      </c>
      <c r="M14" s="6">
        <v>24.529800000000002</v>
      </c>
      <c r="O14" s="6">
        <f t="shared" si="18"/>
        <v>0.14285714285714285</v>
      </c>
      <c r="P14" s="6"/>
      <c r="R14" s="6">
        <f t="shared" si="0"/>
        <v>7.45</v>
      </c>
      <c r="S14" s="6">
        <f t="shared" si="1"/>
        <v>1.7830524431384574E-2</v>
      </c>
      <c r="T14" s="2">
        <f t="shared" si="2"/>
        <v>56.083600000000004</v>
      </c>
      <c r="U14" s="6">
        <f t="shared" si="13"/>
        <v>2.0082140323914683</v>
      </c>
      <c r="AL14" s="1">
        <f t="shared" si="3"/>
        <v>3.1998887049554638</v>
      </c>
      <c r="AM14" s="1">
        <f t="shared" si="4"/>
        <v>6</v>
      </c>
      <c r="AN14" s="1">
        <f t="shared" si="5"/>
        <v>0.87068685078644004</v>
      </c>
      <c r="AO14" s="1">
        <f t="shared" si="6"/>
        <v>7.9258940242256655</v>
      </c>
      <c r="AP14" s="1">
        <f t="shared" si="7"/>
        <v>7</v>
      </c>
      <c r="AQ14" s="1">
        <f t="shared" si="8"/>
        <v>54.086274560912436</v>
      </c>
      <c r="AR14" s="1">
        <f t="shared" si="9"/>
        <v>209.30179999999999</v>
      </c>
      <c r="AS14" s="1">
        <f t="shared" si="10"/>
        <v>1.7543859649122806E-2</v>
      </c>
      <c r="AT14" s="1">
        <f t="shared" si="11"/>
        <v>2.4011999999999998</v>
      </c>
    </row>
    <row r="15" spans="1:46" x14ac:dyDescent="0.25">
      <c r="A15" s="1">
        <f t="shared" si="14"/>
        <v>8</v>
      </c>
      <c r="C15" s="6">
        <f t="shared" si="12"/>
        <v>8</v>
      </c>
      <c r="D15" s="2">
        <v>242.95519999999999</v>
      </c>
      <c r="F15" s="6">
        <f t="shared" si="15"/>
        <v>8</v>
      </c>
      <c r="G15" s="2">
        <v>3.7048000000000001</v>
      </c>
      <c r="H15" s="1"/>
      <c r="I15" s="6">
        <f t="shared" si="16"/>
        <v>8</v>
      </c>
      <c r="J15" s="2">
        <v>98.000600000000006</v>
      </c>
      <c r="K15" s="1"/>
      <c r="L15" s="6">
        <f t="shared" si="17"/>
        <v>8</v>
      </c>
      <c r="M15" s="6">
        <v>26.728999999999999</v>
      </c>
      <c r="O15" s="6">
        <f t="shared" si="18"/>
        <v>0.125</v>
      </c>
      <c r="P15" s="6">
        <v>2908.5273999999999</v>
      </c>
      <c r="R15" s="6">
        <f t="shared" si="0"/>
        <v>8.4499999999999993</v>
      </c>
      <c r="S15" s="6">
        <f t="shared" si="1"/>
        <v>1.9607612459461261E-2</v>
      </c>
      <c r="T15" s="2">
        <f t="shared" si="2"/>
        <v>51.000600000000006</v>
      </c>
      <c r="U15" s="6">
        <f t="shared" si="13"/>
        <v>2.1341664413690822</v>
      </c>
      <c r="AL15" s="1">
        <f t="shared" si="3"/>
        <v>3.2857491183024909</v>
      </c>
      <c r="AM15" s="1">
        <f t="shared" si="4"/>
        <v>7</v>
      </c>
      <c r="AN15" s="1">
        <f t="shared" si="5"/>
        <v>0.91376046034939917</v>
      </c>
      <c r="AO15" s="1">
        <f t="shared" si="6"/>
        <v>9.6792007384514598</v>
      </c>
      <c r="AP15" s="1">
        <f t="shared" si="7"/>
        <v>8</v>
      </c>
      <c r="AQ15" s="1">
        <f t="shared" si="8"/>
        <v>57.797759167484386</v>
      </c>
      <c r="AR15" s="1">
        <f t="shared" si="9"/>
        <v>242.95519999999999</v>
      </c>
      <c r="AS15" s="1">
        <f t="shared" si="10"/>
        <v>1.7857142857142856E-2</v>
      </c>
      <c r="AT15" s="1">
        <f t="shared" si="11"/>
        <v>3.7048000000000001</v>
      </c>
    </row>
    <row r="16" spans="1:46" x14ac:dyDescent="0.25">
      <c r="A16" s="1">
        <f t="shared" si="14"/>
        <v>9</v>
      </c>
      <c r="C16" s="6">
        <f t="shared" si="12"/>
        <v>9</v>
      </c>
      <c r="D16" s="2">
        <v>276.77379999999999</v>
      </c>
      <c r="F16" s="6">
        <f t="shared" si="15"/>
        <v>9</v>
      </c>
      <c r="G16" s="2">
        <v>5.5246000000000004</v>
      </c>
      <c r="H16" s="1"/>
      <c r="I16" s="6">
        <f t="shared" si="16"/>
        <v>9</v>
      </c>
      <c r="J16" s="2">
        <v>94.547399999999996</v>
      </c>
      <c r="K16" s="1"/>
      <c r="L16" s="6">
        <f t="shared" si="17"/>
        <v>9</v>
      </c>
      <c r="M16" s="6">
        <v>28.8446</v>
      </c>
      <c r="O16" s="6">
        <f t="shared" si="18"/>
        <v>0.1111111111111111</v>
      </c>
      <c r="P16" s="6">
        <v>1618.1569999999999</v>
      </c>
      <c r="R16" s="6">
        <f t="shared" si="0"/>
        <v>9.4499999999999993</v>
      </c>
      <c r="S16" s="6">
        <f t="shared" si="1"/>
        <v>2.1031644211881199E-2</v>
      </c>
      <c r="T16" s="2">
        <f t="shared" si="2"/>
        <v>47.547399999999996</v>
      </c>
      <c r="U16" s="6">
        <f t="shared" si="13"/>
        <v>2.2460147415056513</v>
      </c>
      <c r="AL16" s="1">
        <f t="shared" si="3"/>
        <v>3.3619228003913464</v>
      </c>
      <c r="AM16" s="1">
        <f t="shared" si="4"/>
        <v>8</v>
      </c>
      <c r="AN16" s="1">
        <f t="shared" si="5"/>
        <v>0.94986255203632342</v>
      </c>
      <c r="AO16" s="1">
        <f t="shared" si="6"/>
        <v>11.500746063531137</v>
      </c>
      <c r="AP16" s="1">
        <f t="shared" si="7"/>
        <v>9</v>
      </c>
      <c r="AQ16" s="1">
        <f t="shared" si="8"/>
        <v>61.071520604116792</v>
      </c>
      <c r="AR16" s="1">
        <f t="shared" si="9"/>
        <v>276.77379999999999</v>
      </c>
      <c r="AS16" s="1">
        <f t="shared" si="10"/>
        <v>1.8181818181818181E-2</v>
      </c>
      <c r="AT16" s="1">
        <f t="shared" si="11"/>
        <v>5.5246000000000004</v>
      </c>
    </row>
    <row r="17" spans="1:46" x14ac:dyDescent="0.25">
      <c r="A17" s="1">
        <f t="shared" si="14"/>
        <v>10</v>
      </c>
      <c r="C17" s="6">
        <f t="shared" si="12"/>
        <v>10</v>
      </c>
      <c r="D17" s="2">
        <v>310.11279999999999</v>
      </c>
      <c r="F17" s="6">
        <f t="shared" si="15"/>
        <v>10</v>
      </c>
      <c r="G17" s="2">
        <v>7.5629999999999997</v>
      </c>
      <c r="H17" s="1"/>
      <c r="I17" s="6">
        <f t="shared" si="16"/>
        <v>10</v>
      </c>
      <c r="J17" s="2">
        <v>91.778199999999998</v>
      </c>
      <c r="K17" s="1"/>
      <c r="L17" s="6">
        <f t="shared" si="17"/>
        <v>10</v>
      </c>
      <c r="M17" s="6">
        <v>33.517000000000003</v>
      </c>
      <c r="O17" s="6">
        <f t="shared" si="18"/>
        <v>0.1</v>
      </c>
      <c r="P17" s="6">
        <v>1045.4760000000001</v>
      </c>
      <c r="R17" s="6">
        <f t="shared" si="0"/>
        <v>10.45</v>
      </c>
      <c r="S17" s="6">
        <f t="shared" si="1"/>
        <v>2.2332295625996579E-2</v>
      </c>
      <c r="T17" s="2">
        <f t="shared" si="2"/>
        <v>44.778199999999998</v>
      </c>
      <c r="U17" s="6">
        <f t="shared" si="13"/>
        <v>2.3466019784108201</v>
      </c>
      <c r="AL17" s="1">
        <f t="shared" si="3"/>
        <v>3.5120527728019426</v>
      </c>
      <c r="AM17" s="1">
        <f t="shared" si="4"/>
        <v>9</v>
      </c>
      <c r="AN17" s="1">
        <f t="shared" si="5"/>
        <v>0.9786411933817426</v>
      </c>
      <c r="AO17" s="1">
        <f t="shared" si="6"/>
        <v>13.354372692599869</v>
      </c>
      <c r="AP17" s="1">
        <f t="shared" si="7"/>
        <v>10</v>
      </c>
      <c r="AQ17" s="1">
        <f t="shared" si="8"/>
        <v>64</v>
      </c>
      <c r="AR17" s="1">
        <f t="shared" si="9"/>
        <v>310.11279999999999</v>
      </c>
      <c r="AS17" s="1">
        <f t="shared" si="10"/>
        <v>1.8518518518518517E-2</v>
      </c>
      <c r="AT17" s="1">
        <f t="shared" si="11"/>
        <v>7.5629999999999997</v>
      </c>
    </row>
    <row r="18" spans="1:46" x14ac:dyDescent="0.25">
      <c r="A18" s="1">
        <f t="shared" si="14"/>
        <v>11</v>
      </c>
      <c r="C18" s="6">
        <f t="shared" si="12"/>
        <v>11</v>
      </c>
      <c r="D18" s="2">
        <v>341.8596</v>
      </c>
      <c r="F18" s="6">
        <f t="shared" si="15"/>
        <v>11</v>
      </c>
      <c r="G18" s="2">
        <v>9.6245999999999992</v>
      </c>
      <c r="H18" s="1"/>
      <c r="I18" s="6">
        <f t="shared" si="16"/>
        <v>11</v>
      </c>
      <c r="J18" s="2">
        <v>89.311599999999999</v>
      </c>
      <c r="K18" s="1"/>
      <c r="L18" s="6">
        <f t="shared" si="17"/>
        <v>11</v>
      </c>
      <c r="M18" s="6">
        <v>34.308199999999999</v>
      </c>
      <c r="O18" s="6">
        <f t="shared" si="18"/>
        <v>9.0909090909090912E-2</v>
      </c>
      <c r="P18" s="6">
        <v>745.82640000000004</v>
      </c>
      <c r="R18" s="6">
        <f t="shared" si="0"/>
        <v>11.45</v>
      </c>
      <c r="S18" s="6">
        <f t="shared" si="1"/>
        <v>2.363418069749194E-2</v>
      </c>
      <c r="T18" s="2">
        <f t="shared" si="2"/>
        <v>42.311599999999999</v>
      </c>
      <c r="U18" s="6">
        <f t="shared" si="13"/>
        <v>2.4379897300002487</v>
      </c>
      <c r="AL18" s="1">
        <f t="shared" si="3"/>
        <v>3.5353843926553128</v>
      </c>
      <c r="AM18" s="1">
        <f t="shared" si="4"/>
        <v>10</v>
      </c>
      <c r="AN18" s="1">
        <f t="shared" si="5"/>
        <v>0.99848296770537903</v>
      </c>
      <c r="AO18" s="1">
        <f t="shared" si="6"/>
        <v>15.181733328665581</v>
      </c>
      <c r="AP18" s="1">
        <f t="shared" si="7"/>
        <v>11</v>
      </c>
      <c r="AQ18" s="1">
        <f t="shared" si="8"/>
        <v>66.649131850126409</v>
      </c>
      <c r="AR18" s="1">
        <f t="shared" si="9"/>
        <v>341.8596</v>
      </c>
      <c r="AS18" s="1">
        <f t="shared" si="10"/>
        <v>1.8867924528301886E-2</v>
      </c>
      <c r="AT18" s="1">
        <f t="shared" si="11"/>
        <v>9.6245999999999992</v>
      </c>
    </row>
    <row r="19" spans="1:46" x14ac:dyDescent="0.25">
      <c r="A19" s="1">
        <f t="shared" si="14"/>
        <v>12</v>
      </c>
      <c r="C19" s="6">
        <f t="shared" si="12"/>
        <v>12</v>
      </c>
      <c r="D19" s="2">
        <v>374.14019999999999</v>
      </c>
      <c r="F19" s="6">
        <f t="shared" si="15"/>
        <v>12</v>
      </c>
      <c r="G19" s="2">
        <v>11.5288</v>
      </c>
      <c r="H19" s="1"/>
      <c r="I19" s="6">
        <f t="shared" si="16"/>
        <v>12</v>
      </c>
      <c r="J19" s="2">
        <v>87.5304</v>
      </c>
      <c r="K19" s="1"/>
      <c r="L19" s="6">
        <f t="shared" si="17"/>
        <v>12</v>
      </c>
      <c r="M19" s="6">
        <v>36.485999999999997</v>
      </c>
      <c r="O19" s="6">
        <f t="shared" si="18"/>
        <v>8.3333333333333329E-2</v>
      </c>
      <c r="P19" s="6">
        <v>575.65440000000001</v>
      </c>
      <c r="R19" s="6">
        <f t="shared" si="0"/>
        <v>12.45</v>
      </c>
      <c r="S19" s="6">
        <f t="shared" si="1"/>
        <v>2.4672838165919902E-2</v>
      </c>
      <c r="T19" s="2">
        <f t="shared" si="2"/>
        <v>40.5304</v>
      </c>
      <c r="U19" s="6">
        <f t="shared" si="13"/>
        <v>2.5217206229107165</v>
      </c>
      <c r="AL19" s="1">
        <f t="shared" si="3"/>
        <v>3.5969286253660275</v>
      </c>
      <c r="AM19" s="1">
        <f t="shared" si="4"/>
        <v>11</v>
      </c>
      <c r="AN19" s="1">
        <f t="shared" si="5"/>
        <v>1.01702525572406</v>
      </c>
      <c r="AO19" s="1">
        <f t="shared" si="6"/>
        <v>17.068778873201463</v>
      </c>
      <c r="AP19" s="1">
        <f t="shared" si="7"/>
        <v>12</v>
      </c>
      <c r="AQ19" s="1">
        <f t="shared" si="8"/>
        <v>69.067599747047993</v>
      </c>
      <c r="AR19" s="1">
        <f t="shared" si="9"/>
        <v>374.14019999999999</v>
      </c>
      <c r="AS19" s="1">
        <f t="shared" si="10"/>
        <v>1.9230769230769232E-2</v>
      </c>
      <c r="AT19" s="1">
        <f t="shared" si="11"/>
        <v>11.5288</v>
      </c>
    </row>
    <row r="20" spans="1:46" x14ac:dyDescent="0.25">
      <c r="A20" s="1">
        <f t="shared" si="14"/>
        <v>13</v>
      </c>
      <c r="C20" s="6">
        <f t="shared" si="12"/>
        <v>13</v>
      </c>
      <c r="D20" s="2">
        <v>403.226</v>
      </c>
      <c r="F20" s="6">
        <f t="shared" si="15"/>
        <v>13</v>
      </c>
      <c r="G20" s="2">
        <v>13.539</v>
      </c>
      <c r="H20" s="1"/>
      <c r="I20" s="6">
        <f t="shared" si="16"/>
        <v>13</v>
      </c>
      <c r="J20" s="2">
        <v>85.953599999999994</v>
      </c>
      <c r="K20" s="1"/>
      <c r="L20" s="6">
        <f t="shared" si="17"/>
        <v>13</v>
      </c>
      <c r="M20" s="6">
        <v>38.906799999999997</v>
      </c>
      <c r="O20" s="6">
        <f t="shared" si="18"/>
        <v>7.6923076923076927E-2</v>
      </c>
      <c r="P20" s="6">
        <v>467.23680000000002</v>
      </c>
      <c r="R20" s="6">
        <f t="shared" si="0"/>
        <v>13.45</v>
      </c>
      <c r="S20" s="6">
        <f t="shared" si="1"/>
        <v>2.5671568224759717E-2</v>
      </c>
      <c r="T20" s="2">
        <f t="shared" si="2"/>
        <v>38.953599999999994</v>
      </c>
      <c r="U20" s="6">
        <f t="shared" si="13"/>
        <v>2.5989791060478482</v>
      </c>
      <c r="AL20" s="1">
        <f t="shared" si="3"/>
        <v>3.661169042545346</v>
      </c>
      <c r="AM20" s="1">
        <f t="shared" si="4"/>
        <v>12</v>
      </c>
      <c r="AN20" s="1">
        <f t="shared" si="5"/>
        <v>1.0250422624721958</v>
      </c>
      <c r="AO20" s="1">
        <f t="shared" si="6"/>
        <v>18.839417758631104</v>
      </c>
      <c r="AP20" s="1">
        <f t="shared" si="7"/>
        <v>13</v>
      </c>
      <c r="AQ20" s="1">
        <f t="shared" si="8"/>
        <v>71.29237454763755</v>
      </c>
      <c r="AR20" s="1">
        <f t="shared" si="9"/>
        <v>403.226</v>
      </c>
      <c r="AS20" s="1">
        <f t="shared" si="10"/>
        <v>1.9607843137254902E-2</v>
      </c>
      <c r="AT20" s="1">
        <f t="shared" si="11"/>
        <v>13.539</v>
      </c>
    </row>
    <row r="21" spans="1:46" x14ac:dyDescent="0.25">
      <c r="A21" s="1">
        <f t="shared" si="14"/>
        <v>14</v>
      </c>
      <c r="C21" s="6">
        <f t="shared" si="12"/>
        <v>14</v>
      </c>
      <c r="D21" s="2">
        <v>434.19799999999998</v>
      </c>
      <c r="F21" s="6">
        <f t="shared" si="15"/>
        <v>14</v>
      </c>
      <c r="G21" s="2">
        <v>15.134</v>
      </c>
      <c r="H21" s="1"/>
      <c r="I21" s="6">
        <f t="shared" si="16"/>
        <v>14</v>
      </c>
      <c r="J21" s="2">
        <v>84.836399999999998</v>
      </c>
      <c r="K21" s="1"/>
      <c r="L21" s="6">
        <f t="shared" si="17"/>
        <v>14</v>
      </c>
      <c r="M21" s="6">
        <v>41.282600000000002</v>
      </c>
      <c r="O21" s="6">
        <f t="shared" si="18"/>
        <v>7.1428571428571425E-2</v>
      </c>
      <c r="P21" s="6">
        <v>396.72</v>
      </c>
      <c r="R21" s="6">
        <f t="shared" si="0"/>
        <v>14.45</v>
      </c>
      <c r="S21" s="6">
        <f t="shared" si="1"/>
        <v>2.6429575752450023E-2</v>
      </c>
      <c r="T21" s="2">
        <f t="shared" si="2"/>
        <v>37.836399999999998</v>
      </c>
      <c r="U21" s="6">
        <f t="shared" si="13"/>
        <v>2.670694414558441</v>
      </c>
      <c r="AL21" s="1">
        <f t="shared" si="3"/>
        <v>3.7204411036859915</v>
      </c>
      <c r="AM21" s="1">
        <f t="shared" si="4"/>
        <v>13</v>
      </c>
      <c r="AN21" s="1">
        <f t="shared" si="5"/>
        <v>1.0365862683916125</v>
      </c>
      <c r="AO21" s="1">
        <f t="shared" si="6"/>
        <v>20.723388652470852</v>
      </c>
      <c r="AP21" s="1">
        <f t="shared" si="7"/>
        <v>14</v>
      </c>
      <c r="AQ21" s="1">
        <f t="shared" si="8"/>
        <v>73.352194283407229</v>
      </c>
      <c r="AR21" s="1">
        <f t="shared" si="9"/>
        <v>434.19799999999998</v>
      </c>
      <c r="AS21" s="1">
        <f t="shared" si="10"/>
        <v>0.02</v>
      </c>
      <c r="AT21" s="1">
        <f t="shared" si="11"/>
        <v>15.134</v>
      </c>
    </row>
    <row r="22" spans="1:46" x14ac:dyDescent="0.25">
      <c r="A22" s="1">
        <f t="shared" si="14"/>
        <v>15</v>
      </c>
      <c r="C22" s="6">
        <f t="shared" si="12"/>
        <v>15</v>
      </c>
      <c r="D22" s="2">
        <v>463.88299999999998</v>
      </c>
      <c r="F22" s="6">
        <f t="shared" si="15"/>
        <v>15</v>
      </c>
      <c r="G22" s="2">
        <v>16.6328</v>
      </c>
      <c r="H22" s="1"/>
      <c r="I22" s="6">
        <f t="shared" si="16"/>
        <v>15</v>
      </c>
      <c r="J22" s="2">
        <v>83.7</v>
      </c>
      <c r="K22" s="1"/>
      <c r="L22" s="6">
        <f t="shared" si="17"/>
        <v>15</v>
      </c>
      <c r="M22" s="6">
        <v>45.841000000000001</v>
      </c>
      <c r="O22" s="6">
        <f t="shared" si="18"/>
        <v>6.6666666666666666E-2</v>
      </c>
      <c r="P22" s="6">
        <v>345.28840000000002</v>
      </c>
      <c r="R22" s="6">
        <f t="shared" si="0"/>
        <v>15.45</v>
      </c>
      <c r="S22" s="6">
        <f t="shared" si="1"/>
        <v>2.7247956403269751E-2</v>
      </c>
      <c r="T22" s="2">
        <f t="shared" si="2"/>
        <v>36.700000000000003</v>
      </c>
      <c r="U22" s="6">
        <f t="shared" si="13"/>
        <v>2.7376090033437546</v>
      </c>
      <c r="AL22" s="1">
        <f t="shared" si="3"/>
        <v>3.8251788871772665</v>
      </c>
      <c r="AM22" s="1">
        <f t="shared" si="4"/>
        <v>14</v>
      </c>
      <c r="AN22" s="1">
        <f t="shared" si="5"/>
        <v>1.0439092560045546</v>
      </c>
      <c r="AO22" s="1">
        <f t="shared" si="6"/>
        <v>22.569728113676916</v>
      </c>
      <c r="AP22" s="1">
        <f t="shared" si="7"/>
        <v>15</v>
      </c>
      <c r="AQ22" s="1">
        <f t="shared" si="8"/>
        <v>75.269840579563606</v>
      </c>
      <c r="AR22" s="1">
        <f t="shared" si="9"/>
        <v>463.88299999999998</v>
      </c>
      <c r="AS22" s="1">
        <f t="shared" si="10"/>
        <v>2.0408163265306121E-2</v>
      </c>
      <c r="AT22" s="1">
        <f t="shared" si="11"/>
        <v>16.6328</v>
      </c>
    </row>
    <row r="23" spans="1:46" x14ac:dyDescent="0.25">
      <c r="A23" s="1">
        <f t="shared" si="14"/>
        <v>16</v>
      </c>
      <c r="C23" s="6">
        <f t="shared" si="12"/>
        <v>16</v>
      </c>
      <c r="D23" s="2">
        <v>490.52960000000002</v>
      </c>
      <c r="F23" s="6">
        <f t="shared" si="15"/>
        <v>16</v>
      </c>
      <c r="G23" s="2">
        <v>17.939599999999999</v>
      </c>
      <c r="H23" s="1"/>
      <c r="I23" s="6">
        <f t="shared" si="16"/>
        <v>16</v>
      </c>
      <c r="J23" s="2">
        <v>82.595600000000005</v>
      </c>
      <c r="K23" s="1"/>
      <c r="L23" s="6">
        <f t="shared" si="17"/>
        <v>16</v>
      </c>
      <c r="M23" s="6">
        <v>41.436399999999999</v>
      </c>
      <c r="O23" s="6">
        <f t="shared" si="18"/>
        <v>6.25E-2</v>
      </c>
      <c r="P23" s="6">
        <v>309.95</v>
      </c>
      <c r="R23" s="6">
        <f t="shared" si="0"/>
        <v>16.45</v>
      </c>
      <c r="S23" s="6">
        <f t="shared" si="1"/>
        <v>2.8093359853465033E-2</v>
      </c>
      <c r="T23" s="2">
        <f t="shared" si="2"/>
        <v>35.595600000000005</v>
      </c>
      <c r="U23" s="6">
        <f t="shared" si="13"/>
        <v>2.800325477211381</v>
      </c>
      <c r="AL23" s="1">
        <f t="shared" si="3"/>
        <v>3.7241597215907132</v>
      </c>
      <c r="AM23" s="1">
        <f t="shared" si="4"/>
        <v>14</v>
      </c>
      <c r="AN23" s="1">
        <f t="shared" si="5"/>
        <v>1.0439709791452512</v>
      </c>
      <c r="AO23" s="1">
        <f t="shared" si="6"/>
        <v>24.286481800914725</v>
      </c>
      <c r="AP23" s="1">
        <f t="shared" si="7"/>
        <v>16</v>
      </c>
      <c r="AQ23" s="1">
        <f t="shared" si="8"/>
        <v>77.063678889979187</v>
      </c>
      <c r="AR23" s="1">
        <f t="shared" si="9"/>
        <v>490.52960000000002</v>
      </c>
      <c r="AS23" s="1">
        <f t="shared" si="10"/>
        <v>2.0833333333333332E-2</v>
      </c>
      <c r="AT23" s="1">
        <f t="shared" si="11"/>
        <v>17.939599999999999</v>
      </c>
    </row>
    <row r="24" spans="1:46" x14ac:dyDescent="0.25">
      <c r="A24" s="1">
        <f t="shared" si="14"/>
        <v>17</v>
      </c>
      <c r="C24" s="6">
        <f t="shared" si="12"/>
        <v>17</v>
      </c>
      <c r="D24" s="2">
        <v>519.75080000000003</v>
      </c>
      <c r="F24" s="6">
        <f t="shared" si="15"/>
        <v>17</v>
      </c>
      <c r="G24" s="2">
        <v>19.628799999999998</v>
      </c>
      <c r="H24" s="1"/>
      <c r="I24" s="6">
        <f t="shared" si="16"/>
        <v>17</v>
      </c>
      <c r="J24" s="2">
        <v>81.680199999999999</v>
      </c>
      <c r="K24" s="1"/>
      <c r="L24" s="6">
        <f t="shared" si="17"/>
        <v>17</v>
      </c>
      <c r="M24" s="6">
        <v>43.506</v>
      </c>
      <c r="O24" s="6">
        <f t="shared" si="18"/>
        <v>5.8823529411764705E-2</v>
      </c>
      <c r="P24" s="6">
        <v>283.82220000000001</v>
      </c>
      <c r="R24" s="6">
        <f t="shared" si="0"/>
        <v>17.45</v>
      </c>
      <c r="S24" s="6">
        <f t="shared" si="1"/>
        <v>2.883489714592188E-2</v>
      </c>
      <c r="T24" s="2">
        <f t="shared" si="2"/>
        <v>34.680199999999999</v>
      </c>
      <c r="U24" s="6">
        <f t="shared" si="13"/>
        <v>2.8593396486484361</v>
      </c>
      <c r="AL24" s="1">
        <f t="shared" si="3"/>
        <v>3.7728988596175106</v>
      </c>
      <c r="AM24" s="1">
        <f t="shared" si="4"/>
        <v>15</v>
      </c>
      <c r="AN24" s="1">
        <f t="shared" si="5"/>
        <v>1.0492237068678374</v>
      </c>
      <c r="AO24" s="1">
        <f t="shared" si="6"/>
        <v>26.147346404743381</v>
      </c>
      <c r="AP24" s="1">
        <f t="shared" si="7"/>
        <v>17</v>
      </c>
      <c r="AQ24" s="1">
        <f t="shared" si="8"/>
        <v>78.748730968209529</v>
      </c>
      <c r="AR24" s="1">
        <f t="shared" si="9"/>
        <v>519.75080000000003</v>
      </c>
      <c r="AS24" s="1">
        <f t="shared" si="10"/>
        <v>2.1276595744680851E-2</v>
      </c>
      <c r="AT24" s="1">
        <f t="shared" si="11"/>
        <v>19.628799999999998</v>
      </c>
    </row>
    <row r="25" spans="1:46" x14ac:dyDescent="0.25">
      <c r="A25" s="1">
        <f t="shared" si="14"/>
        <v>18</v>
      </c>
      <c r="C25" s="6">
        <f t="shared" si="12"/>
        <v>18</v>
      </c>
      <c r="D25" s="2">
        <v>547.81780000000003</v>
      </c>
      <c r="F25" s="6">
        <f t="shared" si="15"/>
        <v>18</v>
      </c>
      <c r="G25" s="2">
        <v>21.270199999999999</v>
      </c>
      <c r="H25" s="1"/>
      <c r="I25" s="6">
        <f t="shared" si="16"/>
        <v>18</v>
      </c>
      <c r="J25" s="2">
        <v>81.033199999999994</v>
      </c>
      <c r="K25" s="1"/>
      <c r="L25" s="6">
        <f t="shared" si="17"/>
        <v>18</v>
      </c>
      <c r="M25" s="6">
        <v>46.246200000000002</v>
      </c>
      <c r="O25" s="6">
        <f t="shared" si="18"/>
        <v>5.5555555555555552E-2</v>
      </c>
      <c r="P25" s="6">
        <v>263.33640000000003</v>
      </c>
      <c r="R25" s="6">
        <f t="shared" si="0"/>
        <v>18.45</v>
      </c>
      <c r="S25" s="6">
        <f t="shared" si="1"/>
        <v>2.9383072999306564E-2</v>
      </c>
      <c r="T25" s="2">
        <f t="shared" si="2"/>
        <v>34.033199999999994</v>
      </c>
      <c r="U25" s="6">
        <f t="shared" si="13"/>
        <v>2.9150643704865362</v>
      </c>
      <c r="AL25" s="1">
        <f t="shared" si="3"/>
        <v>3.8339792984207768</v>
      </c>
      <c r="AM25" s="1">
        <f t="shared" si="4"/>
        <v>16</v>
      </c>
      <c r="AN25" s="1">
        <f t="shared" si="5"/>
        <v>1.0517462298292264</v>
      </c>
      <c r="AO25" s="1">
        <f t="shared" si="6"/>
        <v>27.96695973718839</v>
      </c>
      <c r="AP25" s="1">
        <f t="shared" si="7"/>
        <v>18</v>
      </c>
      <c r="AQ25" s="1">
        <f t="shared" si="8"/>
        <v>80.337440326611585</v>
      </c>
      <c r="AR25" s="1">
        <f t="shared" si="9"/>
        <v>547.81780000000003</v>
      </c>
      <c r="AS25" s="1">
        <f t="shared" si="10"/>
        <v>2.1739130434782608E-2</v>
      </c>
      <c r="AT25" s="1">
        <f t="shared" si="11"/>
        <v>21.270199999999999</v>
      </c>
    </row>
    <row r="26" spans="1:46" x14ac:dyDescent="0.25">
      <c r="A26" s="1">
        <f t="shared" si="14"/>
        <v>19</v>
      </c>
      <c r="C26" s="6">
        <f t="shared" si="12"/>
        <v>19</v>
      </c>
      <c r="D26" s="2">
        <v>574.12379999999996</v>
      </c>
      <c r="F26" s="6">
        <f t="shared" si="15"/>
        <v>19</v>
      </c>
      <c r="G26" s="2">
        <v>22.8568</v>
      </c>
      <c r="H26" s="1"/>
      <c r="I26" s="6">
        <f t="shared" si="16"/>
        <v>19</v>
      </c>
      <c r="J26" s="2">
        <v>80.018799999999999</v>
      </c>
      <c r="K26" s="1"/>
      <c r="L26" s="6">
        <f t="shared" si="17"/>
        <v>19</v>
      </c>
      <c r="M26" s="6">
        <v>48.441400000000002</v>
      </c>
      <c r="O26" s="6">
        <f t="shared" si="18"/>
        <v>5.2631578947368418E-2</v>
      </c>
      <c r="P26" s="6">
        <v>246.99940000000001</v>
      </c>
      <c r="R26" s="6">
        <f t="shared" si="0"/>
        <v>19.45</v>
      </c>
      <c r="S26" s="6">
        <f t="shared" si="1"/>
        <v>3.0285776587883267E-2</v>
      </c>
      <c r="T26" s="2">
        <f t="shared" si="2"/>
        <v>33.018799999999999</v>
      </c>
      <c r="U26" s="6">
        <f t="shared" si="13"/>
        <v>2.9678470700644555</v>
      </c>
      <c r="AL26" s="1">
        <f t="shared" si="3"/>
        <v>3.8803548200013487</v>
      </c>
      <c r="AM26" s="1">
        <f t="shared" si="4"/>
        <v>17</v>
      </c>
      <c r="AN26" s="1">
        <f t="shared" si="5"/>
        <v>1.0508101756524506</v>
      </c>
      <c r="AO26" s="1">
        <f t="shared" si="6"/>
        <v>29.710475791076799</v>
      </c>
      <c r="AP26" s="1">
        <f t="shared" si="7"/>
        <v>19</v>
      </c>
      <c r="AQ26" s="1">
        <f t="shared" si="8"/>
        <v>81.840230460981047</v>
      </c>
      <c r="AR26" s="1">
        <f t="shared" si="9"/>
        <v>574.12379999999996</v>
      </c>
      <c r="AS26" s="1">
        <f t="shared" si="10"/>
        <v>2.2222222222222223E-2</v>
      </c>
      <c r="AT26" s="1">
        <f t="shared" si="11"/>
        <v>22.8568</v>
      </c>
    </row>
    <row r="27" spans="1:46" x14ac:dyDescent="0.25">
      <c r="A27" s="1">
        <f t="shared" si="14"/>
        <v>20</v>
      </c>
      <c r="C27" s="6">
        <f t="shared" si="12"/>
        <v>20</v>
      </c>
      <c r="D27" s="2">
        <v>602.7518</v>
      </c>
      <c r="F27" s="6">
        <f t="shared" si="15"/>
        <v>20</v>
      </c>
      <c r="G27" s="2">
        <v>24.8888</v>
      </c>
      <c r="H27" s="1"/>
      <c r="I27" s="6">
        <f t="shared" si="16"/>
        <v>20</v>
      </c>
      <c r="J27" s="2">
        <v>79.503200000000007</v>
      </c>
      <c r="K27" s="1"/>
      <c r="L27" s="6">
        <f t="shared" si="17"/>
        <v>20</v>
      </c>
      <c r="M27" s="6">
        <v>53.093600000000002</v>
      </c>
      <c r="O27" s="6">
        <f t="shared" si="18"/>
        <v>0.05</v>
      </c>
      <c r="P27" s="6">
        <v>234.81559999999999</v>
      </c>
      <c r="R27" s="6">
        <f t="shared" si="0"/>
        <v>20.45</v>
      </c>
      <c r="S27" s="6">
        <f t="shared" si="1"/>
        <v>3.0766201481700256E-2</v>
      </c>
      <c r="T27" s="2">
        <f t="shared" si="2"/>
        <v>32.503200000000007</v>
      </c>
      <c r="U27" s="6">
        <f t="shared" si="13"/>
        <v>3.0179828824888109</v>
      </c>
      <c r="AL27" s="1">
        <f t="shared" si="3"/>
        <v>3.9720563936769255</v>
      </c>
      <c r="AM27" s="1">
        <f t="shared" si="4"/>
        <v>18</v>
      </c>
      <c r="AN27" s="1">
        <f t="shared" si="5"/>
        <v>1.0540180218619559</v>
      </c>
      <c r="AO27" s="1">
        <f t="shared" si="6"/>
        <v>31.587632866250473</v>
      </c>
      <c r="AP27" s="1">
        <f t="shared" si="7"/>
        <v>20</v>
      </c>
      <c r="AQ27" s="1">
        <f t="shared" si="8"/>
        <v>83.2659197224948</v>
      </c>
      <c r="AR27" s="1">
        <f t="shared" si="9"/>
        <v>602.7518</v>
      </c>
      <c r="AS27" s="1">
        <f t="shared" si="10"/>
        <v>2.2727272727272728E-2</v>
      </c>
      <c r="AT27" s="1">
        <f t="shared" si="11"/>
        <v>24.8888</v>
      </c>
    </row>
    <row r="28" spans="1:46" x14ac:dyDescent="0.25">
      <c r="A28" s="1">
        <f t="shared" si="14"/>
        <v>21</v>
      </c>
      <c r="C28" s="6">
        <f t="shared" si="12"/>
        <v>21</v>
      </c>
      <c r="D28" s="2">
        <v>628.07140000000004</v>
      </c>
      <c r="F28" s="6">
        <f t="shared" si="15"/>
        <v>21</v>
      </c>
      <c r="G28" s="2">
        <v>26.679600000000001</v>
      </c>
      <c r="H28" s="1"/>
      <c r="I28" s="6">
        <f t="shared" si="16"/>
        <v>21</v>
      </c>
      <c r="J28" s="2">
        <v>79.252399999999994</v>
      </c>
      <c r="K28" s="1"/>
      <c r="L28" s="6">
        <f t="shared" si="17"/>
        <v>21</v>
      </c>
      <c r="M28" s="6">
        <v>54.43</v>
      </c>
      <c r="O28" s="6">
        <f t="shared" si="18"/>
        <v>4.7619047619047616E-2</v>
      </c>
      <c r="P28" s="6">
        <v>224.26820000000001</v>
      </c>
      <c r="R28" s="6">
        <f t="shared" si="0"/>
        <v>21.45</v>
      </c>
      <c r="S28" s="6">
        <f t="shared" si="1"/>
        <v>3.1005444556064049E-2</v>
      </c>
      <c r="T28" s="2">
        <f t="shared" si="2"/>
        <v>32.252399999999994</v>
      </c>
      <c r="U28" s="6">
        <f t="shared" si="13"/>
        <v>3.0657246453740261</v>
      </c>
      <c r="AL28" s="1">
        <f t="shared" si="3"/>
        <v>3.9969154724461085</v>
      </c>
      <c r="AM28" s="1">
        <f t="shared" si="4"/>
        <v>19</v>
      </c>
      <c r="AN28" s="1">
        <f t="shared" si="5"/>
        <v>1.0514136390344837</v>
      </c>
      <c r="AO28" s="1">
        <f t="shared" si="6"/>
        <v>33.303701547634098</v>
      </c>
      <c r="AP28" s="1">
        <f t="shared" si="7"/>
        <v>21</v>
      </c>
      <c r="AQ28" s="1">
        <f t="shared" si="8"/>
        <v>84.622034862970835</v>
      </c>
      <c r="AR28" s="1">
        <f t="shared" si="9"/>
        <v>628.07140000000004</v>
      </c>
      <c r="AS28" s="1">
        <f t="shared" si="10"/>
        <v>2.3255813953488372E-2</v>
      </c>
      <c r="AT28" s="1">
        <f t="shared" si="11"/>
        <v>26.679600000000001</v>
      </c>
    </row>
    <row r="29" spans="1:46" x14ac:dyDescent="0.25">
      <c r="A29" s="1">
        <f t="shared" si="14"/>
        <v>22</v>
      </c>
      <c r="C29" s="6">
        <f t="shared" si="12"/>
        <v>22</v>
      </c>
      <c r="D29" s="2">
        <v>656.08640000000003</v>
      </c>
      <c r="F29" s="6">
        <f t="shared" si="15"/>
        <v>22</v>
      </c>
      <c r="G29" s="2">
        <v>28.667400000000001</v>
      </c>
      <c r="H29" s="1"/>
      <c r="I29" s="6">
        <f t="shared" si="16"/>
        <v>22</v>
      </c>
      <c r="J29" s="2">
        <v>78.575599999999994</v>
      </c>
      <c r="K29" s="1"/>
      <c r="L29" s="6">
        <f t="shared" si="17"/>
        <v>22</v>
      </c>
      <c r="M29" s="6">
        <v>56.921799999999998</v>
      </c>
      <c r="O29" s="6">
        <f t="shared" si="18"/>
        <v>4.5454545454545456E-2</v>
      </c>
      <c r="P29" s="6">
        <v>216.13640000000001</v>
      </c>
      <c r="R29" s="6">
        <f t="shared" si="0"/>
        <v>22.45</v>
      </c>
      <c r="S29" s="6">
        <f t="shared" si="1"/>
        <v>3.1670023689177727E-2</v>
      </c>
      <c r="T29" s="2">
        <f t="shared" si="2"/>
        <v>31.575599999999994</v>
      </c>
      <c r="U29" s="6">
        <f t="shared" si="13"/>
        <v>3.1112906141882632</v>
      </c>
      <c r="AL29" s="1">
        <f t="shared" si="3"/>
        <v>4.0416783960526352</v>
      </c>
      <c r="AM29" s="1">
        <f t="shared" si="4"/>
        <v>20</v>
      </c>
      <c r="AN29" s="1">
        <f t="shared" si="5"/>
        <v>1.0533499663646713</v>
      </c>
      <c r="AO29" s="1">
        <f t="shared" si="6"/>
        <v>35.174054199872543</v>
      </c>
      <c r="AP29" s="1">
        <f t="shared" si="7"/>
        <v>22</v>
      </c>
      <c r="AQ29" s="1">
        <f t="shared" si="8"/>
        <v>85.915051572621195</v>
      </c>
      <c r="AR29" s="1">
        <f t="shared" si="9"/>
        <v>656.08640000000003</v>
      </c>
      <c r="AS29" s="1">
        <f t="shared" si="10"/>
        <v>2.3809523809523808E-2</v>
      </c>
      <c r="AT29" s="1">
        <f t="shared" si="11"/>
        <v>28.667400000000001</v>
      </c>
    </row>
    <row r="30" spans="1:46" x14ac:dyDescent="0.25">
      <c r="A30" s="1">
        <f t="shared" si="14"/>
        <v>23</v>
      </c>
      <c r="C30" s="6">
        <f t="shared" si="12"/>
        <v>23</v>
      </c>
      <c r="D30" s="2">
        <v>680.41200000000003</v>
      </c>
      <c r="F30" s="6">
        <f t="shared" si="15"/>
        <v>23</v>
      </c>
      <c r="G30" s="2">
        <v>30.771999999999998</v>
      </c>
      <c r="H30" s="1"/>
      <c r="I30" s="6">
        <f t="shared" si="16"/>
        <v>23</v>
      </c>
      <c r="J30" s="2">
        <v>78.028999999999996</v>
      </c>
      <c r="K30" s="1"/>
      <c r="L30" s="6">
        <f t="shared" si="17"/>
        <v>23</v>
      </c>
      <c r="M30" s="6">
        <v>60.173400000000001</v>
      </c>
      <c r="O30" s="6">
        <f t="shared" si="18"/>
        <v>4.3478260869565216E-2</v>
      </c>
      <c r="P30" s="6">
        <v>209.685</v>
      </c>
      <c r="R30" s="6">
        <f t="shared" si="0"/>
        <v>23.45</v>
      </c>
      <c r="S30" s="6">
        <f t="shared" si="1"/>
        <v>3.2227915820683878E-2</v>
      </c>
      <c r="T30" s="2">
        <f t="shared" si="2"/>
        <v>31.028999999999996</v>
      </c>
      <c r="U30" s="6">
        <f t="shared" si="13"/>
        <v>3.1548704948922883</v>
      </c>
      <c r="AL30" s="1">
        <f t="shared" si="3"/>
        <v>4.0972303942005581</v>
      </c>
      <c r="AM30" s="1">
        <f t="shared" si="4"/>
        <v>21</v>
      </c>
      <c r="AN30" s="1">
        <f t="shared" si="5"/>
        <v>1.0494435918593981</v>
      </c>
      <c r="AO30" s="1">
        <f t="shared" si="6"/>
        <v>36.857017926921131</v>
      </c>
      <c r="AP30" s="1">
        <f t="shared" si="7"/>
        <v>23</v>
      </c>
      <c r="AQ30" s="1">
        <f t="shared" si="8"/>
        <v>87.150581505125942</v>
      </c>
      <c r="AR30" s="1">
        <f t="shared" si="9"/>
        <v>680.41200000000003</v>
      </c>
      <c r="AS30" s="1">
        <f t="shared" si="10"/>
        <v>2.4390243902439025E-2</v>
      </c>
      <c r="AT30" s="1">
        <f t="shared" si="11"/>
        <v>30.771999999999998</v>
      </c>
    </row>
    <row r="31" spans="1:46" x14ac:dyDescent="0.25">
      <c r="A31" s="1">
        <f t="shared" si="14"/>
        <v>24</v>
      </c>
      <c r="C31" s="6">
        <f t="shared" si="12"/>
        <v>24</v>
      </c>
      <c r="D31" s="2">
        <v>710.27380000000005</v>
      </c>
      <c r="F31" s="6">
        <f t="shared" si="15"/>
        <v>24</v>
      </c>
      <c r="G31" s="2">
        <v>33.055399999999999</v>
      </c>
      <c r="H31" s="1"/>
      <c r="I31" s="6">
        <f t="shared" si="16"/>
        <v>24</v>
      </c>
      <c r="J31" s="2">
        <v>77.718599999999995</v>
      </c>
      <c r="K31" s="1"/>
      <c r="L31" s="6">
        <f t="shared" si="17"/>
        <v>24</v>
      </c>
      <c r="M31" s="6">
        <v>63.07</v>
      </c>
      <c r="O31" s="6">
        <f t="shared" si="18"/>
        <v>4.1666666666666664E-2</v>
      </c>
      <c r="P31" s="6">
        <v>203.8244</v>
      </c>
      <c r="R31" s="6">
        <f t="shared" si="0"/>
        <v>24.45</v>
      </c>
      <c r="S31" s="6">
        <f t="shared" si="1"/>
        <v>3.2553566894324613E-2</v>
      </c>
      <c r="T31" s="2">
        <f t="shared" si="2"/>
        <v>30.718599999999995</v>
      </c>
      <c r="U31" s="6">
        <f t="shared" si="13"/>
        <v>3.196630215920881</v>
      </c>
      <c r="AL31" s="1">
        <f t="shared" si="3"/>
        <v>4.1442452206755602</v>
      </c>
      <c r="AM31" s="1">
        <f t="shared" si="4"/>
        <v>22</v>
      </c>
      <c r="AN31" s="1">
        <f t="shared" si="5"/>
        <v>1.0540485832963571</v>
      </c>
      <c r="AO31" s="1">
        <f t="shared" si="6"/>
        <v>38.85083776643873</v>
      </c>
      <c r="AP31" s="1">
        <f t="shared" si="7"/>
        <v>24</v>
      </c>
      <c r="AQ31" s="1">
        <f t="shared" si="8"/>
        <v>88.333519469542779</v>
      </c>
      <c r="AR31" s="1">
        <f t="shared" si="9"/>
        <v>710.27380000000005</v>
      </c>
      <c r="AS31" s="1">
        <f t="shared" si="10"/>
        <v>2.5000000000000001E-2</v>
      </c>
      <c r="AT31" s="1">
        <f t="shared" si="11"/>
        <v>33.055399999999999</v>
      </c>
    </row>
    <row r="32" spans="1:46" x14ac:dyDescent="0.25">
      <c r="A32" s="1">
        <f t="shared" si="14"/>
        <v>25</v>
      </c>
      <c r="C32" s="6">
        <f t="shared" si="12"/>
        <v>25</v>
      </c>
      <c r="D32" s="2">
        <v>733.32439999999997</v>
      </c>
      <c r="F32" s="6">
        <f t="shared" si="15"/>
        <v>25</v>
      </c>
      <c r="G32" s="2">
        <v>35.379399999999997</v>
      </c>
      <c r="H32" s="1"/>
      <c r="I32" s="6">
        <f t="shared" si="16"/>
        <v>25</v>
      </c>
      <c r="J32" s="2">
        <v>77.317999999999998</v>
      </c>
      <c r="K32" s="1"/>
      <c r="L32" s="6">
        <f t="shared" si="17"/>
        <v>25</v>
      </c>
      <c r="M32" s="6">
        <v>67.597800000000007</v>
      </c>
      <c r="O32" s="6">
        <f t="shared" si="18"/>
        <v>0.04</v>
      </c>
      <c r="P32" s="6">
        <v>199.49420000000001</v>
      </c>
      <c r="R32" s="6">
        <f t="shared" si="0"/>
        <v>25.45</v>
      </c>
      <c r="S32" s="6">
        <f t="shared" si="1"/>
        <v>3.2983706049211692E-2</v>
      </c>
      <c r="T32" s="2">
        <f t="shared" si="2"/>
        <v>30.317999999999998</v>
      </c>
      <c r="U32" s="6">
        <f t="shared" si="13"/>
        <v>3.2367157429965316</v>
      </c>
      <c r="AL32" s="1">
        <f t="shared" si="3"/>
        <v>4.2135754381406407</v>
      </c>
      <c r="AM32" s="1">
        <f t="shared" si="4"/>
        <v>23</v>
      </c>
      <c r="AN32" s="1">
        <f t="shared" si="5"/>
        <v>1.0485784677508145</v>
      </c>
      <c r="AO32" s="1">
        <f t="shared" si="6"/>
        <v>40.482082462504906</v>
      </c>
      <c r="AP32" s="1">
        <f t="shared" si="7"/>
        <v>25</v>
      </c>
      <c r="AQ32" s="1">
        <f t="shared" si="8"/>
        <v>89.468160555010414</v>
      </c>
      <c r="AR32" s="1">
        <f t="shared" si="9"/>
        <v>733.32439999999997</v>
      </c>
      <c r="AS32" s="1">
        <f t="shared" si="10"/>
        <v>2.564102564102564E-2</v>
      </c>
      <c r="AT32" s="1">
        <f t="shared" si="11"/>
        <v>35.379399999999997</v>
      </c>
    </row>
    <row r="33" spans="1:46" x14ac:dyDescent="0.25">
      <c r="A33" s="1">
        <f t="shared" si="14"/>
        <v>26</v>
      </c>
      <c r="C33" s="6">
        <f t="shared" si="12"/>
        <v>26</v>
      </c>
      <c r="D33" s="2">
        <v>758.27859999999998</v>
      </c>
      <c r="F33" s="6">
        <f t="shared" si="15"/>
        <v>26</v>
      </c>
      <c r="G33" s="2">
        <v>37.963200000000001</v>
      </c>
      <c r="H33" s="1"/>
      <c r="I33" s="6">
        <f t="shared" si="16"/>
        <v>26</v>
      </c>
      <c r="J33" s="2">
        <v>76.783600000000007</v>
      </c>
      <c r="K33" s="1"/>
      <c r="L33" s="6">
        <f t="shared" si="17"/>
        <v>26</v>
      </c>
      <c r="M33" s="6">
        <v>63.051400000000001</v>
      </c>
      <c r="O33" s="6">
        <f t="shared" si="18"/>
        <v>3.8461538461538464E-2</v>
      </c>
      <c r="P33" s="6">
        <v>195.05600000000001</v>
      </c>
      <c r="R33" s="6">
        <f t="shared" si="0"/>
        <v>26.45</v>
      </c>
      <c r="S33" s="6">
        <f t="shared" si="1"/>
        <v>3.3575524785452386E-2</v>
      </c>
      <c r="T33" s="2">
        <f t="shared" si="2"/>
        <v>29.783600000000007</v>
      </c>
      <c r="U33" s="6">
        <f t="shared" si="13"/>
        <v>3.2752561583043085</v>
      </c>
      <c r="AL33" s="1">
        <f t="shared" si="3"/>
        <v>4.1439502667639339</v>
      </c>
      <c r="AM33" s="1">
        <f t="shared" si="4"/>
        <v>23</v>
      </c>
      <c r="AN33" s="1">
        <f t="shared" si="5"/>
        <v>1.0461193986609625</v>
      </c>
      <c r="AO33" s="1">
        <f t="shared" si="6"/>
        <v>42.225617120701862</v>
      </c>
      <c r="AP33" s="1">
        <f t="shared" si="7"/>
        <v>26</v>
      </c>
      <c r="AQ33" s="1">
        <f t="shared" si="8"/>
        <v>90.55829427013235</v>
      </c>
      <c r="AR33" s="1">
        <f t="shared" si="9"/>
        <v>758.27859999999998</v>
      </c>
      <c r="AS33" s="1">
        <f t="shared" si="10"/>
        <v>2.6315789473684209E-2</v>
      </c>
      <c r="AT33" s="1">
        <f t="shared" si="11"/>
        <v>37.963200000000001</v>
      </c>
    </row>
    <row r="34" spans="1:46" x14ac:dyDescent="0.25">
      <c r="A34" s="1">
        <f t="shared" si="14"/>
        <v>27</v>
      </c>
      <c r="C34" s="6">
        <f t="shared" si="12"/>
        <v>27</v>
      </c>
      <c r="D34" s="2">
        <v>786.06100000000004</v>
      </c>
      <c r="F34" s="6">
        <f t="shared" si="15"/>
        <v>27</v>
      </c>
      <c r="G34" s="2">
        <v>40.138199999999998</v>
      </c>
      <c r="H34" s="1"/>
      <c r="I34" s="6">
        <f t="shared" si="16"/>
        <v>27</v>
      </c>
      <c r="J34" s="2">
        <v>76.549400000000006</v>
      </c>
      <c r="K34" s="1"/>
      <c r="L34" s="6">
        <f t="shared" si="17"/>
        <v>27</v>
      </c>
      <c r="M34" s="6">
        <v>65.874200000000002</v>
      </c>
      <c r="O34" s="6">
        <f t="shared" si="18"/>
        <v>3.7037037037037035E-2</v>
      </c>
      <c r="P34" s="6">
        <v>191.58959999999999</v>
      </c>
      <c r="R34" s="6">
        <f t="shared" si="0"/>
        <v>27.45</v>
      </c>
      <c r="S34" s="6">
        <f t="shared" si="1"/>
        <v>3.3841634686321884E-2</v>
      </c>
      <c r="T34" s="2">
        <f t="shared" si="2"/>
        <v>29.549400000000006</v>
      </c>
      <c r="U34" s="6">
        <f t="shared" si="13"/>
        <v>3.3123661679555396</v>
      </c>
      <c r="AL34" s="1">
        <f t="shared" si="3"/>
        <v>4.1877468625752607</v>
      </c>
      <c r="AM34" s="1">
        <f t="shared" si="4"/>
        <v>24</v>
      </c>
      <c r="AN34" s="1">
        <f t="shared" si="5"/>
        <v>1.0475966452854479</v>
      </c>
      <c r="AO34" s="1">
        <f t="shared" si="6"/>
        <v>44.135898412520774</v>
      </c>
      <c r="AP34" s="1">
        <f t="shared" si="7"/>
        <v>27</v>
      </c>
      <c r="AQ34" s="1">
        <f t="shared" si="8"/>
        <v>91.607280906175191</v>
      </c>
      <c r="AR34" s="1">
        <f t="shared" si="9"/>
        <v>786.06100000000004</v>
      </c>
      <c r="AS34" s="1">
        <f t="shared" si="10"/>
        <v>2.7027027027027029E-2</v>
      </c>
      <c r="AT34" s="1">
        <f t="shared" si="11"/>
        <v>40.138199999999998</v>
      </c>
    </row>
    <row r="35" spans="1:46" x14ac:dyDescent="0.25">
      <c r="A35" s="1">
        <f t="shared" si="14"/>
        <v>28</v>
      </c>
      <c r="C35" s="6">
        <f t="shared" si="12"/>
        <v>28</v>
      </c>
      <c r="D35" s="2">
        <v>808.99419999999998</v>
      </c>
      <c r="F35" s="6">
        <f t="shared" si="15"/>
        <v>28</v>
      </c>
      <c r="G35" s="2">
        <v>42.100200000000001</v>
      </c>
      <c r="H35" s="1"/>
      <c r="I35" s="6">
        <f t="shared" si="16"/>
        <v>28</v>
      </c>
      <c r="J35" s="2">
        <v>76.296599999999998</v>
      </c>
      <c r="K35" s="1"/>
      <c r="L35" s="6">
        <f t="shared" si="17"/>
        <v>28</v>
      </c>
      <c r="M35" s="6">
        <v>69.233000000000004</v>
      </c>
      <c r="O35" s="6">
        <f t="shared" si="18"/>
        <v>3.5714285714285712E-2</v>
      </c>
      <c r="P35" s="6">
        <v>189.06739999999999</v>
      </c>
      <c r="R35" s="6">
        <f t="shared" si="0"/>
        <v>28.45</v>
      </c>
      <c r="S35" s="6">
        <f t="shared" si="1"/>
        <v>3.4133653734563056E-2</v>
      </c>
      <c r="T35" s="2">
        <f t="shared" si="2"/>
        <v>29.296599999999998</v>
      </c>
      <c r="U35" s="6">
        <f t="shared" si="13"/>
        <v>3.34814816057234</v>
      </c>
      <c r="AL35" s="1">
        <f t="shared" si="3"/>
        <v>4.2374776275658714</v>
      </c>
      <c r="AM35" s="1">
        <f t="shared" si="4"/>
        <v>25</v>
      </c>
      <c r="AN35" s="1">
        <f t="shared" si="5"/>
        <v>1.0427265755402173</v>
      </c>
      <c r="AO35" s="1">
        <f t="shared" si="6"/>
        <v>45.782004944590433</v>
      </c>
      <c r="AP35" s="1">
        <f t="shared" si="7"/>
        <v>28</v>
      </c>
      <c r="AQ35" s="1">
        <f t="shared" si="8"/>
        <v>92.618114005902029</v>
      </c>
      <c r="AR35" s="1">
        <f t="shared" si="9"/>
        <v>808.99419999999998</v>
      </c>
      <c r="AS35" s="1">
        <f t="shared" si="10"/>
        <v>2.7777777777777776E-2</v>
      </c>
      <c r="AT35" s="1">
        <f t="shared" si="11"/>
        <v>42.100200000000001</v>
      </c>
    </row>
    <row r="36" spans="1:46" x14ac:dyDescent="0.25">
      <c r="A36" s="1">
        <f t="shared" si="14"/>
        <v>29</v>
      </c>
      <c r="C36" s="6">
        <f t="shared" si="12"/>
        <v>29</v>
      </c>
      <c r="D36" s="2">
        <v>833.97180000000003</v>
      </c>
      <c r="F36" s="6">
        <f t="shared" si="15"/>
        <v>29</v>
      </c>
      <c r="G36" s="2">
        <v>44.459200000000003</v>
      </c>
      <c r="H36" s="1"/>
      <c r="I36" s="6">
        <f t="shared" si="16"/>
        <v>29</v>
      </c>
      <c r="J36" s="2">
        <v>75.831999999999994</v>
      </c>
      <c r="K36" s="1"/>
      <c r="L36" s="6">
        <f t="shared" si="17"/>
        <v>29</v>
      </c>
      <c r="M36" s="6">
        <v>72.229600000000005</v>
      </c>
      <c r="O36" s="6">
        <f t="shared" si="18"/>
        <v>3.4482758620689655E-2</v>
      </c>
      <c r="P36" s="6">
        <v>186.3</v>
      </c>
      <c r="R36" s="6">
        <f t="shared" si="0"/>
        <v>29.45</v>
      </c>
      <c r="S36" s="6">
        <f t="shared" si="1"/>
        <v>3.4683684794672591E-2</v>
      </c>
      <c r="T36" s="2">
        <f t="shared" si="2"/>
        <v>28.831999999999994</v>
      </c>
      <c r="U36" s="6">
        <f t="shared" si="13"/>
        <v>3.3826939100975957</v>
      </c>
      <c r="AL36" s="1">
        <f t="shared" si="3"/>
        <v>4.2798499341822689</v>
      </c>
      <c r="AM36" s="1">
        <f t="shared" si="4"/>
        <v>26</v>
      </c>
      <c r="AN36" s="1">
        <f t="shared" si="5"/>
        <v>1.0407176452530316</v>
      </c>
      <c r="AO36" s="1">
        <f t="shared" si="6"/>
        <v>47.550451572060034</v>
      </c>
      <c r="AP36" s="1">
        <f t="shared" si="7"/>
        <v>29</v>
      </c>
      <c r="AQ36" s="1">
        <f t="shared" si="8"/>
        <v>93.593471865533189</v>
      </c>
      <c r="AR36" s="1">
        <f t="shared" si="9"/>
        <v>833.97180000000003</v>
      </c>
      <c r="AS36" s="1">
        <f t="shared" si="10"/>
        <v>2.8571428571428571E-2</v>
      </c>
      <c r="AT36" s="1">
        <f t="shared" si="11"/>
        <v>44.459200000000003</v>
      </c>
    </row>
    <row r="37" spans="1:46" x14ac:dyDescent="0.25">
      <c r="A37" s="1">
        <f t="shared" si="14"/>
        <v>30</v>
      </c>
      <c r="C37" s="6">
        <f t="shared" si="12"/>
        <v>30</v>
      </c>
      <c r="D37" s="2">
        <v>861.37459999999999</v>
      </c>
      <c r="F37" s="6">
        <f t="shared" si="15"/>
        <v>30</v>
      </c>
      <c r="G37" s="2">
        <v>46.606400000000001</v>
      </c>
      <c r="H37" s="1"/>
      <c r="I37" s="6">
        <f t="shared" si="16"/>
        <v>30</v>
      </c>
      <c r="J37" s="2">
        <v>75.709000000000003</v>
      </c>
      <c r="K37" s="1"/>
      <c r="L37" s="6">
        <f t="shared" si="17"/>
        <v>30</v>
      </c>
      <c r="M37" s="6">
        <v>77.3934</v>
      </c>
      <c r="O37" s="6">
        <f t="shared" si="18"/>
        <v>3.3333333333333333E-2</v>
      </c>
      <c r="P37" s="6">
        <v>184.48099999999999</v>
      </c>
      <c r="R37" s="6">
        <f t="shared" si="0"/>
        <v>30.45</v>
      </c>
      <c r="S37" s="6">
        <f t="shared" si="1"/>
        <v>3.4832282559476117E-2</v>
      </c>
      <c r="T37" s="2">
        <f t="shared" si="2"/>
        <v>28.709000000000003</v>
      </c>
      <c r="U37" s="6">
        <f t="shared" si="13"/>
        <v>3.4160859941559059</v>
      </c>
      <c r="AL37" s="1">
        <f t="shared" si="3"/>
        <v>4.3489015056420461</v>
      </c>
      <c r="AM37" s="1">
        <f t="shared" si="4"/>
        <v>27</v>
      </c>
      <c r="AN37" s="1">
        <f t="shared" si="5"/>
        <v>1.0417657082800684</v>
      </c>
      <c r="AO37" s="1">
        <f t="shared" si="6"/>
        <v>49.465531719983332</v>
      </c>
      <c r="AP37" s="1">
        <f t="shared" si="7"/>
        <v>30</v>
      </c>
      <c r="AQ37" s="1">
        <f t="shared" si="8"/>
        <v>94.535760302058392</v>
      </c>
      <c r="AR37" s="1">
        <f t="shared" si="9"/>
        <v>861.37459999999999</v>
      </c>
      <c r="AS37" s="1">
        <f t="shared" si="10"/>
        <v>2.9411764705882353E-2</v>
      </c>
      <c r="AT37" s="1">
        <f t="shared" si="11"/>
        <v>46.606400000000001</v>
      </c>
    </row>
    <row r="38" spans="1:46" x14ac:dyDescent="0.25">
      <c r="A38" s="1">
        <f t="shared" si="14"/>
        <v>31</v>
      </c>
      <c r="C38" s="6">
        <f t="shared" si="12"/>
        <v>31</v>
      </c>
      <c r="D38" s="2">
        <v>884.81039999999996</v>
      </c>
      <c r="F38" s="6">
        <f t="shared" si="15"/>
        <v>31</v>
      </c>
      <c r="G38" s="2">
        <v>49.144799999999996</v>
      </c>
      <c r="H38" s="1"/>
      <c r="I38" s="6">
        <f t="shared" si="16"/>
        <v>31</v>
      </c>
      <c r="J38" s="2">
        <v>75.307199999999995</v>
      </c>
      <c r="K38" s="1"/>
      <c r="L38" s="6">
        <f t="shared" si="17"/>
        <v>31</v>
      </c>
      <c r="M38" s="6">
        <v>79.294600000000003</v>
      </c>
      <c r="O38" s="6">
        <f t="shared" si="18"/>
        <v>3.2258064516129031E-2</v>
      </c>
      <c r="P38" s="6">
        <v>182.81020000000001</v>
      </c>
      <c r="R38" s="6">
        <f t="shared" si="0"/>
        <v>31.45</v>
      </c>
      <c r="S38" s="6">
        <f t="shared" si="1"/>
        <v>3.5326701333936249E-2</v>
      </c>
      <c r="T38" s="2">
        <f t="shared" si="2"/>
        <v>28.307199999999995</v>
      </c>
      <c r="U38" s="6">
        <f t="shared" si="13"/>
        <v>3.4483989831464497</v>
      </c>
      <c r="AL38" s="1">
        <f t="shared" si="3"/>
        <v>4.3731700304835881</v>
      </c>
      <c r="AM38" s="1">
        <f t="shared" si="4"/>
        <v>28</v>
      </c>
      <c r="AN38" s="1">
        <f t="shared" si="5"/>
        <v>1.0380968135917752</v>
      </c>
      <c r="AO38" s="1">
        <f t="shared" si="6"/>
        <v>51.160335105779922</v>
      </c>
      <c r="AP38" s="1">
        <f t="shared" si="7"/>
        <v>31</v>
      </c>
      <c r="AQ38" s="1">
        <f t="shared" si="8"/>
        <v>95.447148405393449</v>
      </c>
      <c r="AR38" s="1">
        <f t="shared" si="9"/>
        <v>884.81039999999996</v>
      </c>
      <c r="AS38" s="1">
        <f t="shared" si="10"/>
        <v>3.0303030303030304E-2</v>
      </c>
      <c r="AT38" s="1">
        <f t="shared" si="11"/>
        <v>49.144799999999996</v>
      </c>
    </row>
    <row r="39" spans="1:46" x14ac:dyDescent="0.25">
      <c r="A39" s="1">
        <f t="shared" si="14"/>
        <v>32</v>
      </c>
      <c r="C39" s="6">
        <f t="shared" si="12"/>
        <v>32</v>
      </c>
      <c r="D39" s="2">
        <v>909.07339999999999</v>
      </c>
      <c r="F39" s="6">
        <f t="shared" si="15"/>
        <v>32</v>
      </c>
      <c r="G39" s="2">
        <v>51.787799999999997</v>
      </c>
      <c r="H39" s="1"/>
      <c r="I39" s="6">
        <f t="shared" si="16"/>
        <v>32</v>
      </c>
      <c r="J39" s="2">
        <v>75.283600000000007</v>
      </c>
      <c r="K39" s="1"/>
      <c r="L39" s="6">
        <f t="shared" si="17"/>
        <v>32</v>
      </c>
      <c r="M39" s="6">
        <v>82.715400000000002</v>
      </c>
      <c r="O39" s="6">
        <f t="shared" si="18"/>
        <v>3.125E-2</v>
      </c>
      <c r="P39" s="6">
        <v>181.54339999999999</v>
      </c>
      <c r="R39" s="6">
        <f t="shared" si="0"/>
        <v>32.450000000000003</v>
      </c>
      <c r="S39" s="6">
        <f t="shared" si="1"/>
        <v>3.5356178138567923E-2</v>
      </c>
      <c r="T39" s="2">
        <f t="shared" si="2"/>
        <v>28.283600000000007</v>
      </c>
      <c r="U39" s="6">
        <f t="shared" si="13"/>
        <v>3.4797004431500991</v>
      </c>
      <c r="AL39" s="1">
        <f t="shared" si="3"/>
        <v>4.4154057999295331</v>
      </c>
      <c r="AM39" s="1">
        <f t="shared" si="4"/>
        <v>29</v>
      </c>
      <c r="AN39" s="1">
        <f t="shared" si="5"/>
        <v>1.0355833714003853</v>
      </c>
      <c r="AO39" s="1">
        <f t="shared" si="6"/>
        <v>52.909090196909226</v>
      </c>
      <c r="AP39" s="1">
        <f t="shared" si="7"/>
        <v>32</v>
      </c>
      <c r="AQ39" s="1">
        <f t="shared" si="8"/>
        <v>96.329598612473987</v>
      </c>
      <c r="AR39" s="1">
        <f t="shared" si="9"/>
        <v>909.07339999999999</v>
      </c>
      <c r="AS39" s="1">
        <f t="shared" si="10"/>
        <v>3.125E-2</v>
      </c>
      <c r="AT39" s="1">
        <f t="shared" si="11"/>
        <v>51.787799999999997</v>
      </c>
    </row>
    <row r="40" spans="1:46" x14ac:dyDescent="0.25">
      <c r="A40" s="1">
        <f t="shared" si="14"/>
        <v>33</v>
      </c>
      <c r="C40" s="6">
        <f t="shared" si="12"/>
        <v>33</v>
      </c>
      <c r="D40" s="2">
        <v>931.92060000000004</v>
      </c>
      <c r="F40" s="6">
        <f t="shared" si="15"/>
        <v>33</v>
      </c>
      <c r="G40" s="2">
        <v>54.812600000000003</v>
      </c>
      <c r="H40" s="1"/>
      <c r="I40" s="6">
        <f t="shared" si="16"/>
        <v>33</v>
      </c>
      <c r="J40" s="2">
        <v>74.793999999999997</v>
      </c>
      <c r="K40" s="1"/>
      <c r="L40" s="6">
        <f t="shared" si="17"/>
        <v>33</v>
      </c>
      <c r="M40" s="6">
        <v>86.897400000000005</v>
      </c>
      <c r="O40" s="6">
        <f t="shared" si="18"/>
        <v>3.0303030303030304E-2</v>
      </c>
      <c r="P40" s="6">
        <v>179.9162</v>
      </c>
      <c r="R40" s="6">
        <f t="shared" ref="R40:R71" si="19">I40+$R$3</f>
        <v>33.450000000000003</v>
      </c>
      <c r="S40" s="6">
        <f t="shared" ref="S40:S71" si="20">1/(J40-$S$3)</f>
        <v>3.5978988270849825E-2</v>
      </c>
      <c r="T40" s="2">
        <f t="shared" ref="T40:T71" si="21">J40-$S$3</f>
        <v>27.793999999999997</v>
      </c>
      <c r="U40" s="6">
        <f t="shared" si="13"/>
        <v>3.5100517865742376</v>
      </c>
      <c r="AL40" s="1">
        <f t="shared" ref="AL40:AL71" si="22">LN(M40)</f>
        <v>4.4647281123761102</v>
      </c>
      <c r="AM40" s="1">
        <f t="shared" ref="AM40:AM71" si="23">ROUND(L40 * 0.9, 0)</f>
        <v>30</v>
      </c>
      <c r="AN40" s="1">
        <f t="shared" ref="AN40:AN71" si="24">D40 /( 25.498*C40 + 61.901)</f>
        <v>1.0316445172610382</v>
      </c>
      <c r="AO40" s="1">
        <f t="shared" ref="AO40:AO71" si="25">AN40*C40^$AO$3</f>
        <v>54.58123978160318</v>
      </c>
      <c r="AP40" s="1">
        <f t="shared" ref="AP40:AP71" si="26">C40</f>
        <v>33</v>
      </c>
      <c r="AQ40" s="1">
        <f t="shared" ref="AQ40:AQ71" si="27">LOG10(C40^64)</f>
        <v>97.184892152184801</v>
      </c>
      <c r="AR40" s="1">
        <f t="shared" ref="AR40:AR71" si="28">D40</f>
        <v>931.92060000000004</v>
      </c>
      <c r="AS40" s="1">
        <f t="shared" ref="AS40:AS71" si="29">1/(64-F40)</f>
        <v>3.2258064516129031E-2</v>
      </c>
      <c r="AT40" s="1">
        <f t="shared" ref="AT40:AT71" si="30">G40</f>
        <v>54.812600000000003</v>
      </c>
    </row>
    <row r="41" spans="1:46" x14ac:dyDescent="0.25">
      <c r="A41" s="1">
        <f t="shared" si="14"/>
        <v>34</v>
      </c>
      <c r="C41" s="6">
        <f t="shared" ref="C41:C71" si="31">C40+1</f>
        <v>34</v>
      </c>
      <c r="D41" s="2">
        <v>957.42859999999996</v>
      </c>
      <c r="F41" s="6">
        <f t="shared" si="15"/>
        <v>34</v>
      </c>
      <c r="G41" s="2">
        <v>57.470799999999997</v>
      </c>
      <c r="H41" s="1"/>
      <c r="I41" s="6">
        <f t="shared" si="16"/>
        <v>34</v>
      </c>
      <c r="J41" s="2">
        <v>74.805199999999999</v>
      </c>
      <c r="K41" s="1"/>
      <c r="L41" s="6">
        <f t="shared" si="17"/>
        <v>34</v>
      </c>
      <c r="M41" s="6">
        <v>90.788399999999996</v>
      </c>
      <c r="O41" s="6">
        <f t="shared" si="18"/>
        <v>2.9411764705882353E-2</v>
      </c>
      <c r="P41" s="6">
        <v>179.56979999999999</v>
      </c>
      <c r="R41" s="6">
        <f t="shared" si="19"/>
        <v>34.450000000000003</v>
      </c>
      <c r="S41" s="6">
        <f t="shared" si="20"/>
        <v>3.596449584969718E-2</v>
      </c>
      <c r="T41" s="2">
        <f t="shared" si="21"/>
        <v>27.805199999999999</v>
      </c>
      <c r="U41" s="6">
        <f t="shared" si="13"/>
        <v>3.5395089974596678</v>
      </c>
      <c r="AL41" s="1">
        <f t="shared" si="22"/>
        <v>4.5085315241421346</v>
      </c>
      <c r="AM41" s="1">
        <f t="shared" si="23"/>
        <v>31</v>
      </c>
      <c r="AN41" s="1">
        <f t="shared" si="24"/>
        <v>1.0307865891931058</v>
      </c>
      <c r="AO41" s="1">
        <f t="shared" si="25"/>
        <v>56.415355667482288</v>
      </c>
      <c r="AP41" s="1">
        <f t="shared" si="26"/>
        <v>34</v>
      </c>
      <c r="AQ41" s="1">
        <f t="shared" si="27"/>
        <v>98.014650690704329</v>
      </c>
      <c r="AR41" s="1">
        <f t="shared" si="28"/>
        <v>957.42859999999996</v>
      </c>
      <c r="AS41" s="1">
        <f t="shared" si="29"/>
        <v>3.3333333333333333E-2</v>
      </c>
      <c r="AT41" s="1">
        <f t="shared" si="30"/>
        <v>57.470799999999997</v>
      </c>
    </row>
    <row r="42" spans="1:46" x14ac:dyDescent="0.25">
      <c r="A42" s="1">
        <f t="shared" si="14"/>
        <v>35</v>
      </c>
      <c r="C42" s="6">
        <f t="shared" si="31"/>
        <v>35</v>
      </c>
      <c r="D42" s="2">
        <v>984.3818</v>
      </c>
      <c r="F42" s="6">
        <f t="shared" si="15"/>
        <v>35</v>
      </c>
      <c r="G42" s="2">
        <v>60.8384</v>
      </c>
      <c r="H42" s="1"/>
      <c r="I42" s="6">
        <f t="shared" si="16"/>
        <v>35</v>
      </c>
      <c r="J42" s="2">
        <v>74.579599999999999</v>
      </c>
      <c r="K42" s="1"/>
      <c r="L42" s="6">
        <f t="shared" si="17"/>
        <v>35</v>
      </c>
      <c r="M42" s="6">
        <v>96.266199999999998</v>
      </c>
      <c r="O42" s="6">
        <f t="shared" si="18"/>
        <v>2.8571428571428571E-2</v>
      </c>
      <c r="P42" s="6">
        <v>178.535</v>
      </c>
      <c r="R42" s="6">
        <f t="shared" si="19"/>
        <v>35.450000000000003</v>
      </c>
      <c r="S42" s="6">
        <f t="shared" si="20"/>
        <v>3.6258683954807178E-2</v>
      </c>
      <c r="T42" s="2">
        <f t="shared" si="21"/>
        <v>27.579599999999999</v>
      </c>
      <c r="U42" s="6">
        <f t="shared" si="13"/>
        <v>3.5681232529781366</v>
      </c>
      <c r="AL42" s="1">
        <f t="shared" si="22"/>
        <v>4.567117270693382</v>
      </c>
      <c r="AM42" s="1">
        <f t="shared" si="23"/>
        <v>32</v>
      </c>
      <c r="AN42" s="1">
        <f t="shared" si="24"/>
        <v>1.0314888649745213</v>
      </c>
      <c r="AO42" s="1">
        <f t="shared" si="25"/>
        <v>58.342061995966425</v>
      </c>
      <c r="AP42" s="1">
        <f t="shared" si="26"/>
        <v>35</v>
      </c>
      <c r="AQ42" s="1">
        <f t="shared" si="27"/>
        <v>98.820354838417643</v>
      </c>
      <c r="AR42" s="1">
        <f t="shared" si="28"/>
        <v>984.3818</v>
      </c>
      <c r="AS42" s="1">
        <f t="shared" si="29"/>
        <v>3.4482758620689655E-2</v>
      </c>
      <c r="AT42" s="1">
        <f t="shared" si="30"/>
        <v>60.8384</v>
      </c>
    </row>
    <row r="43" spans="1:46" x14ac:dyDescent="0.25">
      <c r="A43" s="1">
        <f t="shared" si="14"/>
        <v>36</v>
      </c>
      <c r="C43" s="6">
        <f t="shared" si="31"/>
        <v>36</v>
      </c>
      <c r="D43" s="2">
        <v>1001.9266</v>
      </c>
      <c r="F43" s="6">
        <f t="shared" si="15"/>
        <v>36</v>
      </c>
      <c r="G43" s="2">
        <v>64.203199999999995</v>
      </c>
      <c r="H43" s="1"/>
      <c r="I43" s="6">
        <f t="shared" si="16"/>
        <v>36</v>
      </c>
      <c r="J43" s="2">
        <v>74.280600000000007</v>
      </c>
      <c r="K43" s="1"/>
      <c r="L43" s="6">
        <f t="shared" si="17"/>
        <v>36</v>
      </c>
      <c r="M43" s="6">
        <v>90.623599999999996</v>
      </c>
      <c r="O43" s="6">
        <f t="shared" si="18"/>
        <v>2.7777777777777776E-2</v>
      </c>
      <c r="P43" s="6">
        <v>178.19040000000001</v>
      </c>
      <c r="R43" s="6">
        <f t="shared" si="19"/>
        <v>36.450000000000003</v>
      </c>
      <c r="S43" s="6">
        <f t="shared" si="20"/>
        <v>3.6656085276716779E-2</v>
      </c>
      <c r="T43" s="2">
        <f t="shared" si="21"/>
        <v>27.280600000000007</v>
      </c>
      <c r="U43" s="6">
        <f t="shared" si="13"/>
        <v>3.5959414584546674</v>
      </c>
      <c r="AL43" s="1">
        <f t="shared" si="22"/>
        <v>4.5067146647796505</v>
      </c>
      <c r="AM43" s="1">
        <f t="shared" si="23"/>
        <v>32</v>
      </c>
      <c r="AN43" s="1">
        <f t="shared" si="24"/>
        <v>1.0225525066108474</v>
      </c>
      <c r="AO43" s="1">
        <f t="shared" si="25"/>
        <v>59.715758913939851</v>
      </c>
      <c r="AP43" s="1">
        <f t="shared" si="26"/>
        <v>36</v>
      </c>
      <c r="AQ43" s="1">
        <f t="shared" si="27"/>
        <v>99.603360049106385</v>
      </c>
      <c r="AR43" s="1">
        <f t="shared" si="28"/>
        <v>1001.9266</v>
      </c>
      <c r="AS43" s="1">
        <f t="shared" si="29"/>
        <v>3.5714285714285712E-2</v>
      </c>
      <c r="AT43" s="1">
        <f t="shared" si="30"/>
        <v>64.203199999999995</v>
      </c>
    </row>
    <row r="44" spans="1:46" x14ac:dyDescent="0.25">
      <c r="A44" s="1">
        <f t="shared" si="14"/>
        <v>37</v>
      </c>
      <c r="C44" s="6">
        <f t="shared" si="31"/>
        <v>37</v>
      </c>
      <c r="D44" s="2">
        <v>1029.9857999999999</v>
      </c>
      <c r="F44" s="6">
        <f t="shared" si="15"/>
        <v>37</v>
      </c>
      <c r="G44" s="2">
        <v>67.996600000000001</v>
      </c>
      <c r="H44" s="1"/>
      <c r="I44" s="6">
        <f t="shared" si="16"/>
        <v>37</v>
      </c>
      <c r="J44" s="2">
        <v>74.116600000000005</v>
      </c>
      <c r="K44" s="1"/>
      <c r="L44" s="6">
        <f t="shared" si="17"/>
        <v>37</v>
      </c>
      <c r="M44" s="6">
        <v>94.687600000000003</v>
      </c>
      <c r="O44" s="6">
        <f t="shared" si="18"/>
        <v>2.7027027027027029E-2</v>
      </c>
      <c r="P44" s="6">
        <v>177.1652</v>
      </c>
      <c r="R44" s="6">
        <f t="shared" si="19"/>
        <v>37.450000000000003</v>
      </c>
      <c r="S44" s="6">
        <f t="shared" si="20"/>
        <v>3.6877779662642066E-2</v>
      </c>
      <c r="T44" s="2">
        <f t="shared" si="21"/>
        <v>27.116600000000005</v>
      </c>
      <c r="U44" s="6">
        <f t="shared" si="13"/>
        <v>3.6230067099632284</v>
      </c>
      <c r="AL44" s="1">
        <f t="shared" si="22"/>
        <v>4.5505830518087409</v>
      </c>
      <c r="AM44" s="1">
        <f t="shared" si="23"/>
        <v>33</v>
      </c>
      <c r="AN44" s="1">
        <f t="shared" si="24"/>
        <v>1.0245281386056477</v>
      </c>
      <c r="AO44" s="1">
        <f t="shared" si="25"/>
        <v>61.720984896856137</v>
      </c>
      <c r="AP44" s="1">
        <f t="shared" si="26"/>
        <v>37</v>
      </c>
      <c r="AQ44" s="1">
        <f t="shared" si="27"/>
        <v>100.36491034028768</v>
      </c>
      <c r="AR44" s="1">
        <f t="shared" si="28"/>
        <v>1029.9857999999999</v>
      </c>
      <c r="AS44" s="1">
        <f t="shared" si="29"/>
        <v>3.7037037037037035E-2</v>
      </c>
      <c r="AT44" s="1">
        <f t="shared" si="30"/>
        <v>67.996600000000001</v>
      </c>
    </row>
    <row r="45" spans="1:46" x14ac:dyDescent="0.25">
      <c r="A45" s="1">
        <f t="shared" si="14"/>
        <v>38</v>
      </c>
      <c r="C45" s="6">
        <f t="shared" si="31"/>
        <v>38</v>
      </c>
      <c r="D45" s="2">
        <v>1054.9078</v>
      </c>
      <c r="F45" s="6">
        <f t="shared" si="15"/>
        <v>38</v>
      </c>
      <c r="G45" s="2">
        <v>72.105999999999995</v>
      </c>
      <c r="H45" s="1"/>
      <c r="I45" s="6">
        <f t="shared" si="16"/>
        <v>38</v>
      </c>
      <c r="J45" s="2">
        <v>74.046800000000005</v>
      </c>
      <c r="K45" s="1"/>
      <c r="L45" s="6">
        <f t="shared" si="17"/>
        <v>38</v>
      </c>
      <c r="M45" s="6">
        <v>98.903199999999998</v>
      </c>
      <c r="O45" s="6">
        <f t="shared" si="18"/>
        <v>2.6315789473684209E-2</v>
      </c>
      <c r="P45" s="6">
        <v>177.07579999999999</v>
      </c>
      <c r="R45" s="6">
        <f t="shared" si="19"/>
        <v>38.450000000000003</v>
      </c>
      <c r="S45" s="6">
        <f t="shared" si="20"/>
        <v>3.6972950589348824E-2</v>
      </c>
      <c r="T45" s="2">
        <f t="shared" si="21"/>
        <v>27.046800000000005</v>
      </c>
      <c r="U45" s="6">
        <f t="shared" si="13"/>
        <v>3.6493586959516531</v>
      </c>
      <c r="AL45" s="1">
        <f t="shared" si="22"/>
        <v>4.5941415940202912</v>
      </c>
      <c r="AM45" s="1">
        <f t="shared" si="23"/>
        <v>34</v>
      </c>
      <c r="AN45" s="1">
        <f t="shared" si="24"/>
        <v>1.0233626464239807</v>
      </c>
      <c r="AO45" s="1">
        <f t="shared" si="25"/>
        <v>63.545374420325885</v>
      </c>
      <c r="AP45" s="1">
        <f t="shared" si="26"/>
        <v>38</v>
      </c>
      <c r="AQ45" s="1">
        <f t="shared" si="27"/>
        <v>101.10615018347585</v>
      </c>
      <c r="AR45" s="1">
        <f t="shared" si="28"/>
        <v>1054.9078</v>
      </c>
      <c r="AS45" s="1">
        <f t="shared" si="29"/>
        <v>3.8461538461538464E-2</v>
      </c>
      <c r="AT45" s="1">
        <f t="shared" si="30"/>
        <v>72.105999999999995</v>
      </c>
    </row>
    <row r="46" spans="1:46" x14ac:dyDescent="0.25">
      <c r="A46" s="1">
        <f t="shared" si="14"/>
        <v>39</v>
      </c>
      <c r="C46" s="6">
        <f t="shared" si="31"/>
        <v>39</v>
      </c>
      <c r="D46" s="2">
        <v>1074.6962000000001</v>
      </c>
      <c r="F46" s="6">
        <f t="shared" si="15"/>
        <v>39</v>
      </c>
      <c r="G46" s="2">
        <v>76.173199999999994</v>
      </c>
      <c r="H46" s="1"/>
      <c r="I46" s="6">
        <f t="shared" si="16"/>
        <v>39</v>
      </c>
      <c r="J46" s="2">
        <v>73.750200000000007</v>
      </c>
      <c r="K46" s="1"/>
      <c r="L46" s="6">
        <f t="shared" si="17"/>
        <v>39</v>
      </c>
      <c r="M46" s="6">
        <v>103.23699999999999</v>
      </c>
      <c r="O46" s="6">
        <f t="shared" si="18"/>
        <v>2.564102564102564E-2</v>
      </c>
      <c r="P46" s="6">
        <v>177.37860000000001</v>
      </c>
      <c r="R46" s="6">
        <f t="shared" si="19"/>
        <v>39.450000000000003</v>
      </c>
      <c r="S46" s="6">
        <f t="shared" si="20"/>
        <v>3.7382898071790106E-2</v>
      </c>
      <c r="T46" s="2">
        <f t="shared" si="21"/>
        <v>26.750200000000007</v>
      </c>
      <c r="U46" s="6">
        <f t="shared" si="13"/>
        <v>3.6750340472918834</v>
      </c>
      <c r="AL46" s="1">
        <f t="shared" si="22"/>
        <v>4.6370273159237509</v>
      </c>
      <c r="AM46" s="1">
        <f t="shared" si="23"/>
        <v>35</v>
      </c>
      <c r="AN46" s="1">
        <f t="shared" si="24"/>
        <v>1.0173935434521448</v>
      </c>
      <c r="AO46" s="1">
        <f t="shared" si="25"/>
        <v>65.064980831173457</v>
      </c>
      <c r="AP46" s="1">
        <f t="shared" si="26"/>
        <v>39</v>
      </c>
      <c r="AQ46" s="1">
        <f t="shared" si="27"/>
        <v>101.82813484969594</v>
      </c>
      <c r="AR46" s="1">
        <f t="shared" si="28"/>
        <v>1074.6962000000001</v>
      </c>
      <c r="AS46" s="1">
        <f t="shared" si="29"/>
        <v>0.04</v>
      </c>
      <c r="AT46" s="1">
        <f t="shared" si="30"/>
        <v>76.173199999999994</v>
      </c>
    </row>
    <row r="47" spans="1:46" x14ac:dyDescent="0.25">
      <c r="A47" s="1">
        <f t="shared" si="14"/>
        <v>40</v>
      </c>
      <c r="C47" s="6">
        <f t="shared" si="31"/>
        <v>40</v>
      </c>
      <c r="D47" s="2">
        <v>1101.671</v>
      </c>
      <c r="F47" s="6">
        <f t="shared" si="15"/>
        <v>40</v>
      </c>
      <c r="G47" s="2">
        <v>79.980800000000002</v>
      </c>
      <c r="H47" s="1"/>
      <c r="I47" s="6">
        <f t="shared" si="16"/>
        <v>40</v>
      </c>
      <c r="J47" s="2">
        <v>73.575999999999993</v>
      </c>
      <c r="K47" s="1"/>
      <c r="L47" s="6">
        <f t="shared" si="17"/>
        <v>40</v>
      </c>
      <c r="M47" s="6">
        <v>109.1934</v>
      </c>
      <c r="O47" s="6">
        <f t="shared" si="18"/>
        <v>2.5000000000000001E-2</v>
      </c>
      <c r="P47" s="6">
        <v>176.50139999999999</v>
      </c>
      <c r="R47" s="6">
        <f t="shared" si="19"/>
        <v>40.450000000000003</v>
      </c>
      <c r="S47" s="6">
        <f t="shared" si="20"/>
        <v>3.7627934978928364E-2</v>
      </c>
      <c r="T47" s="2">
        <f t="shared" si="21"/>
        <v>26.575999999999993</v>
      </c>
      <c r="U47" s="6">
        <f t="shared" si="13"/>
        <v>3.7000666435045009</v>
      </c>
      <c r="AL47" s="1">
        <f t="shared" si="22"/>
        <v>4.6931206219238213</v>
      </c>
      <c r="AM47" s="1">
        <f t="shared" si="23"/>
        <v>36</v>
      </c>
      <c r="AN47" s="1">
        <f t="shared" si="24"/>
        <v>1.0183486916966855</v>
      </c>
      <c r="AO47" s="1">
        <f t="shared" si="25"/>
        <v>67.024656967031888</v>
      </c>
      <c r="AP47" s="1">
        <f t="shared" si="26"/>
        <v>40</v>
      </c>
      <c r="AQ47" s="1">
        <f t="shared" si="27"/>
        <v>102.53183944498959</v>
      </c>
      <c r="AR47" s="1">
        <f t="shared" si="28"/>
        <v>1101.671</v>
      </c>
      <c r="AS47" s="1">
        <f t="shared" si="29"/>
        <v>4.1666666666666664E-2</v>
      </c>
      <c r="AT47" s="1">
        <f t="shared" si="30"/>
        <v>79.980800000000002</v>
      </c>
    </row>
    <row r="48" spans="1:46" x14ac:dyDescent="0.25">
      <c r="A48" s="1">
        <f t="shared" si="14"/>
        <v>41</v>
      </c>
      <c r="C48" s="6">
        <f t="shared" si="31"/>
        <v>41</v>
      </c>
      <c r="D48" s="2">
        <v>1121.1777999999999</v>
      </c>
      <c r="F48" s="6">
        <f t="shared" si="15"/>
        <v>41</v>
      </c>
      <c r="G48" s="2">
        <v>84.048599999999993</v>
      </c>
      <c r="H48" s="1"/>
      <c r="I48" s="6">
        <f t="shared" si="16"/>
        <v>41</v>
      </c>
      <c r="J48" s="2">
        <v>73.400199999999998</v>
      </c>
      <c r="K48" s="1"/>
      <c r="L48" s="6">
        <f t="shared" si="17"/>
        <v>41</v>
      </c>
      <c r="M48" s="6">
        <v>112.3486</v>
      </c>
      <c r="O48" s="6">
        <f t="shared" si="18"/>
        <v>2.4390243902439025E-2</v>
      </c>
      <c r="P48" s="6">
        <v>176.23060000000001</v>
      </c>
      <c r="R48" s="6">
        <f t="shared" si="19"/>
        <v>41.45</v>
      </c>
      <c r="S48" s="6">
        <f t="shared" si="20"/>
        <v>3.7878500920447575E-2</v>
      </c>
      <c r="T48" s="2">
        <f t="shared" si="21"/>
        <v>26.400199999999998</v>
      </c>
      <c r="U48" s="6">
        <f t="shared" si="13"/>
        <v>3.7244878815813038</v>
      </c>
      <c r="AL48" s="1">
        <f t="shared" si="22"/>
        <v>4.7216065374945089</v>
      </c>
      <c r="AM48" s="1">
        <f t="shared" si="23"/>
        <v>37</v>
      </c>
      <c r="AN48" s="1">
        <f t="shared" si="24"/>
        <v>1.012515634609358</v>
      </c>
      <c r="AO48" s="1">
        <f t="shared" si="25"/>
        <v>68.534841923853293</v>
      </c>
      <c r="AP48" s="1">
        <f t="shared" si="26"/>
        <v>41</v>
      </c>
      <c r="AQ48" s="1">
        <f t="shared" si="27"/>
        <v>103.21816683006307</v>
      </c>
      <c r="AR48" s="1">
        <f t="shared" si="28"/>
        <v>1121.1777999999999</v>
      </c>
      <c r="AS48" s="1">
        <f t="shared" si="29"/>
        <v>4.3478260869565216E-2</v>
      </c>
      <c r="AT48" s="1">
        <f t="shared" si="30"/>
        <v>84.048599999999993</v>
      </c>
    </row>
    <row r="49" spans="1:46" x14ac:dyDescent="0.25">
      <c r="A49" s="1">
        <f t="shared" si="14"/>
        <v>42</v>
      </c>
      <c r="C49" s="6">
        <f t="shared" si="31"/>
        <v>42</v>
      </c>
      <c r="D49" s="2">
        <v>1147.2686000000001</v>
      </c>
      <c r="F49" s="6">
        <f t="shared" si="15"/>
        <v>42</v>
      </c>
      <c r="G49" s="2">
        <v>88.0304</v>
      </c>
      <c r="H49" s="1"/>
      <c r="I49" s="6">
        <f t="shared" si="16"/>
        <v>42</v>
      </c>
      <c r="J49" s="2">
        <v>73.412199999999999</v>
      </c>
      <c r="K49" s="1"/>
      <c r="L49" s="6">
        <f t="shared" si="17"/>
        <v>42</v>
      </c>
      <c r="M49" s="6">
        <v>117.1922</v>
      </c>
      <c r="O49" s="6">
        <f t="shared" si="18"/>
        <v>2.3809523809523808E-2</v>
      </c>
      <c r="P49" s="6">
        <v>176.1876</v>
      </c>
      <c r="R49" s="6">
        <f t="shared" si="19"/>
        <v>42.45</v>
      </c>
      <c r="S49" s="6">
        <f t="shared" si="20"/>
        <v>3.7861291372926147E-2</v>
      </c>
      <c r="T49" s="2">
        <f t="shared" si="21"/>
        <v>26.412199999999999</v>
      </c>
      <c r="U49" s="6">
        <f t="shared" si="13"/>
        <v>3.7483269127573564</v>
      </c>
      <c r="AL49" s="1">
        <f t="shared" si="22"/>
        <v>4.7638153220271455</v>
      </c>
      <c r="AM49" s="1">
        <f t="shared" si="23"/>
        <v>38</v>
      </c>
      <c r="AN49" s="1">
        <f t="shared" si="24"/>
        <v>1.0127572238057869</v>
      </c>
      <c r="AO49" s="1">
        <f t="shared" si="25"/>
        <v>70.451994773772014</v>
      </c>
      <c r="AP49" s="1">
        <f t="shared" si="26"/>
        <v>42</v>
      </c>
      <c r="AQ49" s="1">
        <f t="shared" si="27"/>
        <v>103.88795458546564</v>
      </c>
      <c r="AR49" s="1">
        <f t="shared" si="28"/>
        <v>1147.2686000000001</v>
      </c>
      <c r="AS49" s="1">
        <f t="shared" si="29"/>
        <v>4.5454545454545456E-2</v>
      </c>
      <c r="AT49" s="1">
        <f t="shared" si="30"/>
        <v>88.0304</v>
      </c>
    </row>
    <row r="50" spans="1:46" x14ac:dyDescent="0.25">
      <c r="A50" s="1">
        <f t="shared" si="14"/>
        <v>43</v>
      </c>
      <c r="C50" s="6">
        <f t="shared" si="31"/>
        <v>43</v>
      </c>
      <c r="D50" s="2">
        <v>1166.6787999999999</v>
      </c>
      <c r="F50" s="6">
        <f t="shared" si="15"/>
        <v>43</v>
      </c>
      <c r="G50" s="2">
        <v>92.671400000000006</v>
      </c>
      <c r="H50" s="1"/>
      <c r="I50" s="6">
        <f t="shared" si="16"/>
        <v>43</v>
      </c>
      <c r="J50" s="2">
        <v>73.282799999999995</v>
      </c>
      <c r="K50" s="1"/>
      <c r="L50" s="6">
        <f t="shared" si="17"/>
        <v>43</v>
      </c>
      <c r="M50" s="6">
        <v>122.43259999999999</v>
      </c>
      <c r="O50" s="6">
        <f t="shared" si="18"/>
        <v>2.3255813953488372E-2</v>
      </c>
      <c r="P50" s="6">
        <v>175.99359999999999</v>
      </c>
      <c r="R50" s="6">
        <f t="shared" si="19"/>
        <v>43.45</v>
      </c>
      <c r="S50" s="6">
        <f t="shared" si="20"/>
        <v>3.8047696592448298E-2</v>
      </c>
      <c r="T50" s="2">
        <f t="shared" si="21"/>
        <v>26.282799999999995</v>
      </c>
      <c r="U50" s="6">
        <f t="shared" si="13"/>
        <v>3.7716108517114013</v>
      </c>
      <c r="AL50" s="1">
        <f t="shared" si="22"/>
        <v>4.8075606744853401</v>
      </c>
      <c r="AM50" s="1">
        <f t="shared" si="23"/>
        <v>39</v>
      </c>
      <c r="AN50" s="1">
        <f t="shared" si="24"/>
        <v>1.0072206610464336</v>
      </c>
      <c r="AO50" s="1">
        <f t="shared" si="25"/>
        <v>71.96334183651058</v>
      </c>
      <c r="AP50" s="1">
        <f t="shared" si="26"/>
        <v>43</v>
      </c>
      <c r="AQ50" s="1">
        <f t="shared" si="27"/>
        <v>104.54198115709353</v>
      </c>
      <c r="AR50" s="1">
        <f t="shared" si="28"/>
        <v>1166.6787999999999</v>
      </c>
      <c r="AS50" s="1">
        <f t="shared" si="29"/>
        <v>4.7619047619047616E-2</v>
      </c>
      <c r="AT50" s="1">
        <f t="shared" si="30"/>
        <v>92.671400000000006</v>
      </c>
    </row>
    <row r="51" spans="1:46" x14ac:dyDescent="0.25">
      <c r="A51" s="1">
        <f t="shared" si="14"/>
        <v>44</v>
      </c>
      <c r="C51" s="6">
        <f t="shared" si="31"/>
        <v>44</v>
      </c>
      <c r="D51" s="2">
        <v>1186.6081999999999</v>
      </c>
      <c r="F51" s="6">
        <f t="shared" si="15"/>
        <v>44</v>
      </c>
      <c r="G51" s="2">
        <v>97.828400000000002</v>
      </c>
      <c r="H51" s="1"/>
      <c r="I51" s="6">
        <f t="shared" si="16"/>
        <v>44</v>
      </c>
      <c r="J51" s="2">
        <v>73.041200000000003</v>
      </c>
      <c r="K51" s="1"/>
      <c r="L51" s="6">
        <f t="shared" si="17"/>
        <v>44</v>
      </c>
      <c r="M51" s="6">
        <v>127.9134</v>
      </c>
      <c r="O51" s="6">
        <f t="shared" si="18"/>
        <v>2.2727272727272728E-2</v>
      </c>
      <c r="P51" s="6">
        <v>176.1746</v>
      </c>
      <c r="R51" s="6">
        <f t="shared" si="19"/>
        <v>44.45</v>
      </c>
      <c r="S51" s="6">
        <f t="shared" si="20"/>
        <v>3.8400688140331471E-2</v>
      </c>
      <c r="T51" s="2">
        <f t="shared" si="21"/>
        <v>26.041200000000003</v>
      </c>
      <c r="U51" s="6">
        <f t="shared" si="13"/>
        <v>3.7943649619599138</v>
      </c>
      <c r="AL51" s="1">
        <f t="shared" si="22"/>
        <v>4.8513534724479275</v>
      </c>
      <c r="AM51" s="1">
        <f t="shared" si="23"/>
        <v>40</v>
      </c>
      <c r="AN51" s="1">
        <f t="shared" si="24"/>
        <v>1.0023611837342552</v>
      </c>
      <c r="AO51" s="1">
        <f t="shared" si="25"/>
        <v>73.509425420992059</v>
      </c>
      <c r="AP51" s="1">
        <f t="shared" si="26"/>
        <v>44</v>
      </c>
      <c r="AQ51" s="1">
        <f t="shared" si="27"/>
        <v>105.180971295116</v>
      </c>
      <c r="AR51" s="1">
        <f t="shared" si="28"/>
        <v>1186.6081999999999</v>
      </c>
      <c r="AS51" s="1">
        <f t="shared" si="29"/>
        <v>0.05</v>
      </c>
      <c r="AT51" s="1">
        <f t="shared" si="30"/>
        <v>97.828400000000002</v>
      </c>
    </row>
    <row r="52" spans="1:46" x14ac:dyDescent="0.25">
      <c r="A52" s="1">
        <f t="shared" si="14"/>
        <v>45</v>
      </c>
      <c r="C52" s="6">
        <f t="shared" si="31"/>
        <v>45</v>
      </c>
      <c r="D52" s="2">
        <v>1213.7023999999999</v>
      </c>
      <c r="F52" s="6">
        <f t="shared" si="15"/>
        <v>45</v>
      </c>
      <c r="G52" s="2">
        <v>103.0108</v>
      </c>
      <c r="H52" s="1"/>
      <c r="I52" s="6">
        <f t="shared" si="16"/>
        <v>45</v>
      </c>
      <c r="J52" s="2">
        <v>73.004800000000003</v>
      </c>
      <c r="K52" s="1"/>
      <c r="L52" s="6">
        <f t="shared" si="17"/>
        <v>45</v>
      </c>
      <c r="M52" s="6">
        <v>135.1362</v>
      </c>
      <c r="O52" s="6">
        <f t="shared" si="18"/>
        <v>2.2222222222222223E-2</v>
      </c>
      <c r="P52" s="6">
        <v>176.43119999999999</v>
      </c>
      <c r="R52" s="6">
        <f t="shared" si="19"/>
        <v>45.45</v>
      </c>
      <c r="S52" s="6">
        <f t="shared" si="20"/>
        <v>3.8454439180458988E-2</v>
      </c>
      <c r="T52" s="2">
        <f t="shared" si="21"/>
        <v>26.004800000000003</v>
      </c>
      <c r="U52" s="6">
        <f t="shared" si="13"/>
        <v>3.8166128206234879</v>
      </c>
      <c r="AL52" s="1">
        <f t="shared" si="22"/>
        <v>4.9062831587409663</v>
      </c>
      <c r="AM52" s="1">
        <f t="shared" si="23"/>
        <v>41</v>
      </c>
      <c r="AN52" s="1">
        <f t="shared" si="24"/>
        <v>1.0036313239522336</v>
      </c>
      <c r="AO52" s="1">
        <f t="shared" si="25"/>
        <v>75.504078336863685</v>
      </c>
      <c r="AP52" s="1">
        <f t="shared" si="26"/>
        <v>45</v>
      </c>
      <c r="AQ52" s="1">
        <f t="shared" si="27"/>
        <v>105.805600881622</v>
      </c>
      <c r="AR52" s="1">
        <f t="shared" si="28"/>
        <v>1213.7023999999999</v>
      </c>
      <c r="AS52" s="1">
        <f t="shared" si="29"/>
        <v>5.2631578947368418E-2</v>
      </c>
      <c r="AT52" s="1">
        <f t="shared" si="30"/>
        <v>103.0108</v>
      </c>
    </row>
    <row r="53" spans="1:46" x14ac:dyDescent="0.25">
      <c r="A53" s="1">
        <f t="shared" si="14"/>
        <v>46</v>
      </c>
      <c r="C53" s="6">
        <f t="shared" si="31"/>
        <v>46</v>
      </c>
      <c r="D53" s="2">
        <v>1237.4775999999999</v>
      </c>
      <c r="F53" s="6">
        <f t="shared" si="15"/>
        <v>46</v>
      </c>
      <c r="G53" s="2">
        <v>108.7736</v>
      </c>
      <c r="H53" s="1"/>
      <c r="I53" s="6">
        <f t="shared" si="16"/>
        <v>46</v>
      </c>
      <c r="J53" s="2">
        <v>72.851399999999998</v>
      </c>
      <c r="K53" s="1"/>
      <c r="L53" s="6">
        <f t="shared" si="17"/>
        <v>46</v>
      </c>
      <c r="M53" s="6">
        <v>127.825</v>
      </c>
      <c r="O53" s="6">
        <f t="shared" si="18"/>
        <v>2.1739130434782608E-2</v>
      </c>
      <c r="P53" s="6">
        <v>176.6712</v>
      </c>
      <c r="R53" s="6">
        <f t="shared" si="19"/>
        <v>46.45</v>
      </c>
      <c r="S53" s="6">
        <f t="shared" si="20"/>
        <v>3.8682624538709708E-2</v>
      </c>
      <c r="T53" s="2">
        <f t="shared" si="21"/>
        <v>25.851399999999998</v>
      </c>
      <c r="U53" s="6">
        <f t="shared" si="13"/>
        <v>3.8383764652598478</v>
      </c>
      <c r="AL53" s="1">
        <f t="shared" si="22"/>
        <v>4.8506621409660626</v>
      </c>
      <c r="AM53" s="1">
        <f t="shared" si="23"/>
        <v>41</v>
      </c>
      <c r="AN53" s="1">
        <f t="shared" si="24"/>
        <v>1.0021611439501978</v>
      </c>
      <c r="AO53" s="1">
        <f t="shared" si="25"/>
        <v>77.297900673325714</v>
      </c>
      <c r="AP53" s="1">
        <f t="shared" si="26"/>
        <v>46</v>
      </c>
      <c r="AQ53" s="1">
        <f t="shared" si="27"/>
        <v>106.41650122762074</v>
      </c>
      <c r="AR53" s="1">
        <f t="shared" si="28"/>
        <v>1237.4775999999999</v>
      </c>
      <c r="AS53" s="1">
        <f t="shared" si="29"/>
        <v>5.5555555555555552E-2</v>
      </c>
      <c r="AT53" s="1">
        <f t="shared" si="30"/>
        <v>108.7736</v>
      </c>
    </row>
    <row r="54" spans="1:46" x14ac:dyDescent="0.25">
      <c r="A54" s="1">
        <f t="shared" si="14"/>
        <v>47</v>
      </c>
      <c r="C54" s="6">
        <f t="shared" si="31"/>
        <v>47</v>
      </c>
      <c r="D54" s="2">
        <v>1261.8078</v>
      </c>
      <c r="F54" s="6">
        <f t="shared" si="15"/>
        <v>47</v>
      </c>
      <c r="G54" s="2">
        <v>115.2406</v>
      </c>
      <c r="H54" s="1"/>
      <c r="I54" s="6">
        <f t="shared" si="16"/>
        <v>47</v>
      </c>
      <c r="J54" s="2">
        <v>72.878399999999999</v>
      </c>
      <c r="K54" s="1"/>
      <c r="L54" s="6">
        <f t="shared" si="17"/>
        <v>47</v>
      </c>
      <c r="M54" s="6">
        <v>133.78380000000001</v>
      </c>
      <c r="O54" s="6">
        <f t="shared" si="18"/>
        <v>2.1276595744680851E-2</v>
      </c>
      <c r="P54" s="6">
        <v>177.50819999999999</v>
      </c>
      <c r="R54" s="6">
        <f t="shared" si="19"/>
        <v>47.45</v>
      </c>
      <c r="S54" s="6">
        <f t="shared" si="20"/>
        <v>3.8642265364164707E-2</v>
      </c>
      <c r="T54" s="2">
        <f t="shared" si="21"/>
        <v>25.878399999999999</v>
      </c>
      <c r="U54" s="6">
        <f t="shared" si="13"/>
        <v>3.8596765250559368</v>
      </c>
      <c r="AL54" s="1">
        <f t="shared" si="22"/>
        <v>4.8962250641306255</v>
      </c>
      <c r="AM54" s="1">
        <f t="shared" si="23"/>
        <v>42</v>
      </c>
      <c r="AN54" s="1">
        <f t="shared" si="24"/>
        <v>1.0011908209666376</v>
      </c>
      <c r="AO54" s="1">
        <f t="shared" si="25"/>
        <v>79.13123212870147</v>
      </c>
      <c r="AP54" s="1">
        <f t="shared" si="26"/>
        <v>47</v>
      </c>
      <c r="AQ54" s="1">
        <f t="shared" si="27"/>
        <v>107.01426290788592</v>
      </c>
      <c r="AR54" s="1">
        <f t="shared" si="28"/>
        <v>1261.8078</v>
      </c>
      <c r="AS54" s="1">
        <f t="shared" si="29"/>
        <v>5.8823529411764705E-2</v>
      </c>
      <c r="AT54" s="1">
        <f t="shared" si="30"/>
        <v>115.2406</v>
      </c>
    </row>
    <row r="55" spans="1:46" x14ac:dyDescent="0.25">
      <c r="A55" s="1">
        <f t="shared" si="14"/>
        <v>48</v>
      </c>
      <c r="C55" s="6">
        <f t="shared" si="31"/>
        <v>48</v>
      </c>
      <c r="D55" s="2">
        <v>1287.144</v>
      </c>
      <c r="F55" s="6">
        <f t="shared" si="15"/>
        <v>48</v>
      </c>
      <c r="G55" s="2">
        <v>121.9684</v>
      </c>
      <c r="H55" s="1"/>
      <c r="I55" s="6">
        <f t="shared" si="16"/>
        <v>48</v>
      </c>
      <c r="J55" s="2">
        <v>72.608199999999997</v>
      </c>
      <c r="K55" s="1"/>
      <c r="L55" s="6">
        <f t="shared" si="17"/>
        <v>48</v>
      </c>
      <c r="M55" s="6">
        <v>139.483</v>
      </c>
      <c r="O55" s="6">
        <f t="shared" si="18"/>
        <v>2.0833333333333332E-2</v>
      </c>
      <c r="P55" s="6">
        <v>177.26779999999999</v>
      </c>
      <c r="R55" s="6">
        <f t="shared" si="19"/>
        <v>48.45</v>
      </c>
      <c r="S55" s="6">
        <f t="shared" si="20"/>
        <v>3.9049991799501728E-2</v>
      </c>
      <c r="T55" s="2">
        <f t="shared" si="21"/>
        <v>25.608199999999997</v>
      </c>
      <c r="U55" s="6">
        <f t="shared" si="13"/>
        <v>3.8805323383367751</v>
      </c>
      <c r="AL55" s="1">
        <f t="shared" si="22"/>
        <v>4.9379427300361414</v>
      </c>
      <c r="AM55" s="1">
        <f t="shared" si="23"/>
        <v>43</v>
      </c>
      <c r="AN55" s="1">
        <f t="shared" si="24"/>
        <v>1.0010413709699371</v>
      </c>
      <c r="AO55" s="1">
        <f t="shared" si="25"/>
        <v>81.03279720608009</v>
      </c>
      <c r="AP55" s="1">
        <f t="shared" si="26"/>
        <v>48</v>
      </c>
      <c r="AQ55" s="1">
        <f t="shared" si="27"/>
        <v>107.59943919203758</v>
      </c>
      <c r="AR55" s="1">
        <f t="shared" si="28"/>
        <v>1287.144</v>
      </c>
      <c r="AS55" s="1">
        <f t="shared" si="29"/>
        <v>6.25E-2</v>
      </c>
      <c r="AT55" s="1">
        <f t="shared" si="30"/>
        <v>121.9684</v>
      </c>
    </row>
    <row r="56" spans="1:46" x14ac:dyDescent="0.25">
      <c r="A56" s="1">
        <f t="shared" si="14"/>
        <v>49</v>
      </c>
      <c r="C56" s="6">
        <f t="shared" si="31"/>
        <v>49</v>
      </c>
      <c r="D56" s="2">
        <v>1307.1469999999999</v>
      </c>
      <c r="F56" s="6">
        <f t="shared" si="15"/>
        <v>49</v>
      </c>
      <c r="G56" s="2">
        <v>129.71539999999999</v>
      </c>
      <c r="H56" s="1"/>
      <c r="I56" s="6">
        <f t="shared" si="16"/>
        <v>49</v>
      </c>
      <c r="J56" s="2">
        <v>72.493399999999994</v>
      </c>
      <c r="K56" s="1"/>
      <c r="L56" s="6">
        <f t="shared" si="17"/>
        <v>49</v>
      </c>
      <c r="M56" s="6">
        <v>145.9768</v>
      </c>
      <c r="O56" s="6">
        <f t="shared" si="18"/>
        <v>2.0408163265306121E-2</v>
      </c>
      <c r="P56" s="6">
        <v>177.66</v>
      </c>
      <c r="R56" s="6">
        <f t="shared" si="19"/>
        <v>49.45</v>
      </c>
      <c r="S56" s="6">
        <f t="shared" si="20"/>
        <v>3.9225838844563703E-2</v>
      </c>
      <c r="T56" s="2">
        <f t="shared" si="21"/>
        <v>25.493399999999994</v>
      </c>
      <c r="U56" s="6">
        <f t="shared" si="13"/>
        <v>3.9009620580687212</v>
      </c>
      <c r="AL56" s="1">
        <f t="shared" si="22"/>
        <v>4.9834477049721517</v>
      </c>
      <c r="AM56" s="1">
        <f t="shared" si="23"/>
        <v>44</v>
      </c>
      <c r="AN56" s="1">
        <f t="shared" si="24"/>
        <v>0.99683063334713629</v>
      </c>
      <c r="AO56" s="1">
        <f t="shared" si="25"/>
        <v>82.602639780911502</v>
      </c>
      <c r="AP56" s="1">
        <f t="shared" si="26"/>
        <v>49</v>
      </c>
      <c r="AQ56" s="1">
        <f t="shared" si="27"/>
        <v>108.17254912182487</v>
      </c>
      <c r="AR56" s="1">
        <f t="shared" si="28"/>
        <v>1307.1469999999999</v>
      </c>
      <c r="AS56" s="1">
        <f t="shared" si="29"/>
        <v>6.6666666666666666E-2</v>
      </c>
      <c r="AT56" s="1">
        <f t="shared" si="30"/>
        <v>129.71539999999999</v>
      </c>
    </row>
    <row r="57" spans="1:46" x14ac:dyDescent="0.25">
      <c r="A57" s="1">
        <f t="shared" si="14"/>
        <v>50</v>
      </c>
      <c r="C57" s="6">
        <f t="shared" si="31"/>
        <v>50</v>
      </c>
      <c r="D57" s="2">
        <v>1332.1984</v>
      </c>
      <c r="F57" s="6">
        <f t="shared" si="15"/>
        <v>50</v>
      </c>
      <c r="G57" s="2">
        <v>138.63579999999999</v>
      </c>
      <c r="H57" s="1"/>
      <c r="I57" s="6">
        <f t="shared" si="16"/>
        <v>50</v>
      </c>
      <c r="J57" s="2">
        <v>72.534400000000005</v>
      </c>
      <c r="K57" s="1"/>
      <c r="L57" s="6">
        <f t="shared" si="17"/>
        <v>50</v>
      </c>
      <c r="M57" s="6">
        <v>153.6686</v>
      </c>
      <c r="O57" s="6">
        <f t="shared" si="18"/>
        <v>0.02</v>
      </c>
      <c r="P57" s="6">
        <v>177.70060000000001</v>
      </c>
      <c r="R57" s="6">
        <f t="shared" si="19"/>
        <v>50.45</v>
      </c>
      <c r="S57" s="6">
        <f t="shared" si="20"/>
        <v>3.9162854815464623E-2</v>
      </c>
      <c r="T57" s="2">
        <f t="shared" si="21"/>
        <v>25.534400000000005</v>
      </c>
      <c r="U57" s="6">
        <f t="shared" si="13"/>
        <v>3.9209827467996181</v>
      </c>
      <c r="AL57" s="1">
        <f t="shared" si="22"/>
        <v>5.0347983355942967</v>
      </c>
      <c r="AM57" s="1">
        <f t="shared" si="23"/>
        <v>45</v>
      </c>
      <c r="AN57" s="1">
        <f t="shared" si="24"/>
        <v>0.99655700437088235</v>
      </c>
      <c r="AO57" s="1">
        <f t="shared" si="25"/>
        <v>84.495406740279748</v>
      </c>
      <c r="AP57" s="1">
        <f t="shared" si="26"/>
        <v>50</v>
      </c>
      <c r="AQ57" s="1">
        <f t="shared" si="27"/>
        <v>108.7340802775052</v>
      </c>
      <c r="AR57" s="1">
        <f t="shared" si="28"/>
        <v>1332.1984</v>
      </c>
      <c r="AS57" s="1">
        <f t="shared" si="29"/>
        <v>7.1428571428571425E-2</v>
      </c>
      <c r="AT57" s="1">
        <f t="shared" si="30"/>
        <v>138.63579999999999</v>
      </c>
    </row>
    <row r="58" spans="1:46" x14ac:dyDescent="0.25">
      <c r="A58" s="1">
        <f t="shared" si="14"/>
        <v>51</v>
      </c>
      <c r="C58" s="6">
        <f t="shared" si="31"/>
        <v>51</v>
      </c>
      <c r="D58" s="2">
        <v>1352.1242</v>
      </c>
      <c r="F58" s="6">
        <f t="shared" si="15"/>
        <v>51</v>
      </c>
      <c r="G58" s="2">
        <v>147.20419999999999</v>
      </c>
      <c r="H58" s="1"/>
      <c r="I58" s="6">
        <f t="shared" si="16"/>
        <v>51</v>
      </c>
      <c r="J58" s="2">
        <v>72.360399999999998</v>
      </c>
      <c r="K58" s="1"/>
      <c r="L58" s="6">
        <f t="shared" si="17"/>
        <v>51</v>
      </c>
      <c r="M58" s="6">
        <v>158.44640000000001</v>
      </c>
      <c r="O58" s="6">
        <f t="shared" si="18"/>
        <v>1.9607843137254902E-2</v>
      </c>
      <c r="P58" s="6">
        <v>178.21420000000001</v>
      </c>
      <c r="R58" s="6">
        <f t="shared" si="19"/>
        <v>51.45</v>
      </c>
      <c r="S58" s="6">
        <f t="shared" si="20"/>
        <v>3.9431554707339E-2</v>
      </c>
      <c r="T58" s="2">
        <f t="shared" si="21"/>
        <v>25.360399999999998</v>
      </c>
      <c r="U58" s="6">
        <f t="shared" si="13"/>
        <v>3.9406104622800586</v>
      </c>
      <c r="AL58" s="1">
        <f t="shared" si="22"/>
        <v>5.0654163657778462</v>
      </c>
      <c r="AM58" s="1">
        <f t="shared" si="23"/>
        <v>46</v>
      </c>
      <c r="AN58" s="1">
        <f t="shared" si="24"/>
        <v>0.99253115505480061</v>
      </c>
      <c r="AO58" s="1">
        <f t="shared" si="25"/>
        <v>86.066927188075937</v>
      </c>
      <c r="AP58" s="1">
        <f t="shared" si="26"/>
        <v>51</v>
      </c>
      <c r="AQ58" s="1">
        <f t="shared" si="27"/>
        <v>109.28449127026792</v>
      </c>
      <c r="AR58" s="1">
        <f t="shared" si="28"/>
        <v>1352.1242</v>
      </c>
      <c r="AS58" s="1">
        <f t="shared" si="29"/>
        <v>7.6923076923076927E-2</v>
      </c>
      <c r="AT58" s="1">
        <f t="shared" si="30"/>
        <v>147.20419999999999</v>
      </c>
    </row>
    <row r="59" spans="1:46" x14ac:dyDescent="0.25">
      <c r="A59" s="1">
        <f t="shared" si="14"/>
        <v>52</v>
      </c>
      <c r="C59" s="6">
        <f t="shared" si="31"/>
        <v>52</v>
      </c>
      <c r="D59" s="2">
        <v>1377.9512</v>
      </c>
      <c r="F59" s="6">
        <f t="shared" si="15"/>
        <v>52</v>
      </c>
      <c r="G59" s="2">
        <v>157.88079999999999</v>
      </c>
      <c r="H59" s="1"/>
      <c r="I59" s="6">
        <f t="shared" si="16"/>
        <v>52</v>
      </c>
      <c r="J59" s="2">
        <v>72.337599999999995</v>
      </c>
      <c r="K59" s="1"/>
      <c r="L59" s="6">
        <f t="shared" si="17"/>
        <v>52</v>
      </c>
      <c r="M59" s="6">
        <v>165.49019999999999</v>
      </c>
      <c r="O59" s="6">
        <f t="shared" si="18"/>
        <v>1.9230769230769232E-2</v>
      </c>
      <c r="P59" s="6">
        <v>178.48439999999999</v>
      </c>
      <c r="R59" s="6">
        <f t="shared" si="19"/>
        <v>52.45</v>
      </c>
      <c r="S59" s="6">
        <f t="shared" si="20"/>
        <v>3.9467037130588543E-2</v>
      </c>
      <c r="T59" s="2">
        <f t="shared" si="21"/>
        <v>25.337599999999995</v>
      </c>
      <c r="U59" s="6">
        <f t="shared" si="13"/>
        <v>3.9598603348423063</v>
      </c>
      <c r="AL59" s="1">
        <f t="shared" si="22"/>
        <v>5.1089119785623591</v>
      </c>
      <c r="AM59" s="1">
        <f t="shared" si="23"/>
        <v>47</v>
      </c>
      <c r="AN59" s="1">
        <f t="shared" si="24"/>
        <v>0.99290544654585644</v>
      </c>
      <c r="AO59" s="1">
        <f t="shared" si="25"/>
        <v>88.01803891355496</v>
      </c>
      <c r="AP59" s="1">
        <f t="shared" si="26"/>
        <v>52</v>
      </c>
      <c r="AQ59" s="1">
        <f t="shared" si="27"/>
        <v>109.82421399262715</v>
      </c>
      <c r="AR59" s="1">
        <f t="shared" si="28"/>
        <v>1377.9512</v>
      </c>
      <c r="AS59" s="1">
        <f t="shared" si="29"/>
        <v>8.3333333333333329E-2</v>
      </c>
      <c r="AT59" s="1">
        <f t="shared" si="30"/>
        <v>157.88079999999999</v>
      </c>
    </row>
    <row r="60" spans="1:46" x14ac:dyDescent="0.25">
      <c r="A60" s="1">
        <f t="shared" si="14"/>
        <v>53</v>
      </c>
      <c r="C60" s="6">
        <f t="shared" si="31"/>
        <v>53</v>
      </c>
      <c r="D60" s="2">
        <v>1400.4694</v>
      </c>
      <c r="F60" s="6">
        <f t="shared" si="15"/>
        <v>53</v>
      </c>
      <c r="G60" s="2">
        <v>167.88120000000001</v>
      </c>
      <c r="H60" s="1"/>
      <c r="I60" s="6">
        <f t="shared" si="16"/>
        <v>53</v>
      </c>
      <c r="J60" s="2">
        <v>72.133200000000002</v>
      </c>
      <c r="K60" s="1"/>
      <c r="L60" s="6">
        <f t="shared" si="17"/>
        <v>53</v>
      </c>
      <c r="M60" s="6">
        <v>172.96199999999999</v>
      </c>
      <c r="O60" s="6">
        <f t="shared" si="18"/>
        <v>1.8867924528301886E-2</v>
      </c>
      <c r="P60" s="6">
        <v>179.6754</v>
      </c>
      <c r="R60" s="6">
        <f t="shared" si="19"/>
        <v>53.45</v>
      </c>
      <c r="S60" s="6">
        <f t="shared" si="20"/>
        <v>3.9788009485461455E-2</v>
      </c>
      <c r="T60" s="2">
        <f t="shared" si="21"/>
        <v>25.133200000000002</v>
      </c>
      <c r="U60" s="6">
        <f t="shared" si="13"/>
        <v>3.9787466374710543</v>
      </c>
      <c r="AL60" s="1">
        <f t="shared" si="22"/>
        <v>5.1530719171912951</v>
      </c>
      <c r="AM60" s="1">
        <f t="shared" si="23"/>
        <v>48</v>
      </c>
      <c r="AN60" s="1">
        <f t="shared" si="24"/>
        <v>0.99092503688189648</v>
      </c>
      <c r="AO60" s="1">
        <f t="shared" si="25"/>
        <v>89.762287893133148</v>
      </c>
      <c r="AP60" s="1">
        <f t="shared" si="26"/>
        <v>53</v>
      </c>
      <c r="AQ60" s="1">
        <f t="shared" si="27"/>
        <v>110.35365565445051</v>
      </c>
      <c r="AR60" s="1">
        <f t="shared" si="28"/>
        <v>1400.4694</v>
      </c>
      <c r="AS60" s="1">
        <f t="shared" si="29"/>
        <v>9.0909090909090912E-2</v>
      </c>
      <c r="AT60" s="1">
        <f t="shared" si="30"/>
        <v>167.88120000000001</v>
      </c>
    </row>
    <row r="61" spans="1:46" x14ac:dyDescent="0.25">
      <c r="A61" s="1">
        <f t="shared" si="14"/>
        <v>54</v>
      </c>
      <c r="C61" s="6">
        <f t="shared" si="31"/>
        <v>54</v>
      </c>
      <c r="D61" s="2">
        <v>1423.3678</v>
      </c>
      <c r="F61" s="6">
        <f t="shared" si="15"/>
        <v>54</v>
      </c>
      <c r="G61" s="2">
        <v>177.7878</v>
      </c>
      <c r="H61" s="1"/>
      <c r="I61" s="6">
        <f t="shared" si="16"/>
        <v>54</v>
      </c>
      <c r="J61" s="2">
        <v>72.057400000000001</v>
      </c>
      <c r="K61" s="1"/>
      <c r="L61" s="6">
        <f t="shared" si="17"/>
        <v>54</v>
      </c>
      <c r="M61" s="6">
        <v>180.39179999999999</v>
      </c>
      <c r="O61" s="6">
        <f t="shared" si="18"/>
        <v>1.8518518518518517E-2</v>
      </c>
      <c r="P61" s="6">
        <v>179.85040000000001</v>
      </c>
      <c r="R61" s="6">
        <f t="shared" si="19"/>
        <v>54.45</v>
      </c>
      <c r="S61" s="6">
        <f t="shared" si="20"/>
        <v>3.9908370381603837E-2</v>
      </c>
      <c r="T61" s="2">
        <f t="shared" si="21"/>
        <v>25.057400000000001</v>
      </c>
      <c r="U61" s="6">
        <f t="shared" si="13"/>
        <v>3.9972828493789696</v>
      </c>
      <c r="AL61" s="1">
        <f t="shared" si="22"/>
        <v>5.1951311520499797</v>
      </c>
      <c r="AM61" s="1">
        <f t="shared" si="23"/>
        <v>49</v>
      </c>
      <c r="AN61" s="1">
        <f t="shared" si="24"/>
        <v>0.98927906933102949</v>
      </c>
      <c r="AO61" s="1">
        <f t="shared" si="25"/>
        <v>91.534694833921961</v>
      </c>
      <c r="AP61" s="1">
        <f t="shared" si="26"/>
        <v>54</v>
      </c>
      <c r="AQ61" s="1">
        <f t="shared" si="27"/>
        <v>110.87320062866999</v>
      </c>
      <c r="AR61" s="1">
        <f t="shared" si="28"/>
        <v>1423.3678</v>
      </c>
      <c r="AS61" s="1">
        <f t="shared" si="29"/>
        <v>0.1</v>
      </c>
      <c r="AT61" s="1">
        <f t="shared" si="30"/>
        <v>177.7878</v>
      </c>
    </row>
    <row r="62" spans="1:46" x14ac:dyDescent="0.25">
      <c r="A62" s="1">
        <f t="shared" si="14"/>
        <v>55</v>
      </c>
      <c r="C62" s="6">
        <f t="shared" si="31"/>
        <v>55</v>
      </c>
      <c r="D62" s="2">
        <v>1447.6661999999999</v>
      </c>
      <c r="F62" s="6">
        <f t="shared" si="15"/>
        <v>55</v>
      </c>
      <c r="G62" s="2">
        <v>190.34299999999999</v>
      </c>
      <c r="H62" s="1"/>
      <c r="I62" s="6">
        <f t="shared" si="16"/>
        <v>55</v>
      </c>
      <c r="J62" s="2">
        <v>72.071600000000004</v>
      </c>
      <c r="K62" s="1"/>
      <c r="L62" s="6">
        <f t="shared" si="17"/>
        <v>55</v>
      </c>
      <c r="M62" s="6">
        <v>190.18879999999999</v>
      </c>
      <c r="O62" s="6">
        <f t="shared" si="18"/>
        <v>1.8181818181818181E-2</v>
      </c>
      <c r="P62" s="6">
        <v>179.61920000000001</v>
      </c>
      <c r="R62" s="6">
        <f t="shared" si="19"/>
        <v>55.45</v>
      </c>
      <c r="S62" s="6">
        <f t="shared" si="20"/>
        <v>3.9885767162845608E-2</v>
      </c>
      <c r="T62" s="2">
        <f t="shared" si="21"/>
        <v>25.071600000000004</v>
      </c>
      <c r="U62" s="6">
        <f t="shared" si="13"/>
        <v>4.0154817137963761</v>
      </c>
      <c r="AL62" s="1">
        <f t="shared" si="22"/>
        <v>5.2480172629936712</v>
      </c>
      <c r="AM62" s="1">
        <f t="shared" si="23"/>
        <v>50</v>
      </c>
      <c r="AN62" s="1">
        <f t="shared" si="24"/>
        <v>0.98864651903207745</v>
      </c>
      <c r="AO62" s="1">
        <f t="shared" si="25"/>
        <v>93.401251218324802</v>
      </c>
      <c r="AP62" s="1">
        <f t="shared" si="26"/>
        <v>55</v>
      </c>
      <c r="AQ62" s="1">
        <f t="shared" si="27"/>
        <v>111.38321212763161</v>
      </c>
      <c r="AR62" s="1">
        <f t="shared" si="28"/>
        <v>1447.6661999999999</v>
      </c>
      <c r="AS62" s="1">
        <f t="shared" si="29"/>
        <v>0.1111111111111111</v>
      </c>
      <c r="AT62" s="1">
        <f t="shared" si="30"/>
        <v>190.34299999999999</v>
      </c>
    </row>
    <row r="63" spans="1:46" x14ac:dyDescent="0.25">
      <c r="A63" s="1">
        <f t="shared" si="14"/>
        <v>56</v>
      </c>
      <c r="C63" s="6">
        <f t="shared" si="31"/>
        <v>56</v>
      </c>
      <c r="D63" s="2">
        <v>1468.8366000000001</v>
      </c>
      <c r="F63" s="6">
        <f t="shared" si="15"/>
        <v>56</v>
      </c>
      <c r="G63" s="2">
        <v>203.7602</v>
      </c>
      <c r="H63" s="1"/>
      <c r="I63" s="6">
        <f t="shared" si="16"/>
        <v>56</v>
      </c>
      <c r="J63" s="2">
        <v>71.822800000000001</v>
      </c>
      <c r="K63" s="1"/>
      <c r="L63" s="6">
        <f t="shared" si="17"/>
        <v>56</v>
      </c>
      <c r="M63" s="6">
        <v>180.2466</v>
      </c>
      <c r="O63" s="6">
        <f t="shared" si="18"/>
        <v>1.7857142857142856E-2</v>
      </c>
      <c r="P63" s="6">
        <v>180.57060000000001</v>
      </c>
      <c r="R63" s="6">
        <f t="shared" si="19"/>
        <v>56.45</v>
      </c>
      <c r="S63" s="6">
        <f t="shared" si="20"/>
        <v>4.0285543935414211E-2</v>
      </c>
      <c r="T63" s="2">
        <f t="shared" si="21"/>
        <v>24.822800000000001</v>
      </c>
      <c r="U63" s="6">
        <f t="shared" si="13"/>
        <v>4.0333552905956713</v>
      </c>
      <c r="AL63" s="1">
        <f t="shared" si="22"/>
        <v>5.1943259132964483</v>
      </c>
      <c r="AM63" s="1">
        <f t="shared" si="23"/>
        <v>50</v>
      </c>
      <c r="AN63" s="1">
        <f t="shared" si="24"/>
        <v>0.98593599496304507</v>
      </c>
      <c r="AO63" s="1">
        <f t="shared" si="25"/>
        <v>95.069702079263365</v>
      </c>
      <c r="AP63" s="1">
        <f t="shared" si="26"/>
        <v>56</v>
      </c>
      <c r="AQ63" s="1">
        <f t="shared" si="27"/>
        <v>111.88403372839683</v>
      </c>
      <c r="AR63" s="1">
        <f t="shared" si="28"/>
        <v>1468.8366000000001</v>
      </c>
      <c r="AS63" s="1">
        <f t="shared" si="29"/>
        <v>0.125</v>
      </c>
      <c r="AT63" s="1">
        <f t="shared" si="30"/>
        <v>203.7602</v>
      </c>
    </row>
    <row r="64" spans="1:46" x14ac:dyDescent="0.25">
      <c r="A64" s="1">
        <f t="shared" si="14"/>
        <v>57</v>
      </c>
      <c r="C64" s="6">
        <f t="shared" si="31"/>
        <v>57</v>
      </c>
      <c r="D64" s="2">
        <v>1486.1225999999999</v>
      </c>
      <c r="F64" s="6">
        <f t="shared" si="15"/>
        <v>57</v>
      </c>
      <c r="G64" s="2">
        <v>218.32579999999999</v>
      </c>
      <c r="H64" s="1"/>
      <c r="I64" s="6">
        <f t="shared" si="16"/>
        <v>57</v>
      </c>
      <c r="J64" s="2">
        <v>71.780799999999999</v>
      </c>
      <c r="K64" s="1"/>
      <c r="L64" s="6">
        <f t="shared" si="17"/>
        <v>57</v>
      </c>
      <c r="M64" s="6">
        <v>188.7116</v>
      </c>
      <c r="O64" s="6">
        <f t="shared" si="18"/>
        <v>1.7543859649122806E-2</v>
      </c>
      <c r="P64" s="6">
        <v>181.2072</v>
      </c>
      <c r="R64" s="6">
        <f t="shared" si="19"/>
        <v>57.45</v>
      </c>
      <c r="S64" s="6">
        <f t="shared" si="20"/>
        <v>4.0353822314049589E-2</v>
      </c>
      <c r="T64" s="2">
        <f t="shared" si="21"/>
        <v>24.780799999999999</v>
      </c>
      <c r="U64" s="6">
        <f t="shared" si="13"/>
        <v>4.0509150042947644</v>
      </c>
      <c r="AL64" s="1">
        <f t="shared" si="22"/>
        <v>5.2402199237230462</v>
      </c>
      <c r="AM64" s="1">
        <f t="shared" si="23"/>
        <v>51</v>
      </c>
      <c r="AN64" s="1">
        <f t="shared" si="24"/>
        <v>0.98075321704733154</v>
      </c>
      <c r="AO64" s="1">
        <f t="shared" si="25"/>
        <v>96.488977139350837</v>
      </c>
      <c r="AP64" s="1">
        <f t="shared" si="26"/>
        <v>57</v>
      </c>
      <c r="AQ64" s="1">
        <f t="shared" si="27"/>
        <v>112.37599076303945</v>
      </c>
      <c r="AR64" s="1">
        <f t="shared" si="28"/>
        <v>1486.1225999999999</v>
      </c>
      <c r="AS64" s="1">
        <f t="shared" si="29"/>
        <v>0.14285714285714285</v>
      </c>
      <c r="AT64" s="1">
        <f t="shared" si="30"/>
        <v>218.32579999999999</v>
      </c>
    </row>
    <row r="65" spans="1:46" x14ac:dyDescent="0.25">
      <c r="A65" s="1">
        <f t="shared" si="14"/>
        <v>58</v>
      </c>
      <c r="C65" s="6">
        <f t="shared" si="31"/>
        <v>58</v>
      </c>
      <c r="D65" s="2">
        <v>1514.2138</v>
      </c>
      <c r="F65" s="6">
        <f t="shared" si="15"/>
        <v>58</v>
      </c>
      <c r="G65" s="2">
        <v>236.3074</v>
      </c>
      <c r="H65" s="1"/>
      <c r="I65" s="6">
        <f t="shared" si="16"/>
        <v>58</v>
      </c>
      <c r="J65" s="2">
        <v>71.610200000000006</v>
      </c>
      <c r="K65" s="1"/>
      <c r="L65" s="6">
        <f t="shared" si="17"/>
        <v>58</v>
      </c>
      <c r="M65" s="6">
        <v>196.88820000000001</v>
      </c>
      <c r="O65" s="6">
        <f t="shared" si="18"/>
        <v>1.7241379310344827E-2</v>
      </c>
      <c r="P65" s="6">
        <v>181.47919999999999</v>
      </c>
      <c r="R65" s="6">
        <f t="shared" si="19"/>
        <v>58.45</v>
      </c>
      <c r="S65" s="6">
        <f t="shared" si="20"/>
        <v>4.0633558443247099E-2</v>
      </c>
      <c r="T65" s="2">
        <f t="shared" si="21"/>
        <v>24.610200000000006</v>
      </c>
      <c r="U65" s="6">
        <f t="shared" si="13"/>
        <v>4.0681716879180776</v>
      </c>
      <c r="AL65" s="1">
        <f t="shared" si="22"/>
        <v>5.2826360549513538</v>
      </c>
      <c r="AM65" s="1">
        <f t="shared" si="23"/>
        <v>52</v>
      </c>
      <c r="AN65" s="1">
        <f t="shared" si="24"/>
        <v>0.9827547646167375</v>
      </c>
      <c r="AO65" s="1">
        <f t="shared" si="25"/>
        <v>98.613399557789862</v>
      </c>
      <c r="AP65" s="1">
        <f t="shared" si="26"/>
        <v>58</v>
      </c>
      <c r="AQ65" s="1">
        <f t="shared" si="27"/>
        <v>112.85939158802799</v>
      </c>
      <c r="AR65" s="1">
        <f t="shared" si="28"/>
        <v>1514.2138</v>
      </c>
      <c r="AS65" s="1">
        <f t="shared" si="29"/>
        <v>0.16666666666666666</v>
      </c>
      <c r="AT65" s="1">
        <f t="shared" si="30"/>
        <v>236.3074</v>
      </c>
    </row>
    <row r="66" spans="1:46" x14ac:dyDescent="0.25">
      <c r="A66" s="1">
        <f t="shared" si="14"/>
        <v>59</v>
      </c>
      <c r="C66" s="6">
        <f t="shared" si="31"/>
        <v>59</v>
      </c>
      <c r="D66" s="2">
        <v>1526.8978</v>
      </c>
      <c r="F66" s="6">
        <f t="shared" si="15"/>
        <v>59</v>
      </c>
      <c r="G66" s="2">
        <v>255.8442</v>
      </c>
      <c r="H66" s="1"/>
      <c r="I66" s="6">
        <f t="shared" si="16"/>
        <v>59</v>
      </c>
      <c r="J66" s="2">
        <v>71.611000000000004</v>
      </c>
      <c r="K66" s="1"/>
      <c r="L66" s="6">
        <f t="shared" si="17"/>
        <v>59</v>
      </c>
      <c r="M66" s="6">
        <v>206.0352</v>
      </c>
      <c r="O66" s="6">
        <f t="shared" si="18"/>
        <v>1.6949152542372881E-2</v>
      </c>
      <c r="P66" s="6">
        <v>182.02260000000001</v>
      </c>
      <c r="R66" s="6">
        <f t="shared" si="19"/>
        <v>59.45</v>
      </c>
      <c r="S66" s="6">
        <f t="shared" si="20"/>
        <v>4.0632237617325581E-2</v>
      </c>
      <c r="T66" s="2">
        <f t="shared" si="21"/>
        <v>24.611000000000004</v>
      </c>
      <c r="U66" s="6">
        <f t="shared" si="13"/>
        <v>4.0851356231367912</v>
      </c>
      <c r="AL66" s="1">
        <f t="shared" si="22"/>
        <v>5.3280470279787266</v>
      </c>
      <c r="AM66" s="1">
        <f t="shared" si="23"/>
        <v>53</v>
      </c>
      <c r="AN66" s="1">
        <f t="shared" si="24"/>
        <v>0.97485435262976095</v>
      </c>
      <c r="AO66" s="1">
        <f t="shared" si="25"/>
        <v>99.737107347951209</v>
      </c>
      <c r="AP66" s="1">
        <f t="shared" si="26"/>
        <v>59</v>
      </c>
      <c r="AQ66" s="1">
        <f t="shared" si="27"/>
        <v>113.33452874509723</v>
      </c>
      <c r="AR66" s="1">
        <f t="shared" si="28"/>
        <v>1526.8978</v>
      </c>
      <c r="AS66" s="1">
        <f t="shared" si="29"/>
        <v>0.2</v>
      </c>
      <c r="AT66" s="1">
        <f t="shared" si="30"/>
        <v>255.8442</v>
      </c>
    </row>
    <row r="67" spans="1:46" x14ac:dyDescent="0.25">
      <c r="A67" s="1">
        <f t="shared" si="14"/>
        <v>60</v>
      </c>
      <c r="C67" s="6">
        <f t="shared" si="31"/>
        <v>60</v>
      </c>
      <c r="D67" s="2">
        <v>1560.0204000000001</v>
      </c>
      <c r="F67" s="6">
        <f t="shared" si="15"/>
        <v>60</v>
      </c>
      <c r="G67" s="2">
        <v>280.71559999999999</v>
      </c>
      <c r="H67" s="1"/>
      <c r="I67" s="6">
        <f t="shared" si="16"/>
        <v>60</v>
      </c>
      <c r="J67" s="2">
        <v>71.586399999999998</v>
      </c>
      <c r="K67" s="1"/>
      <c r="L67" s="6">
        <f t="shared" si="17"/>
        <v>60</v>
      </c>
      <c r="M67" s="6">
        <v>217.56200000000001</v>
      </c>
      <c r="O67" s="6">
        <f t="shared" si="18"/>
        <v>1.6666666666666666E-2</v>
      </c>
      <c r="P67" s="6">
        <v>182.71279999999999</v>
      </c>
      <c r="R67" s="6">
        <f t="shared" si="19"/>
        <v>60.45</v>
      </c>
      <c r="S67" s="6">
        <f t="shared" si="20"/>
        <v>4.0672892330719426E-2</v>
      </c>
      <c r="T67" s="2">
        <f t="shared" si="21"/>
        <v>24.586399999999998</v>
      </c>
      <c r="U67" s="6">
        <f t="shared" si="13"/>
        <v>4.1018165770608022</v>
      </c>
      <c r="AL67" s="1">
        <f t="shared" si="22"/>
        <v>5.3824838673788413</v>
      </c>
      <c r="AM67" s="1">
        <f t="shared" si="23"/>
        <v>54</v>
      </c>
      <c r="AN67" s="1">
        <f t="shared" si="24"/>
        <v>0.98004712959885809</v>
      </c>
      <c r="AO67" s="1">
        <f t="shared" si="25"/>
        <v>102.19946685526496</v>
      </c>
      <c r="AP67" s="1">
        <f t="shared" si="26"/>
        <v>60</v>
      </c>
      <c r="AQ67" s="1">
        <f t="shared" si="27"/>
        <v>113.80168002455319</v>
      </c>
      <c r="AR67" s="1">
        <f t="shared" si="28"/>
        <v>1560.0204000000001</v>
      </c>
      <c r="AS67" s="1">
        <f t="shared" si="29"/>
        <v>0.25</v>
      </c>
      <c r="AT67" s="1">
        <f t="shared" si="30"/>
        <v>280.71559999999999</v>
      </c>
    </row>
    <row r="68" spans="1:46" x14ac:dyDescent="0.25">
      <c r="A68" s="1">
        <f t="shared" si="14"/>
        <v>61</v>
      </c>
      <c r="C68" s="6">
        <f t="shared" si="31"/>
        <v>61</v>
      </c>
      <c r="D68" s="2">
        <v>1584.7282</v>
      </c>
      <c r="F68" s="6">
        <f t="shared" si="15"/>
        <v>61</v>
      </c>
      <c r="G68" s="2">
        <v>310.39800000000002</v>
      </c>
      <c r="H68" s="1"/>
      <c r="I68" s="6">
        <f t="shared" si="16"/>
        <v>61</v>
      </c>
      <c r="J68" s="2">
        <v>71.460599999999999</v>
      </c>
      <c r="K68" s="1"/>
      <c r="L68" s="6">
        <f t="shared" si="17"/>
        <v>61</v>
      </c>
      <c r="M68" s="6">
        <v>224.03020000000001</v>
      </c>
      <c r="O68" s="6">
        <f t="shared" si="18"/>
        <v>1.6393442622950821E-2</v>
      </c>
      <c r="P68" s="6">
        <v>183.41079999999999</v>
      </c>
      <c r="R68" s="6">
        <f t="shared" si="19"/>
        <v>61.45</v>
      </c>
      <c r="S68" s="6">
        <f t="shared" si="20"/>
        <v>4.0882071576330919E-2</v>
      </c>
      <c r="T68" s="2">
        <f t="shared" si="21"/>
        <v>24.460599999999999</v>
      </c>
      <c r="U68" s="6">
        <f t="shared" si="13"/>
        <v>4.118223836012044</v>
      </c>
      <c r="AL68" s="1">
        <f t="shared" si="22"/>
        <v>5.411780864196019</v>
      </c>
      <c r="AM68" s="1">
        <f t="shared" si="23"/>
        <v>55</v>
      </c>
      <c r="AN68" s="1">
        <f t="shared" si="24"/>
        <v>0.97987310785584913</v>
      </c>
      <c r="AO68" s="1">
        <f t="shared" si="25"/>
        <v>104.11641398461957</v>
      </c>
      <c r="AP68" s="1">
        <f t="shared" si="26"/>
        <v>61</v>
      </c>
      <c r="AQ68" s="1">
        <f t="shared" si="27"/>
        <v>114.2611094406891</v>
      </c>
      <c r="AR68" s="1">
        <f t="shared" si="28"/>
        <v>1584.7282</v>
      </c>
      <c r="AS68" s="1">
        <f t="shared" si="29"/>
        <v>0.33333333333333331</v>
      </c>
      <c r="AT68" s="1">
        <f t="shared" si="30"/>
        <v>310.39800000000002</v>
      </c>
    </row>
    <row r="69" spans="1:46" x14ac:dyDescent="0.25">
      <c r="A69" s="1">
        <f t="shared" si="14"/>
        <v>62</v>
      </c>
      <c r="C69" s="6">
        <f t="shared" si="31"/>
        <v>62</v>
      </c>
      <c r="D69" s="2">
        <v>1613.6938</v>
      </c>
      <c r="F69" s="6">
        <f t="shared" si="15"/>
        <v>62</v>
      </c>
      <c r="G69" s="2">
        <v>347.24119999999999</v>
      </c>
      <c r="H69" s="1"/>
      <c r="I69" s="6">
        <f t="shared" si="16"/>
        <v>62</v>
      </c>
      <c r="J69" s="2">
        <v>71.372200000000007</v>
      </c>
      <c r="K69" s="1"/>
      <c r="L69" s="6">
        <f t="shared" si="17"/>
        <v>62</v>
      </c>
      <c r="M69" s="6">
        <v>234.4648</v>
      </c>
      <c r="O69" s="6">
        <f t="shared" si="18"/>
        <v>1.6129032258064516E-2</v>
      </c>
      <c r="P69" s="6">
        <v>184.21440000000001</v>
      </c>
      <c r="R69" s="6">
        <f t="shared" si="19"/>
        <v>62.45</v>
      </c>
      <c r="S69" s="6">
        <f t="shared" si="20"/>
        <v>4.1030354256078636E-2</v>
      </c>
      <c r="T69" s="2">
        <f t="shared" si="21"/>
        <v>24.372200000000007</v>
      </c>
      <c r="U69" s="6">
        <f t="shared" si="13"/>
        <v>4.1343662365715863</v>
      </c>
      <c r="AL69" s="1">
        <f t="shared" si="22"/>
        <v>5.457305470009401</v>
      </c>
      <c r="AM69" s="1">
        <f t="shared" si="23"/>
        <v>56</v>
      </c>
      <c r="AN69" s="1">
        <f t="shared" si="24"/>
        <v>0.9822963189769518</v>
      </c>
      <c r="AO69" s="1">
        <f t="shared" si="25"/>
        <v>106.31806998648484</v>
      </c>
      <c r="AP69" s="1">
        <f t="shared" si="26"/>
        <v>62</v>
      </c>
      <c r="AQ69" s="1">
        <f t="shared" si="27"/>
        <v>114.71306812788825</v>
      </c>
      <c r="AR69" s="1">
        <f t="shared" si="28"/>
        <v>1613.6938</v>
      </c>
      <c r="AS69" s="1">
        <f t="shared" si="29"/>
        <v>0.5</v>
      </c>
      <c r="AT69" s="1">
        <f t="shared" si="30"/>
        <v>347.24119999999999</v>
      </c>
    </row>
    <row r="70" spans="1:46" x14ac:dyDescent="0.25">
      <c r="A70" s="1">
        <f t="shared" si="14"/>
        <v>63</v>
      </c>
      <c r="C70" s="6">
        <f t="shared" si="31"/>
        <v>63</v>
      </c>
      <c r="D70" s="2">
        <v>1628.8463999999999</v>
      </c>
      <c r="F70" s="6">
        <f t="shared" si="15"/>
        <v>63</v>
      </c>
      <c r="G70" s="2">
        <v>394.5754</v>
      </c>
      <c r="H70" s="1"/>
      <c r="I70" s="6">
        <f t="shared" si="16"/>
        <v>63</v>
      </c>
      <c r="J70" s="2">
        <v>71.386600000000001</v>
      </c>
      <c r="K70" s="1"/>
      <c r="L70" s="6">
        <f t="shared" si="17"/>
        <v>63</v>
      </c>
      <c r="M70" s="6">
        <v>245.15700000000001</v>
      </c>
      <c r="O70" s="6">
        <f t="shared" si="18"/>
        <v>1.5873015873015872E-2</v>
      </c>
      <c r="P70" s="6">
        <v>184.34</v>
      </c>
      <c r="R70" s="6">
        <f t="shared" si="19"/>
        <v>63.45</v>
      </c>
      <c r="S70" s="6">
        <f t="shared" si="20"/>
        <v>4.10061263152715E-2</v>
      </c>
      <c r="T70" s="2">
        <f t="shared" si="21"/>
        <v>24.386600000000001</v>
      </c>
      <c r="U70" s="6">
        <f t="shared" si="13"/>
        <v>4.1502521941603971</v>
      </c>
      <c r="AL70" s="1">
        <f t="shared" si="22"/>
        <v>5.5018988216361491</v>
      </c>
      <c r="AM70" s="1">
        <f t="shared" si="23"/>
        <v>57</v>
      </c>
      <c r="AN70" s="1">
        <f t="shared" si="24"/>
        <v>0.97636564715049967</v>
      </c>
      <c r="AO70" s="1">
        <f t="shared" si="25"/>
        <v>107.61282049371144</v>
      </c>
      <c r="AP70" s="1">
        <f t="shared" si="26"/>
        <v>63</v>
      </c>
      <c r="AQ70" s="1">
        <f t="shared" si="27"/>
        <v>115.15779516502923</v>
      </c>
      <c r="AR70" s="1">
        <f t="shared" si="28"/>
        <v>1628.8463999999999</v>
      </c>
      <c r="AS70" s="1">
        <f t="shared" si="29"/>
        <v>1</v>
      </c>
      <c r="AT70" s="1">
        <f t="shared" si="30"/>
        <v>394.5754</v>
      </c>
    </row>
    <row r="71" spans="1:46" x14ac:dyDescent="0.25">
      <c r="A71" s="1">
        <f t="shared" si="14"/>
        <v>64</v>
      </c>
      <c r="C71" s="7">
        <f t="shared" si="31"/>
        <v>64</v>
      </c>
      <c r="D71" s="3">
        <v>1645.9458</v>
      </c>
      <c r="F71" s="7">
        <f t="shared" si="15"/>
        <v>64</v>
      </c>
      <c r="G71" s="3">
        <v>467.40719999999999</v>
      </c>
      <c r="H71" s="1"/>
      <c r="I71" s="7">
        <f t="shared" si="16"/>
        <v>64</v>
      </c>
      <c r="J71" s="3">
        <v>71.3292</v>
      </c>
      <c r="K71" s="1"/>
      <c r="L71" s="6">
        <f t="shared" si="17"/>
        <v>64</v>
      </c>
      <c r="M71" s="6">
        <v>256.072</v>
      </c>
      <c r="O71" s="25">
        <f t="shared" si="18"/>
        <v>1.5625E-2</v>
      </c>
      <c r="P71" s="6">
        <v>185.07980000000001</v>
      </c>
      <c r="R71" s="7">
        <f t="shared" si="19"/>
        <v>64.45</v>
      </c>
      <c r="S71" s="7">
        <f t="shared" si="20"/>
        <v>4.110287226871414E-2</v>
      </c>
      <c r="T71" s="3">
        <f t="shared" si="21"/>
        <v>24.3292</v>
      </c>
      <c r="U71" s="7">
        <f t="shared" si="13"/>
        <v>4.1658897293851966</v>
      </c>
      <c r="AL71" s="1">
        <f t="shared" si="22"/>
        <v>5.5454586549361951</v>
      </c>
      <c r="AM71" s="1">
        <f t="shared" si="23"/>
        <v>58</v>
      </c>
      <c r="AN71" s="1">
        <f t="shared" si="24"/>
        <v>0.97176292218614879</v>
      </c>
      <c r="AO71" s="1">
        <f t="shared" si="25"/>
        <v>109.03717598094939</v>
      </c>
      <c r="AP71" s="1">
        <f t="shared" si="26"/>
        <v>64</v>
      </c>
      <c r="AQ71" s="1">
        <f t="shared" si="27"/>
        <v>115.59551833496877</v>
      </c>
      <c r="AR71" s="1">
        <f t="shared" si="28"/>
        <v>1645.9458</v>
      </c>
      <c r="AS71" s="1" t="e">
        <f t="shared" si="29"/>
        <v>#DIV/0!</v>
      </c>
      <c r="AT71" s="1">
        <f t="shared" si="30"/>
        <v>467.40719999999999</v>
      </c>
    </row>
    <row r="72" spans="1:46" x14ac:dyDescent="0.25">
      <c r="A72" s="1">
        <f t="shared" si="14"/>
        <v>65</v>
      </c>
      <c r="L72" s="6">
        <f t="shared" si="17"/>
        <v>65</v>
      </c>
      <c r="M72" s="6">
        <v>270.54719999999998</v>
      </c>
      <c r="O72" s="6">
        <f t="shared" si="18"/>
        <v>1.5384615384615385E-2</v>
      </c>
      <c r="P72" s="6">
        <v>185.48060000000001</v>
      </c>
      <c r="AL72" s="1">
        <f t="shared" ref="AL72:AL103" si="32">LN(M72)</f>
        <v>5.6004465747467034</v>
      </c>
      <c r="AM72" s="1">
        <f t="shared" ref="AM72:AM103" si="33">ROUND(L72 * 0.9, 0)</f>
        <v>59</v>
      </c>
      <c r="AN72" s="1"/>
      <c r="AQ72" s="1"/>
    </row>
    <row r="73" spans="1:46" x14ac:dyDescent="0.25">
      <c r="A73" s="1">
        <f t="shared" si="14"/>
        <v>66</v>
      </c>
      <c r="L73" s="6">
        <f t="shared" si="17"/>
        <v>66</v>
      </c>
      <c r="M73" s="6">
        <v>256.4846</v>
      </c>
      <c r="O73" s="6">
        <f t="shared" si="18"/>
        <v>1.5151515151515152E-2</v>
      </c>
      <c r="P73" s="6">
        <v>186.17140000000001</v>
      </c>
      <c r="AL73" s="1">
        <f t="shared" si="32"/>
        <v>5.5470686238220575</v>
      </c>
      <c r="AM73" s="1">
        <f t="shared" si="33"/>
        <v>59</v>
      </c>
      <c r="AN73" s="1"/>
      <c r="AQ73" s="1"/>
    </row>
    <row r="74" spans="1:46" x14ac:dyDescent="0.25">
      <c r="A74" s="1">
        <f t="shared" ref="A74:A135" si="34">A73+1</f>
        <v>67</v>
      </c>
      <c r="L74" s="6">
        <f t="shared" ref="L74:L135" si="35">L73+1</f>
        <v>67</v>
      </c>
      <c r="M74" s="6">
        <v>268.358</v>
      </c>
      <c r="O74" s="6">
        <f t="shared" ref="O74:O135" si="36">1/A74</f>
        <v>1.4925373134328358E-2</v>
      </c>
      <c r="P74" s="6">
        <v>186.57239999999999</v>
      </c>
      <c r="AL74" s="1">
        <f t="shared" si="32"/>
        <v>5.5923219099914059</v>
      </c>
      <c r="AM74" s="1">
        <f t="shared" si="33"/>
        <v>60</v>
      </c>
      <c r="AN74" s="1"/>
      <c r="AQ74" s="1"/>
    </row>
    <row r="75" spans="1:46" x14ac:dyDescent="0.25">
      <c r="A75" s="1">
        <f t="shared" si="34"/>
        <v>68</v>
      </c>
      <c r="L75" s="6">
        <f t="shared" si="35"/>
        <v>68</v>
      </c>
      <c r="M75" s="6">
        <v>281.85079999999999</v>
      </c>
      <c r="O75" s="6">
        <f t="shared" si="36"/>
        <v>1.4705882352941176E-2</v>
      </c>
      <c r="P75" s="6">
        <v>187.63</v>
      </c>
      <c r="AL75" s="1">
        <f t="shared" si="32"/>
        <v>5.6413778529127701</v>
      </c>
      <c r="AM75" s="1">
        <f t="shared" si="33"/>
        <v>61</v>
      </c>
      <c r="AN75" s="1"/>
      <c r="AQ75" s="1"/>
    </row>
    <row r="76" spans="1:46" x14ac:dyDescent="0.25">
      <c r="A76" s="1">
        <f t="shared" si="34"/>
        <v>69</v>
      </c>
      <c r="L76" s="6">
        <f t="shared" si="35"/>
        <v>69</v>
      </c>
      <c r="M76" s="6">
        <v>294.09339999999997</v>
      </c>
      <c r="O76" s="6">
        <f t="shared" si="36"/>
        <v>1.4492753623188406E-2</v>
      </c>
      <c r="P76" s="6">
        <v>188.77500000000001</v>
      </c>
      <c r="AL76" s="1">
        <f t="shared" si="32"/>
        <v>5.6838974039616579</v>
      </c>
      <c r="AM76" s="1">
        <f t="shared" si="33"/>
        <v>62</v>
      </c>
      <c r="AN76" s="1"/>
      <c r="AQ76" s="1"/>
    </row>
    <row r="77" spans="1:46" x14ac:dyDescent="0.25">
      <c r="A77" s="1">
        <f t="shared" si="34"/>
        <v>70</v>
      </c>
      <c r="L77" s="6">
        <f t="shared" si="35"/>
        <v>70</v>
      </c>
      <c r="M77" s="6">
        <v>308.8426</v>
      </c>
      <c r="O77" s="6">
        <f t="shared" si="36"/>
        <v>1.4285714285714285E-2</v>
      </c>
      <c r="P77" s="6">
        <v>188.9178</v>
      </c>
      <c r="AL77" s="1">
        <f t="shared" si="32"/>
        <v>5.7328317620038058</v>
      </c>
      <c r="AM77" s="1">
        <f t="shared" si="33"/>
        <v>63</v>
      </c>
      <c r="AN77" s="1"/>
      <c r="AQ77" s="1"/>
    </row>
    <row r="78" spans="1:46" x14ac:dyDescent="0.25">
      <c r="A78" s="1">
        <f t="shared" si="34"/>
        <v>71</v>
      </c>
      <c r="L78" s="6">
        <f t="shared" si="35"/>
        <v>71</v>
      </c>
      <c r="M78" s="6">
        <v>320.36439999999999</v>
      </c>
      <c r="O78" s="6">
        <f t="shared" si="36"/>
        <v>1.4084507042253521E-2</v>
      </c>
      <c r="P78" s="6">
        <v>189.82300000000001</v>
      </c>
      <c r="AL78" s="1">
        <f t="shared" si="32"/>
        <v>5.7694590979097962</v>
      </c>
      <c r="AM78" s="1">
        <f t="shared" si="33"/>
        <v>64</v>
      </c>
      <c r="AN78" s="1"/>
      <c r="AQ78" s="1"/>
    </row>
    <row r="79" spans="1:46" x14ac:dyDescent="0.25">
      <c r="A79" s="1">
        <f t="shared" si="34"/>
        <v>72</v>
      </c>
      <c r="L79" s="6">
        <f t="shared" si="35"/>
        <v>72</v>
      </c>
      <c r="M79" s="6">
        <v>335.91500000000002</v>
      </c>
      <c r="O79" s="6">
        <f t="shared" si="36"/>
        <v>1.3888888888888888E-2</v>
      </c>
      <c r="P79" s="6">
        <v>190.1814</v>
      </c>
      <c r="AL79" s="1">
        <f t="shared" si="32"/>
        <v>5.8168581517688542</v>
      </c>
      <c r="AM79" s="1">
        <f t="shared" si="33"/>
        <v>65</v>
      </c>
      <c r="AN79" s="1"/>
      <c r="AQ79" s="1"/>
    </row>
    <row r="80" spans="1:46" x14ac:dyDescent="0.25">
      <c r="A80" s="1">
        <f t="shared" si="34"/>
        <v>73</v>
      </c>
      <c r="L80" s="6">
        <f t="shared" si="35"/>
        <v>73</v>
      </c>
      <c r="M80" s="6">
        <v>350.89679999999998</v>
      </c>
      <c r="O80" s="6">
        <f t="shared" si="36"/>
        <v>1.3698630136986301E-2</v>
      </c>
      <c r="P80" s="6">
        <v>191.1266</v>
      </c>
      <c r="AL80" s="1">
        <f t="shared" si="32"/>
        <v>5.860492163140349</v>
      </c>
      <c r="AM80" s="1">
        <f t="shared" si="33"/>
        <v>66</v>
      </c>
      <c r="AN80" s="1"/>
      <c r="AQ80" s="1"/>
    </row>
    <row r="81" spans="1:43" x14ac:dyDescent="0.25">
      <c r="A81" s="1">
        <f t="shared" si="34"/>
        <v>74</v>
      </c>
      <c r="L81" s="6">
        <f t="shared" si="35"/>
        <v>74</v>
      </c>
      <c r="M81" s="6">
        <v>368.59539999999998</v>
      </c>
      <c r="O81" s="6">
        <f t="shared" si="36"/>
        <v>1.3513513513513514E-2</v>
      </c>
      <c r="P81" s="6">
        <v>191.67019999999999</v>
      </c>
      <c r="AL81" s="1">
        <f t="shared" si="32"/>
        <v>5.909699565505111</v>
      </c>
      <c r="AM81" s="1">
        <f t="shared" si="33"/>
        <v>67</v>
      </c>
      <c r="AN81" s="1"/>
      <c r="AQ81" s="1"/>
    </row>
    <row r="82" spans="1:43" x14ac:dyDescent="0.25">
      <c r="A82" s="1">
        <f t="shared" si="34"/>
        <v>75</v>
      </c>
      <c r="L82" s="6">
        <f t="shared" si="35"/>
        <v>75</v>
      </c>
      <c r="M82" s="6">
        <v>388.6816</v>
      </c>
      <c r="O82" s="6">
        <f t="shared" si="36"/>
        <v>1.3333333333333334E-2</v>
      </c>
      <c r="P82" s="6">
        <v>192.5394</v>
      </c>
      <c r="AL82" s="1">
        <f t="shared" si="32"/>
        <v>5.9627604994596268</v>
      </c>
      <c r="AM82" s="1">
        <f t="shared" si="33"/>
        <v>68</v>
      </c>
      <c r="AN82" s="1"/>
      <c r="AQ82" s="1"/>
    </row>
    <row r="83" spans="1:43" x14ac:dyDescent="0.25">
      <c r="A83" s="1">
        <f t="shared" si="34"/>
        <v>76</v>
      </c>
      <c r="L83" s="6">
        <f t="shared" si="35"/>
        <v>76</v>
      </c>
      <c r="M83" s="6">
        <v>369.27800000000002</v>
      </c>
      <c r="O83" s="6">
        <f t="shared" si="36"/>
        <v>1.3157894736842105E-2</v>
      </c>
      <c r="P83" s="6">
        <v>193.18199999999999</v>
      </c>
      <c r="AL83" s="1">
        <f t="shared" si="32"/>
        <v>5.9115497479204731</v>
      </c>
      <c r="AM83" s="1">
        <f t="shared" si="33"/>
        <v>68</v>
      </c>
      <c r="AN83" s="1"/>
      <c r="AQ83" s="1"/>
    </row>
    <row r="84" spans="1:43" x14ac:dyDescent="0.25">
      <c r="A84" s="1">
        <f t="shared" si="34"/>
        <v>77</v>
      </c>
      <c r="L84" s="6">
        <f t="shared" si="35"/>
        <v>77</v>
      </c>
      <c r="M84" s="6">
        <v>386.73880000000003</v>
      </c>
      <c r="O84" s="6">
        <f t="shared" si="36"/>
        <v>1.2987012987012988E-2</v>
      </c>
      <c r="P84" s="6">
        <v>193.7242</v>
      </c>
      <c r="AL84" s="1">
        <f t="shared" si="32"/>
        <v>5.9577495297578293</v>
      </c>
      <c r="AM84" s="1">
        <f t="shared" si="33"/>
        <v>69</v>
      </c>
      <c r="AN84" s="1"/>
      <c r="AQ84" s="1"/>
    </row>
    <row r="85" spans="1:43" x14ac:dyDescent="0.25">
      <c r="A85" s="1">
        <f t="shared" si="34"/>
        <v>78</v>
      </c>
      <c r="L85" s="6">
        <f t="shared" si="35"/>
        <v>78</v>
      </c>
      <c r="M85" s="6">
        <v>404.93360000000001</v>
      </c>
      <c r="O85" s="6">
        <f t="shared" si="36"/>
        <v>1.282051282051282E-2</v>
      </c>
      <c r="P85" s="6">
        <v>194.52099999999999</v>
      </c>
      <c r="AL85" s="1">
        <f t="shared" si="32"/>
        <v>6.0037231030478839</v>
      </c>
      <c r="AM85" s="1">
        <f t="shared" si="33"/>
        <v>70</v>
      </c>
      <c r="AN85" s="1"/>
      <c r="AQ85" s="1"/>
    </row>
    <row r="86" spans="1:43" x14ac:dyDescent="0.25">
      <c r="A86" s="1">
        <f t="shared" si="34"/>
        <v>79</v>
      </c>
      <c r="L86" s="6">
        <f t="shared" si="35"/>
        <v>79</v>
      </c>
      <c r="M86" s="6">
        <v>424.726</v>
      </c>
      <c r="O86" s="6">
        <f t="shared" si="36"/>
        <v>1.2658227848101266E-2</v>
      </c>
      <c r="P86" s="6">
        <v>195.82740000000001</v>
      </c>
      <c r="AL86" s="1">
        <f t="shared" si="32"/>
        <v>6.0514442551298604</v>
      </c>
      <c r="AM86" s="1">
        <f t="shared" si="33"/>
        <v>71</v>
      </c>
      <c r="AN86" s="1"/>
      <c r="AQ86" s="1"/>
    </row>
    <row r="87" spans="1:43" x14ac:dyDescent="0.25">
      <c r="A87" s="1">
        <f t="shared" si="34"/>
        <v>80</v>
      </c>
      <c r="L87" s="6">
        <f t="shared" si="35"/>
        <v>80</v>
      </c>
      <c r="M87" s="6">
        <v>446.83339999999998</v>
      </c>
      <c r="O87" s="6">
        <f t="shared" si="36"/>
        <v>1.2500000000000001E-2</v>
      </c>
      <c r="P87" s="6">
        <v>196.13</v>
      </c>
      <c r="AL87" s="1">
        <f t="shared" si="32"/>
        <v>6.1021858182059532</v>
      </c>
      <c r="AM87" s="1">
        <f t="shared" si="33"/>
        <v>72</v>
      </c>
      <c r="AN87" s="1"/>
      <c r="AQ87" s="1"/>
    </row>
    <row r="88" spans="1:43" x14ac:dyDescent="0.25">
      <c r="A88" s="1">
        <f t="shared" si="34"/>
        <v>81</v>
      </c>
      <c r="L88" s="6">
        <f t="shared" si="35"/>
        <v>81</v>
      </c>
      <c r="M88" s="6">
        <v>462.80840000000001</v>
      </c>
      <c r="O88" s="6">
        <f t="shared" si="36"/>
        <v>1.2345679012345678E-2</v>
      </c>
      <c r="P88" s="6">
        <v>196.3218</v>
      </c>
      <c r="AL88" s="1">
        <f t="shared" si="32"/>
        <v>6.1373131455437422</v>
      </c>
      <c r="AM88" s="1">
        <f t="shared" si="33"/>
        <v>73</v>
      </c>
      <c r="AN88" s="1"/>
      <c r="AQ88" s="1"/>
    </row>
    <row r="89" spans="1:43" x14ac:dyDescent="0.25">
      <c r="A89" s="1">
        <f t="shared" si="34"/>
        <v>82</v>
      </c>
      <c r="L89" s="6">
        <f t="shared" si="35"/>
        <v>82</v>
      </c>
      <c r="M89" s="6">
        <v>487.3854</v>
      </c>
      <c r="O89" s="6">
        <f t="shared" si="36"/>
        <v>1.2195121951219513E-2</v>
      </c>
      <c r="P89" s="6">
        <v>197.2878</v>
      </c>
      <c r="AL89" s="1">
        <f t="shared" si="32"/>
        <v>6.1890551858799139</v>
      </c>
      <c r="AM89" s="1">
        <f t="shared" si="33"/>
        <v>74</v>
      </c>
      <c r="AN89" s="1"/>
      <c r="AQ89" s="1"/>
    </row>
    <row r="90" spans="1:43" x14ac:dyDescent="0.25">
      <c r="A90" s="1">
        <f t="shared" si="34"/>
        <v>83</v>
      </c>
      <c r="L90" s="6">
        <f t="shared" si="35"/>
        <v>83</v>
      </c>
      <c r="M90" s="6">
        <v>508.55220000000003</v>
      </c>
      <c r="O90" s="6">
        <f t="shared" si="36"/>
        <v>1.2048192771084338E-2</v>
      </c>
      <c r="P90" s="6">
        <v>198.19579999999999</v>
      </c>
      <c r="AL90" s="1">
        <f t="shared" si="32"/>
        <v>6.2315678650872206</v>
      </c>
      <c r="AM90" s="1">
        <f t="shared" si="33"/>
        <v>75</v>
      </c>
      <c r="AN90" s="1"/>
      <c r="AQ90" s="1"/>
    </row>
    <row r="91" spans="1:43" x14ac:dyDescent="0.25">
      <c r="A91" s="1">
        <f t="shared" si="34"/>
        <v>84</v>
      </c>
      <c r="L91" s="6">
        <f t="shared" si="35"/>
        <v>84</v>
      </c>
      <c r="M91" s="6">
        <v>535.38760000000002</v>
      </c>
      <c r="O91" s="6">
        <f t="shared" si="36"/>
        <v>1.1904761904761904E-2</v>
      </c>
      <c r="P91" s="6">
        <v>199.01060000000001</v>
      </c>
      <c r="AL91" s="1">
        <f t="shared" si="32"/>
        <v>6.2829909705640334</v>
      </c>
      <c r="AM91" s="1">
        <f t="shared" si="33"/>
        <v>76</v>
      </c>
      <c r="AN91" s="1"/>
      <c r="AQ91" s="1"/>
    </row>
    <row r="92" spans="1:43" x14ac:dyDescent="0.25">
      <c r="A92" s="1">
        <f t="shared" si="34"/>
        <v>85</v>
      </c>
      <c r="L92" s="6">
        <f t="shared" si="35"/>
        <v>85</v>
      </c>
      <c r="M92" s="6">
        <v>562.85479999999995</v>
      </c>
      <c r="O92" s="6">
        <f t="shared" si="36"/>
        <v>1.1764705882352941E-2</v>
      </c>
      <c r="P92" s="6">
        <v>200.51820000000001</v>
      </c>
      <c r="AL92" s="1">
        <f t="shared" si="32"/>
        <v>6.3330216907914547</v>
      </c>
      <c r="AM92" s="1">
        <f t="shared" si="33"/>
        <v>77</v>
      </c>
      <c r="AN92" s="1"/>
      <c r="AQ92" s="1"/>
    </row>
    <row r="93" spans="1:43" x14ac:dyDescent="0.25">
      <c r="A93" s="1">
        <f t="shared" si="34"/>
        <v>86</v>
      </c>
      <c r="L93" s="6">
        <f t="shared" si="35"/>
        <v>86</v>
      </c>
      <c r="M93" s="6">
        <v>534.5838</v>
      </c>
      <c r="O93" s="6">
        <f t="shared" si="36"/>
        <v>1.1627906976744186E-2</v>
      </c>
      <c r="P93" s="6">
        <v>200.48179999999999</v>
      </c>
      <c r="AL93" s="1">
        <f t="shared" si="32"/>
        <v>6.2814885002153691</v>
      </c>
      <c r="AM93" s="1">
        <f t="shared" si="33"/>
        <v>77</v>
      </c>
      <c r="AN93" s="1"/>
      <c r="AQ93" s="1"/>
    </row>
    <row r="94" spans="1:43" x14ac:dyDescent="0.25">
      <c r="A94" s="1">
        <f t="shared" si="34"/>
        <v>87</v>
      </c>
      <c r="L94" s="6">
        <f t="shared" si="35"/>
        <v>87</v>
      </c>
      <c r="M94" s="6">
        <v>561.53340000000003</v>
      </c>
      <c r="O94" s="6">
        <f t="shared" si="36"/>
        <v>1.1494252873563218E-2</v>
      </c>
      <c r="P94" s="6">
        <v>201.42</v>
      </c>
      <c r="AL94" s="1">
        <f t="shared" si="32"/>
        <v>6.3306712559356919</v>
      </c>
      <c r="AM94" s="1">
        <f t="shared" si="33"/>
        <v>78</v>
      </c>
      <c r="AN94" s="1"/>
      <c r="AQ94" s="1"/>
    </row>
    <row r="95" spans="1:43" x14ac:dyDescent="0.25">
      <c r="A95" s="1">
        <f t="shared" si="34"/>
        <v>88</v>
      </c>
      <c r="L95" s="6">
        <f t="shared" si="35"/>
        <v>88</v>
      </c>
      <c r="M95" s="6">
        <v>588.11419999999998</v>
      </c>
      <c r="O95" s="6">
        <f t="shared" si="36"/>
        <v>1.1363636363636364E-2</v>
      </c>
      <c r="P95" s="6">
        <v>202.1294</v>
      </c>
      <c r="AL95" s="1">
        <f t="shared" si="32"/>
        <v>6.3769211467278888</v>
      </c>
      <c r="AM95" s="1">
        <f t="shared" si="33"/>
        <v>79</v>
      </c>
      <c r="AN95" s="1"/>
      <c r="AQ95" s="1"/>
    </row>
    <row r="96" spans="1:43" x14ac:dyDescent="0.25">
      <c r="A96" s="1">
        <f t="shared" si="34"/>
        <v>89</v>
      </c>
      <c r="L96" s="6">
        <f t="shared" si="35"/>
        <v>89</v>
      </c>
      <c r="M96" s="6">
        <v>619.34180000000003</v>
      </c>
      <c r="O96" s="6">
        <f t="shared" si="36"/>
        <v>1.1235955056179775E-2</v>
      </c>
      <c r="P96" s="6">
        <v>203.04640000000001</v>
      </c>
      <c r="AL96" s="1">
        <f t="shared" si="32"/>
        <v>6.4286573012257948</v>
      </c>
      <c r="AM96" s="1">
        <f t="shared" si="33"/>
        <v>80</v>
      </c>
      <c r="AN96" s="1"/>
      <c r="AQ96" s="1"/>
    </row>
    <row r="97" spans="1:43" x14ac:dyDescent="0.25">
      <c r="A97" s="1">
        <f t="shared" si="34"/>
        <v>90</v>
      </c>
      <c r="L97" s="6">
        <f t="shared" si="35"/>
        <v>90</v>
      </c>
      <c r="M97" s="6">
        <v>651.71299999999997</v>
      </c>
      <c r="O97" s="6">
        <f t="shared" si="36"/>
        <v>1.1111111111111112E-2</v>
      </c>
      <c r="P97" s="6">
        <v>203.59059999999999</v>
      </c>
      <c r="AL97" s="1">
        <f t="shared" si="32"/>
        <v>6.4796042809681351</v>
      </c>
      <c r="AM97" s="1">
        <f t="shared" si="33"/>
        <v>81</v>
      </c>
      <c r="AN97" s="1"/>
      <c r="AQ97" s="1"/>
    </row>
    <row r="98" spans="1:43" x14ac:dyDescent="0.25">
      <c r="A98" s="1">
        <f t="shared" si="34"/>
        <v>91</v>
      </c>
      <c r="L98" s="6">
        <f t="shared" si="35"/>
        <v>91</v>
      </c>
      <c r="M98" s="6">
        <v>678.48440000000005</v>
      </c>
      <c r="O98" s="6">
        <f t="shared" si="36"/>
        <v>1.098901098901099E-2</v>
      </c>
      <c r="P98" s="6">
        <v>204.40559999999999</v>
      </c>
      <c r="AL98" s="1">
        <f t="shared" si="32"/>
        <v>6.5198614871167226</v>
      </c>
      <c r="AM98" s="1">
        <f t="shared" si="33"/>
        <v>82</v>
      </c>
      <c r="AN98" s="1"/>
      <c r="AQ98" s="1"/>
    </row>
    <row r="99" spans="1:43" x14ac:dyDescent="0.25">
      <c r="A99" s="1">
        <f t="shared" si="34"/>
        <v>92</v>
      </c>
      <c r="L99" s="6">
        <f t="shared" si="35"/>
        <v>92</v>
      </c>
      <c r="M99" s="6">
        <v>710.65920000000006</v>
      </c>
      <c r="O99" s="6">
        <f t="shared" si="36"/>
        <v>1.0869565217391304E-2</v>
      </c>
      <c r="P99" s="6">
        <v>204.53899999999999</v>
      </c>
      <c r="AL99" s="1">
        <f t="shared" si="32"/>
        <v>6.5661929899958267</v>
      </c>
      <c r="AM99" s="1">
        <f t="shared" si="33"/>
        <v>83</v>
      </c>
      <c r="AN99" s="1"/>
      <c r="AQ99" s="1"/>
    </row>
    <row r="100" spans="1:43" x14ac:dyDescent="0.25">
      <c r="A100" s="1">
        <f t="shared" si="34"/>
        <v>93</v>
      </c>
      <c r="L100" s="6">
        <f t="shared" si="35"/>
        <v>93</v>
      </c>
      <c r="M100" s="6">
        <v>748.88520000000005</v>
      </c>
      <c r="O100" s="6">
        <f t="shared" si="36"/>
        <v>1.0752688172043012E-2</v>
      </c>
      <c r="P100" s="6">
        <v>206.29480000000001</v>
      </c>
      <c r="AL100" s="1">
        <f t="shared" si="32"/>
        <v>6.6185857007419777</v>
      </c>
      <c r="AM100" s="1">
        <f t="shared" si="33"/>
        <v>84</v>
      </c>
      <c r="AN100" s="1"/>
      <c r="AQ100" s="1"/>
    </row>
    <row r="101" spans="1:43" x14ac:dyDescent="0.25">
      <c r="A101" s="1">
        <f t="shared" si="34"/>
        <v>94</v>
      </c>
      <c r="L101" s="6">
        <f t="shared" si="35"/>
        <v>94</v>
      </c>
      <c r="M101" s="6">
        <v>785.92</v>
      </c>
      <c r="O101" s="6">
        <f t="shared" si="36"/>
        <v>1.0638297872340425E-2</v>
      </c>
      <c r="P101" s="6">
        <v>206.08699999999999</v>
      </c>
      <c r="AL101" s="1">
        <f t="shared" si="32"/>
        <v>6.6668550060786682</v>
      </c>
      <c r="AM101" s="1">
        <f t="shared" si="33"/>
        <v>85</v>
      </c>
      <c r="AN101" s="1"/>
      <c r="AQ101" s="1"/>
    </row>
    <row r="102" spans="1:43" x14ac:dyDescent="0.25">
      <c r="A102" s="1">
        <f t="shared" si="34"/>
        <v>95</v>
      </c>
      <c r="L102" s="6">
        <f t="shared" si="35"/>
        <v>95</v>
      </c>
      <c r="M102" s="6">
        <v>828.09659999999997</v>
      </c>
      <c r="O102" s="6">
        <f t="shared" si="36"/>
        <v>1.0526315789473684E-2</v>
      </c>
      <c r="P102" s="6">
        <v>207.5712</v>
      </c>
      <c r="AL102" s="1">
        <f t="shared" si="32"/>
        <v>6.7191298142468998</v>
      </c>
      <c r="AM102" s="1">
        <f t="shared" si="33"/>
        <v>86</v>
      </c>
      <c r="AN102" s="1"/>
      <c r="AQ102" s="1"/>
    </row>
    <row r="103" spans="1:43" x14ac:dyDescent="0.25">
      <c r="A103" s="1">
        <f t="shared" si="34"/>
        <v>96</v>
      </c>
      <c r="L103" s="6">
        <f t="shared" si="35"/>
        <v>96</v>
      </c>
      <c r="M103" s="6">
        <v>786.87699999999995</v>
      </c>
      <c r="O103" s="7">
        <f t="shared" si="36"/>
        <v>1.0416666666666666E-2</v>
      </c>
      <c r="P103" s="7">
        <v>208.22</v>
      </c>
      <c r="AL103" s="1">
        <f t="shared" si="32"/>
        <v>6.668071946495143</v>
      </c>
      <c r="AM103" s="1">
        <f t="shared" si="33"/>
        <v>86</v>
      </c>
      <c r="AN103" s="1"/>
      <c r="AQ103" s="1"/>
    </row>
    <row r="104" spans="1:43" x14ac:dyDescent="0.25">
      <c r="A104" s="1">
        <f t="shared" si="34"/>
        <v>97</v>
      </c>
      <c r="L104" s="6">
        <f t="shared" si="35"/>
        <v>97</v>
      </c>
      <c r="M104" s="6">
        <v>827.20299999999997</v>
      </c>
      <c r="O104" s="7">
        <f t="shared" si="36"/>
        <v>1.0309278350515464E-2</v>
      </c>
      <c r="P104" s="1">
        <v>209.13200000000001</v>
      </c>
      <c r="AL104" s="1">
        <f t="shared" ref="AL104:AL135" si="37">LN(M104)</f>
        <v>6.7180501304400444</v>
      </c>
      <c r="AM104" s="1">
        <f t="shared" ref="AM104:AM135" si="38">ROUND(L104 * 0.9, 0)</f>
        <v>87</v>
      </c>
      <c r="AN104" s="1"/>
      <c r="AQ104" s="1"/>
    </row>
    <row r="105" spans="1:43" x14ac:dyDescent="0.25">
      <c r="A105" s="1">
        <f t="shared" si="34"/>
        <v>98</v>
      </c>
      <c r="L105" s="6">
        <f t="shared" si="35"/>
        <v>98</v>
      </c>
      <c r="M105" s="6">
        <v>868.63300000000004</v>
      </c>
      <c r="O105" s="7">
        <f t="shared" si="36"/>
        <v>1.020408163265306E-2</v>
      </c>
      <c r="P105" s="1">
        <v>209.41380000000001</v>
      </c>
      <c r="AL105" s="1">
        <f t="shared" si="37"/>
        <v>6.7669207115503474</v>
      </c>
      <c r="AM105" s="1">
        <f t="shared" si="38"/>
        <v>88</v>
      </c>
      <c r="AN105" s="1"/>
      <c r="AQ105" s="1"/>
    </row>
    <row r="106" spans="1:43" x14ac:dyDescent="0.25">
      <c r="A106" s="1">
        <f t="shared" si="34"/>
        <v>99</v>
      </c>
      <c r="L106" s="6">
        <f t="shared" si="35"/>
        <v>99</v>
      </c>
      <c r="M106" s="6">
        <v>911.03660000000002</v>
      </c>
      <c r="O106" s="7">
        <f t="shared" si="36"/>
        <v>1.0101010101010102E-2</v>
      </c>
      <c r="P106" s="1">
        <v>210.90299999999999</v>
      </c>
      <c r="AL106" s="1">
        <f t="shared" si="37"/>
        <v>6.8145830720841136</v>
      </c>
      <c r="AM106" s="1">
        <f t="shared" si="38"/>
        <v>89</v>
      </c>
      <c r="AN106" s="1"/>
      <c r="AQ106" s="1"/>
    </row>
    <row r="107" spans="1:43" x14ac:dyDescent="0.25">
      <c r="A107" s="1">
        <f t="shared" si="34"/>
        <v>100</v>
      </c>
      <c r="L107" s="6">
        <f t="shared" si="35"/>
        <v>100</v>
      </c>
      <c r="M107" s="6">
        <v>959.37519999999995</v>
      </c>
      <c r="O107" s="7">
        <f t="shared" si="36"/>
        <v>0.01</v>
      </c>
      <c r="P107" s="1">
        <v>211.28139999999999</v>
      </c>
      <c r="AL107" s="1">
        <f t="shared" si="37"/>
        <v>6.8662822392445957</v>
      </c>
      <c r="AM107" s="1">
        <f t="shared" si="38"/>
        <v>90</v>
      </c>
      <c r="AN107" s="1"/>
      <c r="AQ107" s="1"/>
    </row>
    <row r="108" spans="1:43" x14ac:dyDescent="0.25">
      <c r="A108" s="1">
        <f t="shared" si="34"/>
        <v>101</v>
      </c>
      <c r="L108" s="6">
        <f t="shared" si="35"/>
        <v>101</v>
      </c>
      <c r="M108" s="6">
        <v>1001.8544000000001</v>
      </c>
      <c r="O108" s="7">
        <f t="shared" si="36"/>
        <v>9.9009900990099011E-3</v>
      </c>
      <c r="P108" s="1">
        <v>211.4804</v>
      </c>
      <c r="AL108" s="1">
        <f t="shared" si="37"/>
        <v>6.9096079617051416</v>
      </c>
      <c r="AM108" s="1">
        <f t="shared" si="38"/>
        <v>91</v>
      </c>
      <c r="AN108" s="1"/>
      <c r="AQ108" s="1"/>
    </row>
    <row r="109" spans="1:43" x14ac:dyDescent="0.25">
      <c r="A109" s="1">
        <f t="shared" si="34"/>
        <v>102</v>
      </c>
      <c r="L109" s="6">
        <f t="shared" si="35"/>
        <v>102</v>
      </c>
      <c r="M109" s="6">
        <v>1051.943</v>
      </c>
      <c r="O109" s="7">
        <f t="shared" si="36"/>
        <v>9.8039215686274508E-3</v>
      </c>
      <c r="P109" s="1">
        <v>213.0016</v>
      </c>
      <c r="AL109" s="1">
        <f t="shared" si="37"/>
        <v>6.9583942093202245</v>
      </c>
      <c r="AM109" s="1">
        <f t="shared" si="38"/>
        <v>92</v>
      </c>
      <c r="AN109" s="1"/>
      <c r="AQ109" s="1"/>
    </row>
    <row r="110" spans="1:43" x14ac:dyDescent="0.25">
      <c r="A110" s="1">
        <f t="shared" si="34"/>
        <v>103</v>
      </c>
      <c r="L110" s="6">
        <f t="shared" si="35"/>
        <v>103</v>
      </c>
      <c r="M110" s="6">
        <v>1104.0101999999999</v>
      </c>
      <c r="O110" s="7">
        <f t="shared" si="36"/>
        <v>9.7087378640776691E-3</v>
      </c>
      <c r="P110" s="1">
        <v>214.0712</v>
      </c>
      <c r="AL110" s="1">
        <f t="shared" si="37"/>
        <v>7.0067044659247948</v>
      </c>
      <c r="AM110" s="1">
        <f t="shared" si="38"/>
        <v>93</v>
      </c>
      <c r="AN110" s="1"/>
      <c r="AQ110" s="1"/>
    </row>
    <row r="111" spans="1:43" x14ac:dyDescent="0.25">
      <c r="A111" s="1">
        <f t="shared" si="34"/>
        <v>104</v>
      </c>
      <c r="L111" s="6">
        <f t="shared" si="35"/>
        <v>104</v>
      </c>
      <c r="M111" s="6">
        <v>1163.7842000000001</v>
      </c>
      <c r="O111" s="7">
        <f t="shared" si="36"/>
        <v>9.6153846153846159E-3</v>
      </c>
      <c r="P111" s="1">
        <v>214.19319999999999</v>
      </c>
      <c r="AL111" s="1">
        <f t="shared" si="37"/>
        <v>7.0594322159145673</v>
      </c>
      <c r="AM111" s="1">
        <f t="shared" si="38"/>
        <v>94</v>
      </c>
      <c r="AN111" s="1"/>
      <c r="AQ111" s="1"/>
    </row>
    <row r="112" spans="1:43" x14ac:dyDescent="0.25">
      <c r="A112" s="1">
        <f t="shared" si="34"/>
        <v>105</v>
      </c>
      <c r="L112" s="6">
        <f t="shared" si="35"/>
        <v>105</v>
      </c>
      <c r="M112" s="6">
        <v>1225.4896000000001</v>
      </c>
      <c r="O112" s="7">
        <f t="shared" si="36"/>
        <v>9.5238095238095247E-3</v>
      </c>
      <c r="P112" s="1">
        <v>215.3184</v>
      </c>
      <c r="AL112" s="1">
        <f t="shared" si="37"/>
        <v>7.1110957166000492</v>
      </c>
      <c r="AM112" s="1">
        <f t="shared" si="38"/>
        <v>95</v>
      </c>
      <c r="AN112" s="1"/>
      <c r="AQ112" s="1"/>
    </row>
    <row r="113" spans="1:43" x14ac:dyDescent="0.25">
      <c r="A113" s="1">
        <f t="shared" si="34"/>
        <v>106</v>
      </c>
      <c r="L113" s="6">
        <f t="shared" si="35"/>
        <v>106</v>
      </c>
      <c r="M113" s="6">
        <v>1165.9133999999999</v>
      </c>
      <c r="O113" s="7">
        <f t="shared" si="36"/>
        <v>9.433962264150943E-3</v>
      </c>
      <c r="P113" s="1">
        <v>216.1876</v>
      </c>
      <c r="AL113" s="1">
        <f t="shared" si="37"/>
        <v>7.061260093140203</v>
      </c>
      <c r="AM113" s="1">
        <f t="shared" si="38"/>
        <v>95</v>
      </c>
      <c r="AN113" s="1"/>
      <c r="AQ113" s="1"/>
    </row>
    <row r="114" spans="1:43" x14ac:dyDescent="0.25">
      <c r="A114" s="1">
        <f t="shared" si="34"/>
        <v>107</v>
      </c>
      <c r="L114" s="6">
        <f t="shared" si="35"/>
        <v>107</v>
      </c>
      <c r="M114" s="6">
        <v>1228.4916000000001</v>
      </c>
      <c r="O114" s="7">
        <f t="shared" si="36"/>
        <v>9.3457943925233638E-3</v>
      </c>
      <c r="P114" s="1">
        <v>217.1764</v>
      </c>
      <c r="AL114" s="1">
        <f t="shared" si="37"/>
        <v>7.1135423543310194</v>
      </c>
      <c r="AM114" s="1">
        <f t="shared" si="38"/>
        <v>96</v>
      </c>
      <c r="AN114" s="1"/>
      <c r="AQ114" s="1"/>
    </row>
    <row r="115" spans="1:43" x14ac:dyDescent="0.25">
      <c r="A115" s="1">
        <f t="shared" si="34"/>
        <v>108</v>
      </c>
      <c r="L115" s="6">
        <f t="shared" si="35"/>
        <v>108</v>
      </c>
      <c r="M115" s="6">
        <v>1287.6156000000001</v>
      </c>
      <c r="O115" s="7">
        <f t="shared" si="36"/>
        <v>9.2592592592592587E-3</v>
      </c>
      <c r="P115" s="1">
        <v>217.63159999999999</v>
      </c>
      <c r="AL115" s="1">
        <f t="shared" si="37"/>
        <v>7.1605474149150998</v>
      </c>
      <c r="AM115" s="1">
        <f t="shared" si="38"/>
        <v>97</v>
      </c>
      <c r="AN115" s="1"/>
      <c r="AQ115" s="1"/>
    </row>
    <row r="116" spans="1:43" x14ac:dyDescent="0.25">
      <c r="A116" s="1">
        <f t="shared" si="34"/>
        <v>109</v>
      </c>
      <c r="L116" s="6">
        <f t="shared" si="35"/>
        <v>109</v>
      </c>
      <c r="M116" s="6">
        <v>1353.3815999999999</v>
      </c>
      <c r="O116" s="7">
        <f t="shared" si="36"/>
        <v>9.1743119266055051E-3</v>
      </c>
      <c r="P116" s="1">
        <v>218.19319999999999</v>
      </c>
      <c r="AL116" s="1">
        <f t="shared" si="37"/>
        <v>7.210361628316317</v>
      </c>
      <c r="AM116" s="1">
        <f t="shared" si="38"/>
        <v>98</v>
      </c>
      <c r="AN116" s="1"/>
      <c r="AQ116" s="1"/>
    </row>
    <row r="117" spans="1:43" x14ac:dyDescent="0.25">
      <c r="A117" s="1">
        <f t="shared" si="34"/>
        <v>110</v>
      </c>
      <c r="L117" s="6">
        <f t="shared" si="35"/>
        <v>110</v>
      </c>
      <c r="M117" s="6">
        <v>1425.2428</v>
      </c>
      <c r="O117" s="7">
        <f t="shared" si="36"/>
        <v>9.0909090909090905E-3</v>
      </c>
      <c r="P117" s="1">
        <v>219.453</v>
      </c>
      <c r="AL117" s="1">
        <f t="shared" si="37"/>
        <v>7.2620974641536229</v>
      </c>
      <c r="AM117" s="1">
        <f t="shared" si="38"/>
        <v>99</v>
      </c>
      <c r="AN117" s="1"/>
      <c r="AQ117" s="1"/>
    </row>
    <row r="118" spans="1:43" x14ac:dyDescent="0.25">
      <c r="A118" s="1">
        <f t="shared" si="34"/>
        <v>111</v>
      </c>
      <c r="L118" s="6">
        <f t="shared" si="35"/>
        <v>111</v>
      </c>
      <c r="M118" s="6">
        <v>1486.5853999999999</v>
      </c>
      <c r="O118" s="7">
        <f t="shared" si="36"/>
        <v>9.0090090090090089E-3</v>
      </c>
      <c r="P118" s="1">
        <v>219.8948</v>
      </c>
      <c r="AL118" s="1">
        <f t="shared" si="37"/>
        <v>7.3042370911747572</v>
      </c>
      <c r="AM118" s="1">
        <f t="shared" si="38"/>
        <v>100</v>
      </c>
      <c r="AN118" s="1"/>
      <c r="AQ118" s="1"/>
    </row>
    <row r="119" spans="1:43" x14ac:dyDescent="0.25">
      <c r="A119" s="1">
        <f t="shared" si="34"/>
        <v>112</v>
      </c>
      <c r="L119" s="6">
        <f t="shared" si="35"/>
        <v>112</v>
      </c>
      <c r="M119" s="6">
        <v>1567.3032000000001</v>
      </c>
      <c r="O119" s="7">
        <f t="shared" si="36"/>
        <v>8.9285714285714281E-3</v>
      </c>
      <c r="P119" s="1">
        <v>219.91159999999999</v>
      </c>
      <c r="AL119" s="1">
        <f t="shared" si="37"/>
        <v>7.3571117143857503</v>
      </c>
      <c r="AM119" s="1">
        <f t="shared" si="38"/>
        <v>101</v>
      </c>
      <c r="AN119" s="1"/>
      <c r="AQ119" s="1"/>
    </row>
    <row r="120" spans="1:43" x14ac:dyDescent="0.25">
      <c r="A120" s="1">
        <f t="shared" si="34"/>
        <v>113</v>
      </c>
      <c r="L120" s="6">
        <f t="shared" si="35"/>
        <v>113</v>
      </c>
      <c r="M120" s="6">
        <v>1654.1880000000001</v>
      </c>
      <c r="O120" s="7">
        <f t="shared" si="36"/>
        <v>8.8495575221238937E-3</v>
      </c>
      <c r="P120" s="1">
        <v>221.29339999999999</v>
      </c>
      <c r="AL120" s="1">
        <f t="shared" si="37"/>
        <v>7.4110655329696149</v>
      </c>
      <c r="AM120" s="1">
        <f t="shared" si="38"/>
        <v>102</v>
      </c>
      <c r="AN120" s="1"/>
      <c r="AQ120" s="1"/>
    </row>
    <row r="121" spans="1:43" x14ac:dyDescent="0.25">
      <c r="A121" s="1">
        <f t="shared" si="34"/>
        <v>114</v>
      </c>
      <c r="L121" s="6">
        <f t="shared" si="35"/>
        <v>114</v>
      </c>
      <c r="M121" s="6">
        <v>1735.4762000000001</v>
      </c>
      <c r="O121" s="7">
        <f t="shared" si="36"/>
        <v>8.771929824561403E-3</v>
      </c>
      <c r="P121" s="1">
        <v>222.17359999999999</v>
      </c>
      <c r="AL121" s="1">
        <f t="shared" si="37"/>
        <v>7.4590371215806117</v>
      </c>
      <c r="AM121" s="1">
        <f t="shared" si="38"/>
        <v>103</v>
      </c>
      <c r="AN121" s="1"/>
      <c r="AQ121" s="1"/>
    </row>
    <row r="122" spans="1:43" x14ac:dyDescent="0.25">
      <c r="A122" s="1">
        <f t="shared" si="34"/>
        <v>115</v>
      </c>
      <c r="L122" s="6">
        <f t="shared" si="35"/>
        <v>115</v>
      </c>
      <c r="M122" s="6">
        <v>1828.855</v>
      </c>
      <c r="O122" s="7">
        <f t="shared" si="36"/>
        <v>8.6956521739130436E-3</v>
      </c>
      <c r="P122" s="1">
        <v>223.17959999999999</v>
      </c>
      <c r="AL122" s="1">
        <f t="shared" si="37"/>
        <v>7.5114453669540255</v>
      </c>
      <c r="AM122" s="1">
        <f t="shared" si="38"/>
        <v>104</v>
      </c>
      <c r="AN122" s="1"/>
      <c r="AQ122" s="1"/>
    </row>
    <row r="123" spans="1:43" x14ac:dyDescent="0.25">
      <c r="A123" s="1">
        <f t="shared" si="34"/>
        <v>116</v>
      </c>
      <c r="L123" s="6">
        <f t="shared" si="35"/>
        <v>116</v>
      </c>
      <c r="M123" s="6">
        <v>1740.4528</v>
      </c>
      <c r="O123" s="7">
        <f t="shared" si="36"/>
        <v>8.6206896551724137E-3</v>
      </c>
      <c r="P123" s="1">
        <v>224.1344</v>
      </c>
      <c r="AL123" s="1">
        <f t="shared" si="37"/>
        <v>7.4619005882397085</v>
      </c>
      <c r="AM123" s="1">
        <f t="shared" si="38"/>
        <v>104</v>
      </c>
      <c r="AN123" s="1"/>
      <c r="AQ123" s="1"/>
    </row>
    <row r="124" spans="1:43" x14ac:dyDescent="0.25">
      <c r="A124" s="1">
        <f t="shared" si="34"/>
        <v>117</v>
      </c>
      <c r="L124" s="6">
        <f t="shared" si="35"/>
        <v>117</v>
      </c>
      <c r="M124" s="6">
        <v>1832.5791999999999</v>
      </c>
      <c r="O124" s="7">
        <f t="shared" si="36"/>
        <v>8.5470085470085479E-3</v>
      </c>
      <c r="P124" s="1">
        <v>224.16200000000001</v>
      </c>
      <c r="AL124" s="1">
        <f t="shared" si="37"/>
        <v>7.5134796524721574</v>
      </c>
      <c r="AM124" s="1">
        <f t="shared" si="38"/>
        <v>105</v>
      </c>
      <c r="AN124" s="1"/>
      <c r="AQ124" s="1"/>
    </row>
    <row r="125" spans="1:43" x14ac:dyDescent="0.25">
      <c r="A125" s="1">
        <f t="shared" si="34"/>
        <v>118</v>
      </c>
      <c r="L125" s="6">
        <f t="shared" si="35"/>
        <v>118</v>
      </c>
      <c r="M125" s="6">
        <v>1929.7526</v>
      </c>
      <c r="O125" s="7">
        <f t="shared" si="36"/>
        <v>8.4745762711864406E-3</v>
      </c>
      <c r="P125" s="1">
        <v>226.2818</v>
      </c>
      <c r="AL125" s="1">
        <f t="shared" si="37"/>
        <v>7.5651470871538384</v>
      </c>
      <c r="AM125" s="1">
        <f t="shared" si="38"/>
        <v>106</v>
      </c>
      <c r="AN125" s="1"/>
      <c r="AQ125" s="1"/>
    </row>
    <row r="126" spans="1:43" x14ac:dyDescent="0.25">
      <c r="A126" s="1">
        <f t="shared" si="34"/>
        <v>119</v>
      </c>
      <c r="L126" s="6">
        <f t="shared" si="35"/>
        <v>119</v>
      </c>
      <c r="M126" s="6">
        <v>2029.1274000000001</v>
      </c>
      <c r="O126" s="7">
        <f t="shared" si="36"/>
        <v>8.4033613445378148E-3</v>
      </c>
      <c r="P126" s="1">
        <v>226.0684</v>
      </c>
      <c r="AL126" s="1">
        <f t="shared" si="37"/>
        <v>7.6153611274061364</v>
      </c>
      <c r="AM126" s="1">
        <f t="shared" si="38"/>
        <v>107</v>
      </c>
      <c r="AN126" s="1"/>
      <c r="AQ126" s="1"/>
    </row>
    <row r="127" spans="1:43" x14ac:dyDescent="0.25">
      <c r="A127" s="1">
        <f t="shared" si="34"/>
        <v>120</v>
      </c>
      <c r="L127" s="6">
        <f t="shared" si="35"/>
        <v>120</v>
      </c>
      <c r="M127" s="6">
        <v>2138.6253999999999</v>
      </c>
      <c r="O127" s="7">
        <f t="shared" si="36"/>
        <v>8.3333333333333332E-3</v>
      </c>
      <c r="P127" s="1">
        <v>226.6722</v>
      </c>
      <c r="AL127" s="1">
        <f t="shared" si="37"/>
        <v>7.6679185651808579</v>
      </c>
      <c r="AM127" s="1">
        <f t="shared" si="38"/>
        <v>108</v>
      </c>
      <c r="AN127" s="1"/>
      <c r="AQ127" s="1"/>
    </row>
    <row r="128" spans="1:43" x14ac:dyDescent="0.25">
      <c r="A128" s="1">
        <f t="shared" si="34"/>
        <v>121</v>
      </c>
      <c r="L128" s="6">
        <f t="shared" si="35"/>
        <v>121</v>
      </c>
      <c r="M128" s="6">
        <v>2229.3681999999999</v>
      </c>
      <c r="O128" s="7">
        <f t="shared" si="36"/>
        <v>8.2644628099173556E-3</v>
      </c>
      <c r="P128" s="1">
        <v>228.1182</v>
      </c>
      <c r="AL128" s="1">
        <f t="shared" si="37"/>
        <v>7.7094735059262778</v>
      </c>
      <c r="AM128" s="1">
        <f t="shared" si="38"/>
        <v>109</v>
      </c>
      <c r="AN128" s="1"/>
      <c r="AQ128" s="1"/>
    </row>
    <row r="129" spans="1:43" x14ac:dyDescent="0.25">
      <c r="A129" s="1">
        <f t="shared" si="34"/>
        <v>122</v>
      </c>
      <c r="L129" s="6">
        <f t="shared" si="35"/>
        <v>122</v>
      </c>
      <c r="M129" s="6">
        <v>2344.8444</v>
      </c>
      <c r="O129" s="7">
        <f t="shared" si="36"/>
        <v>8.1967213114754103E-3</v>
      </c>
      <c r="P129" s="1">
        <v>228.83580000000001</v>
      </c>
      <c r="AL129" s="1">
        <f t="shared" si="37"/>
        <v>7.759974324734296</v>
      </c>
      <c r="AM129" s="1">
        <f t="shared" si="38"/>
        <v>110</v>
      </c>
      <c r="AN129" s="1"/>
      <c r="AQ129" s="1"/>
    </row>
    <row r="130" spans="1:43" x14ac:dyDescent="0.25">
      <c r="A130" s="1">
        <f t="shared" si="34"/>
        <v>123</v>
      </c>
      <c r="L130" s="6">
        <f t="shared" si="35"/>
        <v>123</v>
      </c>
      <c r="M130" s="6">
        <v>2473.5776000000001</v>
      </c>
      <c r="O130" s="7">
        <f t="shared" si="36"/>
        <v>8.130081300813009E-3</v>
      </c>
      <c r="P130" s="1">
        <v>229.04040000000001</v>
      </c>
      <c r="AL130" s="1">
        <f t="shared" si="37"/>
        <v>7.813420802724675</v>
      </c>
      <c r="AM130" s="1">
        <f t="shared" si="38"/>
        <v>111</v>
      </c>
      <c r="AN130" s="1"/>
      <c r="AQ130" s="1"/>
    </row>
    <row r="131" spans="1:43" x14ac:dyDescent="0.25">
      <c r="A131" s="1">
        <f t="shared" si="34"/>
        <v>124</v>
      </c>
      <c r="L131" s="6">
        <f t="shared" si="35"/>
        <v>124</v>
      </c>
      <c r="M131" s="6">
        <v>2605.7964000000002</v>
      </c>
      <c r="O131" s="7">
        <f t="shared" si="36"/>
        <v>8.0645161290322578E-3</v>
      </c>
      <c r="P131" s="1">
        <v>230.3254</v>
      </c>
      <c r="AL131" s="1">
        <f t="shared" si="37"/>
        <v>7.8654936272343745</v>
      </c>
      <c r="AM131" s="1">
        <f t="shared" si="38"/>
        <v>112</v>
      </c>
      <c r="AN131" s="1"/>
      <c r="AQ131" s="1"/>
    </row>
    <row r="132" spans="1:43" x14ac:dyDescent="0.25">
      <c r="A132" s="1">
        <f t="shared" si="34"/>
        <v>125</v>
      </c>
      <c r="L132" s="6">
        <f t="shared" si="35"/>
        <v>125</v>
      </c>
      <c r="M132" s="6">
        <v>2748.3090000000002</v>
      </c>
      <c r="O132" s="7">
        <f t="shared" si="36"/>
        <v>8.0000000000000002E-3</v>
      </c>
      <c r="P132" s="1">
        <v>230.8914</v>
      </c>
      <c r="AL132" s="1">
        <f t="shared" si="37"/>
        <v>7.9187410924355754</v>
      </c>
      <c r="AM132" s="1">
        <f t="shared" si="38"/>
        <v>113</v>
      </c>
      <c r="AN132" s="1"/>
      <c r="AQ132" s="1"/>
    </row>
    <row r="133" spans="1:43" x14ac:dyDescent="0.25">
      <c r="A133" s="1">
        <f t="shared" si="34"/>
        <v>126</v>
      </c>
      <c r="L133" s="6">
        <f t="shared" si="35"/>
        <v>126</v>
      </c>
      <c r="M133" s="6">
        <v>2616.8314</v>
      </c>
      <c r="O133" s="7">
        <f t="shared" si="36"/>
        <v>7.9365079365079361E-3</v>
      </c>
      <c r="P133" s="1">
        <v>231.48820000000001</v>
      </c>
      <c r="AL133" s="1">
        <f t="shared" si="37"/>
        <v>7.869719475540748</v>
      </c>
      <c r="AM133" s="1">
        <f t="shared" si="38"/>
        <v>113</v>
      </c>
      <c r="AN133" s="1"/>
      <c r="AQ133" s="1"/>
    </row>
    <row r="134" spans="1:43" x14ac:dyDescent="0.25">
      <c r="A134" s="1">
        <f t="shared" si="34"/>
        <v>127</v>
      </c>
      <c r="L134" s="6">
        <f t="shared" si="35"/>
        <v>127</v>
      </c>
      <c r="M134" s="6">
        <v>2745.7802000000001</v>
      </c>
      <c r="O134" s="7">
        <f t="shared" si="36"/>
        <v>7.874015748031496E-3</v>
      </c>
      <c r="P134" s="1">
        <v>232.5</v>
      </c>
      <c r="AL134" s="1">
        <f t="shared" si="37"/>
        <v>7.9178205394243211</v>
      </c>
      <c r="AM134" s="1">
        <f t="shared" si="38"/>
        <v>114</v>
      </c>
      <c r="AN134" s="1"/>
      <c r="AQ134" s="1"/>
    </row>
    <row r="135" spans="1:43" x14ac:dyDescent="0.25">
      <c r="A135" s="1">
        <f t="shared" si="34"/>
        <v>128</v>
      </c>
      <c r="L135" s="7">
        <f t="shared" si="35"/>
        <v>128</v>
      </c>
      <c r="M135" s="7">
        <v>2897.4245999999998</v>
      </c>
      <c r="O135" s="7">
        <f t="shared" si="36"/>
        <v>7.8125E-3</v>
      </c>
      <c r="P135" s="1">
        <v>233.053</v>
      </c>
      <c r="AL135" s="1">
        <f t="shared" si="37"/>
        <v>7.9715775524421852</v>
      </c>
      <c r="AM135" s="1">
        <f t="shared" si="38"/>
        <v>115</v>
      </c>
      <c r="AN135" s="1"/>
      <c r="AQ135" s="1"/>
    </row>
  </sheetData>
  <mergeCells count="32">
    <mergeCell ref="R5:U6"/>
    <mergeCell ref="C1:D1"/>
    <mergeCell ref="F1:G1"/>
    <mergeCell ref="I1:J1"/>
    <mergeCell ref="L1:M1"/>
    <mergeCell ref="O1:P1"/>
    <mergeCell ref="O2:P2"/>
    <mergeCell ref="O3:P3"/>
    <mergeCell ref="O4:P4"/>
    <mergeCell ref="O5:P5"/>
    <mergeCell ref="O6:P6"/>
    <mergeCell ref="L2:M2"/>
    <mergeCell ref="L3:M3"/>
    <mergeCell ref="L4:M4"/>
    <mergeCell ref="L5:M5"/>
    <mergeCell ref="I6:J6"/>
    <mergeCell ref="AQ3:AQ7"/>
    <mergeCell ref="C6:D6"/>
    <mergeCell ref="L6:M6"/>
    <mergeCell ref="C5:D5"/>
    <mergeCell ref="C2:D2"/>
    <mergeCell ref="C3:D3"/>
    <mergeCell ref="C4:D4"/>
    <mergeCell ref="I2:J2"/>
    <mergeCell ref="I3:J3"/>
    <mergeCell ref="I4:J4"/>
    <mergeCell ref="F2:G2"/>
    <mergeCell ref="F3:G3"/>
    <mergeCell ref="F4:G4"/>
    <mergeCell ref="F5:G5"/>
    <mergeCell ref="I5:J5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2016-04-05T21:49:50Z</dcterms:modified>
</cp:coreProperties>
</file>