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sohnr\Google Drive\ECE 411 Team 10\Design\"/>
    </mc:Choice>
  </mc:AlternateContent>
  <xr:revisionPtr revIDLastSave="0" documentId="13_ncr:1_{D60A9DF3-9117-4F23-B061-E5E0989F1E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illOfMaterials" sheetId="2" r:id="rId1"/>
    <sheet name="Revisions" sheetId="3" r:id="rId2"/>
  </sheets>
  <definedNames>
    <definedName name="_xlnm._FilterDatabase" localSheetId="0" hidden="1">BillOfMaterials!$A$10:$J$10</definedName>
    <definedName name="_xlnm.Print_Area" localSheetId="0">BillOfMaterials!$A$1:$M$23</definedName>
    <definedName name="_xlnm.Print_Titles" localSheetId="0">BillOfMaterials!$10:$10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2" l="1"/>
  <c r="M11" i="2" l="1"/>
  <c r="M12" i="2"/>
  <c r="M13" i="2"/>
  <c r="M14" i="2"/>
  <c r="M15" i="2"/>
  <c r="M16" i="2"/>
  <c r="M17" i="2"/>
  <c r="M18" i="2"/>
  <c r="M19" i="2"/>
  <c r="M20" i="2"/>
  <c r="M21" i="2"/>
  <c r="H23" i="2"/>
  <c r="C7" i="2" s="1"/>
  <c r="M23" i="2" l="1"/>
  <c r="C8" i="2" s="1"/>
</calcChain>
</file>

<file path=xl/sharedStrings.xml><?xml version="1.0" encoding="utf-8"?>
<sst xmlns="http://schemas.openxmlformats.org/spreadsheetml/2006/main" count="124" uniqueCount="83">
  <si>
    <t>[42]</t>
  </si>
  <si>
    <t>Unit Cost</t>
  </si>
  <si>
    <t>Part Name</t>
  </si>
  <si>
    <t>Part #</t>
  </si>
  <si>
    <t>Picture</t>
  </si>
  <si>
    <t>Total</t>
  </si>
  <si>
    <t>Cost</t>
  </si>
  <si>
    <t>Qty</t>
  </si>
  <si>
    <t>Units</t>
  </si>
  <si>
    <t>Supplier</t>
  </si>
  <si>
    <t>Approval Date</t>
  </si>
  <si>
    <t>Revision Summary</t>
  </si>
  <si>
    <t>Revision History</t>
  </si>
  <si>
    <t>Assembly Number :</t>
  </si>
  <si>
    <t>Assembly Name :</t>
  </si>
  <si>
    <t>Total Cost :</t>
  </si>
  <si>
    <t>Approval Date :</t>
  </si>
  <si>
    <t>Assembly Revision :</t>
  </si>
  <si>
    <t>Revision</t>
  </si>
  <si>
    <t>Part Count :</t>
  </si>
  <si>
    <t>Description</t>
  </si>
  <si>
    <t>Hide and Seek Box</t>
  </si>
  <si>
    <t>Prototype Assembly</t>
  </si>
  <si>
    <t>Package</t>
  </si>
  <si>
    <t>Panasonic D</t>
  </si>
  <si>
    <t>C0805</t>
  </si>
  <si>
    <t>16MHz Resonator</t>
  </si>
  <si>
    <t>CSTCE16M0V53</t>
  </si>
  <si>
    <t>Power Jack</t>
  </si>
  <si>
    <t>R0805</t>
  </si>
  <si>
    <t>DIL28-3</t>
  </si>
  <si>
    <t>SMB</t>
  </si>
  <si>
    <t>SOT223</t>
  </si>
  <si>
    <t>5V Regulator - NPC1117ST50T3G</t>
  </si>
  <si>
    <t>Link</t>
  </si>
  <si>
    <t>Pieces</t>
  </si>
  <si>
    <t>47u Electrolytic Capacitor</t>
  </si>
  <si>
    <t>EEE-TC1V470P</t>
  </si>
  <si>
    <t>Manufacturer</t>
  </si>
  <si>
    <t>Distributor</t>
  </si>
  <si>
    <t>Mouser</t>
  </si>
  <si>
    <t>Panasonic</t>
  </si>
  <si>
    <t>Kemet</t>
  </si>
  <si>
    <t>C0805X104K5RAC3316</t>
  </si>
  <si>
    <t>100n Ceramic Capacitor</t>
  </si>
  <si>
    <t>SMD 10K-Ohm Thick Film Resistor</t>
  </si>
  <si>
    <t>WCR0805-10KFI</t>
  </si>
  <si>
    <t>Welwyn Components/ TT Electronics</t>
  </si>
  <si>
    <t>SMD 1M-Ohm Thick Film Resistor</t>
  </si>
  <si>
    <t>CR0805-FX-1004ELF</t>
  </si>
  <si>
    <t>Bourns</t>
  </si>
  <si>
    <t>Texas Instruments</t>
  </si>
  <si>
    <t>UA78M05IDCYR</t>
  </si>
  <si>
    <t>P6SMB39CA-Q</t>
  </si>
  <si>
    <t>TVS Diode 600W</t>
  </si>
  <si>
    <t>Header Pins</t>
  </si>
  <si>
    <t>Altech</t>
  </si>
  <si>
    <t>ATMEGA328P-PU</t>
  </si>
  <si>
    <t>8-Bit Microcontroller</t>
  </si>
  <si>
    <t>Microchip Technology/ Atmel</t>
  </si>
  <si>
    <t>CSTCE16M0V53A-R0</t>
  </si>
  <si>
    <t>Murata Electronics</t>
  </si>
  <si>
    <t>element14</t>
  </si>
  <si>
    <t>PRT-10811</t>
  </si>
  <si>
    <t>Barrel Jack</t>
  </si>
  <si>
    <t>SparkFun</t>
  </si>
  <si>
    <t>Keyestudio</t>
  </si>
  <si>
    <t>Amazon</t>
  </si>
  <si>
    <t>N/A</t>
  </si>
  <si>
    <t>I2C 8x8 LED Matrix</t>
  </si>
  <si>
    <t>HT16K33</t>
  </si>
  <si>
    <t>B07R452F6J</t>
  </si>
  <si>
    <t>Microphone Sensor</t>
  </si>
  <si>
    <t>Devmo</t>
  </si>
  <si>
    <t>C2, C6</t>
  </si>
  <si>
    <t>C1, C3</t>
  </si>
  <si>
    <t>R1</t>
  </si>
  <si>
    <t>R2</t>
  </si>
  <si>
    <t>U1</t>
  </si>
  <si>
    <t>D1</t>
  </si>
  <si>
    <t>U4</t>
  </si>
  <si>
    <t>X1</t>
  </si>
  <si>
    <t>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</si>
</sst>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d\-mmm\-yy;@"/>
    <numFmt numFmtId="167" formatCode="[$-409]dd\-mmm\-yy;@"/>
  </numFmts>
  <fonts count="16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sz val="22"/>
      <color theme="4" tint="-0.249977111117893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8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44" fontId="6" fillId="0" borderId="0" xfId="1" applyFont="1" applyAlignment="1">
      <alignment vertical="top"/>
    </xf>
    <xf numFmtId="164" fontId="6" fillId="4" borderId="0" xfId="0" applyNumberFormat="1" applyFont="1" applyFill="1" applyAlignment="1">
      <alignment horizontal="center" vertical="top"/>
    </xf>
    <xf numFmtId="164" fontId="6" fillId="4" borderId="0" xfId="0" applyNumberFormat="1" applyFont="1" applyFill="1" applyAlignment="1">
      <alignment horizontal="center"/>
    </xf>
    <xf numFmtId="0" fontId="6" fillId="0" borderId="0" xfId="0" applyFont="1" applyAlignment="1">
      <alignment vertical="top" wrapText="1"/>
    </xf>
    <xf numFmtId="44" fontId="6" fillId="0" borderId="0" xfId="0" applyNumberFormat="1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166" fontId="9" fillId="2" borderId="1" xfId="0" applyNumberFormat="1" applyFont="1" applyFill="1" applyBorder="1" applyAlignment="1">
      <alignment horizontal="center" vertical="top" wrapText="1"/>
    </xf>
    <xf numFmtId="166" fontId="9" fillId="0" borderId="3" xfId="0" applyNumberFormat="1" applyFont="1" applyBorder="1" applyAlignment="1">
      <alignment horizontal="center" vertical="top" wrapText="1"/>
    </xf>
    <xf numFmtId="0" fontId="10" fillId="0" borderId="0" xfId="0" applyFont="1"/>
    <xf numFmtId="0" fontId="9" fillId="2" borderId="1" xfId="0" applyFont="1" applyFill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/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4" xfId="0" applyFont="1" applyBorder="1" applyAlignment="1">
      <alignment horizontal="right"/>
    </xf>
    <xf numFmtId="0" fontId="14" fillId="0" borderId="4" xfId="0" applyFont="1" applyBorder="1" applyAlignment="1">
      <alignment horizontal="left"/>
    </xf>
    <xf numFmtId="0" fontId="13" fillId="0" borderId="5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167" fontId="14" fillId="0" borderId="5" xfId="0" applyNumberFormat="1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3" fillId="0" borderId="6" xfId="0" applyFont="1" applyBorder="1" applyAlignment="1">
      <alignment horizontal="right"/>
    </xf>
    <xf numFmtId="165" fontId="14" fillId="0" borderId="6" xfId="0" applyNumberFormat="1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/>
    </xf>
    <xf numFmtId="167" fontId="14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3" fillId="0" borderId="0" xfId="2" applyAlignment="1" applyProtection="1">
      <alignment vertical="top" wrapText="1"/>
    </xf>
  </cellXfs>
  <cellStyles count="3">
    <cellStyle name="Currency" xfId="1" builtinId="4"/>
    <cellStyle name="Hyperlink" xfId="2" builtinId="8"/>
    <cellStyle name="Normal" xfId="0" builtinId="0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269131</xdr:colOff>
      <xdr:row>11</xdr:row>
      <xdr:rowOff>25940</xdr:rowOff>
    </xdr:from>
    <xdr:to>
      <xdr:col>9</xdr:col>
      <xdr:colOff>531779</xdr:colOff>
      <xdr:row>11</xdr:row>
      <xdr:rowOff>361881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EA2FA0-163F-48BA-97F4-7EE2545DFC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13" t="28717" r="40478" b="25350"/>
        <a:stretch/>
      </xdr:blipFill>
      <xdr:spPr>
        <a:xfrm>
          <a:off x="7256833" y="2516221"/>
          <a:ext cx="262648" cy="335941"/>
        </a:xfrm>
        <a:prstGeom prst="rect">
          <a:avLst/>
        </a:prstGeom>
      </xdr:spPr>
    </xdr:pic>
    <xdr:clientData/>
  </xdr:twoCellAnchor>
  <xdr:twoCellAnchor editAs="oneCell">
    <xdr:from>
      <xdr:col>9</xdr:col>
      <xdr:colOff>159025</xdr:colOff>
      <xdr:row>10</xdr:row>
      <xdr:rowOff>39757</xdr:rowOff>
    </xdr:from>
    <xdr:to>
      <xdr:col>9</xdr:col>
      <xdr:colOff>609600</xdr:colOff>
      <xdr:row>10</xdr:row>
      <xdr:rowOff>355832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6FBF6F-1312-4E34-9F55-CAB0215E9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7355" y="2160105"/>
          <a:ext cx="450575" cy="316075"/>
        </a:xfrm>
        <a:prstGeom prst="rect">
          <a:avLst/>
        </a:prstGeom>
      </xdr:spPr>
    </xdr:pic>
    <xdr:clientData/>
  </xdr:twoCellAnchor>
  <xdr:twoCellAnchor editAs="oneCell">
    <xdr:from>
      <xdr:col>9</xdr:col>
      <xdr:colOff>178906</xdr:colOff>
      <xdr:row>12</xdr:row>
      <xdr:rowOff>26505</xdr:rowOff>
    </xdr:from>
    <xdr:to>
      <xdr:col>9</xdr:col>
      <xdr:colOff>629480</xdr:colOff>
      <xdr:row>12</xdr:row>
      <xdr:rowOff>356453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A6AE7A-2BD2-4357-B724-EF3C1AC7E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610" y="2915479"/>
          <a:ext cx="450574" cy="329948"/>
        </a:xfrm>
        <a:prstGeom prst="rect">
          <a:avLst/>
        </a:prstGeom>
      </xdr:spPr>
    </xdr:pic>
    <xdr:clientData/>
  </xdr:twoCellAnchor>
  <xdr:twoCellAnchor editAs="oneCell">
    <xdr:from>
      <xdr:col>9</xdr:col>
      <xdr:colOff>220980</xdr:colOff>
      <xdr:row>13</xdr:row>
      <xdr:rowOff>30480</xdr:rowOff>
    </xdr:from>
    <xdr:to>
      <xdr:col>9</xdr:col>
      <xdr:colOff>617220</xdr:colOff>
      <xdr:row>13</xdr:row>
      <xdr:rowOff>345812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D9D43DB-6593-4BD6-AE81-4BA46DDA5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3276600"/>
          <a:ext cx="396240" cy="315332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14</xdr:row>
      <xdr:rowOff>7620</xdr:rowOff>
    </xdr:from>
    <xdr:to>
      <xdr:col>9</xdr:col>
      <xdr:colOff>685800</xdr:colOff>
      <xdr:row>14</xdr:row>
      <xdr:rowOff>367665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0990454-5BAC-4504-A6BD-983C74710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3560" y="3634740"/>
          <a:ext cx="480060" cy="360045"/>
        </a:xfrm>
        <a:prstGeom prst="rect">
          <a:avLst/>
        </a:prstGeom>
      </xdr:spPr>
    </xdr:pic>
    <xdr:clientData/>
  </xdr:twoCellAnchor>
  <xdr:twoCellAnchor editAs="oneCell">
    <xdr:from>
      <xdr:col>9</xdr:col>
      <xdr:colOff>274321</xdr:colOff>
      <xdr:row>15</xdr:row>
      <xdr:rowOff>30480</xdr:rowOff>
    </xdr:from>
    <xdr:to>
      <xdr:col>9</xdr:col>
      <xdr:colOff>662941</xdr:colOff>
      <xdr:row>15</xdr:row>
      <xdr:rowOff>348841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3DA3AFE-CB25-4381-AC43-5EEBD8235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1" y="4038600"/>
          <a:ext cx="388620" cy="318361"/>
        </a:xfrm>
        <a:prstGeom prst="rect">
          <a:avLst/>
        </a:prstGeom>
      </xdr:spPr>
    </xdr:pic>
    <xdr:clientData/>
  </xdr:twoCellAnchor>
  <xdr:twoCellAnchor editAs="oneCell">
    <xdr:from>
      <xdr:col>9</xdr:col>
      <xdr:colOff>91441</xdr:colOff>
      <xdr:row>16</xdr:row>
      <xdr:rowOff>45720</xdr:rowOff>
    </xdr:from>
    <xdr:to>
      <xdr:col>9</xdr:col>
      <xdr:colOff>746761</xdr:colOff>
      <xdr:row>16</xdr:row>
      <xdr:rowOff>333080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E63060-E30A-4FEE-9DDD-80983931D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7321" y="4434840"/>
          <a:ext cx="655320" cy="28736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205741</xdr:colOff>
      <xdr:row>17</xdr:row>
      <xdr:rowOff>60960</xdr:rowOff>
    </xdr:from>
    <xdr:to>
      <xdr:col>9</xdr:col>
      <xdr:colOff>640081</xdr:colOff>
      <xdr:row>17</xdr:row>
      <xdr:rowOff>335036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71CD56-9A63-4D2C-98D2-15B4DF5A6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1621" y="4831080"/>
          <a:ext cx="434340" cy="274076"/>
        </a:xfrm>
        <a:prstGeom prst="rect">
          <a:avLst/>
        </a:prstGeom>
      </xdr:spPr>
    </xdr:pic>
    <xdr:clientData/>
  </xdr:twoCellAnchor>
  <xdr:twoCellAnchor editAs="oneCell">
    <xdr:from>
      <xdr:col>9</xdr:col>
      <xdr:colOff>236220</xdr:colOff>
      <xdr:row>18</xdr:row>
      <xdr:rowOff>30480</xdr:rowOff>
    </xdr:from>
    <xdr:to>
      <xdr:col>9</xdr:col>
      <xdr:colOff>617220</xdr:colOff>
      <xdr:row>18</xdr:row>
      <xdr:rowOff>343675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309364D-C726-4923-A9A5-6460613C5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5181600"/>
          <a:ext cx="381000" cy="313195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228601</xdr:colOff>
      <xdr:row>19</xdr:row>
      <xdr:rowOff>38100</xdr:rowOff>
    </xdr:from>
    <xdr:to>
      <xdr:col>9</xdr:col>
      <xdr:colOff>655321</xdr:colOff>
      <xdr:row>19</xdr:row>
      <xdr:rowOff>358743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EE0B4-BD92-4343-AB0C-2005C8D06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4481" y="5570220"/>
          <a:ext cx="426720" cy="320643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20</xdr:row>
      <xdr:rowOff>30480</xdr:rowOff>
    </xdr:from>
    <xdr:to>
      <xdr:col>9</xdr:col>
      <xdr:colOff>679546</xdr:colOff>
      <xdr:row>20</xdr:row>
      <xdr:rowOff>365760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07AE27-3FEC-433B-8D3F-690FD0E1A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5943600"/>
          <a:ext cx="527146" cy="335280"/>
        </a:xfrm>
        <a:prstGeom prst="rect">
          <a:avLst/>
        </a:prstGeom>
      </xdr:spPr>
    </xdr:pic>
    <xdr:clientData/>
  </xdr:twoCellAnchor>
  <xdr:twoCellAnchor editAs="oneCell">
    <xdr:from>
      <xdr:col>9</xdr:col>
      <xdr:colOff>167641</xdr:colOff>
      <xdr:row>21</xdr:row>
      <xdr:rowOff>15240</xdr:rowOff>
    </xdr:from>
    <xdr:to>
      <xdr:col>9</xdr:col>
      <xdr:colOff>662941</xdr:colOff>
      <xdr:row>21</xdr:row>
      <xdr:rowOff>364139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6F4AFAD-D930-4116-8759-8306C9EEB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3521" y="6309360"/>
          <a:ext cx="495300" cy="3488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M23" totalsRowCount="1" headerRowDxfId="36" dataDxfId="35" tableBorderDxfId="34">
  <tableColumns count="13">
    <tableColumn id="2" xr3:uid="{00000000-0010-0000-0000-000002000000}" name="Part #" dataDxfId="33" totalsRowDxfId="12"/>
    <tableColumn id="1" xr3:uid="{00000000-0010-0000-0000-000001000000}" name="Part Name" totalsRowLabel="Total" dataDxfId="32" totalsRowDxfId="11"/>
    <tableColumn id="10" xr3:uid="{00000000-0010-0000-0000-00000A000000}" name="Description" dataDxfId="31" totalsRowDxfId="10"/>
    <tableColumn id="9" xr3:uid="{599540B9-D43F-4F4E-A7DB-A141F7213D0F}" name="Package" dataDxfId="30" totalsRowDxfId="9"/>
    <tableColumn id="13" xr3:uid="{2E05BAA4-CBBD-402C-AE49-BAC23D63FE46}" name="Manufacturer" dataDxfId="29" totalsRowDxfId="8"/>
    <tableColumn id="14" xr3:uid="{38903BBD-283D-47FA-B769-6E3E5C0B1F3F}" name="Distributor" dataDxfId="28" totalsRowDxfId="7"/>
    <tableColumn id="11" xr3:uid="{28A45E2E-9FCC-4133-A682-AD84FBDF6542}" name="Link" dataDxfId="27" totalsRowDxfId="6"/>
    <tableColumn id="5" xr3:uid="{00000000-0010-0000-0000-000005000000}" name="Qty" totalsRowFunction="sum" dataDxfId="26" totalsRowDxfId="5"/>
    <tableColumn id="7" xr3:uid="{00000000-0010-0000-0000-000007000000}" name="Units" dataDxfId="25" totalsRowDxfId="4"/>
    <tableColumn id="12" xr3:uid="{00000000-0010-0000-0000-00000C000000}" name="Picture" dataDxfId="24" totalsRowDxfId="3"/>
    <tableColumn id="8" xr3:uid="{00000000-0010-0000-0000-000008000000}" name="Supplier" dataDxfId="23" totalsRowDxfId="2"/>
    <tableColumn id="6" xr3:uid="{00000000-0010-0000-0000-000006000000}" name="Unit Cost" dataDxfId="22" totalsRowDxfId="1" dataCellStyle="Currency"/>
    <tableColumn id="3" xr3:uid="{00000000-0010-0000-0000-000003000000}" name="Cost" totalsRowFunction="sum" dataDxfId="21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20" dataDxfId="18" headerRowBorderDxfId="19" tableBorderDxfId="17" totalsRowBorderDxfId="16">
  <tableColumns count="3">
    <tableColumn id="1" xr3:uid="{00000000-0010-0000-0100-000001000000}" name="Revision" dataDxfId="15"/>
    <tableColumn id="2" xr3:uid="{00000000-0010-0000-0100-000002000000}" name="Revision Summary" dataDxfId="14"/>
    <tableColumn id="3" xr3:uid="{00000000-0010-0000-0100-000003000000}" name="Approval Dat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Altech/30359?qs=sGAEpiMZZMvlX3nhDDO4AIfTU6hrQT%252BR3fuLQkLz50E%3D" TargetMode="External"/><Relationship Id="rId13" Type="http://schemas.openxmlformats.org/officeDocument/2006/relationships/hyperlink" Target="https://www.amazon.com/KEYESTUDIO-Matrix-HT16K33-Arduino-Raspberry/dp/B0179AGI9K/ref=pd_ybh_a_2?_encoding=UTF8&amp;psc=1&amp;refRID=91H644B8SVFNHQG4EJ67" TargetMode="External"/><Relationship Id="rId3" Type="http://schemas.openxmlformats.org/officeDocument/2006/relationships/hyperlink" Target="https://www.mouser.com/ProductDetail/KEMET/C0805X104K5RAC3316?qs=sGAEpiMZZMukHu%252BjC5l7YUdXsWv9uyAxeaYzg%252BUXI%252BU%3D" TargetMode="External"/><Relationship Id="rId7" Type="http://schemas.openxmlformats.org/officeDocument/2006/relationships/hyperlink" Target="https://www.mouser.com/ProductDetail/Bourns/P6SMB39CA-Q?qs=sGAEpiMZZMsG1k5vdNM%2Fcxp5H9H8GAx3uYMu3RhU6gc%3D" TargetMode="External"/><Relationship Id="rId12" Type="http://schemas.openxmlformats.org/officeDocument/2006/relationships/hyperlink" Target="https://www.amazon.com/gp/product/B07R452F6J/ref=ppx_yo_dt_b_asin_title_o04_s01?ie=UTF8&amp;psc=1" TargetMode="External"/><Relationship Id="rId2" Type="http://schemas.openxmlformats.org/officeDocument/2006/relationships/hyperlink" Target="https://www.mouser.com/ProductDetail/Panasonic/EEE-TC1V470P?qs=%2Fha2pyFadugMaF91SplHeu3vvQ00GT6ZSDu6wK89QCqvPOO%2F7oaNyw%3D%3D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hyperlink" Target="https://www.mouser.com/ProductDetail/Texas-Instruments/UA78M05IDCYR?qs=sGAEpiMZZMutXGli8Ay4kGpK8%2FmtMzDuwyJAGjkck94%3D" TargetMode="External"/><Relationship Id="rId11" Type="http://schemas.openxmlformats.org/officeDocument/2006/relationships/hyperlink" Target="https://www.mouser.com/ProductDetail/SparkFun/PRT-10811?qs=sGAEpiMZZMuWWq7rhECaKbpqfLbK2%2Fe8Rd1Hl4mm83I%3D" TargetMode="External"/><Relationship Id="rId5" Type="http://schemas.openxmlformats.org/officeDocument/2006/relationships/hyperlink" Target="https://www.mouser.com/ProductDetail/Bourns/CR0805-FX-1004ELF?qs=sGAEpiMZZMukHu%252BjC5l7YVcPbNgcGbFVqhZKkgudZO0%3D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sg.element14.com/murata/cstce16m0v53-r0/resonator-smd-16mhz/dp/1401454?CMP=GRHB-OCTOPART" TargetMode="External"/><Relationship Id="rId4" Type="http://schemas.openxmlformats.org/officeDocument/2006/relationships/hyperlink" Target="https://www.mouser.com/ProductDetail/Welwyn-Components-TT-Electronics/WCR0805-10KFI?qs=sGAEpiMZZMukHu%252BjC5l7Yfjv5mSeZ1NEcGTyzCYzcrY%3D" TargetMode="External"/><Relationship Id="rId9" Type="http://schemas.openxmlformats.org/officeDocument/2006/relationships/hyperlink" Target="https://www.mouser.com/ProductDetail/Microchip-Technology-Atmel/ATMEGA328P-PU?qs=%2Fha2pyFadujcrAcowhVCzj0vtgCenYitTBfrdeSNJnmn1EI7EVhhFw%3D%3D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showGridLines="0" tabSelected="1" zoomScale="90" zoomScaleNormal="90" workbookViewId="0">
      <selection activeCell="C40" sqref="C40"/>
    </sheetView>
  </sheetViews>
  <sheetFormatPr defaultColWidth="9" defaultRowHeight="15" x14ac:dyDescent="0.35"/>
  <cols>
    <col min="1" max="1" width="18.69921875" customWidth="1"/>
    <col min="2" max="2" width="10.59765625" style="2" customWidth="1"/>
    <col min="3" max="3" width="25.3984375" style="2" customWidth="1"/>
    <col min="4" max="4" width="12.59765625" style="2" customWidth="1"/>
    <col min="5" max="5" width="17.8984375" style="2" customWidth="1"/>
    <col min="6" max="6" width="11.296875" style="2" customWidth="1"/>
    <col min="7" max="7" width="6.296875" style="2" customWidth="1"/>
    <col min="8" max="8" width="8.19921875" customWidth="1"/>
    <col min="9" max="9" width="6.3984375" customWidth="1"/>
    <col min="10" max="10" width="10.09765625" customWidth="1"/>
    <col min="11" max="11" width="13.5" hidden="1" customWidth="1"/>
    <col min="12" max="12" width="8.69921875" customWidth="1"/>
    <col min="13" max="13" width="8.59765625" style="2" customWidth="1"/>
    <col min="14" max="16384" width="9" style="2"/>
  </cols>
  <sheetData>
    <row r="1" spans="1:13" ht="27" customHeight="1" x14ac:dyDescent="0.35">
      <c r="A1" s="36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5" customHeight="1" x14ac:dyDescent="0.35">
      <c r="A2" s="2"/>
      <c r="H2" s="2"/>
      <c r="I2" s="2"/>
      <c r="J2" s="2"/>
      <c r="K2" s="2"/>
      <c r="L2" s="2"/>
    </row>
    <row r="3" spans="1:13" x14ac:dyDescent="0.35">
      <c r="A3" s="2"/>
      <c r="B3" s="28" t="s">
        <v>14</v>
      </c>
      <c r="C3" s="29" t="s">
        <v>22</v>
      </c>
      <c r="D3" s="37"/>
      <c r="E3" s="37"/>
      <c r="F3" s="37"/>
      <c r="G3" s="37"/>
      <c r="H3" s="2"/>
      <c r="I3" s="2"/>
      <c r="J3" s="4" t="s">
        <v>0</v>
      </c>
      <c r="K3" s="4"/>
      <c r="L3" s="2"/>
    </row>
    <row r="4" spans="1:13" x14ac:dyDescent="0.35">
      <c r="A4" s="2"/>
      <c r="B4" s="30" t="s">
        <v>13</v>
      </c>
      <c r="C4" s="31">
        <v>1</v>
      </c>
      <c r="D4" s="37"/>
      <c r="E4" s="37"/>
      <c r="F4" s="37"/>
      <c r="G4" s="37"/>
      <c r="I4" s="2"/>
      <c r="J4" s="2"/>
      <c r="K4" s="2"/>
      <c r="L4" s="2"/>
    </row>
    <row r="5" spans="1:13" x14ac:dyDescent="0.35">
      <c r="A5" s="2"/>
      <c r="B5" s="30" t="s">
        <v>17</v>
      </c>
      <c r="C5" s="31">
        <v>1</v>
      </c>
      <c r="D5" s="37"/>
      <c r="E5" s="37"/>
      <c r="F5" s="37"/>
      <c r="G5" s="37"/>
      <c r="I5" s="2"/>
      <c r="J5" s="2"/>
      <c r="K5" s="2"/>
      <c r="L5" s="2"/>
    </row>
    <row r="6" spans="1:13" x14ac:dyDescent="0.35">
      <c r="A6" s="2"/>
      <c r="B6" s="30" t="s">
        <v>16</v>
      </c>
      <c r="C6" s="32">
        <v>43782</v>
      </c>
      <c r="D6" s="38"/>
      <c r="E6" s="38"/>
      <c r="F6" s="38"/>
      <c r="G6" s="38"/>
      <c r="H6" s="1"/>
      <c r="I6" s="1"/>
      <c r="J6" s="2"/>
      <c r="K6" s="2"/>
      <c r="L6" s="1"/>
      <c r="M6" s="1"/>
    </row>
    <row r="7" spans="1:13" x14ac:dyDescent="0.35">
      <c r="A7" s="2"/>
      <c r="B7" s="30" t="s">
        <v>19</v>
      </c>
      <c r="C7" s="33">
        <f>Table1[[#Totals],[Qty]]</f>
        <v>15</v>
      </c>
      <c r="D7" s="39"/>
      <c r="E7" s="39"/>
      <c r="F7" s="39"/>
      <c r="G7" s="39"/>
      <c r="H7" s="1"/>
      <c r="I7" s="1"/>
      <c r="J7" s="2"/>
      <c r="K7" s="2"/>
      <c r="L7" s="1"/>
      <c r="M7" s="1"/>
    </row>
    <row r="8" spans="1:13" x14ac:dyDescent="0.35">
      <c r="A8" s="2"/>
      <c r="B8" s="34" t="s">
        <v>15</v>
      </c>
      <c r="C8" s="35">
        <f>Table1[[#Totals],[Cost]]</f>
        <v>16.34</v>
      </c>
      <c r="D8" s="40"/>
      <c r="E8" s="40"/>
      <c r="F8" s="40"/>
      <c r="G8" s="40"/>
      <c r="H8" s="1"/>
      <c r="I8" s="1"/>
      <c r="J8" s="2"/>
      <c r="K8" s="2"/>
      <c r="L8" s="1"/>
      <c r="M8" s="1"/>
    </row>
    <row r="9" spans="1:13" ht="14.4" x14ac:dyDescent="0.35">
      <c r="A9" s="2"/>
      <c r="H9" s="1"/>
      <c r="I9" s="1"/>
      <c r="J9" s="2"/>
      <c r="K9" s="2"/>
      <c r="L9" s="1"/>
      <c r="M9" s="1"/>
    </row>
    <row r="10" spans="1:13" ht="19.5" customHeight="1" x14ac:dyDescent="0.35">
      <c r="A10" s="13" t="s">
        <v>3</v>
      </c>
      <c r="B10" s="13" t="s">
        <v>2</v>
      </c>
      <c r="C10" s="13" t="s">
        <v>20</v>
      </c>
      <c r="D10" s="13" t="s">
        <v>23</v>
      </c>
      <c r="E10" s="13" t="s">
        <v>38</v>
      </c>
      <c r="F10" s="13" t="s">
        <v>39</v>
      </c>
      <c r="G10" s="13" t="s">
        <v>34</v>
      </c>
      <c r="H10" s="5" t="s">
        <v>7</v>
      </c>
      <c r="I10" s="5" t="s">
        <v>8</v>
      </c>
      <c r="J10" s="5" t="s">
        <v>4</v>
      </c>
      <c r="K10" s="5" t="s">
        <v>9</v>
      </c>
      <c r="L10" s="5" t="s">
        <v>1</v>
      </c>
      <c r="M10" s="5" t="s">
        <v>6</v>
      </c>
    </row>
    <row r="11" spans="1:13" ht="30" customHeight="1" x14ac:dyDescent="0.35">
      <c r="A11" s="14" t="s">
        <v>43</v>
      </c>
      <c r="B11" s="11" t="s">
        <v>74</v>
      </c>
      <c r="C11" s="11" t="s">
        <v>44</v>
      </c>
      <c r="D11" s="11" t="s">
        <v>25</v>
      </c>
      <c r="E11" s="11" t="s">
        <v>42</v>
      </c>
      <c r="F11" s="11" t="s">
        <v>40</v>
      </c>
      <c r="G11" s="41" t="s">
        <v>34</v>
      </c>
      <c r="H11" s="6">
        <v>2</v>
      </c>
      <c r="I11" s="6" t="s">
        <v>35</v>
      </c>
      <c r="J11" s="2"/>
      <c r="K11" s="2"/>
      <c r="L11" s="8">
        <v>0.34</v>
      </c>
      <c r="M11" s="9">
        <f>Table1[[#This Row],[Qty]]*Table1[[#This Row],[Unit Cost]]</f>
        <v>0.68</v>
      </c>
    </row>
    <row r="12" spans="1:13" ht="30" customHeight="1" x14ac:dyDescent="0.35">
      <c r="A12" s="14" t="s">
        <v>37</v>
      </c>
      <c r="B12" s="11" t="s">
        <v>75</v>
      </c>
      <c r="C12" s="11" t="s">
        <v>36</v>
      </c>
      <c r="D12" s="11" t="s">
        <v>24</v>
      </c>
      <c r="E12" s="11" t="s">
        <v>41</v>
      </c>
      <c r="F12" s="11" t="s">
        <v>40</v>
      </c>
      <c r="G12" s="41" t="s">
        <v>34</v>
      </c>
      <c r="H12" s="6">
        <v>2</v>
      </c>
      <c r="I12" s="6" t="s">
        <v>35</v>
      </c>
      <c r="J12" s="2"/>
      <c r="K12" s="2"/>
      <c r="L12" s="8">
        <v>0.95</v>
      </c>
      <c r="M12" s="9">
        <f>Table1[[#This Row],[Qty]]*Table1[[#This Row],[Unit Cost]]</f>
        <v>1.9</v>
      </c>
    </row>
    <row r="13" spans="1:13" ht="30" customHeight="1" x14ac:dyDescent="0.35">
      <c r="A13" s="14" t="s">
        <v>46</v>
      </c>
      <c r="B13" s="11" t="s">
        <v>76</v>
      </c>
      <c r="C13" s="11" t="s">
        <v>45</v>
      </c>
      <c r="D13" s="11" t="s">
        <v>29</v>
      </c>
      <c r="E13" s="11" t="s">
        <v>47</v>
      </c>
      <c r="F13" s="11" t="s">
        <v>40</v>
      </c>
      <c r="G13" s="41" t="s">
        <v>34</v>
      </c>
      <c r="H13" s="6">
        <v>1</v>
      </c>
      <c r="I13" s="6" t="s">
        <v>35</v>
      </c>
      <c r="J13" s="2"/>
      <c r="K13" s="2"/>
      <c r="L13" s="8">
        <v>0.1</v>
      </c>
      <c r="M13" s="9">
        <f>Table1[[#This Row],[Qty]]*Table1[[#This Row],[Unit Cost]]</f>
        <v>0.1</v>
      </c>
    </row>
    <row r="14" spans="1:13" ht="30" customHeight="1" x14ac:dyDescent="0.35">
      <c r="A14" s="14" t="s">
        <v>49</v>
      </c>
      <c r="B14" s="11" t="s">
        <v>77</v>
      </c>
      <c r="C14" s="11" t="s">
        <v>48</v>
      </c>
      <c r="D14" s="11" t="s">
        <v>29</v>
      </c>
      <c r="E14" s="11" t="s">
        <v>50</v>
      </c>
      <c r="F14" s="11" t="s">
        <v>40</v>
      </c>
      <c r="G14" s="41" t="s">
        <v>34</v>
      </c>
      <c r="H14" s="6">
        <v>1</v>
      </c>
      <c r="I14" s="6" t="s">
        <v>35</v>
      </c>
      <c r="J14" s="2"/>
      <c r="K14" s="2"/>
      <c r="L14" s="8">
        <v>0.1</v>
      </c>
      <c r="M14" s="9">
        <f>Table1[[#This Row],[Qty]]*Table1[[#This Row],[Unit Cost]]</f>
        <v>0.1</v>
      </c>
    </row>
    <row r="15" spans="1:13" ht="30" customHeight="1" x14ac:dyDescent="0.35">
      <c r="A15" s="14" t="s">
        <v>52</v>
      </c>
      <c r="B15" s="11" t="s">
        <v>78</v>
      </c>
      <c r="C15" s="11" t="s">
        <v>33</v>
      </c>
      <c r="D15" s="11" t="s">
        <v>32</v>
      </c>
      <c r="E15" s="11" t="s">
        <v>51</v>
      </c>
      <c r="F15" s="11" t="s">
        <v>40</v>
      </c>
      <c r="G15" s="41" t="s">
        <v>34</v>
      </c>
      <c r="H15" s="6">
        <v>1</v>
      </c>
      <c r="I15" s="6" t="s">
        <v>35</v>
      </c>
      <c r="J15" s="2"/>
      <c r="K15" s="2"/>
      <c r="L15" s="8">
        <v>0.62</v>
      </c>
      <c r="M15" s="9">
        <f>Table1[[#This Row],[Qty]]*Table1[[#This Row],[Unit Cost]]</f>
        <v>0.62</v>
      </c>
    </row>
    <row r="16" spans="1:13" ht="30" customHeight="1" x14ac:dyDescent="0.35">
      <c r="A16" s="14" t="s">
        <v>53</v>
      </c>
      <c r="B16" s="11" t="s">
        <v>79</v>
      </c>
      <c r="C16" s="11" t="s">
        <v>54</v>
      </c>
      <c r="D16" s="11" t="s">
        <v>31</v>
      </c>
      <c r="E16" s="11" t="s">
        <v>50</v>
      </c>
      <c r="F16" s="11" t="s">
        <v>40</v>
      </c>
      <c r="G16" s="41" t="s">
        <v>34</v>
      </c>
      <c r="H16" s="6">
        <v>1</v>
      </c>
      <c r="I16" s="6" t="s">
        <v>35</v>
      </c>
      <c r="J16" s="2"/>
      <c r="K16" s="2"/>
      <c r="L16" s="8">
        <v>0.46</v>
      </c>
      <c r="M16" s="9">
        <f>Table1[[#This Row],[Qty]]*Table1[[#This Row],[Unit Cost]]</f>
        <v>0.46</v>
      </c>
    </row>
    <row r="17" spans="1:13" ht="30" customHeight="1" x14ac:dyDescent="0.35">
      <c r="A17" s="14">
        <v>30.359000000000002</v>
      </c>
      <c r="B17" s="11" t="s">
        <v>68</v>
      </c>
      <c r="C17" s="11" t="s">
        <v>55</v>
      </c>
      <c r="D17" s="11" t="s">
        <v>55</v>
      </c>
      <c r="E17" s="11" t="s">
        <v>56</v>
      </c>
      <c r="F17" s="11" t="s">
        <v>40</v>
      </c>
      <c r="G17" s="41" t="s">
        <v>34</v>
      </c>
      <c r="H17" s="6">
        <v>2</v>
      </c>
      <c r="I17" s="6" t="s">
        <v>35</v>
      </c>
      <c r="J17" s="2"/>
      <c r="K17" s="2"/>
      <c r="L17" s="8">
        <v>1.28</v>
      </c>
      <c r="M17" s="9">
        <f>Table1[[#This Row],[Qty]]*Table1[[#This Row],[Unit Cost]]</f>
        <v>2.56</v>
      </c>
    </row>
    <row r="18" spans="1:13" ht="30" customHeight="1" x14ac:dyDescent="0.35">
      <c r="A18" s="14" t="s">
        <v>57</v>
      </c>
      <c r="B18" s="11" t="s">
        <v>80</v>
      </c>
      <c r="C18" s="11" t="s">
        <v>58</v>
      </c>
      <c r="D18" s="11" t="s">
        <v>30</v>
      </c>
      <c r="E18" s="11" t="s">
        <v>59</v>
      </c>
      <c r="F18" s="11" t="s">
        <v>40</v>
      </c>
      <c r="G18" s="41" t="s">
        <v>34</v>
      </c>
      <c r="H18" s="6">
        <v>1</v>
      </c>
      <c r="I18" s="6" t="s">
        <v>35</v>
      </c>
      <c r="J18" s="2"/>
      <c r="K18" s="2"/>
      <c r="L18" s="8">
        <v>2.14</v>
      </c>
      <c r="M18" s="9">
        <f>Table1[[#This Row],[Qty]]*Table1[[#This Row],[Unit Cost]]</f>
        <v>2.14</v>
      </c>
    </row>
    <row r="19" spans="1:13" ht="30" customHeight="1" x14ac:dyDescent="0.35">
      <c r="A19" s="14" t="s">
        <v>60</v>
      </c>
      <c r="B19" s="11" t="s">
        <v>81</v>
      </c>
      <c r="C19" s="11" t="s">
        <v>26</v>
      </c>
      <c r="D19" s="11" t="s">
        <v>27</v>
      </c>
      <c r="E19" s="11" t="s">
        <v>61</v>
      </c>
      <c r="F19" s="11" t="s">
        <v>62</v>
      </c>
      <c r="G19" s="41" t="s">
        <v>34</v>
      </c>
      <c r="H19" s="6">
        <v>1</v>
      </c>
      <c r="I19" s="6" t="s">
        <v>35</v>
      </c>
      <c r="J19" s="2"/>
      <c r="K19" s="2"/>
      <c r="L19" s="8">
        <v>0.57999999999999996</v>
      </c>
      <c r="M19" s="9">
        <f>Table1[[#This Row],[Qty]]*Table1[[#This Row],[Unit Cost]]</f>
        <v>0.57999999999999996</v>
      </c>
    </row>
    <row r="20" spans="1:13" ht="30" customHeight="1" x14ac:dyDescent="0.35">
      <c r="A20" s="14" t="s">
        <v>63</v>
      </c>
      <c r="B20" s="11" t="s">
        <v>82</v>
      </c>
      <c r="C20" s="11" t="s">
        <v>28</v>
      </c>
      <c r="D20" s="11" t="s">
        <v>64</v>
      </c>
      <c r="E20" s="11" t="s">
        <v>65</v>
      </c>
      <c r="F20" s="11" t="s">
        <v>40</v>
      </c>
      <c r="G20" s="41" t="s">
        <v>34</v>
      </c>
      <c r="H20" s="6">
        <v>1</v>
      </c>
      <c r="I20" s="6" t="s">
        <v>35</v>
      </c>
      <c r="J20" s="2"/>
      <c r="K20" s="2"/>
      <c r="L20" s="8">
        <v>0.95</v>
      </c>
      <c r="M20" s="9">
        <f>Table1[[#This Row],[Qty]]*Table1[[#This Row],[Unit Cost]]</f>
        <v>0.95</v>
      </c>
    </row>
    <row r="21" spans="1:13" ht="30" customHeight="1" x14ac:dyDescent="0.35">
      <c r="A21" s="14" t="s">
        <v>70</v>
      </c>
      <c r="B21" s="11" t="s">
        <v>68</v>
      </c>
      <c r="C21" s="11" t="s">
        <v>69</v>
      </c>
      <c r="D21" s="11" t="s">
        <v>68</v>
      </c>
      <c r="E21" s="11" t="s">
        <v>66</v>
      </c>
      <c r="F21" s="11" t="s">
        <v>67</v>
      </c>
      <c r="G21" s="41" t="s">
        <v>34</v>
      </c>
      <c r="H21" s="6">
        <v>1</v>
      </c>
      <c r="I21" s="6" t="s">
        <v>35</v>
      </c>
      <c r="J21" s="2"/>
      <c r="K21" s="2"/>
      <c r="L21" s="8">
        <v>4.33</v>
      </c>
      <c r="M21" s="9">
        <f>Table1[[#This Row],[Qty]]*Table1[[#This Row],[Unit Cost]]</f>
        <v>4.33</v>
      </c>
    </row>
    <row r="22" spans="1:13" ht="30" customHeight="1" x14ac:dyDescent="0.35">
      <c r="A22" s="14" t="s">
        <v>71</v>
      </c>
      <c r="B22" s="11" t="s">
        <v>68</v>
      </c>
      <c r="C22" s="11" t="s">
        <v>72</v>
      </c>
      <c r="D22" s="11" t="s">
        <v>68</v>
      </c>
      <c r="E22" s="11" t="s">
        <v>73</v>
      </c>
      <c r="F22" s="11" t="s">
        <v>67</v>
      </c>
      <c r="G22" s="41" t="s">
        <v>34</v>
      </c>
      <c r="H22" s="6">
        <v>1</v>
      </c>
      <c r="I22" s="6" t="s">
        <v>35</v>
      </c>
      <c r="J22" s="2"/>
      <c r="K22" s="2"/>
      <c r="L22" s="8">
        <v>1.92</v>
      </c>
      <c r="M22" s="9">
        <f>Table1[[#This Row],[Qty]]*Table1[[#This Row],[Unit Cost]]</f>
        <v>1.92</v>
      </c>
    </row>
    <row r="23" spans="1:13" ht="14.4" x14ac:dyDescent="0.35">
      <c r="A23" s="2"/>
      <c r="B23" s="2" t="s">
        <v>5</v>
      </c>
      <c r="H23" s="7">
        <f>SUBTOTAL(109,Table1[Qty])</f>
        <v>15</v>
      </c>
      <c r="I23" s="7"/>
      <c r="J23" s="2"/>
      <c r="K23" s="2"/>
      <c r="L23" s="12"/>
      <c r="M23" s="10">
        <f>SUBTOTAL(109,Table1[Cost])</f>
        <v>16.34</v>
      </c>
    </row>
    <row r="24" spans="1:13" x14ac:dyDescent="0.35">
      <c r="H24" s="2"/>
    </row>
    <row r="25" spans="1:13" x14ac:dyDescent="0.35">
      <c r="H25" s="2"/>
    </row>
    <row r="26" spans="1:13" x14ac:dyDescent="0.35">
      <c r="H26" s="2"/>
    </row>
    <row r="27" spans="1:13" x14ac:dyDescent="0.35">
      <c r="H27" s="2"/>
    </row>
    <row r="28" spans="1:13" x14ac:dyDescent="0.35">
      <c r="H28" s="2"/>
    </row>
    <row r="29" spans="1:13" x14ac:dyDescent="0.35">
      <c r="H29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G12" r:id="rId2" xr:uid="{F14EDD52-6610-4166-8E95-84DCAE112258}"/>
    <hyperlink ref="G11" r:id="rId3" xr:uid="{086FB5F6-3216-4D16-A6D5-7E68319BCDCE}"/>
    <hyperlink ref="G13" r:id="rId4" xr:uid="{9C6A5432-1A19-4231-AA12-8152EC5A8911}"/>
    <hyperlink ref="G14" r:id="rId5" xr:uid="{945AB5D0-422A-4C07-A090-03A92D21BC78}"/>
    <hyperlink ref="G15" r:id="rId6" xr:uid="{5F1B6FAB-F97B-4015-AC5E-AF9ADCACF0AF}"/>
    <hyperlink ref="G16" r:id="rId7" xr:uid="{7F2130B6-C01B-4E7F-8783-D321B0B27121}"/>
    <hyperlink ref="G17" r:id="rId8" xr:uid="{27853F27-BC95-4C8D-953C-1F1455A7E7BC}"/>
    <hyperlink ref="G18" r:id="rId9" xr:uid="{4709E57C-D3C7-4205-9EAB-A92C316E7A29}"/>
    <hyperlink ref="G19" r:id="rId10" xr:uid="{E68C88A5-4708-4F84-B65D-D361FDA26E72}"/>
    <hyperlink ref="G20" r:id="rId11" xr:uid="{D16FABD9-AFD1-44D3-9461-6C3B9376B7F0}"/>
    <hyperlink ref="G22" r:id="rId12" xr:uid="{28E5609D-B9C1-4F91-940C-9342C9DEE9A4}"/>
    <hyperlink ref="G21" r:id="rId13" xr:uid="{880E1E20-1970-4A88-8A18-C6F2A2D4A5BF}"/>
  </hyperlinks>
  <printOptions horizontalCentered="1"/>
  <pageMargins left="0.25" right="0.25" top="0.25" bottom="0.25" header="0.5" footer="0.5"/>
  <pageSetup fitToHeight="0" orientation="portrait" r:id="rId14"/>
  <headerFooter alignWithMargins="0"/>
  <drawing r:id="rId15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RowHeight="13.8" x14ac:dyDescent="0.25"/>
  <cols>
    <col min="1" max="1" width="11.8984375" customWidth="1"/>
    <col min="2" max="2" width="44.19921875" customWidth="1"/>
    <col min="3" max="3" width="20.59765625" customWidth="1"/>
  </cols>
  <sheetData>
    <row r="1" spans="1:3" ht="22.8" x14ac:dyDescent="0.4">
      <c r="A1" s="25" t="s">
        <v>12</v>
      </c>
    </row>
    <row r="3" spans="1:3" x14ac:dyDescent="0.25">
      <c r="B3" s="27" t="s">
        <v>14</v>
      </c>
      <c r="C3" s="17"/>
    </row>
    <row r="4" spans="1:3" x14ac:dyDescent="0.25">
      <c r="B4" s="27" t="s">
        <v>13</v>
      </c>
      <c r="C4" s="17"/>
    </row>
    <row r="6" spans="1:3" x14ac:dyDescent="0.25">
      <c r="A6" s="26" t="s">
        <v>18</v>
      </c>
      <c r="B6" s="26" t="s">
        <v>11</v>
      </c>
      <c r="C6" s="26" t="s">
        <v>10</v>
      </c>
    </row>
    <row r="7" spans="1:3" ht="25.5" customHeight="1" x14ac:dyDescent="0.25">
      <c r="A7" s="18"/>
      <c r="B7" s="22"/>
      <c r="C7" s="15"/>
    </row>
    <row r="8" spans="1:3" ht="25.5" customHeight="1" x14ac:dyDescent="0.25">
      <c r="A8" s="19"/>
      <c r="B8" s="23"/>
      <c r="C8" s="16"/>
    </row>
    <row r="9" spans="1:3" ht="25.5" customHeight="1" x14ac:dyDescent="0.25">
      <c r="A9" s="20"/>
      <c r="B9" s="24"/>
      <c r="C9" s="21"/>
    </row>
    <row r="10" spans="1:3" ht="25.5" customHeight="1" x14ac:dyDescent="0.25">
      <c r="A10" s="20"/>
      <c r="B10" s="24"/>
      <c r="C10" s="21"/>
    </row>
    <row r="11" spans="1:3" ht="25.5" customHeight="1" x14ac:dyDescent="0.25">
      <c r="A11" s="20"/>
      <c r="B11" s="24"/>
      <c r="C11" s="21"/>
    </row>
    <row r="12" spans="1:3" ht="25.5" customHeight="1" x14ac:dyDescent="0.25">
      <c r="A12" s="20"/>
      <c r="B12" s="24"/>
      <c r="C12" s="21"/>
    </row>
    <row r="13" spans="1:3" ht="25.5" customHeight="1" x14ac:dyDescent="0.25">
      <c r="A13" s="20"/>
      <c r="B13" s="24"/>
      <c r="C13" s="21"/>
    </row>
    <row r="14" spans="1:3" ht="25.5" customHeight="1" x14ac:dyDescent="0.25">
      <c r="A14" s="20"/>
      <c r="B14" s="24"/>
      <c r="C14" s="21"/>
    </row>
    <row r="15" spans="1:3" ht="25.5" customHeight="1" x14ac:dyDescent="0.25">
      <c r="A15" s="20"/>
      <c r="B15" s="24"/>
      <c r="C15" s="21"/>
    </row>
    <row r="16" spans="1:3" ht="25.5" customHeight="1" x14ac:dyDescent="0.25">
      <c r="A16" s="20"/>
      <c r="B16" s="24"/>
      <c r="C16" s="21"/>
    </row>
    <row r="17" spans="1:3" ht="25.5" customHeight="1" x14ac:dyDescent="0.25">
      <c r="A17" s="20"/>
      <c r="B17" s="24"/>
      <c r="C17" s="21"/>
    </row>
    <row r="18" spans="1:3" ht="25.5" customHeight="1" x14ac:dyDescent="0.25">
      <c r="A18" s="20"/>
      <c r="B18" s="24"/>
      <c r="C18" s="21"/>
    </row>
    <row r="19" spans="1:3" ht="25.5" customHeight="1" x14ac:dyDescent="0.25">
      <c r="A19" s="20"/>
      <c r="B19" s="24"/>
      <c r="C19" s="21"/>
    </row>
    <row r="20" spans="1:3" ht="25.5" customHeight="1" x14ac:dyDescent="0.25">
      <c r="A20" s="20"/>
      <c r="B20" s="24"/>
      <c r="C20" s="21"/>
    </row>
    <row r="21" spans="1:3" ht="25.5" customHeight="1" x14ac:dyDescent="0.25">
      <c r="A21" s="20"/>
      <c r="B21" s="24"/>
      <c r="C21" s="21"/>
    </row>
    <row r="22" spans="1:3" ht="25.5" customHeight="1" x14ac:dyDescent="0.25">
      <c r="A22" s="20"/>
      <c r="B22" s="24"/>
      <c r="C22" s="21"/>
    </row>
    <row r="23" spans="1:3" ht="25.5" customHeight="1" x14ac:dyDescent="0.25">
      <c r="A23" s="20"/>
      <c r="B23" s="24"/>
      <c r="C23" s="21"/>
    </row>
    <row r="24" spans="1:3" ht="25.5" customHeight="1" x14ac:dyDescent="0.25">
      <c r="A24" s="20"/>
      <c r="B24" s="24"/>
      <c r="C24" s="21"/>
    </row>
    <row r="25" spans="1:3" ht="25.5" customHeight="1" x14ac:dyDescent="0.25">
      <c r="A25" s="20"/>
      <c r="B25" s="24"/>
      <c r="C25" s="21"/>
    </row>
    <row r="26" spans="1:3" ht="25.5" customHeight="1" x14ac:dyDescent="0.25">
      <c r="A26" s="20"/>
      <c r="B26" s="24"/>
      <c r="C26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BillOfMaterials</vt:lpstr>
      <vt:lpstr>Revisions</vt:lpstr>
      <vt:lpstr>BillOfMaterials!Print_Area</vt:lpstr>
      <vt:lpstr>BillOfMaterials!Print_Titles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Vertex42.com</dc:creator>
  <dc:description>(c) 2012-2019 Vertex42 LLC. All Rights Reserved.</dc:description>
  <cp:lastModifiedBy>Miranda and Matthew Sohnrey-Wilson</cp:lastModifiedBy>
  <cp:lastPrinted>2019-03-25T22:28:09Z</cp:lastPrinted>
  <dcterms:created xsi:type="dcterms:W3CDTF">2007-12-24T15:22:31Z</dcterms:created>
  <dcterms:modified xsi:type="dcterms:W3CDTF">2019-11-14T10:07:00Z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</Properties>
</file>