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9155" windowHeight="8385" tabRatio="895" activeTab="4"/>
  </bookViews>
  <sheets>
    <sheet name="Flat" sheetId="2" r:id="rId1"/>
    <sheet name="CFlat" sheetId="5" r:id="rId2"/>
    <sheet name="Cap" sheetId="4" r:id="rId3"/>
    <sheet name="CCap" sheetId="7" r:id="rId4"/>
    <sheet name="TimeOfUse" sheetId="1" r:id="rId5"/>
    <sheet name="CTimeOfUse" sheetId="8" r:id="rId6"/>
    <sheet name="Green Options" sheetId="10" r:id="rId7"/>
    <sheet name="Average Annual Spot Price" sheetId="11" r:id="rId8"/>
  </sheets>
  <calcPr calcId="145621"/>
</workbook>
</file>

<file path=xl/calcChain.xml><?xml version="1.0" encoding="utf-8"?>
<calcChain xmlns="http://schemas.openxmlformats.org/spreadsheetml/2006/main">
  <c r="P1" i="1" l="1"/>
  <c r="P3" i="1"/>
  <c r="O3" i="1"/>
  <c r="S1" i="1"/>
  <c r="B1" i="1"/>
  <c r="D1" i="1"/>
  <c r="E1" i="1"/>
  <c r="C1" i="1"/>
  <c r="N5" i="1"/>
  <c r="O1" i="1"/>
  <c r="N1" i="1"/>
  <c r="C22" i="11" l="1"/>
  <c r="C13" i="11"/>
  <c r="C21" i="11"/>
  <c r="C2" i="11"/>
  <c r="C20" i="11"/>
  <c r="C19" i="11"/>
  <c r="C18" i="11"/>
  <c r="C17" i="11"/>
  <c r="C16" i="11"/>
  <c r="C15" i="11"/>
  <c r="C14" i="11"/>
  <c r="E3" i="11"/>
  <c r="C3" i="11"/>
  <c r="C4" i="11"/>
  <c r="C5" i="11"/>
  <c r="C6" i="11"/>
  <c r="C7" i="11"/>
  <c r="C8" i="11"/>
  <c r="C9" i="11"/>
  <c r="B19" i="10"/>
  <c r="B18" i="10"/>
  <c r="B17" i="10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3" i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4" i="4"/>
</calcChain>
</file>

<file path=xl/sharedStrings.xml><?xml version="1.0" encoding="utf-8"?>
<sst xmlns="http://schemas.openxmlformats.org/spreadsheetml/2006/main" count="680" uniqueCount="206">
  <si>
    <t>Research Plans</t>
  </si>
  <si>
    <t>Connect</t>
  </si>
  <si>
    <t>P</t>
  </si>
  <si>
    <t>S</t>
  </si>
  <si>
    <t>OP</t>
  </si>
  <si>
    <t>Company</t>
  </si>
  <si>
    <t>Name</t>
  </si>
  <si>
    <t>Link</t>
  </si>
  <si>
    <t>Settings</t>
  </si>
  <si>
    <t>Accessed</t>
  </si>
  <si>
    <t>DailySaver NSW: Domestic TOU (Powersmart)</t>
  </si>
  <si>
    <t>http://energy.iselect.com.au/electricity/product-details/?iselectPlanId=elecORG093</t>
  </si>
  <si>
    <t>Postcode: 2000, including GST, medium size house</t>
  </si>
  <si>
    <t>Controlled</t>
  </si>
  <si>
    <t>Price1</t>
  </si>
  <si>
    <t>Price2</t>
  </si>
  <si>
    <t>Price3</t>
  </si>
  <si>
    <t>Origin</t>
  </si>
  <si>
    <t>Network area: Ausgrid, Postcode: 2000, including GST, medium size house</t>
  </si>
  <si>
    <t>Cap1 (kWh)</t>
  </si>
  <si>
    <t>Cap2 (kWh)</t>
  </si>
  <si>
    <t>Red Energy</t>
  </si>
  <si>
    <t>http://energy.iselect.com.au/electricity/product-details/?iselectPlanId=elecRED046</t>
  </si>
  <si>
    <t>Momentum Energy</t>
  </si>
  <si>
    <t>SmilePower Direct Debit 24 months NSW</t>
  </si>
  <si>
    <t>http://energy.iselect.com.au/electricity/product-details/?iselectPlanId=elecRESMOM052</t>
  </si>
  <si>
    <t>Momentum energy</t>
  </si>
  <si>
    <t>SmilePower Direct Debit 24 months NSW EA010EA030 - GD wHW Tariff (Single rate + Controlled Load 1)</t>
  </si>
  <si>
    <t>SmilePower Direct Debit 24 months NSW EA010EA040 - GD wHW Tariff (Single rate + Controlled Load 2)</t>
  </si>
  <si>
    <t>http://energy.iselect.com.au/electricity/product-http://energy.iselect.com.au/electricity/product-details/?iselectPlanId=elecRESMOM052</t>
  </si>
  <si>
    <t>DailySaver NSW Peak + Controlled Load 2</t>
  </si>
  <si>
    <t>DailySaver NSW Peak + Controlled Load 1</t>
  </si>
  <si>
    <t>DailySaver NSW Time Of Use with Controlled Load 2</t>
  </si>
  <si>
    <t>DailySaver NSW Time Of Use with Controlled Load 1</t>
  </si>
  <si>
    <t>Living Energy Saver NSW: Peak Anytime</t>
  </si>
  <si>
    <t>Living Energy Saver NSW Two Rate - Controlled Load 1</t>
  </si>
  <si>
    <t>Living Energy Saver NSW Two Rate - Controlled Load 2</t>
  </si>
  <si>
    <t>Living Energy Saver NSW Time of Use - Controlled Load 1</t>
  </si>
  <si>
    <t>Living Energy Saver NSW Time of Use</t>
  </si>
  <si>
    <t>Easy Saver NSW - Peak Anytime</t>
  </si>
  <si>
    <t>Easy Saver NSW Time of Use</t>
  </si>
  <si>
    <t>Living Energy Saver NSW Time of Use - Controlled Load 2</t>
  </si>
  <si>
    <t>Easy Saver NSW Time of Use - Controlled Load 1</t>
  </si>
  <si>
    <t>Easy Energy Saver NSW Time of Use - Controlled Load 2</t>
  </si>
  <si>
    <t>Powershop</t>
  </si>
  <si>
    <t>Standard Saver</t>
  </si>
  <si>
    <t>http://energy.iselect.com.au/electricity/product-details/?iselectPlanId=elecPOWS006</t>
  </si>
  <si>
    <t>Powershop - Controlled Load 2</t>
  </si>
  <si>
    <t>Powershop - Controlled Load 1</t>
  </si>
  <si>
    <t>DailySaver Plus NSW</t>
  </si>
  <si>
    <t>http://energy.iselect.com.au/electricity/product-details/?iselectPlanId=elecORG095</t>
  </si>
  <si>
    <t>Green Options</t>
  </si>
  <si>
    <t>$1/week</t>
  </si>
  <si>
    <t>1.99 c/kWh</t>
  </si>
  <si>
    <t>3.97 c/kWh</t>
  </si>
  <si>
    <t>-</t>
  </si>
  <si>
    <t>*all electricity matched by renewable energy</t>
  </si>
  <si>
    <t>5.83 c/kWh</t>
  </si>
  <si>
    <t>0.00 c/kWh</t>
  </si>
  <si>
    <t>4.95 c/kWh</t>
  </si>
  <si>
    <t>Energy Australia</t>
  </si>
  <si>
    <t>Flexi Saver Home - NSW - 5 day Peak + Off Peak + Shoulder</t>
  </si>
  <si>
    <t>http://energy.iselect.com.au/electricity/product-details/?iselectPlanId=elecEAU057</t>
  </si>
  <si>
    <t>Dodo power and gas</t>
  </si>
  <si>
    <t>6 c/kWh</t>
  </si>
  <si>
    <t>60 c/kWh</t>
  </si>
  <si>
    <t>120 c/kWh</t>
  </si>
  <si>
    <t>Dodo Power and Gas</t>
  </si>
  <si>
    <t>http://energy.iselect.com.au/electricity/product-details/?iselectPlanId=elecDOD018</t>
  </si>
  <si>
    <t>AGL</t>
  </si>
  <si>
    <t>http://energy.iselect.com.au/electricity/product-details/?iselectPlanId=elecAGLRES184</t>
  </si>
  <si>
    <t>EOFY Savers Electricity Plan -  Peak + Off Peak + Shoulder + Controlled Load 2</t>
  </si>
  <si>
    <t>EOFY Savers Electricity Plan -  Peak + Off Peak + Shoulder</t>
  </si>
  <si>
    <t>EOFY Savers Electricity Plan -  Peak + Off Peak + Shoulder + Controlled Load 1</t>
  </si>
  <si>
    <t>Electricity Zero Term Contract NSW</t>
  </si>
  <si>
    <t>UGL</t>
  </si>
  <si>
    <t>$1.10/week</t>
  </si>
  <si>
    <t>Savers -  Peak + Off Peak + Shoulder</t>
  </si>
  <si>
    <t>Power Direct</t>
  </si>
  <si>
    <t>Residential - TOU</t>
  </si>
  <si>
    <t>http://energy.iselect.com.au/electricity/product-details/?iselectPlanId=elecPOWERD056</t>
  </si>
  <si>
    <t>Simply Energy</t>
  </si>
  <si>
    <t>http://youcompare.com.au/energy/viewproduct/electricity/40153-871?ref=58314</t>
  </si>
  <si>
    <t>Simply Energy - Controlled load 1</t>
  </si>
  <si>
    <t>Simply Energy - Controlled load 2</t>
  </si>
  <si>
    <t>Simply Energy Simply Guaranteed 10%</t>
  </si>
  <si>
    <t>Simply Energy Simply Guaranteed 10% - TOU</t>
  </si>
  <si>
    <t>Simply Energy Simply Guaranteed 10% - TOU Controlled Load 1</t>
  </si>
  <si>
    <t>Standard Saver - Controlled Load 1</t>
  </si>
  <si>
    <t>Standard Saver - Controlled Load 2</t>
  </si>
  <si>
    <t>CovaU Pty Ltd</t>
  </si>
  <si>
    <t>Freedom 100 - Residential Ausgrid Single Rate</t>
  </si>
  <si>
    <t>https://www.energymadeeasy.gov.au/compare-offers/compare/1432378097</t>
  </si>
  <si>
    <t>Freedom 50 - Residential Ausgrid Single Rate</t>
  </si>
  <si>
    <t>Red Energy Pty Ltd</t>
  </si>
  <si>
    <t>Living Energy Saver - Residential</t>
  </si>
  <si>
    <t>Easy Saver - Residential</t>
  </si>
  <si>
    <t>AGL Sales Pty Limited</t>
  </si>
  <si>
    <t>AGL Fixed - New South Wales residential electricity market offer</t>
  </si>
  <si>
    <t>Origin energy electricity limited</t>
  </si>
  <si>
    <t>Rate Freeze (Single Rate)</t>
  </si>
  <si>
    <t>Momentum Energy Pty Ltd</t>
  </si>
  <si>
    <t>Momentum SmilePower GD (Anytime)</t>
  </si>
  <si>
    <t>Momentum SmilePower Direct Debit GD (Anytime)</t>
  </si>
  <si>
    <t>NSW AUS Simply Guaranteed 10 - Peak Only</t>
  </si>
  <si>
    <t>Standing Offer - Residential</t>
  </si>
  <si>
    <t>DailySaver First Month Free Electricity(Single Rate)</t>
  </si>
  <si>
    <t>DailySaver Plus up to 16% off electricity usage discount (Single Rate)</t>
  </si>
  <si>
    <t>eSaver up to 16% off electricity usage discount + bonus $25 credit (incl GST) (Single Rate)</t>
  </si>
  <si>
    <t>Origin Supply (Single Rate)</t>
  </si>
  <si>
    <t>DailySaver 10% off electricity usage discount (Single Rate)</t>
  </si>
  <si>
    <t>Diamond energy pty ltd</t>
  </si>
  <si>
    <t>Diamond Solar</t>
  </si>
  <si>
    <t>Diamond Power</t>
  </si>
  <si>
    <t>DE Residential Single Rate</t>
  </si>
  <si>
    <t>Lumo Energy (NSW) Pty Ltd</t>
  </si>
  <si>
    <t>Lumo Velocity</t>
  </si>
  <si>
    <t>Lumo Advantage</t>
  </si>
  <si>
    <t>Lumo Basic</t>
  </si>
  <si>
    <t>Lumo Options</t>
  </si>
  <si>
    <t>Standing Offer (Single Rate )</t>
  </si>
  <si>
    <t>EnergyAustralia Pty Ltd</t>
  </si>
  <si>
    <t>Flexi Saver - Home - Peak Only</t>
  </si>
  <si>
    <t>Flexi Saver - Home - Peak Only (Max Offer Non-Solar Customers)</t>
  </si>
  <si>
    <t>Rate Fix - Home - Peak Only</t>
  </si>
  <si>
    <t>Momentum Standing Offer GD (Anytime)</t>
  </si>
  <si>
    <t>QEnergy Limited</t>
  </si>
  <si>
    <t>Home Your Way Single Rate</t>
  </si>
  <si>
    <t xml:space="preserve">Dodo Power &amp; Gas (M2 Energy Pty Ltd) </t>
  </si>
  <si>
    <t>Ausgrid Res No Term Market Offer (E2EAR-MAT1)</t>
  </si>
  <si>
    <t>Ausgrid Res Standing Offer (E2EAR-SAT1)</t>
  </si>
  <si>
    <t>Lumo Life 10</t>
  </si>
  <si>
    <t>AGL Freedom - New South Wales residential electricity market offer</t>
  </si>
  <si>
    <t>AGL Set and Forget - New South Wales residential electricity market offer</t>
  </si>
  <si>
    <t>Basic Home - Peak Only</t>
  </si>
  <si>
    <t>Powerdirect Pty Ltd</t>
  </si>
  <si>
    <t>Powerdirect 7% New South Wales residential electricity market offer</t>
  </si>
  <si>
    <t>Powerdirect New South Wales residential electricity standing offer</t>
  </si>
  <si>
    <t>Powerdirect 18% New South Wales residential electricity market offer</t>
  </si>
  <si>
    <t>Click Energy Pty Ltd</t>
  </si>
  <si>
    <t>Click Elite - 9% direct-debit only pay-on-time discount, monthly billing, no exit fees - Any Time Tariff - Domestic</t>
  </si>
  <si>
    <t>Click Standing - Quarterly billing - Any Time Tariff - Domestic</t>
  </si>
  <si>
    <t>Click Superior - 15% pay-on-time discount, monthly billing - Any Time Tariff - Domestic</t>
  </si>
  <si>
    <t>Click Easy - 7% pay-on-time discount, monthly billing - Any Time Tariff - Domestic</t>
  </si>
  <si>
    <t>Click Natural - 25% reduction of CO2 emissions, quarterly billing, no exit fees - Any Time Tariff - Domestic</t>
  </si>
  <si>
    <t>Click Platinum - 17% direct-debit only pay-on-time discount, monthly billing - Any Time Tariff - Domestic</t>
  </si>
  <si>
    <t>M2 Energy P/L (trading as Commander Power &amp; Gas)</t>
  </si>
  <si>
    <t xml:space="preserve">Ausgrid Commander Residential No Term Market Offer (Single Rate) (CE2EAR-MAT1) </t>
  </si>
  <si>
    <t>Ausgrid Commander Residential Standing Offer (Single Rate) (CE2EAR-SAT1)</t>
  </si>
  <si>
    <t>Click Shine - 10 cent Click-funded FIT, 7% pay-on-time discount, monthly billing, no exit fees - Any Time Tariff - Domestic</t>
  </si>
  <si>
    <t>Standing Retail Contract</t>
  </si>
  <si>
    <t>Offer id: SAN20141SR</t>
  </si>
  <si>
    <t>Click Connect - Quarterly billing, no exit fees - Any Time Tariff - Domestic</t>
  </si>
  <si>
    <t>Powershop Australia Pty Ltd</t>
  </si>
  <si>
    <t>Standard Power</t>
  </si>
  <si>
    <t>Freedom 100 - Residential Ausgrid TOU Rate</t>
  </si>
  <si>
    <t>Freedom 50 - Residential Ausgrid TOU Rate</t>
  </si>
  <si>
    <t>Powerdirect 7% New South Wales residential electricity market offer Template</t>
  </si>
  <si>
    <t>NSW AUS Simply Guaranteed 10 - Time of Use</t>
  </si>
  <si>
    <t>Rate Freeze (TOU)</t>
  </si>
  <si>
    <t>Ausgrid Res TOU No Term Market Offer (E2EAR-MTOU1)</t>
  </si>
  <si>
    <t>Ausgrid Res TOU Standing Offer (E2EAR-STOU1)</t>
  </si>
  <si>
    <t>Flexi Saver - Home - Time of Use</t>
  </si>
  <si>
    <t>Flexi Saver - Home - Time of Use (Max Offer Non-Solar Customers)</t>
  </si>
  <si>
    <t>Rate Fix - Home - Time of Use</t>
  </si>
  <si>
    <t>DailySaver First Month Free Electricity (TOU Rate)</t>
  </si>
  <si>
    <t>DailySaver 10% off electricity usage discount (TOU Rate)</t>
  </si>
  <si>
    <t>Standing Offer (TOU Rate)</t>
  </si>
  <si>
    <t>DailySaver Plus up to 16% off electricity usage discount (TOU Rate)</t>
  </si>
  <si>
    <t>eSaver up to 16% off electricity usage discount + bonus $25 credit (incl GST) (TOU Rate)</t>
  </si>
  <si>
    <t>Origin Supply (TOU Rate)</t>
  </si>
  <si>
    <t>Home Your Way Time of Use</t>
  </si>
  <si>
    <t>Click Elite - 9% direct-debit only pay-on-time discount, monthly billing - Any Time Tariff - Domestic TOU (Powersmart)</t>
  </si>
  <si>
    <t>Click Superior - 15% pay-on-time discount, monthly billing - Any Time Tariff - Domestic TOU (Powersmart)</t>
  </si>
  <si>
    <t>Click Standing - Quarterly billing - Any Time Tariff - Domestic TOU (Powersmart)</t>
  </si>
  <si>
    <t>Click Easy - 7% pay-on-time discount, monthly billing - Any Time Tariff - Domestic TOU (Powersmart)</t>
  </si>
  <si>
    <t>Click Platinum - 17% direct-debit only pay-on-time discount, monthly billing - Any Time Tariff - Domestic TOU (Powersmart)</t>
  </si>
  <si>
    <t>Click Natural - 25% reduction of CO2 emissions, quarterly billing, no exit fees - Any Time Tariff - Domestic TOU (Powersmart)</t>
  </si>
  <si>
    <t>DE Residential Time of Use</t>
  </si>
  <si>
    <t>Click Shine - 10 cent Click-funded FIT, 7% pay-on-time discount, monthly bills - Any Time Tariff - Domestic TOU (Powersmart)</t>
  </si>
  <si>
    <t>Ausgrid Commander Residential No Term Market Offer (TOU) (CE5SAR-MTOU1)</t>
  </si>
  <si>
    <t>Click Connect - Quarterly billing, no exit fees - Any Time Tariff - Domestic TOU (Powersmart)</t>
  </si>
  <si>
    <t>P/S</t>
  </si>
  <si>
    <t>S/OP</t>
  </si>
  <si>
    <t xml:space="preserve">AVE = </t>
  </si>
  <si>
    <t>Connection</t>
  </si>
  <si>
    <t>Year</t>
  </si>
  <si>
    <t>NSW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</si>
  <si>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</si>
  <si>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</si>
  <si>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</si>
  <si>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</si>
  <si>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</si>
  <si>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</si>
  <si>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</si>
  <si>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</si>
  <si>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</si>
  <si>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</si>
  <si>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</si>
  <si>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</si>
  <si>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</si>
  <si>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</si>
  <si>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</si>
  <si>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</si>
  <si>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</si>
  <si>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P/OP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</si>
</sst>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616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1"/>
    <xf numFmtId="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NSW Annual Average Spot Price 1998-2015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Annual Spot Price'!$B$1</c:f>
              <c:strCache>
                <c:ptCount val="1"/>
                <c:pt idx="0">
                  <c:v>NSW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8727252843394573E-2"/>
                  <c:y val="0.16761519393409158"/>
                </c:manualLayout>
              </c:layout>
              <c:numFmt formatCode="General" sourceLinked="0"/>
            </c:trendlineLbl>
          </c:trendline>
          <c:cat>
            <c:strRef>
              <c:f>'Average Annual Spot Price'!$A$2:$A$9</c:f>
              <c:strCache>
                <c:ptCount val="8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  <c:pt idx="6">
                  <c:v>2013-2014</c:v>
                </c:pt>
                <c:pt idx="7">
                  <c:v>2014-2015</c:v>
                </c:pt>
              </c:strCache>
            </c:strRef>
          </c:cat>
          <c:val>
            <c:numRef>
              <c:f>'Average Annual Spot Price'!$B$2:$B$9</c:f>
              <c:numCache>
                <c:formatCode>General</c:formatCode>
                <c:ptCount val="8"/>
                <c:pt idx="0">
                  <c:v>41.66</c:v>
                </c:pt>
                <c:pt idx="1">
                  <c:v>38.85</c:v>
                </c:pt>
                <c:pt idx="2">
                  <c:v>44.19</c:v>
                </c:pt>
                <c:pt idx="3">
                  <c:v>36.74</c:v>
                </c:pt>
                <c:pt idx="4">
                  <c:v>29.67</c:v>
                </c:pt>
                <c:pt idx="5">
                  <c:v>55.1</c:v>
                </c:pt>
                <c:pt idx="6">
                  <c:v>52.26</c:v>
                </c:pt>
                <c:pt idx="7">
                  <c:v>35.229999999999997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46624"/>
        <c:axId val="150300928"/>
      </c:lineChart>
      <c:catAx>
        <c:axId val="15394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Financial Year (1998</a:t>
                </a:r>
                <a:r>
                  <a:rPr lang="en-US" baseline="0"/>
                  <a:t> - 2015)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0300928"/>
        <c:crosses val="autoZero"/>
        <c:auto val="1"/>
        <c:lblAlgn val="ctr"/>
        <c:lblOffset val="100"/>
        <c:noMultiLvlLbl val="0"/>
      </c:catAx>
      <c:valAx>
        <c:axId val="15030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Price</a:t>
                </a:r>
                <a:r>
                  <a:rPr lang="en-AU" baseline="0"/>
                  <a:t> Per Megawatt Hour ($/MWh)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946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76200</xdr:rowOff>
    </xdr:from>
    <xdr:to>
      <xdr:col>15</xdr:col>
      <xdr:colOff>285750</xdr:colOff>
      <xdr:row>13</xdr:row>
      <xdr:rowOff>219075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energy.iselect.com.au/electricity/product-details/?iselectPlanId=elecRESMOM052" TargetMode="External"/><Relationship Id="rId1" Type="http://schemas.openxmlformats.org/officeDocument/2006/relationships/hyperlink" Target="http://energy.iselect.com.au/electricity/product-http:/energy.iselect.com.au/electricity/product-details/?iselectPlanId=elecRESMOM05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80" zoomScaleNormal="80" workbookViewId="0">
      <selection activeCell="B3" sqref="B3:D4"/>
    </sheetView>
  </sheetViews>
  <sheetFormatPr defaultRowHeight="15" x14ac:dyDescent="0.25"/>
  <sheetData>
    <row r="1" spans="1:13" x14ac:dyDescent="0.25">
      <c r="B1" t="s">
        <v>0</v>
      </c>
    </row>
    <row r="2" spans="1:13" x14ac:dyDescent="0.25">
      <c r="B2" t="s">
        <v>1</v>
      </c>
      <c r="C2" t="s">
        <v>2</v>
      </c>
      <c r="D2" t="s">
        <v>13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3" x14ac:dyDescent="0.25">
      <c r="A3">
        <v>1</v>
      </c>
      <c r="B3">
        <v>70.125</v>
      </c>
      <c r="C3">
        <v>26.323</v>
      </c>
      <c r="D3">
        <v>0</v>
      </c>
      <c r="E3" t="s">
        <v>44</v>
      </c>
      <c r="F3" s="3" t="s">
        <v>45</v>
      </c>
      <c r="G3" s="6" t="s">
        <v>46</v>
      </c>
      <c r="H3" t="s">
        <v>12</v>
      </c>
      <c r="I3" s="4">
        <v>42147</v>
      </c>
    </row>
    <row r="4" spans="1:13" x14ac:dyDescent="0.25">
      <c r="A4">
        <v>2</v>
      </c>
      <c r="B4">
        <v>67.319999999999993</v>
      </c>
      <c r="C4">
        <v>25.270099999999999</v>
      </c>
      <c r="D4">
        <v>0</v>
      </c>
      <c r="E4" t="s">
        <v>153</v>
      </c>
      <c r="F4" t="s">
        <v>45</v>
      </c>
      <c r="G4" t="s">
        <v>92</v>
      </c>
      <c r="H4" t="s">
        <v>12</v>
      </c>
      <c r="I4" s="4">
        <v>42147</v>
      </c>
    </row>
    <row r="5" spans="1:13" x14ac:dyDescent="0.25">
      <c r="M5" s="4"/>
    </row>
    <row r="7" spans="1:13" x14ac:dyDescent="0.25">
      <c r="E7" s="5"/>
    </row>
    <row r="8" spans="1:13" x14ac:dyDescent="0.25">
      <c r="E8" s="5"/>
    </row>
    <row r="9" spans="1:13" x14ac:dyDescent="0.25">
      <c r="E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0" zoomScaleNormal="80" workbookViewId="0">
      <selection activeCell="B3" sqref="B3:D4"/>
    </sheetView>
  </sheetViews>
  <sheetFormatPr defaultRowHeight="15" x14ac:dyDescent="0.25"/>
  <sheetData>
    <row r="1" spans="1:9" x14ac:dyDescent="0.25">
      <c r="B1" t="s">
        <v>0</v>
      </c>
    </row>
    <row r="2" spans="1:9" x14ac:dyDescent="0.25">
      <c r="B2" t="s">
        <v>1</v>
      </c>
      <c r="C2" t="s">
        <v>2</v>
      </c>
      <c r="D2" t="s">
        <v>13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>
        <v>1</v>
      </c>
      <c r="B3">
        <v>86.954999999999998</v>
      </c>
      <c r="C3">
        <v>26.323</v>
      </c>
      <c r="D3">
        <v>16.059999999999999</v>
      </c>
      <c r="E3" t="s">
        <v>47</v>
      </c>
      <c r="F3" s="3" t="s">
        <v>89</v>
      </c>
      <c r="G3" s="6" t="s">
        <v>46</v>
      </c>
      <c r="H3" t="s">
        <v>12</v>
      </c>
      <c r="I3" s="4">
        <v>42147</v>
      </c>
    </row>
    <row r="4" spans="1:9" x14ac:dyDescent="0.25">
      <c r="A4">
        <v>2</v>
      </c>
      <c r="B4">
        <v>74.525000000000006</v>
      </c>
      <c r="C4">
        <v>26.323</v>
      </c>
      <c r="D4">
        <v>11.6</v>
      </c>
      <c r="E4" t="s">
        <v>48</v>
      </c>
      <c r="F4" s="3" t="s">
        <v>88</v>
      </c>
      <c r="G4" s="6" t="s">
        <v>46</v>
      </c>
      <c r="H4" t="s">
        <v>12</v>
      </c>
      <c r="I4" s="4">
        <v>42147</v>
      </c>
    </row>
    <row r="5" spans="1:9" x14ac:dyDescent="0.25">
      <c r="F5" s="3"/>
      <c r="I5" s="4"/>
    </row>
    <row r="6" spans="1:9" x14ac:dyDescent="0.25">
      <c r="F6" s="3"/>
      <c r="I6" s="4"/>
    </row>
    <row r="7" spans="1:9" x14ac:dyDescent="0.25">
      <c r="E7" s="5"/>
    </row>
    <row r="8" spans="1:9" x14ac:dyDescent="0.25">
      <c r="E8" s="5"/>
    </row>
    <row r="9" spans="1:9" x14ac:dyDescent="0.25"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24" zoomScale="70" zoomScaleNormal="70" workbookViewId="0">
      <selection activeCell="R9" sqref="R9"/>
    </sheetView>
  </sheetViews>
  <sheetFormatPr defaultRowHeight="15" x14ac:dyDescent="0.25"/>
  <cols>
    <col min="3" max="3" width="7" bestFit="1" customWidth="1"/>
    <col min="4" max="7" width="7.7109375" bestFit="1" customWidth="1"/>
    <col min="8" max="8" width="11.85546875" customWidth="1"/>
    <col min="9" max="9" width="9.7109375" customWidth="1"/>
    <col min="10" max="10" width="24.85546875" customWidth="1"/>
    <col min="13" max="13" width="13.7109375" style="4" customWidth="1"/>
    <col min="14" max="14" width="12.85546875" bestFit="1" customWidth="1"/>
  </cols>
  <sheetData>
    <row r="1" spans="1:13" x14ac:dyDescent="0.25">
      <c r="B1" t="s">
        <v>0</v>
      </c>
    </row>
    <row r="2" spans="1:13" s="8" customFormat="1" ht="30" x14ac:dyDescent="0.25">
      <c r="B2" s="8" t="s">
        <v>1</v>
      </c>
      <c r="C2" s="8" t="s">
        <v>19</v>
      </c>
      <c r="D2" s="8" t="s">
        <v>20</v>
      </c>
      <c r="E2" s="8" t="s">
        <v>14</v>
      </c>
      <c r="F2" s="8" t="s">
        <v>15</v>
      </c>
      <c r="G2" s="8" t="s">
        <v>16</v>
      </c>
      <c r="H2" s="8" t="s">
        <v>13</v>
      </c>
      <c r="I2" s="8" t="s">
        <v>5</v>
      </c>
      <c r="J2" s="8" t="s">
        <v>6</v>
      </c>
      <c r="K2" s="8" t="s">
        <v>7</v>
      </c>
      <c r="L2" s="8" t="s">
        <v>8</v>
      </c>
      <c r="M2" s="9" t="s">
        <v>9</v>
      </c>
    </row>
    <row r="3" spans="1:13" x14ac:dyDescent="0.25">
      <c r="A3">
        <v>0</v>
      </c>
      <c r="B3">
        <v>79.167000000000002</v>
      </c>
      <c r="C3">
        <v>1000</v>
      </c>
      <c r="D3">
        <v>1000</v>
      </c>
      <c r="E3">
        <v>25.135000000000002</v>
      </c>
      <c r="F3">
        <v>25.167999999999999</v>
      </c>
      <c r="G3">
        <v>25.311</v>
      </c>
      <c r="H3">
        <v>0</v>
      </c>
      <c r="I3" t="s">
        <v>17</v>
      </c>
      <c r="J3" s="3" t="s">
        <v>10</v>
      </c>
      <c r="K3" t="s">
        <v>11</v>
      </c>
      <c r="L3" t="s">
        <v>18</v>
      </c>
      <c r="M3" s="4">
        <v>42147</v>
      </c>
    </row>
    <row r="4" spans="1:13" x14ac:dyDescent="0.25">
      <c r="A4">
        <f>A3+1</f>
        <v>1</v>
      </c>
      <c r="B4">
        <v>79.167000000000002</v>
      </c>
      <c r="C4">
        <v>1000</v>
      </c>
      <c r="D4">
        <v>1000</v>
      </c>
      <c r="E4">
        <v>23.1</v>
      </c>
      <c r="F4">
        <v>24.09</v>
      </c>
      <c r="G4">
        <v>24.2</v>
      </c>
      <c r="H4">
        <v>0</v>
      </c>
      <c r="I4" t="s">
        <v>21</v>
      </c>
      <c r="J4" t="s">
        <v>34</v>
      </c>
      <c r="K4" t="s">
        <v>22</v>
      </c>
      <c r="L4" t="s">
        <v>18</v>
      </c>
      <c r="M4" s="4">
        <v>42147</v>
      </c>
    </row>
    <row r="5" spans="1:13" x14ac:dyDescent="0.25">
      <c r="A5">
        <f t="shared" ref="A5:A61" si="0">A4+1</f>
        <v>2</v>
      </c>
      <c r="B5">
        <v>79.606999999999999</v>
      </c>
      <c r="C5">
        <v>200</v>
      </c>
      <c r="D5">
        <v>466.67</v>
      </c>
      <c r="E5">
        <v>28.303000000000001</v>
      </c>
      <c r="F5">
        <v>22.968</v>
      </c>
      <c r="G5">
        <v>24.056999999999999</v>
      </c>
      <c r="H5">
        <v>0</v>
      </c>
      <c r="I5" t="s">
        <v>23</v>
      </c>
      <c r="J5" t="s">
        <v>24</v>
      </c>
      <c r="K5" t="s">
        <v>25</v>
      </c>
      <c r="L5" t="s">
        <v>18</v>
      </c>
      <c r="M5" s="4">
        <v>42147</v>
      </c>
    </row>
    <row r="6" spans="1:13" x14ac:dyDescent="0.25">
      <c r="A6">
        <f t="shared" si="0"/>
        <v>3</v>
      </c>
      <c r="B6">
        <v>79.167000000000002</v>
      </c>
      <c r="C6">
        <v>1000</v>
      </c>
      <c r="D6">
        <v>1000</v>
      </c>
      <c r="E6">
        <v>23.1</v>
      </c>
      <c r="F6">
        <v>24.09</v>
      </c>
      <c r="G6">
        <v>24.2</v>
      </c>
      <c r="H6">
        <v>0</v>
      </c>
      <c r="I6" t="s">
        <v>21</v>
      </c>
      <c r="J6" t="s">
        <v>39</v>
      </c>
      <c r="K6" t="s">
        <v>25</v>
      </c>
      <c r="L6" t="s">
        <v>18</v>
      </c>
      <c r="M6" s="4">
        <v>42147</v>
      </c>
    </row>
    <row r="7" spans="1:13" x14ac:dyDescent="0.25">
      <c r="A7">
        <f t="shared" si="0"/>
        <v>4</v>
      </c>
      <c r="B7">
        <v>79.167000000000002</v>
      </c>
      <c r="C7">
        <v>1000</v>
      </c>
      <c r="D7">
        <v>1000</v>
      </c>
      <c r="E7">
        <v>25.135000000000002</v>
      </c>
      <c r="F7">
        <v>25.167999999999999</v>
      </c>
      <c r="G7">
        <v>25.311</v>
      </c>
      <c r="H7">
        <v>0</v>
      </c>
      <c r="I7" t="s">
        <v>17</v>
      </c>
      <c r="J7" t="s">
        <v>49</v>
      </c>
      <c r="K7" t="s">
        <v>50</v>
      </c>
      <c r="L7" t="s">
        <v>18</v>
      </c>
      <c r="M7" s="4">
        <v>42147</v>
      </c>
    </row>
    <row r="8" spans="1:13" x14ac:dyDescent="0.25">
      <c r="A8">
        <f t="shared" si="0"/>
        <v>5</v>
      </c>
      <c r="B8">
        <v>79.287999999999997</v>
      </c>
      <c r="C8">
        <v>1000</v>
      </c>
      <c r="D8">
        <v>1000</v>
      </c>
      <c r="E8">
        <v>24.167000000000002</v>
      </c>
      <c r="F8">
        <v>25.608000000000001</v>
      </c>
      <c r="G8">
        <v>27.643000000000001</v>
      </c>
      <c r="H8">
        <v>0</v>
      </c>
      <c r="I8" t="s">
        <v>81</v>
      </c>
      <c r="J8" t="s">
        <v>85</v>
      </c>
      <c r="K8" t="s">
        <v>82</v>
      </c>
      <c r="L8" t="s">
        <v>12</v>
      </c>
      <c r="M8" s="4">
        <v>42147</v>
      </c>
    </row>
    <row r="9" spans="1:13" x14ac:dyDescent="0.25">
      <c r="A9">
        <f t="shared" si="0"/>
        <v>6</v>
      </c>
      <c r="B9">
        <v>79.167000000000002</v>
      </c>
      <c r="C9">
        <v>1000</v>
      </c>
      <c r="D9">
        <v>1000</v>
      </c>
      <c r="E9">
        <v>21.361999999999998</v>
      </c>
      <c r="F9">
        <v>21.395</v>
      </c>
      <c r="G9">
        <v>21.515999999999998</v>
      </c>
      <c r="H9">
        <v>0</v>
      </c>
      <c r="I9" t="s">
        <v>90</v>
      </c>
      <c r="J9" t="s">
        <v>91</v>
      </c>
      <c r="K9" t="s">
        <v>92</v>
      </c>
      <c r="L9" t="s">
        <v>12</v>
      </c>
      <c r="M9" s="4">
        <v>42147</v>
      </c>
    </row>
    <row r="10" spans="1:13" x14ac:dyDescent="0.25">
      <c r="A10">
        <f t="shared" si="0"/>
        <v>7</v>
      </c>
      <c r="B10">
        <v>79.167000000000002</v>
      </c>
      <c r="C10">
        <v>1000</v>
      </c>
      <c r="D10">
        <v>1000</v>
      </c>
      <c r="E10">
        <v>21.361999999999998</v>
      </c>
      <c r="F10">
        <v>21.395</v>
      </c>
      <c r="G10">
        <v>21.515999999999998</v>
      </c>
      <c r="H10">
        <v>0</v>
      </c>
      <c r="I10" t="s">
        <v>90</v>
      </c>
      <c r="J10" t="s">
        <v>93</v>
      </c>
      <c r="K10" t="s">
        <v>92</v>
      </c>
      <c r="L10" t="s">
        <v>12</v>
      </c>
      <c r="M10" s="4">
        <v>42147</v>
      </c>
    </row>
    <row r="11" spans="1:13" x14ac:dyDescent="0.25">
      <c r="A11">
        <f t="shared" si="0"/>
        <v>8</v>
      </c>
      <c r="B11">
        <v>79.167000000000002</v>
      </c>
      <c r="C11">
        <v>1000.0088</v>
      </c>
      <c r="D11">
        <v>1000.0088</v>
      </c>
      <c r="E11">
        <v>23.1</v>
      </c>
      <c r="F11">
        <v>24.09</v>
      </c>
      <c r="G11">
        <v>24.2</v>
      </c>
      <c r="H11">
        <v>0</v>
      </c>
      <c r="I11" t="s">
        <v>94</v>
      </c>
      <c r="J11" t="s">
        <v>95</v>
      </c>
      <c r="K11" t="s">
        <v>92</v>
      </c>
      <c r="L11" t="s">
        <v>12</v>
      </c>
      <c r="M11" s="4">
        <v>42147</v>
      </c>
    </row>
    <row r="12" spans="1:13" x14ac:dyDescent="0.25">
      <c r="A12">
        <f t="shared" si="0"/>
        <v>9</v>
      </c>
      <c r="B12">
        <v>79.167000000000002</v>
      </c>
      <c r="C12">
        <v>1000.0088</v>
      </c>
      <c r="D12">
        <v>1000.0088</v>
      </c>
      <c r="E12">
        <v>23.1</v>
      </c>
      <c r="F12">
        <v>24.09</v>
      </c>
      <c r="G12">
        <v>24.2</v>
      </c>
      <c r="H12">
        <v>0</v>
      </c>
      <c r="I12" t="s">
        <v>94</v>
      </c>
      <c r="J12" t="s">
        <v>96</v>
      </c>
      <c r="K12" t="s">
        <v>92</v>
      </c>
      <c r="L12" t="s">
        <v>12</v>
      </c>
      <c r="M12" s="4">
        <v>42147</v>
      </c>
    </row>
    <row r="13" spans="1:13" x14ac:dyDescent="0.25">
      <c r="A13">
        <f t="shared" si="0"/>
        <v>10</v>
      </c>
      <c r="B13">
        <v>73.501999999999995</v>
      </c>
      <c r="C13">
        <v>1000</v>
      </c>
      <c r="D13">
        <v>1000</v>
      </c>
      <c r="E13">
        <v>23.265000000000001</v>
      </c>
      <c r="F13">
        <v>24.794</v>
      </c>
      <c r="G13">
        <v>26.972000000000001</v>
      </c>
      <c r="H13">
        <v>0</v>
      </c>
      <c r="I13" t="s">
        <v>97</v>
      </c>
      <c r="J13" t="s">
        <v>98</v>
      </c>
      <c r="K13" t="s">
        <v>92</v>
      </c>
      <c r="L13" t="s">
        <v>12</v>
      </c>
      <c r="M13" s="4">
        <v>42147</v>
      </c>
    </row>
    <row r="14" spans="1:13" x14ac:dyDescent="0.25">
      <c r="A14">
        <f t="shared" si="0"/>
        <v>11</v>
      </c>
      <c r="B14">
        <v>69.08</v>
      </c>
      <c r="C14">
        <v>999.99959999999999</v>
      </c>
      <c r="D14">
        <v>999.99959999999999</v>
      </c>
      <c r="E14">
        <v>24.265999999999998</v>
      </c>
      <c r="F14">
        <v>25.475999999999999</v>
      </c>
      <c r="G14">
        <v>35.155999999999999</v>
      </c>
      <c r="H14">
        <v>0</v>
      </c>
      <c r="I14" t="s">
        <v>99</v>
      </c>
      <c r="J14" t="s">
        <v>100</v>
      </c>
      <c r="K14" t="s">
        <v>92</v>
      </c>
      <c r="L14" t="s">
        <v>12</v>
      </c>
      <c r="M14" s="4">
        <v>42147</v>
      </c>
    </row>
    <row r="15" spans="1:13" x14ac:dyDescent="0.25">
      <c r="A15">
        <f t="shared" si="0"/>
        <v>12</v>
      </c>
      <c r="B15">
        <v>79.606999999999999</v>
      </c>
      <c r="C15">
        <v>600</v>
      </c>
      <c r="D15">
        <v>1400.01</v>
      </c>
      <c r="E15">
        <v>28.303000000000001</v>
      </c>
      <c r="F15">
        <v>22.968</v>
      </c>
      <c r="G15">
        <v>24.056999999999999</v>
      </c>
      <c r="H15">
        <v>0</v>
      </c>
      <c r="I15" t="s">
        <v>101</v>
      </c>
      <c r="J15" t="s">
        <v>102</v>
      </c>
      <c r="K15" t="s">
        <v>92</v>
      </c>
      <c r="L15" t="s">
        <v>12</v>
      </c>
      <c r="M15" s="4">
        <v>42147</v>
      </c>
    </row>
    <row r="16" spans="1:13" x14ac:dyDescent="0.25">
      <c r="A16">
        <f t="shared" si="0"/>
        <v>13</v>
      </c>
      <c r="B16">
        <v>79.606999999999999</v>
      </c>
      <c r="C16">
        <v>600</v>
      </c>
      <c r="D16">
        <v>1400.01</v>
      </c>
      <c r="E16">
        <v>28.303000000000001</v>
      </c>
      <c r="F16">
        <v>22.968</v>
      </c>
      <c r="G16">
        <v>24.056999999999999</v>
      </c>
      <c r="H16">
        <v>0</v>
      </c>
      <c r="I16" t="s">
        <v>101</v>
      </c>
      <c r="J16" t="s">
        <v>103</v>
      </c>
      <c r="K16" t="s">
        <v>92</v>
      </c>
      <c r="L16" t="s">
        <v>12</v>
      </c>
      <c r="M16" s="4">
        <v>42147</v>
      </c>
    </row>
    <row r="17" spans="1:13" x14ac:dyDescent="0.25">
      <c r="A17">
        <f t="shared" si="0"/>
        <v>14</v>
      </c>
      <c r="B17">
        <v>79.287999999999997</v>
      </c>
      <c r="C17">
        <v>1000</v>
      </c>
      <c r="D17">
        <v>1000</v>
      </c>
      <c r="E17">
        <v>24.167000000000002</v>
      </c>
      <c r="F17">
        <v>25.608000000000001</v>
      </c>
      <c r="G17">
        <v>27.643000000000001</v>
      </c>
      <c r="H17">
        <v>0</v>
      </c>
      <c r="I17" t="s">
        <v>81</v>
      </c>
      <c r="J17" t="s">
        <v>104</v>
      </c>
      <c r="K17" t="s">
        <v>92</v>
      </c>
      <c r="L17" t="s">
        <v>12</v>
      </c>
      <c r="M17" s="4">
        <v>42147</v>
      </c>
    </row>
    <row r="18" spans="1:13" x14ac:dyDescent="0.25">
      <c r="A18">
        <f t="shared" si="0"/>
        <v>15</v>
      </c>
      <c r="B18">
        <v>79.167000000000002</v>
      </c>
      <c r="C18">
        <v>1000.0088</v>
      </c>
      <c r="D18">
        <v>1000.0088</v>
      </c>
      <c r="E18">
        <v>24.882000000000001</v>
      </c>
      <c r="F18">
        <v>25.003</v>
      </c>
      <c r="G18">
        <v>23.902999999999999</v>
      </c>
      <c r="H18">
        <v>0</v>
      </c>
      <c r="I18" t="s">
        <v>94</v>
      </c>
      <c r="J18" t="s">
        <v>105</v>
      </c>
      <c r="K18" t="s">
        <v>92</v>
      </c>
      <c r="L18" t="s">
        <v>12</v>
      </c>
      <c r="M18" s="4">
        <v>42147</v>
      </c>
    </row>
    <row r="19" spans="1:13" x14ac:dyDescent="0.25">
      <c r="A19">
        <f t="shared" si="0"/>
        <v>16</v>
      </c>
      <c r="B19">
        <v>79.167000000000002</v>
      </c>
      <c r="C19">
        <v>1000.0088</v>
      </c>
      <c r="D19">
        <v>1000.0088</v>
      </c>
      <c r="E19">
        <v>24.882000000000001</v>
      </c>
      <c r="F19">
        <v>25.003</v>
      </c>
      <c r="G19">
        <v>23.902999999999999</v>
      </c>
      <c r="H19">
        <v>0</v>
      </c>
      <c r="I19" t="s">
        <v>94</v>
      </c>
      <c r="J19" t="s">
        <v>105</v>
      </c>
      <c r="K19" t="s">
        <v>92</v>
      </c>
      <c r="L19" t="s">
        <v>12</v>
      </c>
      <c r="M19" s="4">
        <v>42147</v>
      </c>
    </row>
    <row r="20" spans="1:13" x14ac:dyDescent="0.25">
      <c r="A20">
        <f t="shared" si="0"/>
        <v>17</v>
      </c>
      <c r="B20">
        <v>79.167000000000002</v>
      </c>
      <c r="C20">
        <v>999.99959999999999</v>
      </c>
      <c r="D20">
        <v>999.99959999999999</v>
      </c>
      <c r="E20">
        <v>25.135000000000002</v>
      </c>
      <c r="F20">
        <v>25.167999999999999</v>
      </c>
      <c r="G20">
        <v>25.311</v>
      </c>
      <c r="H20">
        <v>0</v>
      </c>
      <c r="I20" t="s">
        <v>99</v>
      </c>
      <c r="J20" t="s">
        <v>106</v>
      </c>
      <c r="K20" t="s">
        <v>92</v>
      </c>
      <c r="L20" t="s">
        <v>12</v>
      </c>
      <c r="M20" s="4">
        <v>42147</v>
      </c>
    </row>
    <row r="21" spans="1:13" x14ac:dyDescent="0.25">
      <c r="A21">
        <f t="shared" si="0"/>
        <v>18</v>
      </c>
      <c r="B21">
        <v>79.167000000000002</v>
      </c>
      <c r="C21">
        <v>999.99959999999999</v>
      </c>
      <c r="D21">
        <v>999.99959999999999</v>
      </c>
      <c r="E21">
        <v>25.135000000000002</v>
      </c>
      <c r="F21">
        <v>25.167999999999999</v>
      </c>
      <c r="G21">
        <v>25.311</v>
      </c>
      <c r="H21">
        <v>0</v>
      </c>
      <c r="I21" t="s">
        <v>99</v>
      </c>
      <c r="J21" t="s">
        <v>107</v>
      </c>
      <c r="K21" t="s">
        <v>92</v>
      </c>
      <c r="L21" t="s">
        <v>12</v>
      </c>
      <c r="M21" s="4">
        <v>42147</v>
      </c>
    </row>
    <row r="22" spans="1:13" x14ac:dyDescent="0.25">
      <c r="A22">
        <f t="shared" si="0"/>
        <v>19</v>
      </c>
      <c r="B22">
        <v>79.167000000000002</v>
      </c>
      <c r="C22">
        <v>999.99959999999999</v>
      </c>
      <c r="D22">
        <v>999.99959999999999</v>
      </c>
      <c r="E22">
        <v>25.135000000000002</v>
      </c>
      <c r="F22">
        <v>25.167999999999999</v>
      </c>
      <c r="G22">
        <v>25.311</v>
      </c>
      <c r="H22">
        <v>0</v>
      </c>
      <c r="I22" t="s">
        <v>99</v>
      </c>
      <c r="J22" t="s">
        <v>108</v>
      </c>
      <c r="K22" t="s">
        <v>92</v>
      </c>
      <c r="L22" t="s">
        <v>12</v>
      </c>
      <c r="M22" s="4">
        <v>42147</v>
      </c>
    </row>
    <row r="23" spans="1:13" x14ac:dyDescent="0.25">
      <c r="A23">
        <f t="shared" si="0"/>
        <v>20</v>
      </c>
      <c r="B23">
        <v>79.167000000000002</v>
      </c>
      <c r="C23">
        <v>999.99959999999999</v>
      </c>
      <c r="D23">
        <v>999.99959999999999</v>
      </c>
      <c r="E23">
        <v>25.135000000000002</v>
      </c>
      <c r="F23">
        <v>25.167999999999999</v>
      </c>
      <c r="G23">
        <v>25.311</v>
      </c>
      <c r="H23">
        <v>0</v>
      </c>
      <c r="I23" t="s">
        <v>99</v>
      </c>
      <c r="J23" t="s">
        <v>107</v>
      </c>
      <c r="K23" t="s">
        <v>92</v>
      </c>
      <c r="L23" t="s">
        <v>12</v>
      </c>
      <c r="M23" s="4">
        <v>42147</v>
      </c>
    </row>
    <row r="24" spans="1:13" x14ac:dyDescent="0.25">
      <c r="A24">
        <f t="shared" si="0"/>
        <v>21</v>
      </c>
      <c r="B24">
        <v>79.167000000000002</v>
      </c>
      <c r="C24">
        <v>999.99959999999999</v>
      </c>
      <c r="D24">
        <v>999.99959999999999</v>
      </c>
      <c r="E24">
        <v>25.135000000000002</v>
      </c>
      <c r="F24">
        <v>25.167999999999999</v>
      </c>
      <c r="G24">
        <v>25.311</v>
      </c>
      <c r="H24">
        <v>0</v>
      </c>
      <c r="I24" t="s">
        <v>99</v>
      </c>
      <c r="J24" t="s">
        <v>109</v>
      </c>
      <c r="K24" t="s">
        <v>92</v>
      </c>
      <c r="L24" t="s">
        <v>12</v>
      </c>
      <c r="M24" s="4">
        <v>42147</v>
      </c>
    </row>
    <row r="25" spans="1:13" x14ac:dyDescent="0.25">
      <c r="A25">
        <f t="shared" si="0"/>
        <v>22</v>
      </c>
      <c r="B25">
        <v>79.167000000000002</v>
      </c>
      <c r="C25">
        <v>999.99959999999999</v>
      </c>
      <c r="D25">
        <v>999.99959999999999</v>
      </c>
      <c r="E25">
        <v>25.135000000000002</v>
      </c>
      <c r="F25">
        <v>25.167999999999999</v>
      </c>
      <c r="G25">
        <v>25.311</v>
      </c>
      <c r="H25">
        <v>0</v>
      </c>
      <c r="I25" t="s">
        <v>99</v>
      </c>
      <c r="J25" t="s">
        <v>110</v>
      </c>
      <c r="K25" t="s">
        <v>92</v>
      </c>
      <c r="L25" t="s">
        <v>12</v>
      </c>
      <c r="M25" s="4">
        <v>42147</v>
      </c>
    </row>
    <row r="26" spans="1:13" x14ac:dyDescent="0.25">
      <c r="A26">
        <f t="shared" si="0"/>
        <v>23</v>
      </c>
      <c r="B26">
        <v>78.375</v>
      </c>
      <c r="C26">
        <v>300</v>
      </c>
      <c r="D26">
        <v>720</v>
      </c>
      <c r="E26">
        <v>24.882000000000001</v>
      </c>
      <c r="F26">
        <v>24.914999999999999</v>
      </c>
      <c r="G26">
        <v>25.684999999999999</v>
      </c>
      <c r="H26">
        <v>0</v>
      </c>
      <c r="I26" t="s">
        <v>111</v>
      </c>
      <c r="J26" t="s">
        <v>112</v>
      </c>
      <c r="K26" t="s">
        <v>92</v>
      </c>
      <c r="L26" t="s">
        <v>12</v>
      </c>
      <c r="M26" s="4">
        <v>42147</v>
      </c>
    </row>
    <row r="27" spans="1:13" x14ac:dyDescent="0.25">
      <c r="A27">
        <f t="shared" si="0"/>
        <v>24</v>
      </c>
      <c r="B27">
        <v>78.375</v>
      </c>
      <c r="C27">
        <v>300</v>
      </c>
      <c r="D27">
        <v>720</v>
      </c>
      <c r="E27">
        <v>24.882000000000001</v>
      </c>
      <c r="F27">
        <v>24.914999999999999</v>
      </c>
      <c r="G27">
        <v>25.684999999999999</v>
      </c>
      <c r="H27">
        <v>0</v>
      </c>
      <c r="I27" t="s">
        <v>111</v>
      </c>
      <c r="J27" t="s">
        <v>113</v>
      </c>
      <c r="K27" t="s">
        <v>92</v>
      </c>
      <c r="L27" t="s">
        <v>12</v>
      </c>
      <c r="M27" s="4">
        <v>42147</v>
      </c>
    </row>
    <row r="28" spans="1:13" x14ac:dyDescent="0.25">
      <c r="A28">
        <f t="shared" si="0"/>
        <v>25</v>
      </c>
      <c r="B28">
        <v>78.375</v>
      </c>
      <c r="C28">
        <v>300</v>
      </c>
      <c r="D28">
        <v>720</v>
      </c>
      <c r="E28">
        <v>24.882000000000001</v>
      </c>
      <c r="F28">
        <v>24.914999999999999</v>
      </c>
      <c r="G28">
        <v>25.684999999999999</v>
      </c>
      <c r="H28">
        <v>0</v>
      </c>
      <c r="I28" t="s">
        <v>111</v>
      </c>
      <c r="J28" t="s">
        <v>114</v>
      </c>
      <c r="K28" t="s">
        <v>92</v>
      </c>
      <c r="L28" t="s">
        <v>12</v>
      </c>
      <c r="M28" s="4">
        <v>42147</v>
      </c>
    </row>
    <row r="29" spans="1:13" x14ac:dyDescent="0.25">
      <c r="A29">
        <f t="shared" si="0"/>
        <v>26</v>
      </c>
      <c r="B29">
        <v>76.460999999999999</v>
      </c>
      <c r="C29">
        <v>1000.1</v>
      </c>
      <c r="D29">
        <v>1000.1</v>
      </c>
      <c r="E29">
        <v>24.651</v>
      </c>
      <c r="F29">
        <v>26.279</v>
      </c>
      <c r="G29">
        <v>28.588999999999999</v>
      </c>
      <c r="H29">
        <v>0</v>
      </c>
      <c r="I29" t="s">
        <v>115</v>
      </c>
      <c r="J29" t="s">
        <v>116</v>
      </c>
      <c r="K29" t="s">
        <v>92</v>
      </c>
      <c r="L29" t="s">
        <v>12</v>
      </c>
      <c r="M29" s="4">
        <v>42147</v>
      </c>
    </row>
    <row r="30" spans="1:13" x14ac:dyDescent="0.25">
      <c r="A30">
        <f t="shared" si="0"/>
        <v>27</v>
      </c>
      <c r="B30">
        <v>76.460999999999999</v>
      </c>
      <c r="C30">
        <v>1000.1</v>
      </c>
      <c r="D30">
        <v>1000.1</v>
      </c>
      <c r="E30">
        <v>24.651</v>
      </c>
      <c r="F30">
        <v>26.279</v>
      </c>
      <c r="G30">
        <v>28.588999999999999</v>
      </c>
      <c r="H30">
        <v>0</v>
      </c>
      <c r="I30" t="s">
        <v>115</v>
      </c>
      <c r="J30" t="s">
        <v>117</v>
      </c>
      <c r="K30" t="s">
        <v>92</v>
      </c>
      <c r="L30" t="s">
        <v>12</v>
      </c>
      <c r="M30" s="4">
        <v>42147</v>
      </c>
    </row>
    <row r="31" spans="1:13" x14ac:dyDescent="0.25">
      <c r="A31">
        <f t="shared" si="0"/>
        <v>28</v>
      </c>
      <c r="B31">
        <v>76.460999999999999</v>
      </c>
      <c r="C31">
        <v>1000.1</v>
      </c>
      <c r="D31">
        <v>1000.1</v>
      </c>
      <c r="E31">
        <v>24.651</v>
      </c>
      <c r="F31">
        <v>26.279</v>
      </c>
      <c r="G31">
        <v>28.588999999999999</v>
      </c>
      <c r="H31">
        <v>0</v>
      </c>
      <c r="I31" t="s">
        <v>115</v>
      </c>
      <c r="J31" t="s">
        <v>118</v>
      </c>
      <c r="K31" t="s">
        <v>92</v>
      </c>
      <c r="L31" t="s">
        <v>12</v>
      </c>
      <c r="M31" s="4">
        <v>42147</v>
      </c>
    </row>
    <row r="32" spans="1:13" x14ac:dyDescent="0.25">
      <c r="A32">
        <f t="shared" si="0"/>
        <v>29</v>
      </c>
      <c r="B32">
        <v>76.460999999999999</v>
      </c>
      <c r="C32">
        <v>1000.1</v>
      </c>
      <c r="D32">
        <v>1000.1</v>
      </c>
      <c r="E32">
        <v>24.651</v>
      </c>
      <c r="F32">
        <v>26.279</v>
      </c>
      <c r="G32">
        <v>28.588999999999999</v>
      </c>
      <c r="H32">
        <v>0</v>
      </c>
      <c r="I32" t="s">
        <v>115</v>
      </c>
      <c r="J32" t="s">
        <v>119</v>
      </c>
      <c r="K32" t="s">
        <v>92</v>
      </c>
      <c r="L32" t="s">
        <v>12</v>
      </c>
      <c r="M32" s="4">
        <v>42147</v>
      </c>
    </row>
    <row r="33" spans="1:13" x14ac:dyDescent="0.25">
      <c r="A33">
        <f t="shared" si="0"/>
        <v>30</v>
      </c>
      <c r="B33">
        <v>79.167000000000002</v>
      </c>
      <c r="C33">
        <v>10.9589</v>
      </c>
      <c r="D33">
        <v>10.9589</v>
      </c>
      <c r="E33">
        <v>25.135000000000002</v>
      </c>
      <c r="F33">
        <v>25.167999999999999</v>
      </c>
      <c r="G33">
        <v>25.311</v>
      </c>
      <c r="H33">
        <v>0</v>
      </c>
      <c r="I33" t="s">
        <v>99</v>
      </c>
      <c r="J33" t="s">
        <v>120</v>
      </c>
      <c r="K33" t="s">
        <v>92</v>
      </c>
      <c r="L33" t="s">
        <v>12</v>
      </c>
      <c r="M33" s="4">
        <v>42147</v>
      </c>
    </row>
    <row r="34" spans="1:13" x14ac:dyDescent="0.25">
      <c r="A34">
        <f t="shared" si="0"/>
        <v>31</v>
      </c>
      <c r="B34">
        <v>82.5</v>
      </c>
      <c r="C34">
        <v>999.99959999999999</v>
      </c>
      <c r="D34">
        <v>999.99959999999999</v>
      </c>
      <c r="E34">
        <v>25.3063</v>
      </c>
      <c r="F34">
        <v>25.4163</v>
      </c>
      <c r="G34">
        <v>25.526299999999999</v>
      </c>
      <c r="H34">
        <v>0</v>
      </c>
      <c r="I34" t="s">
        <v>121</v>
      </c>
      <c r="J34" t="s">
        <v>122</v>
      </c>
      <c r="K34" t="s">
        <v>92</v>
      </c>
      <c r="L34" t="s">
        <v>12</v>
      </c>
      <c r="M34" s="4">
        <v>42147</v>
      </c>
    </row>
    <row r="35" spans="1:13" x14ac:dyDescent="0.25">
      <c r="A35">
        <f t="shared" si="0"/>
        <v>32</v>
      </c>
      <c r="B35">
        <v>82.5</v>
      </c>
      <c r="C35">
        <v>999.99959999999999</v>
      </c>
      <c r="D35">
        <v>999.99959999999999</v>
      </c>
      <c r="E35">
        <v>25.3063</v>
      </c>
      <c r="F35">
        <v>25.4163</v>
      </c>
      <c r="G35">
        <v>25.526299999999999</v>
      </c>
      <c r="H35">
        <v>0</v>
      </c>
      <c r="I35" t="s">
        <v>121</v>
      </c>
      <c r="J35" t="s">
        <v>123</v>
      </c>
      <c r="K35" t="s">
        <v>92</v>
      </c>
      <c r="L35" t="s">
        <v>12</v>
      </c>
      <c r="M35" s="4">
        <v>42147</v>
      </c>
    </row>
    <row r="36" spans="1:13" x14ac:dyDescent="0.25">
      <c r="A36">
        <f t="shared" si="0"/>
        <v>33</v>
      </c>
      <c r="B36">
        <v>82.5</v>
      </c>
      <c r="C36">
        <v>999.99959999999999</v>
      </c>
      <c r="D36">
        <v>999.99959999999999</v>
      </c>
      <c r="E36">
        <v>25.3063</v>
      </c>
      <c r="F36">
        <v>25.4163</v>
      </c>
      <c r="G36">
        <v>25.526299999999999</v>
      </c>
      <c r="H36">
        <v>0</v>
      </c>
      <c r="I36" t="s">
        <v>121</v>
      </c>
      <c r="J36" t="s">
        <v>124</v>
      </c>
      <c r="K36" t="s">
        <v>92</v>
      </c>
      <c r="L36" t="s">
        <v>12</v>
      </c>
      <c r="M36" s="4">
        <v>42147</v>
      </c>
    </row>
    <row r="37" spans="1:13" x14ac:dyDescent="0.25">
      <c r="A37">
        <f t="shared" si="0"/>
        <v>34</v>
      </c>
      <c r="B37">
        <v>79.606999999999999</v>
      </c>
      <c r="C37">
        <v>600</v>
      </c>
      <c r="D37">
        <v>1400.01</v>
      </c>
      <c r="E37">
        <v>28.940999999999999</v>
      </c>
      <c r="F37">
        <v>23.826000000000001</v>
      </c>
      <c r="G37">
        <v>24.914999999999999</v>
      </c>
      <c r="H37">
        <v>0</v>
      </c>
      <c r="I37" t="s">
        <v>101</v>
      </c>
      <c r="J37" t="s">
        <v>125</v>
      </c>
      <c r="K37" t="s">
        <v>92</v>
      </c>
      <c r="L37" t="s">
        <v>12</v>
      </c>
      <c r="M37" s="4">
        <v>42147</v>
      </c>
    </row>
    <row r="38" spans="1:13" x14ac:dyDescent="0.25">
      <c r="A38">
        <f t="shared" si="0"/>
        <v>35</v>
      </c>
      <c r="B38">
        <v>79.167000000000002</v>
      </c>
      <c r="C38">
        <v>1000</v>
      </c>
      <c r="D38">
        <v>1000</v>
      </c>
      <c r="E38">
        <v>25.649799999999999</v>
      </c>
      <c r="F38">
        <v>25.6828</v>
      </c>
      <c r="G38">
        <v>25.825800000000001</v>
      </c>
      <c r="H38">
        <v>0</v>
      </c>
      <c r="I38" t="s">
        <v>126</v>
      </c>
      <c r="J38" t="s">
        <v>127</v>
      </c>
      <c r="K38" t="s">
        <v>92</v>
      </c>
      <c r="L38" t="s">
        <v>12</v>
      </c>
      <c r="M38" s="4">
        <v>42147</v>
      </c>
    </row>
    <row r="39" spans="1:13" x14ac:dyDescent="0.25">
      <c r="A39">
        <f t="shared" si="0"/>
        <v>36</v>
      </c>
      <c r="B39">
        <v>78.088999999999999</v>
      </c>
      <c r="C39">
        <v>999.1875</v>
      </c>
      <c r="D39">
        <v>999.1875</v>
      </c>
      <c r="E39">
        <v>25.19</v>
      </c>
      <c r="F39">
        <v>26.818000000000001</v>
      </c>
      <c r="G39">
        <v>29.128</v>
      </c>
      <c r="H39">
        <v>0</v>
      </c>
      <c r="I39" t="s">
        <v>128</v>
      </c>
      <c r="J39" t="s">
        <v>129</v>
      </c>
      <c r="K39" t="s">
        <v>92</v>
      </c>
      <c r="L39" t="s">
        <v>12</v>
      </c>
      <c r="M39" s="4">
        <v>42147</v>
      </c>
    </row>
    <row r="40" spans="1:13" x14ac:dyDescent="0.25">
      <c r="A40">
        <f t="shared" si="0"/>
        <v>37</v>
      </c>
      <c r="B40">
        <v>78.088999999999999</v>
      </c>
      <c r="C40">
        <v>999.1875</v>
      </c>
      <c r="D40">
        <v>999.1875</v>
      </c>
      <c r="E40">
        <v>25.19</v>
      </c>
      <c r="F40">
        <v>26.818000000000001</v>
      </c>
      <c r="G40">
        <v>29.128</v>
      </c>
      <c r="H40">
        <v>0</v>
      </c>
      <c r="I40" t="s">
        <v>128</v>
      </c>
      <c r="J40" t="s">
        <v>130</v>
      </c>
      <c r="K40" t="s">
        <v>92</v>
      </c>
      <c r="L40" t="s">
        <v>12</v>
      </c>
      <c r="M40" s="4">
        <v>42147</v>
      </c>
    </row>
    <row r="41" spans="1:13" x14ac:dyDescent="0.25">
      <c r="A41">
        <f t="shared" si="0"/>
        <v>38</v>
      </c>
      <c r="B41">
        <v>76.460999999999999</v>
      </c>
      <c r="C41">
        <v>1000.1</v>
      </c>
      <c r="D41">
        <v>1000.1</v>
      </c>
      <c r="E41">
        <v>25.311</v>
      </c>
      <c r="F41">
        <v>26.939</v>
      </c>
      <c r="G41">
        <v>29.248999999999999</v>
      </c>
      <c r="H41">
        <v>0</v>
      </c>
      <c r="I41" t="s">
        <v>115</v>
      </c>
      <c r="J41" t="s">
        <v>131</v>
      </c>
      <c r="K41" t="s">
        <v>92</v>
      </c>
      <c r="L41" t="s">
        <v>12</v>
      </c>
      <c r="M41" s="4">
        <v>42147</v>
      </c>
    </row>
    <row r="42" spans="1:13" x14ac:dyDescent="0.25">
      <c r="A42">
        <f t="shared" si="0"/>
        <v>39</v>
      </c>
      <c r="B42">
        <v>80.046999999999997</v>
      </c>
      <c r="C42">
        <v>1000</v>
      </c>
      <c r="D42">
        <v>1000</v>
      </c>
      <c r="E42">
        <v>25.344000000000001</v>
      </c>
      <c r="F42">
        <v>27.004999999999999</v>
      </c>
      <c r="G42">
        <v>29.381</v>
      </c>
      <c r="H42">
        <v>0</v>
      </c>
      <c r="I42" t="s">
        <v>97</v>
      </c>
      <c r="J42" t="s">
        <v>132</v>
      </c>
      <c r="K42" t="s">
        <v>92</v>
      </c>
      <c r="L42" t="s">
        <v>12</v>
      </c>
      <c r="M42" s="4">
        <v>42147</v>
      </c>
    </row>
    <row r="43" spans="1:13" x14ac:dyDescent="0.25">
      <c r="A43">
        <f t="shared" si="0"/>
        <v>40</v>
      </c>
      <c r="B43">
        <v>80.046999999999997</v>
      </c>
      <c r="C43">
        <v>1000</v>
      </c>
      <c r="D43">
        <v>1000</v>
      </c>
      <c r="E43">
        <v>25.344000000000001</v>
      </c>
      <c r="F43">
        <v>27.004999999999999</v>
      </c>
      <c r="G43">
        <v>29.381</v>
      </c>
      <c r="H43">
        <v>0</v>
      </c>
      <c r="I43" t="s">
        <v>97</v>
      </c>
      <c r="J43" t="s">
        <v>133</v>
      </c>
      <c r="K43" t="s">
        <v>92</v>
      </c>
      <c r="L43" t="s">
        <v>12</v>
      </c>
      <c r="M43" s="4">
        <v>42147</v>
      </c>
    </row>
    <row r="44" spans="1:13" x14ac:dyDescent="0.25">
      <c r="A44">
        <f t="shared" si="0"/>
        <v>41</v>
      </c>
      <c r="B44">
        <v>84.15</v>
      </c>
      <c r="C44">
        <v>999.99959999999999</v>
      </c>
      <c r="D44">
        <v>999.99959999999999</v>
      </c>
      <c r="E44">
        <v>25.866199999999999</v>
      </c>
      <c r="F44">
        <v>25.978400000000001</v>
      </c>
      <c r="G44">
        <v>26.090599999999998</v>
      </c>
      <c r="H44">
        <v>0</v>
      </c>
      <c r="I44" t="s">
        <v>121</v>
      </c>
      <c r="J44" t="s">
        <v>134</v>
      </c>
      <c r="K44" t="s">
        <v>92</v>
      </c>
      <c r="L44" t="s">
        <v>12</v>
      </c>
      <c r="M44" s="4">
        <v>42147</v>
      </c>
    </row>
    <row r="45" spans="1:13" x14ac:dyDescent="0.25">
      <c r="A45">
        <f t="shared" si="0"/>
        <v>42</v>
      </c>
      <c r="B45">
        <v>80.046999999999997</v>
      </c>
      <c r="C45">
        <v>1750</v>
      </c>
      <c r="D45">
        <v>999999999999</v>
      </c>
      <c r="E45">
        <v>26.553999999999998</v>
      </c>
      <c r="F45">
        <v>29.931000000000001</v>
      </c>
      <c r="G45">
        <v>999999999999</v>
      </c>
      <c r="H45">
        <v>0</v>
      </c>
      <c r="I45" t="s">
        <v>135</v>
      </c>
      <c r="J45" t="s">
        <v>136</v>
      </c>
      <c r="K45" t="s">
        <v>92</v>
      </c>
      <c r="L45" t="s">
        <v>12</v>
      </c>
      <c r="M45" s="4">
        <v>42147</v>
      </c>
    </row>
    <row r="46" spans="1:13" x14ac:dyDescent="0.25">
      <c r="A46">
        <f t="shared" si="0"/>
        <v>43</v>
      </c>
      <c r="B46">
        <v>80.046999999999997</v>
      </c>
      <c r="C46">
        <v>1750</v>
      </c>
      <c r="D46">
        <v>999999999999</v>
      </c>
      <c r="E46">
        <v>26.553999999999998</v>
      </c>
      <c r="F46">
        <v>29.931000000000001</v>
      </c>
      <c r="G46">
        <v>999999999999</v>
      </c>
      <c r="H46">
        <v>0</v>
      </c>
      <c r="I46" t="s">
        <v>135</v>
      </c>
      <c r="J46" t="s">
        <v>137</v>
      </c>
      <c r="K46" t="s">
        <v>92</v>
      </c>
      <c r="L46" t="s">
        <v>12</v>
      </c>
      <c r="M46" s="4">
        <v>42147</v>
      </c>
    </row>
    <row r="47" spans="1:13" x14ac:dyDescent="0.25">
      <c r="A47">
        <f t="shared" si="0"/>
        <v>44</v>
      </c>
      <c r="B47">
        <v>80.046999999999997</v>
      </c>
      <c r="C47">
        <v>1750</v>
      </c>
      <c r="D47">
        <v>999999999999</v>
      </c>
      <c r="E47">
        <v>26.553999999999998</v>
      </c>
      <c r="F47">
        <v>29.931000000000001</v>
      </c>
      <c r="G47">
        <v>999999999999</v>
      </c>
      <c r="H47">
        <v>0</v>
      </c>
      <c r="I47" t="s">
        <v>135</v>
      </c>
      <c r="J47" t="s">
        <v>138</v>
      </c>
      <c r="K47" t="s">
        <v>92</v>
      </c>
      <c r="L47" t="s">
        <v>12</v>
      </c>
      <c r="M47" s="4">
        <v>42147</v>
      </c>
    </row>
    <row r="48" spans="1:13" x14ac:dyDescent="0.25">
      <c r="A48">
        <f t="shared" si="0"/>
        <v>45</v>
      </c>
      <c r="B48">
        <v>82.004999999999995</v>
      </c>
      <c r="C48">
        <v>1000</v>
      </c>
      <c r="D48">
        <v>1000</v>
      </c>
      <c r="E48">
        <v>26.169</v>
      </c>
      <c r="F48">
        <v>27.878399999999999</v>
      </c>
      <c r="G48">
        <v>30.303899999999999</v>
      </c>
      <c r="H48">
        <v>0</v>
      </c>
      <c r="I48" t="s">
        <v>139</v>
      </c>
      <c r="J48" t="s">
        <v>140</v>
      </c>
      <c r="K48" t="s">
        <v>92</v>
      </c>
      <c r="L48" t="s">
        <v>12</v>
      </c>
      <c r="M48" s="4">
        <v>42147</v>
      </c>
    </row>
    <row r="49" spans="1:13" x14ac:dyDescent="0.25">
      <c r="A49">
        <f t="shared" si="0"/>
        <v>46</v>
      </c>
      <c r="B49">
        <v>82.004999999999995</v>
      </c>
      <c r="C49">
        <v>1000</v>
      </c>
      <c r="D49">
        <v>1000</v>
      </c>
      <c r="E49">
        <v>26.169</v>
      </c>
      <c r="F49">
        <v>27.878399999999999</v>
      </c>
      <c r="G49">
        <v>30.303899999999999</v>
      </c>
      <c r="H49">
        <v>0</v>
      </c>
      <c r="I49" t="s">
        <v>139</v>
      </c>
      <c r="J49" t="s">
        <v>141</v>
      </c>
      <c r="K49" t="s">
        <v>92</v>
      </c>
      <c r="L49" t="s">
        <v>12</v>
      </c>
      <c r="M49" s="4">
        <v>42147</v>
      </c>
    </row>
    <row r="50" spans="1:13" x14ac:dyDescent="0.25">
      <c r="A50">
        <f t="shared" si="0"/>
        <v>47</v>
      </c>
      <c r="B50">
        <v>82.004999999999995</v>
      </c>
      <c r="C50">
        <v>1000</v>
      </c>
      <c r="D50">
        <v>1000</v>
      </c>
      <c r="E50">
        <v>26.169</v>
      </c>
      <c r="F50">
        <v>27.878399999999999</v>
      </c>
      <c r="G50">
        <v>30.303899999999999</v>
      </c>
      <c r="H50">
        <v>0</v>
      </c>
      <c r="I50" t="s">
        <v>139</v>
      </c>
      <c r="J50" t="s">
        <v>142</v>
      </c>
      <c r="K50" t="s">
        <v>92</v>
      </c>
      <c r="L50" t="s">
        <v>12</v>
      </c>
      <c r="M50" s="4">
        <v>42147</v>
      </c>
    </row>
    <row r="51" spans="1:13" x14ac:dyDescent="0.25">
      <c r="A51">
        <f t="shared" si="0"/>
        <v>48</v>
      </c>
      <c r="B51">
        <v>82.004999999999995</v>
      </c>
      <c r="C51">
        <v>1000</v>
      </c>
      <c r="D51">
        <v>1000</v>
      </c>
      <c r="E51">
        <v>26.169</v>
      </c>
      <c r="F51">
        <v>27.878399999999999</v>
      </c>
      <c r="G51">
        <v>30.303899999999999</v>
      </c>
      <c r="H51">
        <v>0</v>
      </c>
      <c r="I51" t="s">
        <v>139</v>
      </c>
      <c r="J51" t="s">
        <v>143</v>
      </c>
      <c r="K51" t="s">
        <v>92</v>
      </c>
      <c r="L51" t="s">
        <v>12</v>
      </c>
      <c r="M51" s="4">
        <v>42147</v>
      </c>
    </row>
    <row r="52" spans="1:13" x14ac:dyDescent="0.25">
      <c r="A52">
        <f t="shared" si="0"/>
        <v>49</v>
      </c>
      <c r="B52">
        <v>82.004999999999995</v>
      </c>
      <c r="C52">
        <v>1000</v>
      </c>
      <c r="D52">
        <v>1000</v>
      </c>
      <c r="E52">
        <v>26.169</v>
      </c>
      <c r="F52">
        <v>27.878399999999999</v>
      </c>
      <c r="G52">
        <v>30.303899999999999</v>
      </c>
      <c r="H52">
        <v>0</v>
      </c>
      <c r="I52" t="s">
        <v>139</v>
      </c>
      <c r="J52" t="s">
        <v>144</v>
      </c>
      <c r="K52" t="s">
        <v>92</v>
      </c>
      <c r="L52" t="s">
        <v>12</v>
      </c>
      <c r="M52" s="4">
        <v>42147</v>
      </c>
    </row>
    <row r="53" spans="1:13" x14ac:dyDescent="0.25">
      <c r="A53">
        <f t="shared" si="0"/>
        <v>50</v>
      </c>
      <c r="B53">
        <v>82.004999999999995</v>
      </c>
      <c r="C53">
        <v>1000</v>
      </c>
      <c r="D53">
        <v>1000</v>
      </c>
      <c r="E53">
        <v>26.169</v>
      </c>
      <c r="F53">
        <v>27.878399999999999</v>
      </c>
      <c r="G53">
        <v>30.303899999999999</v>
      </c>
      <c r="H53">
        <v>0</v>
      </c>
      <c r="I53" t="s">
        <v>139</v>
      </c>
      <c r="J53" t="s">
        <v>145</v>
      </c>
      <c r="K53" t="s">
        <v>92</v>
      </c>
      <c r="L53" t="s">
        <v>12</v>
      </c>
      <c r="M53" s="4">
        <v>42147</v>
      </c>
    </row>
    <row r="54" spans="1:13" x14ac:dyDescent="0.25">
      <c r="A54">
        <f t="shared" si="0"/>
        <v>51</v>
      </c>
      <c r="B54">
        <v>79.09</v>
      </c>
      <c r="C54">
        <v>999.1875</v>
      </c>
      <c r="D54">
        <v>999.1875</v>
      </c>
      <c r="E54">
        <v>26.818000000000001</v>
      </c>
      <c r="F54">
        <v>28.577999999999999</v>
      </c>
      <c r="G54">
        <v>30.975999999999999</v>
      </c>
      <c r="H54">
        <v>0</v>
      </c>
      <c r="I54" t="s">
        <v>146</v>
      </c>
      <c r="J54" t="s">
        <v>147</v>
      </c>
      <c r="K54" t="s">
        <v>92</v>
      </c>
      <c r="L54" t="s">
        <v>12</v>
      </c>
      <c r="M54" s="4">
        <v>42147</v>
      </c>
    </row>
    <row r="55" spans="1:13" x14ac:dyDescent="0.25">
      <c r="A55">
        <f t="shared" si="0"/>
        <v>52</v>
      </c>
      <c r="B55">
        <v>79.09</v>
      </c>
      <c r="C55">
        <v>999.1875</v>
      </c>
      <c r="D55">
        <v>999.1875</v>
      </c>
      <c r="E55">
        <v>26.818000000000001</v>
      </c>
      <c r="F55">
        <v>28.577999999999999</v>
      </c>
      <c r="G55">
        <v>30.975999999999999</v>
      </c>
      <c r="H55">
        <v>0</v>
      </c>
      <c r="I55" t="s">
        <v>146</v>
      </c>
      <c r="J55" t="s">
        <v>148</v>
      </c>
      <c r="K55" t="s">
        <v>92</v>
      </c>
      <c r="L55" t="s">
        <v>12</v>
      </c>
      <c r="M55" s="4">
        <v>42147</v>
      </c>
    </row>
    <row r="56" spans="1:13" x14ac:dyDescent="0.25">
      <c r="A56">
        <f t="shared" si="0"/>
        <v>53</v>
      </c>
      <c r="B56">
        <v>82.004999999999995</v>
      </c>
      <c r="C56">
        <v>1000</v>
      </c>
      <c r="D56">
        <v>1000</v>
      </c>
      <c r="E56">
        <v>26.692599999999999</v>
      </c>
      <c r="F56">
        <v>28.4361</v>
      </c>
      <c r="G56">
        <v>30.91</v>
      </c>
      <c r="H56">
        <v>0</v>
      </c>
      <c r="I56" t="s">
        <v>139</v>
      </c>
      <c r="J56" t="s">
        <v>149</v>
      </c>
      <c r="K56" t="s">
        <v>92</v>
      </c>
      <c r="L56" t="s">
        <v>12</v>
      </c>
      <c r="M56" s="4">
        <v>42147</v>
      </c>
    </row>
    <row r="57" spans="1:13" x14ac:dyDescent="0.25">
      <c r="A57">
        <f t="shared" si="0"/>
        <v>54</v>
      </c>
      <c r="B57">
        <v>78.099999999999994</v>
      </c>
      <c r="C57">
        <v>1020</v>
      </c>
      <c r="D57">
        <v>1020</v>
      </c>
      <c r="E57">
        <v>27.39</v>
      </c>
      <c r="F57">
        <v>29.018000000000001</v>
      </c>
      <c r="G57">
        <v>31.327999999999999</v>
      </c>
      <c r="H57">
        <v>0</v>
      </c>
      <c r="I57" t="s">
        <v>111</v>
      </c>
      <c r="J57" t="s">
        <v>112</v>
      </c>
      <c r="K57" t="s">
        <v>92</v>
      </c>
      <c r="L57" t="s">
        <v>12</v>
      </c>
      <c r="M57" s="4">
        <v>42147</v>
      </c>
    </row>
    <row r="58" spans="1:13" x14ac:dyDescent="0.25">
      <c r="A58">
        <f t="shared" si="0"/>
        <v>55</v>
      </c>
      <c r="B58">
        <v>78.099999999999994</v>
      </c>
      <c r="C58">
        <v>1020</v>
      </c>
      <c r="D58">
        <v>1020</v>
      </c>
      <c r="E58">
        <v>27.39</v>
      </c>
      <c r="F58">
        <v>29.018000000000001</v>
      </c>
      <c r="G58">
        <v>31.327999999999999</v>
      </c>
      <c r="H58">
        <v>0</v>
      </c>
      <c r="I58" t="s">
        <v>111</v>
      </c>
      <c r="J58" t="s">
        <v>114</v>
      </c>
      <c r="K58" t="s">
        <v>92</v>
      </c>
      <c r="L58" t="s">
        <v>12</v>
      </c>
      <c r="M58" s="4">
        <v>42147</v>
      </c>
    </row>
    <row r="59" spans="1:13" x14ac:dyDescent="0.25">
      <c r="A59">
        <f t="shared" si="0"/>
        <v>56</v>
      </c>
      <c r="B59">
        <v>78.099999999999994</v>
      </c>
      <c r="C59">
        <v>1020</v>
      </c>
      <c r="D59">
        <v>1020</v>
      </c>
      <c r="E59">
        <v>27.39</v>
      </c>
      <c r="F59">
        <v>29.018000000000001</v>
      </c>
      <c r="G59">
        <v>31.327999999999999</v>
      </c>
      <c r="H59">
        <v>0</v>
      </c>
      <c r="I59" t="s">
        <v>111</v>
      </c>
      <c r="J59" t="s">
        <v>113</v>
      </c>
      <c r="K59" t="s">
        <v>92</v>
      </c>
      <c r="L59" t="s">
        <v>12</v>
      </c>
      <c r="M59" s="4">
        <v>42147</v>
      </c>
    </row>
    <row r="60" spans="1:13" x14ac:dyDescent="0.25">
      <c r="A60">
        <f t="shared" si="0"/>
        <v>57</v>
      </c>
      <c r="B60">
        <v>78.099999999999994</v>
      </c>
      <c r="C60">
        <v>1000</v>
      </c>
      <c r="D60">
        <v>1000</v>
      </c>
      <c r="E60">
        <v>27.39</v>
      </c>
      <c r="F60">
        <v>29.018000000000001</v>
      </c>
      <c r="G60">
        <v>31.327999999999999</v>
      </c>
      <c r="H60">
        <v>0</v>
      </c>
      <c r="I60" t="s">
        <v>150</v>
      </c>
      <c r="J60" t="s">
        <v>151</v>
      </c>
      <c r="K60" t="s">
        <v>92</v>
      </c>
      <c r="L60" t="s">
        <v>12</v>
      </c>
      <c r="M60" s="4">
        <v>42147</v>
      </c>
    </row>
    <row r="61" spans="1:13" x14ac:dyDescent="0.25">
      <c r="A61">
        <f t="shared" si="0"/>
        <v>58</v>
      </c>
      <c r="B61">
        <v>86.105800000000002</v>
      </c>
      <c r="C61">
        <v>1000</v>
      </c>
      <c r="D61">
        <v>1000</v>
      </c>
      <c r="E61">
        <v>27.478000000000002</v>
      </c>
      <c r="F61">
        <v>29.272099999999998</v>
      </c>
      <c r="G61">
        <v>31.8186</v>
      </c>
      <c r="H61">
        <v>0</v>
      </c>
      <c r="I61" t="s">
        <v>139</v>
      </c>
      <c r="J61" t="s">
        <v>152</v>
      </c>
      <c r="K61" t="s">
        <v>92</v>
      </c>
      <c r="L61" t="s">
        <v>12</v>
      </c>
      <c r="M61" s="4">
        <v>42147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70" zoomScaleNormal="70" workbookViewId="0">
      <selection activeCell="B3" sqref="B3:H12"/>
    </sheetView>
  </sheetViews>
  <sheetFormatPr defaultRowHeight="15" x14ac:dyDescent="0.25"/>
  <sheetData>
    <row r="1" spans="1:13" x14ac:dyDescent="0.25">
      <c r="B1" t="s">
        <v>0</v>
      </c>
    </row>
    <row r="2" spans="1:13" x14ac:dyDescent="0.25">
      <c r="B2" t="s">
        <v>1</v>
      </c>
      <c r="C2" t="s">
        <v>19</v>
      </c>
      <c r="D2" t="s">
        <v>20</v>
      </c>
      <c r="E2" t="s">
        <v>14</v>
      </c>
      <c r="F2" t="s">
        <v>15</v>
      </c>
      <c r="G2" t="s">
        <v>16</v>
      </c>
      <c r="H2" t="s">
        <v>13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A3">
        <v>1</v>
      </c>
      <c r="B3">
        <v>79.606999999999999</v>
      </c>
      <c r="C3">
        <v>200</v>
      </c>
      <c r="D3">
        <v>466.67</v>
      </c>
      <c r="E3">
        <v>28.864000000000001</v>
      </c>
      <c r="F3">
        <v>22.968</v>
      </c>
      <c r="G3">
        <v>24.056999999999999</v>
      </c>
      <c r="H3">
        <v>10.141999999999999</v>
      </c>
      <c r="I3" t="s">
        <v>26</v>
      </c>
      <c r="J3" s="3" t="s">
        <v>27</v>
      </c>
      <c r="K3" s="6" t="s">
        <v>29</v>
      </c>
      <c r="L3" t="s">
        <v>12</v>
      </c>
      <c r="M3" s="4">
        <v>42147</v>
      </c>
    </row>
    <row r="4" spans="1:13" x14ac:dyDescent="0.25">
      <c r="A4">
        <v>2</v>
      </c>
      <c r="B4">
        <v>79.606999999999999</v>
      </c>
      <c r="C4">
        <v>200</v>
      </c>
      <c r="D4">
        <v>466.67</v>
      </c>
      <c r="E4">
        <v>30.448</v>
      </c>
      <c r="F4">
        <v>22.968</v>
      </c>
      <c r="G4">
        <v>24.056999999999999</v>
      </c>
      <c r="H4">
        <v>13.717000000000001</v>
      </c>
      <c r="I4" t="s">
        <v>26</v>
      </c>
      <c r="J4" s="3" t="s">
        <v>28</v>
      </c>
      <c r="K4" s="6" t="s">
        <v>25</v>
      </c>
      <c r="L4" t="s">
        <v>12</v>
      </c>
      <c r="M4" s="4">
        <v>42147</v>
      </c>
    </row>
    <row r="5" spans="1:13" x14ac:dyDescent="0.25">
      <c r="A5">
        <v>3</v>
      </c>
      <c r="B5">
        <v>79.167000000000002</v>
      </c>
      <c r="C5">
        <v>1000</v>
      </c>
      <c r="D5">
        <v>1000</v>
      </c>
      <c r="E5">
        <v>25.135000000000002</v>
      </c>
      <c r="F5">
        <v>25.167999999999999</v>
      </c>
      <c r="G5">
        <v>25.311</v>
      </c>
      <c r="H5">
        <v>12.87</v>
      </c>
      <c r="I5" t="s">
        <v>17</v>
      </c>
      <c r="J5" t="s">
        <v>30</v>
      </c>
      <c r="K5" t="s">
        <v>11</v>
      </c>
      <c r="L5" t="s">
        <v>12</v>
      </c>
      <c r="M5" s="4">
        <v>42147</v>
      </c>
    </row>
    <row r="6" spans="1:13" x14ac:dyDescent="0.25">
      <c r="A6">
        <v>4</v>
      </c>
      <c r="B6">
        <v>79.167000000000002</v>
      </c>
      <c r="C6">
        <v>1000</v>
      </c>
      <c r="D6">
        <v>1000</v>
      </c>
      <c r="E6">
        <v>25.135000000000002</v>
      </c>
      <c r="F6">
        <v>25.167999999999999</v>
      </c>
      <c r="G6">
        <v>25.311</v>
      </c>
      <c r="H6">
        <v>9.1959999999999997</v>
      </c>
      <c r="I6" t="s">
        <v>17</v>
      </c>
      <c r="J6" t="s">
        <v>31</v>
      </c>
      <c r="K6" t="s">
        <v>11</v>
      </c>
      <c r="L6" t="s">
        <v>12</v>
      </c>
      <c r="M6" s="4">
        <v>42147</v>
      </c>
    </row>
    <row r="7" spans="1:13" x14ac:dyDescent="0.25">
      <c r="A7">
        <v>5</v>
      </c>
      <c r="B7">
        <v>79.167000000000002</v>
      </c>
      <c r="C7">
        <v>1000</v>
      </c>
      <c r="D7">
        <v>1000</v>
      </c>
      <c r="E7">
        <v>23.1</v>
      </c>
      <c r="F7">
        <v>24.09</v>
      </c>
      <c r="G7">
        <v>24.2</v>
      </c>
      <c r="H7">
        <v>8.36</v>
      </c>
      <c r="I7" t="s">
        <v>21</v>
      </c>
      <c r="J7" t="s">
        <v>35</v>
      </c>
      <c r="K7" t="s">
        <v>22</v>
      </c>
      <c r="L7" t="s">
        <v>12</v>
      </c>
      <c r="M7" s="4">
        <v>42147</v>
      </c>
    </row>
    <row r="8" spans="1:13" x14ac:dyDescent="0.25">
      <c r="A8">
        <v>6</v>
      </c>
      <c r="B8">
        <v>79.167000000000002</v>
      </c>
      <c r="C8">
        <v>1000</v>
      </c>
      <c r="D8">
        <v>1000</v>
      </c>
      <c r="E8">
        <v>23.1</v>
      </c>
      <c r="F8">
        <v>24.09</v>
      </c>
      <c r="G8">
        <v>24.2</v>
      </c>
      <c r="H8">
        <v>12.1</v>
      </c>
      <c r="I8" t="s">
        <v>21</v>
      </c>
      <c r="J8" t="s">
        <v>36</v>
      </c>
      <c r="K8" t="s">
        <v>22</v>
      </c>
      <c r="L8" t="s">
        <v>12</v>
      </c>
      <c r="M8" s="4">
        <v>42147</v>
      </c>
    </row>
    <row r="9" spans="1:13" x14ac:dyDescent="0.25">
      <c r="A9">
        <v>7</v>
      </c>
      <c r="B9">
        <v>79.167000000000002</v>
      </c>
      <c r="C9">
        <v>1000</v>
      </c>
      <c r="D9">
        <v>1000</v>
      </c>
      <c r="E9">
        <v>25.135000000000002</v>
      </c>
      <c r="F9">
        <v>25.167999999999999</v>
      </c>
      <c r="G9">
        <v>25.311</v>
      </c>
      <c r="H9">
        <v>12.87</v>
      </c>
      <c r="I9" t="s">
        <v>17</v>
      </c>
      <c r="J9" t="s">
        <v>30</v>
      </c>
      <c r="K9" t="s">
        <v>11</v>
      </c>
      <c r="L9" t="s">
        <v>12</v>
      </c>
      <c r="M9" s="4">
        <v>42147</v>
      </c>
    </row>
    <row r="10" spans="1:13" x14ac:dyDescent="0.25">
      <c r="A10">
        <v>8</v>
      </c>
      <c r="B10">
        <v>79.167000000000002</v>
      </c>
      <c r="C10">
        <v>1000</v>
      </c>
      <c r="D10">
        <v>1000</v>
      </c>
      <c r="E10">
        <v>25.135000000000002</v>
      </c>
      <c r="F10">
        <v>25.167999999999999</v>
      </c>
      <c r="G10">
        <v>25.311</v>
      </c>
      <c r="H10">
        <v>9.1959999999999997</v>
      </c>
      <c r="I10" t="s">
        <v>17</v>
      </c>
      <c r="J10" t="s">
        <v>31</v>
      </c>
      <c r="K10" t="s">
        <v>11</v>
      </c>
      <c r="L10" t="s">
        <v>12</v>
      </c>
      <c r="M10" s="4">
        <v>42147</v>
      </c>
    </row>
    <row r="11" spans="1:13" x14ac:dyDescent="0.25">
      <c r="A11">
        <v>11</v>
      </c>
      <c r="B11">
        <v>79.287999999999997</v>
      </c>
      <c r="C11">
        <v>1000</v>
      </c>
      <c r="D11">
        <v>1000</v>
      </c>
      <c r="E11">
        <v>24.167000000000002</v>
      </c>
      <c r="F11">
        <v>25.608000000000001</v>
      </c>
      <c r="G11">
        <v>27.643000000000001</v>
      </c>
      <c r="H11">
        <v>8.8000000000000007</v>
      </c>
      <c r="I11" t="s">
        <v>83</v>
      </c>
      <c r="J11" t="s">
        <v>85</v>
      </c>
      <c r="K11" t="s">
        <v>82</v>
      </c>
      <c r="L11" t="s">
        <v>12</v>
      </c>
      <c r="M11" s="4">
        <v>42147</v>
      </c>
    </row>
    <row r="12" spans="1:13" x14ac:dyDescent="0.25">
      <c r="A12">
        <v>12</v>
      </c>
      <c r="B12">
        <v>79.287999999999997</v>
      </c>
      <c r="C12">
        <v>1000</v>
      </c>
      <c r="D12">
        <v>1000</v>
      </c>
      <c r="E12">
        <v>24.167000000000002</v>
      </c>
      <c r="F12">
        <v>25.608000000000001</v>
      </c>
      <c r="G12">
        <v>27.643000000000001</v>
      </c>
      <c r="H12">
        <v>12.452</v>
      </c>
      <c r="I12" t="s">
        <v>84</v>
      </c>
      <c r="J12" t="s">
        <v>85</v>
      </c>
      <c r="K12" t="s">
        <v>82</v>
      </c>
      <c r="L12" t="s">
        <v>12</v>
      </c>
      <c r="M12" s="4">
        <v>42147</v>
      </c>
    </row>
  </sheetData>
  <hyperlinks>
    <hyperlink ref="K3" r:id="rId1"/>
    <hyperlink ref="K4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zoomScale="80" zoomScaleNormal="80" workbookViewId="0">
      <selection activeCell="S7" sqref="S7"/>
    </sheetView>
  </sheetViews>
  <sheetFormatPr defaultRowHeight="15" x14ac:dyDescent="0.25"/>
  <cols>
    <col min="11" max="11" width="11.5703125" style="4" bestFit="1" customWidth="1"/>
    <col min="14" max="16" width="9.140625" style="5"/>
  </cols>
  <sheetData>
    <row r="1" spans="1:19" x14ac:dyDescent="0.25">
      <c r="A1" t="s">
        <v>0</v>
      </c>
      <c r="B1" s="1">
        <f>AVERAGE(B3:B56)</f>
        <v>89.571611111111181</v>
      </c>
      <c r="C1" s="1">
        <f>AVERAGE(C3:C56)</f>
        <v>49.697023518518535</v>
      </c>
      <c r="D1" s="1">
        <f t="shared" ref="D1:E1" si="0">AVERAGE(D3:D56)</f>
        <v>19.224086481481489</v>
      </c>
      <c r="E1" s="1">
        <f t="shared" si="0"/>
        <v>11.003660555555554</v>
      </c>
      <c r="M1" s="10" t="s">
        <v>184</v>
      </c>
      <c r="N1" s="5">
        <f>AVERAGE(N3:N56)</f>
        <v>0.61352963403140981</v>
      </c>
      <c r="O1" s="5">
        <f>AVERAGE(O3:O56)</f>
        <v>0.42487394735931855</v>
      </c>
      <c r="P1" s="5">
        <f>AVERAGE(P3:P56)</f>
        <v>0.77803734036308758</v>
      </c>
      <c r="S1">
        <f>AVERAGE(N1,P1)</f>
        <v>0.6957834871972487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13</v>
      </c>
      <c r="G2" t="s">
        <v>5</v>
      </c>
      <c r="H2" t="s">
        <v>6</v>
      </c>
      <c r="I2" t="s">
        <v>7</v>
      </c>
      <c r="J2" t="s">
        <v>8</v>
      </c>
      <c r="K2" s="4" t="s">
        <v>9</v>
      </c>
      <c r="N2" s="5" t="s">
        <v>182</v>
      </c>
      <c r="O2" s="5" t="s">
        <v>183</v>
      </c>
      <c r="P2" s="5" t="s">
        <v>205</v>
      </c>
    </row>
    <row r="3" spans="1:19" x14ac:dyDescent="0.25">
      <c r="A3">
        <v>1</v>
      </c>
      <c r="B3" s="1">
        <v>88.582999999999998</v>
      </c>
      <c r="C3" s="2">
        <v>51.128</v>
      </c>
      <c r="D3" s="2">
        <v>19.844000000000001</v>
      </c>
      <c r="E3" s="2">
        <v>11.099</v>
      </c>
      <c r="F3" s="2">
        <v>0</v>
      </c>
      <c r="G3" t="s">
        <v>17</v>
      </c>
      <c r="H3" s="3" t="s">
        <v>10</v>
      </c>
      <c r="I3" t="s">
        <v>11</v>
      </c>
      <c r="J3" t="s">
        <v>18</v>
      </c>
      <c r="K3" s="4">
        <v>42147</v>
      </c>
      <c r="N3" s="5">
        <f>1-D3/C3</f>
        <v>0.61187607573149738</v>
      </c>
      <c r="O3" s="5">
        <f>1-E3/D3</f>
        <v>0.44068736141906872</v>
      </c>
      <c r="P3" s="5">
        <f>1-E3/C3</f>
        <v>0.78291738382099829</v>
      </c>
    </row>
    <row r="4" spans="1:19" x14ac:dyDescent="0.25">
      <c r="A4">
        <v>2</v>
      </c>
      <c r="B4" s="1">
        <v>87.516000000000005</v>
      </c>
      <c r="C4" s="1">
        <v>45.1</v>
      </c>
      <c r="D4">
        <v>16.5</v>
      </c>
      <c r="E4" s="1">
        <v>10.23</v>
      </c>
      <c r="F4" s="1">
        <v>0</v>
      </c>
      <c r="G4" t="s">
        <v>21</v>
      </c>
      <c r="H4" t="s">
        <v>38</v>
      </c>
      <c r="I4" t="s">
        <v>22</v>
      </c>
      <c r="J4" t="s">
        <v>12</v>
      </c>
      <c r="K4" s="4">
        <v>42147</v>
      </c>
      <c r="N4" s="5">
        <f t="shared" ref="N4:O56" si="1">1-D4/C4</f>
        <v>0.63414634146341464</v>
      </c>
      <c r="O4" s="5">
        <f t="shared" si="1"/>
        <v>0.38</v>
      </c>
      <c r="P4" s="5">
        <f t="shared" ref="P4:P56" si="2">1-E4/C4</f>
        <v>0.77317073170731709</v>
      </c>
    </row>
    <row r="5" spans="1:19" x14ac:dyDescent="0.25">
      <c r="A5">
        <v>3</v>
      </c>
      <c r="B5" s="1">
        <v>87.516000000000005</v>
      </c>
      <c r="C5" s="1">
        <v>45.1</v>
      </c>
      <c r="D5">
        <v>16.5</v>
      </c>
      <c r="E5" s="1">
        <v>10.23</v>
      </c>
      <c r="F5" s="1">
        <v>0</v>
      </c>
      <c r="G5" t="s">
        <v>21</v>
      </c>
      <c r="H5" t="s">
        <v>40</v>
      </c>
      <c r="I5" t="s">
        <v>22</v>
      </c>
      <c r="J5" t="s">
        <v>12</v>
      </c>
      <c r="K5" s="4">
        <v>42147</v>
      </c>
      <c r="N5" s="5">
        <f>1-D5/C5</f>
        <v>0.63414634146341464</v>
      </c>
      <c r="O5" s="5">
        <f t="shared" si="1"/>
        <v>0.38</v>
      </c>
      <c r="P5" s="5">
        <f t="shared" si="2"/>
        <v>0.77317073170731709</v>
      </c>
    </row>
    <row r="6" spans="1:19" x14ac:dyDescent="0.25">
      <c r="A6">
        <v>4</v>
      </c>
      <c r="B6" s="1">
        <v>108.988</v>
      </c>
      <c r="C6" s="1">
        <v>44.186999999999998</v>
      </c>
      <c r="D6" s="1">
        <v>16.004999999999999</v>
      </c>
      <c r="E6" s="1">
        <v>12.628</v>
      </c>
      <c r="F6" s="1">
        <v>0</v>
      </c>
      <c r="G6" t="s">
        <v>44</v>
      </c>
      <c r="H6" s="3" t="s">
        <v>45</v>
      </c>
      <c r="I6" s="6" t="s">
        <v>46</v>
      </c>
      <c r="J6" t="s">
        <v>12</v>
      </c>
      <c r="K6" s="4">
        <v>42147</v>
      </c>
      <c r="N6" s="5">
        <f t="shared" si="1"/>
        <v>0.63778939507094845</v>
      </c>
      <c r="O6" s="5">
        <f t="shared" si="1"/>
        <v>0.21099656357388308</v>
      </c>
      <c r="P6" s="5">
        <f t="shared" si="2"/>
        <v>0.7142145880009958</v>
      </c>
    </row>
    <row r="7" spans="1:19" x14ac:dyDescent="0.25">
      <c r="A7">
        <v>5</v>
      </c>
      <c r="B7" s="1">
        <v>90.75</v>
      </c>
      <c r="C7" s="1">
        <v>50.661270000000002</v>
      </c>
      <c r="D7" s="1">
        <v>19.92727</v>
      </c>
      <c r="E7" s="1">
        <v>10.94027</v>
      </c>
      <c r="F7" s="1">
        <v>0</v>
      </c>
      <c r="G7" t="s">
        <v>60</v>
      </c>
      <c r="H7" t="s">
        <v>61</v>
      </c>
      <c r="I7" t="s">
        <v>62</v>
      </c>
      <c r="J7" t="s">
        <v>12</v>
      </c>
      <c r="K7" s="4">
        <v>42147</v>
      </c>
      <c r="N7" s="5">
        <f t="shared" si="1"/>
        <v>0.6066567221863961</v>
      </c>
      <c r="O7" s="5">
        <f t="shared" si="1"/>
        <v>0.45099002522673703</v>
      </c>
      <c r="P7" s="5">
        <f t="shared" si="2"/>
        <v>0.78405061697032075</v>
      </c>
    </row>
    <row r="8" spans="1:19" x14ac:dyDescent="0.25">
      <c r="A8">
        <v>6</v>
      </c>
      <c r="B8" s="1">
        <v>87.174999999999997</v>
      </c>
      <c r="C8" s="1">
        <v>50.347000000000001</v>
      </c>
      <c r="D8" s="1">
        <v>19.646000000000001</v>
      </c>
      <c r="E8" s="1">
        <v>10.967000000000001</v>
      </c>
      <c r="F8" s="1">
        <v>0</v>
      </c>
      <c r="G8" t="s">
        <v>67</v>
      </c>
      <c r="H8" t="s">
        <v>74</v>
      </c>
      <c r="I8" t="s">
        <v>68</v>
      </c>
      <c r="J8" t="s">
        <v>12</v>
      </c>
      <c r="K8" s="4">
        <v>42147</v>
      </c>
      <c r="N8" s="5">
        <f t="shared" si="1"/>
        <v>0.60978807078872621</v>
      </c>
      <c r="O8" s="5">
        <f t="shared" si="1"/>
        <v>0.44176931690929455</v>
      </c>
      <c r="P8" s="5">
        <f t="shared" si="2"/>
        <v>0.78217172820624858</v>
      </c>
    </row>
    <row r="9" spans="1:19" x14ac:dyDescent="0.25">
      <c r="A9">
        <v>7</v>
      </c>
      <c r="B9" s="1">
        <v>89.352999999999994</v>
      </c>
      <c r="C9" s="1">
        <v>51.128</v>
      </c>
      <c r="D9" s="1">
        <v>19.657</v>
      </c>
      <c r="E9" s="1">
        <v>10.757999999999999</v>
      </c>
      <c r="F9" s="1">
        <v>0</v>
      </c>
      <c r="G9" t="s">
        <v>69</v>
      </c>
      <c r="H9" t="s">
        <v>72</v>
      </c>
      <c r="I9" t="s">
        <v>70</v>
      </c>
      <c r="J9" t="s">
        <v>12</v>
      </c>
      <c r="K9" s="4">
        <v>42147</v>
      </c>
      <c r="N9" s="5">
        <f t="shared" si="1"/>
        <v>0.61553356282271943</v>
      </c>
      <c r="O9" s="5">
        <f t="shared" si="1"/>
        <v>0.4527140458869614</v>
      </c>
      <c r="P9" s="5">
        <f t="shared" si="2"/>
        <v>0.78958691910499135</v>
      </c>
    </row>
    <row r="10" spans="1:19" x14ac:dyDescent="0.25">
      <c r="A10">
        <v>8</v>
      </c>
      <c r="B10" s="1">
        <v>89.352999999999994</v>
      </c>
      <c r="C10" s="1">
        <v>51.128</v>
      </c>
      <c r="D10" s="1">
        <v>19.657</v>
      </c>
      <c r="E10" s="1">
        <v>10.757999999999999</v>
      </c>
      <c r="F10" s="1">
        <v>0</v>
      </c>
      <c r="G10" t="s">
        <v>69</v>
      </c>
      <c r="H10" t="s">
        <v>77</v>
      </c>
      <c r="I10" t="s">
        <v>70</v>
      </c>
      <c r="J10" t="s">
        <v>12</v>
      </c>
      <c r="K10" s="4">
        <v>42147</v>
      </c>
      <c r="N10" s="5">
        <f t="shared" si="1"/>
        <v>0.61553356282271943</v>
      </c>
      <c r="O10" s="5">
        <f t="shared" si="1"/>
        <v>0.4527140458869614</v>
      </c>
      <c r="P10" s="5">
        <f t="shared" si="2"/>
        <v>0.78958691910499135</v>
      </c>
    </row>
    <row r="11" spans="1:19" x14ac:dyDescent="0.25">
      <c r="A11">
        <v>9</v>
      </c>
      <c r="B11" s="1">
        <v>89.352999999999994</v>
      </c>
      <c r="C11" s="1">
        <v>51.094999999999999</v>
      </c>
      <c r="D11" s="1">
        <v>19.623999999999999</v>
      </c>
      <c r="E11" s="1">
        <v>10.725</v>
      </c>
      <c r="F11" s="1">
        <v>0</v>
      </c>
      <c r="G11" t="s">
        <v>78</v>
      </c>
      <c r="H11" t="s">
        <v>79</v>
      </c>
      <c r="I11" t="s">
        <v>80</v>
      </c>
      <c r="J11" t="s">
        <v>12</v>
      </c>
      <c r="K11" s="4">
        <v>42147</v>
      </c>
      <c r="N11" s="5">
        <f t="shared" si="1"/>
        <v>0.61593110871905277</v>
      </c>
      <c r="O11" s="5">
        <f t="shared" si="1"/>
        <v>0.45347533632286996</v>
      </c>
      <c r="P11" s="5">
        <f t="shared" si="2"/>
        <v>0.79009687836383202</v>
      </c>
    </row>
    <row r="12" spans="1:19" x14ac:dyDescent="0.25">
      <c r="A12">
        <v>11</v>
      </c>
      <c r="B12" s="1">
        <v>87.56</v>
      </c>
      <c r="C12" s="1">
        <v>47.948999999999998</v>
      </c>
      <c r="D12" s="1">
        <v>19.931999999999999</v>
      </c>
      <c r="E12" s="1">
        <v>12.012</v>
      </c>
      <c r="F12" s="1">
        <v>0</v>
      </c>
      <c r="G12" t="s">
        <v>81</v>
      </c>
      <c r="H12" t="s">
        <v>86</v>
      </c>
      <c r="I12" t="s">
        <v>82</v>
      </c>
      <c r="J12" t="s">
        <v>12</v>
      </c>
      <c r="K12" s="4">
        <v>42147</v>
      </c>
      <c r="N12" s="5">
        <f t="shared" si="1"/>
        <v>0.58430832759807294</v>
      </c>
      <c r="O12" s="5">
        <f t="shared" si="1"/>
        <v>0.39735099337748336</v>
      </c>
      <c r="P12" s="5">
        <f t="shared" si="2"/>
        <v>0.74948382656572599</v>
      </c>
    </row>
    <row r="13" spans="1:19" x14ac:dyDescent="0.25">
      <c r="A13">
        <v>12</v>
      </c>
      <c r="B13">
        <v>104.6285</v>
      </c>
      <c r="C13">
        <v>42.419499999999999</v>
      </c>
      <c r="D13">
        <v>15.364800000000001</v>
      </c>
      <c r="E13">
        <v>12.1229</v>
      </c>
      <c r="F13" s="1">
        <v>0</v>
      </c>
      <c r="G13" t="s">
        <v>153</v>
      </c>
      <c r="H13" t="s">
        <v>45</v>
      </c>
      <c r="I13" t="s">
        <v>92</v>
      </c>
      <c r="J13" t="s">
        <v>12</v>
      </c>
      <c r="K13" s="4">
        <v>42147</v>
      </c>
      <c r="N13" s="5">
        <f t="shared" si="1"/>
        <v>0.63778922429543017</v>
      </c>
      <c r="O13" s="5">
        <f t="shared" si="1"/>
        <v>0.21099526189732387</v>
      </c>
      <c r="P13" s="5">
        <f t="shared" si="2"/>
        <v>0.7142139817772486</v>
      </c>
    </row>
    <row r="14" spans="1:19" x14ac:dyDescent="0.25">
      <c r="A14">
        <v>13</v>
      </c>
      <c r="B14">
        <v>88.582999999999998</v>
      </c>
      <c r="C14">
        <v>43.460999999999999</v>
      </c>
      <c r="D14">
        <v>16.863</v>
      </c>
      <c r="E14">
        <v>9.4380000000000006</v>
      </c>
      <c r="F14" s="1">
        <v>0</v>
      </c>
      <c r="G14" t="s">
        <v>90</v>
      </c>
      <c r="H14" t="s">
        <v>155</v>
      </c>
      <c r="I14" t="s">
        <v>92</v>
      </c>
      <c r="J14" t="s">
        <v>12</v>
      </c>
      <c r="K14" s="4">
        <v>42147</v>
      </c>
      <c r="N14" s="5">
        <f t="shared" si="1"/>
        <v>0.61199696279422933</v>
      </c>
      <c r="O14" s="5">
        <f t="shared" si="1"/>
        <v>0.44031311154598818</v>
      </c>
      <c r="P14" s="5">
        <f t="shared" si="2"/>
        <v>0.78283978739559601</v>
      </c>
    </row>
    <row r="15" spans="1:19" x14ac:dyDescent="0.25">
      <c r="A15">
        <v>14</v>
      </c>
      <c r="B15">
        <v>88.582999999999998</v>
      </c>
      <c r="C15">
        <v>43.460999999999999</v>
      </c>
      <c r="D15">
        <v>16.863</v>
      </c>
      <c r="E15">
        <v>9.4380000000000006</v>
      </c>
      <c r="F15" s="1">
        <v>0</v>
      </c>
      <c r="G15" t="s">
        <v>90</v>
      </c>
      <c r="H15" t="s">
        <v>156</v>
      </c>
      <c r="I15" t="s">
        <v>92</v>
      </c>
      <c r="J15" t="s">
        <v>12</v>
      </c>
      <c r="K15" s="4">
        <v>42147</v>
      </c>
      <c r="N15" s="5">
        <f t="shared" si="1"/>
        <v>0.61199696279422933</v>
      </c>
      <c r="O15" s="5">
        <f t="shared" si="1"/>
        <v>0.44031311154598818</v>
      </c>
      <c r="P15" s="5">
        <f t="shared" si="2"/>
        <v>0.78283978739559601</v>
      </c>
    </row>
    <row r="16" spans="1:19" x14ac:dyDescent="0.25">
      <c r="A16">
        <v>15</v>
      </c>
      <c r="B16">
        <v>87.516000000000005</v>
      </c>
      <c r="C16">
        <v>45.1</v>
      </c>
      <c r="D16">
        <v>16.5</v>
      </c>
      <c r="E16">
        <v>10.23</v>
      </c>
      <c r="F16" s="1">
        <v>0</v>
      </c>
      <c r="G16" t="s">
        <v>94</v>
      </c>
      <c r="H16" t="s">
        <v>96</v>
      </c>
      <c r="I16" t="s">
        <v>92</v>
      </c>
      <c r="J16" t="s">
        <v>12</v>
      </c>
      <c r="K16" s="4">
        <v>42147</v>
      </c>
      <c r="N16" s="5">
        <f t="shared" si="1"/>
        <v>0.63414634146341464</v>
      </c>
      <c r="O16" s="5">
        <f t="shared" si="1"/>
        <v>0.38</v>
      </c>
      <c r="P16" s="5">
        <f t="shared" si="2"/>
        <v>0.77317073170731709</v>
      </c>
    </row>
    <row r="17" spans="1:16" x14ac:dyDescent="0.25">
      <c r="A17">
        <v>16</v>
      </c>
      <c r="B17">
        <v>87.516000000000005</v>
      </c>
      <c r="C17">
        <v>45.1</v>
      </c>
      <c r="D17">
        <v>16.5</v>
      </c>
      <c r="E17">
        <v>10.23</v>
      </c>
      <c r="F17" s="1">
        <v>0</v>
      </c>
      <c r="G17" t="s">
        <v>94</v>
      </c>
      <c r="H17" t="s">
        <v>95</v>
      </c>
      <c r="I17" t="s">
        <v>92</v>
      </c>
      <c r="J17" t="s">
        <v>12</v>
      </c>
      <c r="K17" s="4">
        <v>42147</v>
      </c>
      <c r="N17" s="5">
        <f t="shared" si="1"/>
        <v>0.63414634146341464</v>
      </c>
      <c r="O17" s="5">
        <f t="shared" si="1"/>
        <v>0.38</v>
      </c>
      <c r="P17" s="5">
        <f t="shared" si="2"/>
        <v>0.77317073170731709</v>
      </c>
    </row>
    <row r="18" spans="1:16" x14ac:dyDescent="0.25">
      <c r="A18">
        <v>17</v>
      </c>
      <c r="B18">
        <v>108.988</v>
      </c>
      <c r="C18">
        <v>44.186999999999998</v>
      </c>
      <c r="D18">
        <v>16.004999999999999</v>
      </c>
      <c r="E18">
        <v>12.628</v>
      </c>
      <c r="F18" s="1">
        <v>0</v>
      </c>
      <c r="G18" t="s">
        <v>153</v>
      </c>
      <c r="H18" t="s">
        <v>154</v>
      </c>
      <c r="I18" t="s">
        <v>92</v>
      </c>
      <c r="J18" t="s">
        <v>12</v>
      </c>
      <c r="K18" s="4">
        <v>42147</v>
      </c>
      <c r="N18" s="5">
        <f t="shared" si="1"/>
        <v>0.63778939507094845</v>
      </c>
      <c r="O18" s="5">
        <f t="shared" si="1"/>
        <v>0.21099656357388308</v>
      </c>
      <c r="P18" s="5">
        <f t="shared" si="2"/>
        <v>0.7142145880009958</v>
      </c>
    </row>
    <row r="19" spans="1:16" x14ac:dyDescent="0.25">
      <c r="A19">
        <v>18</v>
      </c>
      <c r="B19">
        <v>83.71</v>
      </c>
      <c r="C19">
        <v>45.65</v>
      </c>
      <c r="D19">
        <v>17.71</v>
      </c>
      <c r="E19">
        <v>9.9</v>
      </c>
      <c r="F19" s="1">
        <v>0</v>
      </c>
      <c r="G19" t="s">
        <v>111</v>
      </c>
      <c r="H19" t="s">
        <v>112</v>
      </c>
      <c r="I19" t="s">
        <v>92</v>
      </c>
      <c r="J19" t="s">
        <v>12</v>
      </c>
      <c r="K19" s="4">
        <v>42147</v>
      </c>
      <c r="N19" s="5">
        <f t="shared" si="1"/>
        <v>0.61204819277108435</v>
      </c>
      <c r="O19" s="5">
        <f t="shared" si="1"/>
        <v>0.44099378881987583</v>
      </c>
      <c r="P19" s="5">
        <f t="shared" si="2"/>
        <v>0.7831325301204819</v>
      </c>
    </row>
    <row r="20" spans="1:16" x14ac:dyDescent="0.25">
      <c r="A20">
        <v>19</v>
      </c>
      <c r="B20">
        <v>83.71</v>
      </c>
      <c r="C20">
        <v>45.65</v>
      </c>
      <c r="D20">
        <v>17.71</v>
      </c>
      <c r="E20">
        <v>9.9</v>
      </c>
      <c r="F20" s="1">
        <v>0</v>
      </c>
      <c r="G20" t="s">
        <v>111</v>
      </c>
      <c r="H20" t="s">
        <v>113</v>
      </c>
      <c r="I20" t="s">
        <v>92</v>
      </c>
      <c r="J20" t="s">
        <v>12</v>
      </c>
      <c r="K20" s="4">
        <v>42147</v>
      </c>
      <c r="N20" s="5">
        <f t="shared" si="1"/>
        <v>0.61204819277108435</v>
      </c>
      <c r="O20" s="5">
        <f t="shared" si="1"/>
        <v>0.44099378881987583</v>
      </c>
      <c r="P20" s="5">
        <f t="shared" si="2"/>
        <v>0.7831325301204819</v>
      </c>
    </row>
    <row r="21" spans="1:16" x14ac:dyDescent="0.25">
      <c r="A21">
        <v>20</v>
      </c>
      <c r="B21">
        <v>89.352999999999994</v>
      </c>
      <c r="C21">
        <v>47.509</v>
      </c>
      <c r="D21">
        <v>18.248999999999999</v>
      </c>
      <c r="E21">
        <v>9.9659999999999993</v>
      </c>
      <c r="F21" s="1">
        <v>0</v>
      </c>
      <c r="G21" t="s">
        <v>135</v>
      </c>
      <c r="H21" t="s">
        <v>157</v>
      </c>
      <c r="I21" t="s">
        <v>92</v>
      </c>
      <c r="J21" t="s">
        <v>12</v>
      </c>
      <c r="K21" s="4">
        <v>42147</v>
      </c>
      <c r="N21" s="5">
        <f t="shared" si="1"/>
        <v>0.61588330632090771</v>
      </c>
      <c r="O21" s="5">
        <f t="shared" si="1"/>
        <v>0.45388788426763116</v>
      </c>
      <c r="P21" s="5">
        <f t="shared" si="2"/>
        <v>0.79022921972678861</v>
      </c>
    </row>
    <row r="22" spans="1:16" x14ac:dyDescent="0.25">
      <c r="A22">
        <v>21</v>
      </c>
      <c r="B22">
        <v>89.352999999999994</v>
      </c>
      <c r="C22">
        <v>47.509</v>
      </c>
      <c r="D22">
        <v>18.248999999999999</v>
      </c>
      <c r="E22">
        <v>9.9659999999999993</v>
      </c>
      <c r="F22" s="1">
        <v>0</v>
      </c>
      <c r="G22" t="s">
        <v>135</v>
      </c>
      <c r="H22" t="s">
        <v>157</v>
      </c>
      <c r="I22" t="s">
        <v>92</v>
      </c>
      <c r="J22" t="s">
        <v>12</v>
      </c>
      <c r="K22" s="4">
        <v>42147</v>
      </c>
      <c r="N22" s="5">
        <f t="shared" si="1"/>
        <v>0.61588330632090771</v>
      </c>
      <c r="O22" s="5">
        <f t="shared" si="1"/>
        <v>0.45388788426763116</v>
      </c>
      <c r="P22" s="5">
        <f t="shared" si="2"/>
        <v>0.79022921972678861</v>
      </c>
    </row>
    <row r="23" spans="1:16" x14ac:dyDescent="0.25">
      <c r="A23">
        <v>22</v>
      </c>
      <c r="B23">
        <v>87.56</v>
      </c>
      <c r="C23">
        <v>47.948999999999998</v>
      </c>
      <c r="D23">
        <v>19.931999999999999</v>
      </c>
      <c r="E23">
        <v>12.012</v>
      </c>
      <c r="F23" s="1">
        <v>0</v>
      </c>
      <c r="G23" t="s">
        <v>81</v>
      </c>
      <c r="H23" t="s">
        <v>158</v>
      </c>
      <c r="I23" t="s">
        <v>92</v>
      </c>
      <c r="J23" t="s">
        <v>12</v>
      </c>
      <c r="K23" s="4">
        <v>42147</v>
      </c>
      <c r="N23" s="5">
        <f t="shared" si="1"/>
        <v>0.58430832759807294</v>
      </c>
      <c r="O23" s="5">
        <f t="shared" si="1"/>
        <v>0.39735099337748336</v>
      </c>
      <c r="P23" s="5">
        <f t="shared" si="2"/>
        <v>0.74948382656572599</v>
      </c>
    </row>
    <row r="24" spans="1:16" x14ac:dyDescent="0.25">
      <c r="A24">
        <v>23</v>
      </c>
      <c r="B24">
        <v>82.17</v>
      </c>
      <c r="C24">
        <v>49.972999999999999</v>
      </c>
      <c r="D24">
        <v>18.765999999999998</v>
      </c>
      <c r="E24">
        <v>10.516</v>
      </c>
      <c r="F24" s="1">
        <v>0</v>
      </c>
      <c r="G24" t="s">
        <v>99</v>
      </c>
      <c r="H24" t="s">
        <v>159</v>
      </c>
      <c r="I24" t="s">
        <v>92</v>
      </c>
      <c r="J24" t="s">
        <v>12</v>
      </c>
      <c r="K24" s="4">
        <v>42147</v>
      </c>
      <c r="N24" s="5">
        <f t="shared" si="1"/>
        <v>0.62447721769755671</v>
      </c>
      <c r="O24" s="5">
        <f t="shared" si="1"/>
        <v>0.43962485345838209</v>
      </c>
      <c r="P24" s="5">
        <f t="shared" si="2"/>
        <v>0.78956636583755224</v>
      </c>
    </row>
    <row r="25" spans="1:16" x14ac:dyDescent="0.25">
      <c r="A25">
        <v>24</v>
      </c>
      <c r="B25">
        <v>85.349000000000004</v>
      </c>
      <c r="C25">
        <v>49.808</v>
      </c>
      <c r="D25">
        <v>19.106999999999999</v>
      </c>
      <c r="E25">
        <v>10.428000000000001</v>
      </c>
      <c r="F25" s="1">
        <v>0</v>
      </c>
      <c r="G25" t="s">
        <v>115</v>
      </c>
      <c r="H25" t="s">
        <v>116</v>
      </c>
      <c r="I25" t="s">
        <v>92</v>
      </c>
      <c r="J25" t="s">
        <v>12</v>
      </c>
      <c r="K25" s="4">
        <v>42147</v>
      </c>
      <c r="N25" s="5">
        <f t="shared" si="1"/>
        <v>0.61638692579505294</v>
      </c>
      <c r="O25" s="5">
        <f t="shared" si="1"/>
        <v>0.45423143350604489</v>
      </c>
      <c r="P25" s="5">
        <f t="shared" si="2"/>
        <v>0.79063604240282681</v>
      </c>
    </row>
    <row r="26" spans="1:16" x14ac:dyDescent="0.25">
      <c r="A26">
        <v>25</v>
      </c>
      <c r="B26">
        <v>85.349000000000004</v>
      </c>
      <c r="C26">
        <v>49.808</v>
      </c>
      <c r="D26">
        <v>19.106999999999999</v>
      </c>
      <c r="E26">
        <v>10.428000000000001</v>
      </c>
      <c r="F26" s="1">
        <v>0</v>
      </c>
      <c r="G26" t="s">
        <v>115</v>
      </c>
      <c r="H26" t="s">
        <v>119</v>
      </c>
      <c r="I26" t="s">
        <v>92</v>
      </c>
      <c r="J26" t="s">
        <v>12</v>
      </c>
      <c r="K26" s="4">
        <v>42147</v>
      </c>
      <c r="N26" s="5">
        <f t="shared" si="1"/>
        <v>0.61638692579505294</v>
      </c>
      <c r="O26" s="5">
        <f t="shared" si="1"/>
        <v>0.45423143350604489</v>
      </c>
      <c r="P26" s="5">
        <f t="shared" si="2"/>
        <v>0.79063604240282681</v>
      </c>
    </row>
    <row r="27" spans="1:16" x14ac:dyDescent="0.25">
      <c r="A27">
        <v>26</v>
      </c>
      <c r="B27">
        <v>85.349000000000004</v>
      </c>
      <c r="C27">
        <v>49.808</v>
      </c>
      <c r="D27">
        <v>19.106999999999999</v>
      </c>
      <c r="E27">
        <v>10.428000000000001</v>
      </c>
      <c r="F27" s="1">
        <v>0</v>
      </c>
      <c r="G27" t="s">
        <v>115</v>
      </c>
      <c r="H27" t="s">
        <v>117</v>
      </c>
      <c r="I27" t="s">
        <v>92</v>
      </c>
      <c r="J27" t="s">
        <v>12</v>
      </c>
      <c r="K27" s="4">
        <v>42147</v>
      </c>
      <c r="N27" s="5">
        <f t="shared" si="1"/>
        <v>0.61638692579505294</v>
      </c>
      <c r="O27" s="5">
        <f t="shared" si="1"/>
        <v>0.45423143350604489</v>
      </c>
      <c r="P27" s="5">
        <f t="shared" si="2"/>
        <v>0.79063604240282681</v>
      </c>
    </row>
    <row r="28" spans="1:16" x14ac:dyDescent="0.25">
      <c r="A28">
        <v>27</v>
      </c>
      <c r="B28">
        <v>85.349000000000004</v>
      </c>
      <c r="C28">
        <v>49.808</v>
      </c>
      <c r="D28">
        <v>19.106999999999999</v>
      </c>
      <c r="E28">
        <v>10.428000000000001</v>
      </c>
      <c r="F28" s="1">
        <v>0</v>
      </c>
      <c r="G28" t="s">
        <v>115</v>
      </c>
      <c r="H28" t="s">
        <v>118</v>
      </c>
      <c r="I28" t="s">
        <v>92</v>
      </c>
      <c r="J28" t="s">
        <v>12</v>
      </c>
      <c r="K28" s="4">
        <v>42147</v>
      </c>
      <c r="N28" s="5">
        <f t="shared" si="1"/>
        <v>0.61638692579505294</v>
      </c>
      <c r="O28" s="5">
        <f t="shared" si="1"/>
        <v>0.45423143350604489</v>
      </c>
      <c r="P28" s="5">
        <f t="shared" si="2"/>
        <v>0.79063604240282681</v>
      </c>
    </row>
    <row r="29" spans="1:16" x14ac:dyDescent="0.25">
      <c r="A29">
        <v>28</v>
      </c>
      <c r="B29">
        <v>87.174999999999997</v>
      </c>
      <c r="C29">
        <v>50.347000000000001</v>
      </c>
      <c r="D29">
        <v>19.646000000000001</v>
      </c>
      <c r="E29">
        <v>10.967000000000001</v>
      </c>
      <c r="F29" s="1">
        <v>0</v>
      </c>
      <c r="G29" t="s">
        <v>128</v>
      </c>
      <c r="H29" t="s">
        <v>160</v>
      </c>
      <c r="I29" t="s">
        <v>92</v>
      </c>
      <c r="J29" t="s">
        <v>12</v>
      </c>
      <c r="K29" s="4">
        <v>42147</v>
      </c>
      <c r="N29" s="5">
        <f t="shared" si="1"/>
        <v>0.60978807078872621</v>
      </c>
      <c r="O29" s="5">
        <f t="shared" si="1"/>
        <v>0.44176931690929455</v>
      </c>
      <c r="P29" s="5">
        <f t="shared" si="2"/>
        <v>0.78217172820624858</v>
      </c>
    </row>
    <row r="30" spans="1:16" x14ac:dyDescent="0.25">
      <c r="A30">
        <v>29</v>
      </c>
      <c r="B30">
        <v>87.174999999999997</v>
      </c>
      <c r="C30">
        <v>50.347000000000001</v>
      </c>
      <c r="D30">
        <v>19.646000000000001</v>
      </c>
      <c r="E30">
        <v>10.967000000000001</v>
      </c>
      <c r="F30" s="1">
        <v>0</v>
      </c>
      <c r="G30" t="s">
        <v>128</v>
      </c>
      <c r="H30" t="s">
        <v>161</v>
      </c>
      <c r="I30" t="s">
        <v>92</v>
      </c>
      <c r="J30" t="s">
        <v>12</v>
      </c>
      <c r="K30" s="4">
        <v>42147</v>
      </c>
      <c r="N30" s="5">
        <f t="shared" si="1"/>
        <v>0.60978807078872621</v>
      </c>
      <c r="O30" s="5">
        <f t="shared" si="1"/>
        <v>0.44176931690929455</v>
      </c>
      <c r="P30" s="5">
        <f t="shared" si="2"/>
        <v>0.78217172820624858</v>
      </c>
    </row>
    <row r="31" spans="1:16" x14ac:dyDescent="0.25">
      <c r="A31">
        <v>30</v>
      </c>
      <c r="B31">
        <v>85.349000000000004</v>
      </c>
      <c r="C31">
        <v>50.468000000000004</v>
      </c>
      <c r="D31">
        <v>19.766999999999999</v>
      </c>
      <c r="E31">
        <v>11.087999999999999</v>
      </c>
      <c r="F31" s="1">
        <v>0</v>
      </c>
      <c r="G31" t="s">
        <v>115</v>
      </c>
      <c r="H31" t="s">
        <v>131</v>
      </c>
      <c r="I31" t="s">
        <v>92</v>
      </c>
      <c r="J31" t="s">
        <v>12</v>
      </c>
      <c r="K31" s="4">
        <v>42147</v>
      </c>
      <c r="N31" s="5">
        <f t="shared" si="1"/>
        <v>0.60832606800348743</v>
      </c>
      <c r="O31" s="5">
        <f t="shared" si="1"/>
        <v>0.43906510851419034</v>
      </c>
      <c r="P31" s="5">
        <f t="shared" si="2"/>
        <v>0.78029642545771583</v>
      </c>
    </row>
    <row r="32" spans="1:16" x14ac:dyDescent="0.25">
      <c r="A32">
        <v>31</v>
      </c>
      <c r="B32">
        <v>88.582999999999998</v>
      </c>
      <c r="C32">
        <v>50.808999999999997</v>
      </c>
      <c r="D32">
        <v>19.536000000000001</v>
      </c>
      <c r="E32">
        <v>10.78</v>
      </c>
      <c r="F32" s="1">
        <v>0</v>
      </c>
      <c r="G32" t="s">
        <v>94</v>
      </c>
      <c r="H32" t="s">
        <v>105</v>
      </c>
      <c r="I32" t="s">
        <v>92</v>
      </c>
      <c r="J32" t="s">
        <v>12</v>
      </c>
      <c r="K32" s="4">
        <v>42147</v>
      </c>
      <c r="N32" s="5">
        <f t="shared" si="1"/>
        <v>0.61550119073392506</v>
      </c>
      <c r="O32" s="5">
        <f t="shared" si="1"/>
        <v>0.44819819819819828</v>
      </c>
      <c r="P32" s="5">
        <f t="shared" si="2"/>
        <v>0.78783286425633259</v>
      </c>
    </row>
    <row r="33" spans="1:16" x14ac:dyDescent="0.25">
      <c r="A33">
        <v>32</v>
      </c>
      <c r="B33">
        <v>88.582999999999998</v>
      </c>
      <c r="C33">
        <v>50.808999999999997</v>
      </c>
      <c r="D33">
        <v>19.536000000000001</v>
      </c>
      <c r="E33">
        <v>10.78</v>
      </c>
      <c r="F33" s="1">
        <v>0</v>
      </c>
      <c r="G33" t="s">
        <v>94</v>
      </c>
      <c r="H33" t="s">
        <v>105</v>
      </c>
      <c r="I33" t="s">
        <v>92</v>
      </c>
      <c r="J33" t="s">
        <v>12</v>
      </c>
      <c r="K33" s="4">
        <v>42147</v>
      </c>
      <c r="N33" s="5">
        <f t="shared" si="1"/>
        <v>0.61550119073392506</v>
      </c>
      <c r="O33" s="5">
        <f t="shared" si="1"/>
        <v>0.44819819819819828</v>
      </c>
      <c r="P33" s="5">
        <f t="shared" si="2"/>
        <v>0.78783286425633259</v>
      </c>
    </row>
    <row r="34" spans="1:16" x14ac:dyDescent="0.25">
      <c r="A34">
        <v>33</v>
      </c>
      <c r="B34">
        <v>90.75</v>
      </c>
      <c r="C34">
        <v>50.661299999999997</v>
      </c>
      <c r="D34">
        <v>19.927299999999999</v>
      </c>
      <c r="E34">
        <v>10.940300000000001</v>
      </c>
      <c r="F34" s="1">
        <v>0</v>
      </c>
      <c r="G34" t="s">
        <v>121</v>
      </c>
      <c r="H34" t="s">
        <v>162</v>
      </c>
      <c r="I34" t="s">
        <v>92</v>
      </c>
      <c r="J34" t="s">
        <v>12</v>
      </c>
      <c r="K34" s="4">
        <v>42147</v>
      </c>
      <c r="N34" s="5">
        <f t="shared" si="1"/>
        <v>0.60665636294370651</v>
      </c>
      <c r="O34" s="5">
        <f t="shared" si="1"/>
        <v>0.45098934627370491</v>
      </c>
      <c r="P34" s="5">
        <f t="shared" si="2"/>
        <v>0.78405015268064582</v>
      </c>
    </row>
    <row r="35" spans="1:16" x14ac:dyDescent="0.25">
      <c r="A35">
        <v>34</v>
      </c>
      <c r="B35">
        <v>90.75</v>
      </c>
      <c r="C35">
        <v>50.661299999999997</v>
      </c>
      <c r="D35">
        <v>19.927299999999999</v>
      </c>
      <c r="E35">
        <v>10.940300000000001</v>
      </c>
      <c r="F35" s="1">
        <v>0</v>
      </c>
      <c r="G35" t="s">
        <v>121</v>
      </c>
      <c r="H35" t="s">
        <v>163</v>
      </c>
      <c r="I35" t="s">
        <v>92</v>
      </c>
      <c r="J35" t="s">
        <v>12</v>
      </c>
      <c r="K35" s="4">
        <v>42147</v>
      </c>
      <c r="N35" s="5">
        <f t="shared" si="1"/>
        <v>0.60665636294370651</v>
      </c>
      <c r="O35" s="5">
        <f t="shared" si="1"/>
        <v>0.45098934627370491</v>
      </c>
      <c r="P35" s="5">
        <f t="shared" si="2"/>
        <v>0.78405015268064582</v>
      </c>
    </row>
    <row r="36" spans="1:16" x14ac:dyDescent="0.25">
      <c r="A36">
        <v>35</v>
      </c>
      <c r="B36">
        <v>90.75</v>
      </c>
      <c r="C36">
        <v>50.661299999999997</v>
      </c>
      <c r="D36">
        <v>19.927299999999999</v>
      </c>
      <c r="E36">
        <v>10.940300000000001</v>
      </c>
      <c r="F36" s="1">
        <v>0</v>
      </c>
      <c r="G36" t="s">
        <v>121</v>
      </c>
      <c r="H36" t="s">
        <v>164</v>
      </c>
      <c r="I36" t="s">
        <v>92</v>
      </c>
      <c r="J36" t="s">
        <v>12</v>
      </c>
      <c r="K36" s="4">
        <v>42147</v>
      </c>
      <c r="N36" s="5">
        <f t="shared" si="1"/>
        <v>0.60665636294370651</v>
      </c>
      <c r="O36" s="5">
        <f t="shared" si="1"/>
        <v>0.45098934627370491</v>
      </c>
      <c r="P36" s="5">
        <f t="shared" si="2"/>
        <v>0.78405015268064582</v>
      </c>
    </row>
    <row r="37" spans="1:16" x14ac:dyDescent="0.25">
      <c r="A37">
        <v>36</v>
      </c>
      <c r="B37">
        <v>89.352999999999994</v>
      </c>
      <c r="C37">
        <v>51.094999999999999</v>
      </c>
      <c r="D37">
        <v>19.623999999999999</v>
      </c>
      <c r="E37">
        <v>10.725</v>
      </c>
      <c r="F37" s="1">
        <v>0</v>
      </c>
      <c r="G37" t="s">
        <v>135</v>
      </c>
      <c r="H37" t="s">
        <v>138</v>
      </c>
      <c r="I37" t="s">
        <v>92</v>
      </c>
      <c r="J37" t="s">
        <v>12</v>
      </c>
      <c r="K37" s="4">
        <v>42147</v>
      </c>
      <c r="N37" s="5">
        <f t="shared" si="1"/>
        <v>0.61593110871905277</v>
      </c>
      <c r="O37" s="5">
        <f t="shared" si="1"/>
        <v>0.45347533632286996</v>
      </c>
      <c r="P37" s="5">
        <f t="shared" si="2"/>
        <v>0.79009687836383202</v>
      </c>
    </row>
    <row r="38" spans="1:16" x14ac:dyDescent="0.25">
      <c r="A38">
        <v>37</v>
      </c>
      <c r="B38">
        <v>89.352999999999994</v>
      </c>
      <c r="C38">
        <v>51.128</v>
      </c>
      <c r="D38">
        <v>19.657</v>
      </c>
      <c r="E38">
        <v>10.757999999999999</v>
      </c>
      <c r="F38" s="1">
        <v>0</v>
      </c>
      <c r="G38" t="s">
        <v>97</v>
      </c>
      <c r="H38" t="s">
        <v>132</v>
      </c>
      <c r="I38" t="s">
        <v>92</v>
      </c>
      <c r="J38" t="s">
        <v>12</v>
      </c>
      <c r="K38" s="4">
        <v>42147</v>
      </c>
      <c r="N38" s="5">
        <f t="shared" si="1"/>
        <v>0.61553356282271943</v>
      </c>
      <c r="O38" s="5">
        <f t="shared" si="1"/>
        <v>0.4527140458869614</v>
      </c>
      <c r="P38" s="5">
        <f t="shared" si="2"/>
        <v>0.78958691910499135</v>
      </c>
    </row>
    <row r="39" spans="1:16" x14ac:dyDescent="0.25">
      <c r="A39">
        <v>38</v>
      </c>
      <c r="B39">
        <v>88.582999999999998</v>
      </c>
      <c r="C39">
        <v>51.128</v>
      </c>
      <c r="D39">
        <v>19.844000000000001</v>
      </c>
      <c r="E39">
        <v>11.099</v>
      </c>
      <c r="F39" s="1">
        <v>0</v>
      </c>
      <c r="G39" t="s">
        <v>99</v>
      </c>
      <c r="H39" t="s">
        <v>165</v>
      </c>
      <c r="I39" t="s">
        <v>92</v>
      </c>
      <c r="J39" t="s">
        <v>12</v>
      </c>
      <c r="K39" s="4">
        <v>42147</v>
      </c>
      <c r="N39" s="5">
        <f t="shared" si="1"/>
        <v>0.61187607573149738</v>
      </c>
      <c r="O39" s="5">
        <f t="shared" si="1"/>
        <v>0.44068736141906872</v>
      </c>
      <c r="P39" s="5">
        <f t="shared" si="2"/>
        <v>0.78291738382099829</v>
      </c>
    </row>
    <row r="40" spans="1:16" x14ac:dyDescent="0.25">
      <c r="A40">
        <v>39</v>
      </c>
      <c r="B40">
        <v>88.582999999999998</v>
      </c>
      <c r="C40">
        <v>51.128</v>
      </c>
      <c r="D40">
        <v>19.844000000000001</v>
      </c>
      <c r="E40">
        <v>11.099</v>
      </c>
      <c r="F40" s="1">
        <v>0</v>
      </c>
      <c r="G40" t="s">
        <v>99</v>
      </c>
      <c r="H40" t="s">
        <v>166</v>
      </c>
      <c r="I40" t="s">
        <v>92</v>
      </c>
      <c r="J40" t="s">
        <v>12</v>
      </c>
      <c r="K40" s="4">
        <v>42147</v>
      </c>
      <c r="N40" s="5">
        <f t="shared" si="1"/>
        <v>0.61187607573149738</v>
      </c>
      <c r="O40" s="5">
        <f t="shared" si="1"/>
        <v>0.44068736141906872</v>
      </c>
      <c r="P40" s="5">
        <f t="shared" si="2"/>
        <v>0.78291738382099829</v>
      </c>
    </row>
    <row r="41" spans="1:16" x14ac:dyDescent="0.25">
      <c r="A41">
        <v>40</v>
      </c>
      <c r="B41">
        <v>88.582999999999998</v>
      </c>
      <c r="C41">
        <v>51.128</v>
      </c>
      <c r="D41">
        <v>19.844000000000001</v>
      </c>
      <c r="E41">
        <v>11.099</v>
      </c>
      <c r="F41" s="1">
        <v>0</v>
      </c>
      <c r="G41" t="s">
        <v>99</v>
      </c>
      <c r="H41" t="s">
        <v>167</v>
      </c>
      <c r="I41" t="s">
        <v>92</v>
      </c>
      <c r="J41" t="s">
        <v>12</v>
      </c>
      <c r="K41" s="4">
        <v>42147</v>
      </c>
      <c r="N41" s="5">
        <f t="shared" si="1"/>
        <v>0.61187607573149738</v>
      </c>
      <c r="O41" s="5">
        <f t="shared" si="1"/>
        <v>0.44068736141906872</v>
      </c>
      <c r="P41" s="5">
        <f t="shared" si="2"/>
        <v>0.78291738382099829</v>
      </c>
    </row>
    <row r="42" spans="1:16" x14ac:dyDescent="0.25">
      <c r="A42">
        <v>41</v>
      </c>
      <c r="B42">
        <v>88.582999999999998</v>
      </c>
      <c r="C42">
        <v>51.128</v>
      </c>
      <c r="D42">
        <v>19.844000000000001</v>
      </c>
      <c r="E42">
        <v>11.099</v>
      </c>
      <c r="F42" s="1">
        <v>0</v>
      </c>
      <c r="G42" t="s">
        <v>99</v>
      </c>
      <c r="H42" t="s">
        <v>168</v>
      </c>
      <c r="I42" t="s">
        <v>92</v>
      </c>
      <c r="J42" t="s">
        <v>12</v>
      </c>
      <c r="K42" s="4">
        <v>42147</v>
      </c>
      <c r="N42" s="5">
        <f t="shared" si="1"/>
        <v>0.61187607573149738</v>
      </c>
      <c r="O42" s="5">
        <f t="shared" si="1"/>
        <v>0.44068736141906872</v>
      </c>
      <c r="P42" s="5">
        <f t="shared" si="2"/>
        <v>0.78291738382099829</v>
      </c>
    </row>
    <row r="43" spans="1:16" x14ac:dyDescent="0.25">
      <c r="A43">
        <v>42</v>
      </c>
      <c r="B43">
        <v>88.582999999999998</v>
      </c>
      <c r="C43">
        <v>51.128</v>
      </c>
      <c r="D43">
        <v>19.844000000000001</v>
      </c>
      <c r="E43">
        <v>11.099</v>
      </c>
      <c r="F43" s="1">
        <v>0</v>
      </c>
      <c r="G43" t="s">
        <v>99</v>
      </c>
      <c r="H43" t="s">
        <v>169</v>
      </c>
      <c r="I43" t="s">
        <v>92</v>
      </c>
      <c r="J43" t="s">
        <v>12</v>
      </c>
      <c r="K43" s="4">
        <v>42147</v>
      </c>
      <c r="N43" s="5">
        <f t="shared" si="1"/>
        <v>0.61187607573149738</v>
      </c>
      <c r="O43" s="5">
        <f t="shared" si="1"/>
        <v>0.44068736141906872</v>
      </c>
      <c r="P43" s="5">
        <f t="shared" si="2"/>
        <v>0.78291738382099829</v>
      </c>
    </row>
    <row r="44" spans="1:16" x14ac:dyDescent="0.25">
      <c r="A44">
        <v>43</v>
      </c>
      <c r="B44">
        <v>88.582999999999998</v>
      </c>
      <c r="C44">
        <v>51.128</v>
      </c>
      <c r="D44">
        <v>19.844000000000001</v>
      </c>
      <c r="E44">
        <v>11.099</v>
      </c>
      <c r="F44" s="1">
        <v>0</v>
      </c>
      <c r="G44" t="s">
        <v>99</v>
      </c>
      <c r="H44" t="s">
        <v>170</v>
      </c>
      <c r="I44" t="s">
        <v>92</v>
      </c>
      <c r="J44" t="s">
        <v>12</v>
      </c>
      <c r="K44" s="4">
        <v>42147</v>
      </c>
      <c r="N44" s="5">
        <f t="shared" si="1"/>
        <v>0.61187607573149738</v>
      </c>
      <c r="O44" s="5">
        <f t="shared" si="1"/>
        <v>0.44068736141906872</v>
      </c>
      <c r="P44" s="5">
        <f t="shared" si="2"/>
        <v>0.78291738382099829</v>
      </c>
    </row>
    <row r="45" spans="1:16" x14ac:dyDescent="0.25">
      <c r="A45">
        <v>44</v>
      </c>
      <c r="B45">
        <v>88.582999999999998</v>
      </c>
      <c r="C45">
        <v>51.642800000000001</v>
      </c>
      <c r="D45">
        <v>20.358799999999999</v>
      </c>
      <c r="E45">
        <v>11.6149</v>
      </c>
      <c r="F45" s="1">
        <v>0</v>
      </c>
      <c r="G45" t="s">
        <v>126</v>
      </c>
      <c r="H45" t="s">
        <v>171</v>
      </c>
      <c r="I45" t="s">
        <v>92</v>
      </c>
      <c r="J45" t="s">
        <v>12</v>
      </c>
      <c r="K45" s="4">
        <v>42147</v>
      </c>
      <c r="N45" s="5">
        <f t="shared" si="1"/>
        <v>0.60577660390218968</v>
      </c>
      <c r="O45" s="5">
        <f t="shared" si="1"/>
        <v>0.42948995029176562</v>
      </c>
      <c r="P45" s="5">
        <f t="shared" si="2"/>
        <v>0.77509159069608935</v>
      </c>
    </row>
    <row r="46" spans="1:16" x14ac:dyDescent="0.25">
      <c r="A46">
        <v>45</v>
      </c>
      <c r="B46">
        <v>91.534300000000002</v>
      </c>
      <c r="C46">
        <v>52.584400000000002</v>
      </c>
      <c r="D46">
        <v>20.347799999999999</v>
      </c>
      <c r="E46">
        <v>11.2354</v>
      </c>
      <c r="F46" s="1">
        <v>0</v>
      </c>
      <c r="G46" t="s">
        <v>139</v>
      </c>
      <c r="H46" t="s">
        <v>172</v>
      </c>
      <c r="I46" t="s">
        <v>92</v>
      </c>
      <c r="J46" t="s">
        <v>12</v>
      </c>
      <c r="K46" s="4">
        <v>42147</v>
      </c>
      <c r="N46" s="5">
        <f t="shared" si="1"/>
        <v>0.61304493347837008</v>
      </c>
      <c r="O46" s="5">
        <f t="shared" si="1"/>
        <v>0.44783219807546759</v>
      </c>
      <c r="P46" s="5">
        <f t="shared" si="2"/>
        <v>0.78633587147519035</v>
      </c>
    </row>
    <row r="47" spans="1:16" x14ac:dyDescent="0.25">
      <c r="A47">
        <v>46</v>
      </c>
      <c r="B47">
        <v>91.534300000000002</v>
      </c>
      <c r="C47">
        <v>52.584400000000002</v>
      </c>
      <c r="D47">
        <v>20.347799999999999</v>
      </c>
      <c r="E47">
        <v>11.2354</v>
      </c>
      <c r="F47" s="1">
        <v>0</v>
      </c>
      <c r="G47" t="s">
        <v>139</v>
      </c>
      <c r="H47" t="s">
        <v>173</v>
      </c>
      <c r="I47" t="s">
        <v>92</v>
      </c>
      <c r="J47" t="s">
        <v>12</v>
      </c>
      <c r="K47" s="4">
        <v>42147</v>
      </c>
      <c r="N47" s="5">
        <f t="shared" si="1"/>
        <v>0.61304493347837008</v>
      </c>
      <c r="O47" s="5">
        <f t="shared" si="1"/>
        <v>0.44783219807546759</v>
      </c>
      <c r="P47" s="5">
        <f t="shared" si="2"/>
        <v>0.78633587147519035</v>
      </c>
    </row>
    <row r="48" spans="1:16" x14ac:dyDescent="0.25">
      <c r="A48">
        <v>47</v>
      </c>
      <c r="B48">
        <v>91.534300000000002</v>
      </c>
      <c r="C48">
        <v>52.584400000000002</v>
      </c>
      <c r="D48">
        <v>20.347799999999999</v>
      </c>
      <c r="E48">
        <v>11.2354</v>
      </c>
      <c r="F48" s="1">
        <v>0</v>
      </c>
      <c r="G48" t="s">
        <v>139</v>
      </c>
      <c r="H48" t="s">
        <v>174</v>
      </c>
      <c r="I48" t="s">
        <v>92</v>
      </c>
      <c r="J48" t="s">
        <v>12</v>
      </c>
      <c r="K48" s="4">
        <v>42147</v>
      </c>
      <c r="N48" s="5">
        <f t="shared" si="1"/>
        <v>0.61304493347837008</v>
      </c>
      <c r="O48" s="5">
        <f t="shared" si="1"/>
        <v>0.44783219807546759</v>
      </c>
      <c r="P48" s="5">
        <f t="shared" si="2"/>
        <v>0.78633587147519035</v>
      </c>
    </row>
    <row r="49" spans="1:16" x14ac:dyDescent="0.25">
      <c r="A49">
        <v>48</v>
      </c>
      <c r="B49">
        <v>91.534300000000002</v>
      </c>
      <c r="C49">
        <v>52.584400000000002</v>
      </c>
      <c r="D49">
        <v>20.347799999999999</v>
      </c>
      <c r="E49">
        <v>11.2354</v>
      </c>
      <c r="F49" s="1">
        <v>0</v>
      </c>
      <c r="G49" t="s">
        <v>139</v>
      </c>
      <c r="H49" t="s">
        <v>175</v>
      </c>
      <c r="I49" t="s">
        <v>92</v>
      </c>
      <c r="J49" t="s">
        <v>12</v>
      </c>
      <c r="K49" s="4">
        <v>42147</v>
      </c>
      <c r="N49" s="5">
        <f t="shared" si="1"/>
        <v>0.61304493347837008</v>
      </c>
      <c r="O49" s="5">
        <f t="shared" si="1"/>
        <v>0.44783219807546759</v>
      </c>
      <c r="P49" s="5">
        <f t="shared" si="2"/>
        <v>0.78633587147519035</v>
      </c>
    </row>
    <row r="50" spans="1:16" x14ac:dyDescent="0.25">
      <c r="A50">
        <v>49</v>
      </c>
      <c r="B50">
        <v>91.534300000000002</v>
      </c>
      <c r="C50">
        <v>52.584400000000002</v>
      </c>
      <c r="D50">
        <v>20.347799999999999</v>
      </c>
      <c r="E50">
        <v>11.2354</v>
      </c>
      <c r="F50" s="1">
        <v>0</v>
      </c>
      <c r="G50" t="s">
        <v>139</v>
      </c>
      <c r="H50" t="s">
        <v>176</v>
      </c>
      <c r="I50" t="s">
        <v>92</v>
      </c>
      <c r="J50" t="s">
        <v>12</v>
      </c>
      <c r="K50" s="4">
        <v>42147</v>
      </c>
      <c r="N50" s="5">
        <f t="shared" si="1"/>
        <v>0.61304493347837008</v>
      </c>
      <c r="O50" s="5">
        <f t="shared" si="1"/>
        <v>0.44783219807546759</v>
      </c>
      <c r="P50" s="5">
        <f t="shared" si="2"/>
        <v>0.78633587147519035</v>
      </c>
    </row>
    <row r="51" spans="1:16" x14ac:dyDescent="0.25">
      <c r="A51">
        <v>50</v>
      </c>
      <c r="B51">
        <v>91.534300000000002</v>
      </c>
      <c r="C51">
        <v>52.584400000000002</v>
      </c>
      <c r="D51">
        <v>20.347799999999999</v>
      </c>
      <c r="E51">
        <v>11.2354</v>
      </c>
      <c r="F51" s="1">
        <v>0</v>
      </c>
      <c r="G51" t="s">
        <v>139</v>
      </c>
      <c r="H51" t="s">
        <v>177</v>
      </c>
      <c r="I51" t="s">
        <v>92</v>
      </c>
      <c r="J51" t="s">
        <v>12</v>
      </c>
      <c r="K51" s="4">
        <v>42147</v>
      </c>
      <c r="N51" s="5">
        <f t="shared" si="1"/>
        <v>0.61304493347837008</v>
      </c>
      <c r="O51" s="5">
        <f t="shared" si="1"/>
        <v>0.44783219807546759</v>
      </c>
      <c r="P51" s="5">
        <f t="shared" si="2"/>
        <v>0.78633587147519035</v>
      </c>
    </row>
    <row r="52" spans="1:16" x14ac:dyDescent="0.25">
      <c r="A52">
        <v>51</v>
      </c>
      <c r="B52">
        <v>87.174999999999997</v>
      </c>
      <c r="C52">
        <v>52.546999999999997</v>
      </c>
      <c r="D52">
        <v>21.846</v>
      </c>
      <c r="E52">
        <v>13.167</v>
      </c>
      <c r="F52" s="1">
        <v>0</v>
      </c>
      <c r="G52" t="s">
        <v>111</v>
      </c>
      <c r="H52" t="s">
        <v>178</v>
      </c>
      <c r="I52" t="s">
        <v>92</v>
      </c>
      <c r="J52" t="s">
        <v>12</v>
      </c>
      <c r="K52" s="4">
        <v>42147</v>
      </c>
      <c r="N52" s="5">
        <f t="shared" si="1"/>
        <v>0.58425790244923592</v>
      </c>
      <c r="O52" s="5">
        <f t="shared" si="1"/>
        <v>0.39728096676737157</v>
      </c>
      <c r="P52" s="5">
        <f t="shared" si="2"/>
        <v>0.74942432489009836</v>
      </c>
    </row>
    <row r="53" spans="1:16" x14ac:dyDescent="0.25">
      <c r="A53">
        <v>52</v>
      </c>
      <c r="B53">
        <v>87.174999999999997</v>
      </c>
      <c r="C53">
        <v>52.546999999999997</v>
      </c>
      <c r="D53">
        <v>21.846</v>
      </c>
      <c r="E53">
        <v>13.167</v>
      </c>
      <c r="F53" s="1">
        <v>0</v>
      </c>
      <c r="G53" t="s">
        <v>111</v>
      </c>
      <c r="H53" t="s">
        <v>113</v>
      </c>
      <c r="I53" t="s">
        <v>92</v>
      </c>
      <c r="J53" t="s">
        <v>12</v>
      </c>
      <c r="K53" s="4">
        <v>42147</v>
      </c>
      <c r="N53" s="5">
        <f t="shared" si="1"/>
        <v>0.58425790244923592</v>
      </c>
      <c r="O53" s="5">
        <f t="shared" si="1"/>
        <v>0.39728096676737157</v>
      </c>
      <c r="P53" s="5">
        <f t="shared" si="2"/>
        <v>0.74942432489009836</v>
      </c>
    </row>
    <row r="54" spans="1:16" x14ac:dyDescent="0.25">
      <c r="A54">
        <v>53</v>
      </c>
      <c r="B54">
        <v>91.534300000000002</v>
      </c>
      <c r="C54">
        <v>53.636000000000003</v>
      </c>
      <c r="D54">
        <v>20.754799999999999</v>
      </c>
      <c r="E54">
        <v>11.4598</v>
      </c>
      <c r="F54" s="1">
        <v>0</v>
      </c>
      <c r="G54" t="s">
        <v>139</v>
      </c>
      <c r="H54" t="s">
        <v>179</v>
      </c>
      <c r="I54" t="s">
        <v>92</v>
      </c>
      <c r="J54" t="s">
        <v>12</v>
      </c>
      <c r="K54" s="4">
        <v>42147</v>
      </c>
      <c r="N54" s="5">
        <f t="shared" si="1"/>
        <v>0.61304347826086958</v>
      </c>
      <c r="O54" s="5">
        <f t="shared" si="1"/>
        <v>0.44784820860716557</v>
      </c>
      <c r="P54" s="5">
        <f t="shared" si="2"/>
        <v>0.78634126333059884</v>
      </c>
    </row>
    <row r="55" spans="1:16" x14ac:dyDescent="0.25">
      <c r="A55">
        <v>54</v>
      </c>
      <c r="B55">
        <v>88.55</v>
      </c>
      <c r="C55">
        <v>53.768000000000001</v>
      </c>
      <c r="D55">
        <v>21.152999999999999</v>
      </c>
      <c r="E55">
        <v>11.693</v>
      </c>
      <c r="F55" s="1">
        <v>0</v>
      </c>
      <c r="G55" t="s">
        <v>146</v>
      </c>
      <c r="H55" t="s">
        <v>180</v>
      </c>
      <c r="I55" t="s">
        <v>92</v>
      </c>
      <c r="J55" t="s">
        <v>12</v>
      </c>
      <c r="K55" s="4">
        <v>42147</v>
      </c>
      <c r="N55" s="5">
        <f t="shared" si="1"/>
        <v>0.60658756137479553</v>
      </c>
      <c r="O55" s="5">
        <f t="shared" si="1"/>
        <v>0.44721788871554857</v>
      </c>
      <c r="P55" s="5">
        <f t="shared" si="2"/>
        <v>0.78252864157119473</v>
      </c>
    </row>
    <row r="56" spans="1:16" x14ac:dyDescent="0.25">
      <c r="A56">
        <v>55</v>
      </c>
      <c r="B56">
        <v>96.111400000000003</v>
      </c>
      <c r="C56">
        <v>55.2134</v>
      </c>
      <c r="D56">
        <v>21.365300000000001</v>
      </c>
      <c r="E56">
        <v>11.797499999999999</v>
      </c>
      <c r="F56" s="1">
        <v>0</v>
      </c>
      <c r="G56" t="s">
        <v>139</v>
      </c>
      <c r="H56" t="s">
        <v>181</v>
      </c>
      <c r="I56" t="s">
        <v>92</v>
      </c>
      <c r="J56" t="s">
        <v>12</v>
      </c>
      <c r="K56" s="4">
        <v>42147</v>
      </c>
      <c r="N56" s="5">
        <f t="shared" si="1"/>
        <v>0.61304139937044266</v>
      </c>
      <c r="O56" s="5">
        <f t="shared" si="1"/>
        <v>0.44781959532513005</v>
      </c>
      <c r="P56" s="5">
        <f t="shared" si="2"/>
        <v>0.78632904331194964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0" zoomScaleNormal="80" workbookViewId="0">
      <selection activeCell="P4" sqref="P4"/>
    </sheetView>
  </sheetViews>
  <sheetFormatPr defaultRowHeight="15" x14ac:dyDescent="0.25"/>
  <cols>
    <col min="1" max="1" width="3.42578125" bestFit="1" customWidth="1"/>
    <col min="8" max="8" width="29.85546875" customWidth="1"/>
  </cols>
  <sheetData>
    <row r="1" spans="1:11" x14ac:dyDescent="0.25">
      <c r="B1" t="s">
        <v>0</v>
      </c>
    </row>
    <row r="2" spans="1:11" x14ac:dyDescent="0.25">
      <c r="B2" t="s">
        <v>1</v>
      </c>
      <c r="C2" t="s">
        <v>2</v>
      </c>
      <c r="D2" t="s">
        <v>3</v>
      </c>
      <c r="E2" t="s">
        <v>4</v>
      </c>
      <c r="F2" t="s">
        <v>13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1</v>
      </c>
      <c r="B3" s="1">
        <v>88.582999999999998</v>
      </c>
      <c r="C3" s="2">
        <v>51.128</v>
      </c>
      <c r="D3" s="2">
        <v>19.844000000000001</v>
      </c>
      <c r="E3" s="2">
        <v>11.099</v>
      </c>
      <c r="F3" s="2">
        <v>12.87</v>
      </c>
      <c r="G3" t="s">
        <v>17</v>
      </c>
      <c r="H3" t="s">
        <v>32</v>
      </c>
      <c r="I3" t="s">
        <v>11</v>
      </c>
      <c r="J3" t="s">
        <v>12</v>
      </c>
      <c r="K3" s="4">
        <v>42147</v>
      </c>
    </row>
    <row r="4" spans="1:11" x14ac:dyDescent="0.25">
      <c r="A4">
        <v>2</v>
      </c>
      <c r="B4" s="1">
        <v>88.582999999999998</v>
      </c>
      <c r="C4" s="1">
        <v>51.128</v>
      </c>
      <c r="D4" s="1">
        <v>19.844000000000001</v>
      </c>
      <c r="E4" s="1">
        <v>11.099</v>
      </c>
      <c r="F4" s="1">
        <v>9.1959999999999997</v>
      </c>
      <c r="G4" t="s">
        <v>17</v>
      </c>
      <c r="H4" t="s">
        <v>33</v>
      </c>
      <c r="I4" t="s">
        <v>11</v>
      </c>
      <c r="J4" t="s">
        <v>12</v>
      </c>
      <c r="K4" s="4">
        <v>42147</v>
      </c>
    </row>
    <row r="5" spans="1:11" x14ac:dyDescent="0.25">
      <c r="A5">
        <v>3</v>
      </c>
      <c r="B5" s="1">
        <v>87.516000000000005</v>
      </c>
      <c r="C5" s="1">
        <v>45.1</v>
      </c>
      <c r="D5" s="1">
        <v>16.5</v>
      </c>
      <c r="E5" s="1">
        <v>10.23</v>
      </c>
      <c r="F5" s="1">
        <v>8.36</v>
      </c>
      <c r="G5" t="s">
        <v>21</v>
      </c>
      <c r="H5" t="s">
        <v>37</v>
      </c>
      <c r="I5" t="s">
        <v>22</v>
      </c>
      <c r="J5" t="s">
        <v>12</v>
      </c>
      <c r="K5" s="4">
        <v>42147</v>
      </c>
    </row>
    <row r="6" spans="1:11" x14ac:dyDescent="0.25">
      <c r="A6">
        <v>4</v>
      </c>
      <c r="B6" s="1">
        <v>87.516000000000005</v>
      </c>
      <c r="C6" s="1">
        <v>45.1</v>
      </c>
      <c r="D6" s="1">
        <v>16.5</v>
      </c>
      <c r="E6" s="1">
        <v>10.23</v>
      </c>
      <c r="F6" s="1">
        <v>12.1</v>
      </c>
      <c r="G6" t="s">
        <v>21</v>
      </c>
      <c r="H6" t="s">
        <v>41</v>
      </c>
      <c r="I6" t="s">
        <v>22</v>
      </c>
      <c r="J6" t="s">
        <v>12</v>
      </c>
      <c r="K6" s="4">
        <v>42147</v>
      </c>
    </row>
    <row r="7" spans="1:11" x14ac:dyDescent="0.25">
      <c r="A7">
        <v>5</v>
      </c>
      <c r="B7" s="1">
        <v>87.516000000000005</v>
      </c>
      <c r="C7" s="1">
        <v>45.1</v>
      </c>
      <c r="D7" s="1">
        <v>16.5</v>
      </c>
      <c r="E7" s="1">
        <v>10.23</v>
      </c>
      <c r="F7" s="1">
        <v>8.36</v>
      </c>
      <c r="G7" t="s">
        <v>21</v>
      </c>
      <c r="H7" t="s">
        <v>42</v>
      </c>
      <c r="I7" t="s">
        <v>22</v>
      </c>
      <c r="J7" t="s">
        <v>12</v>
      </c>
      <c r="K7" s="4">
        <v>42147</v>
      </c>
    </row>
    <row r="8" spans="1:11" x14ac:dyDescent="0.25">
      <c r="A8">
        <v>6</v>
      </c>
      <c r="B8" s="1">
        <v>87.516000000000005</v>
      </c>
      <c r="C8" s="1">
        <v>45.1</v>
      </c>
      <c r="D8" s="1">
        <v>16.5</v>
      </c>
      <c r="E8" s="1">
        <v>10.23</v>
      </c>
      <c r="F8" s="1">
        <v>12.1</v>
      </c>
      <c r="G8" t="s">
        <v>21</v>
      </c>
      <c r="H8" t="s">
        <v>43</v>
      </c>
      <c r="I8" t="s">
        <v>22</v>
      </c>
      <c r="J8" t="s">
        <v>12</v>
      </c>
      <c r="K8" s="4">
        <v>42147</v>
      </c>
    </row>
    <row r="9" spans="1:11" x14ac:dyDescent="0.25">
      <c r="A9">
        <v>7</v>
      </c>
      <c r="B9" s="1">
        <v>89.352999999999994</v>
      </c>
      <c r="C9" s="1">
        <v>51.128</v>
      </c>
      <c r="D9" s="1">
        <v>19.657</v>
      </c>
      <c r="E9" s="1">
        <v>10.757999999999999</v>
      </c>
      <c r="F9" s="1">
        <v>12.462999999999999</v>
      </c>
      <c r="G9" t="s">
        <v>69</v>
      </c>
      <c r="H9" t="s">
        <v>71</v>
      </c>
      <c r="I9" t="s">
        <v>70</v>
      </c>
      <c r="J9" t="s">
        <v>12</v>
      </c>
      <c r="K9" s="4">
        <v>42147</v>
      </c>
    </row>
    <row r="10" spans="1:11" x14ac:dyDescent="0.25">
      <c r="A10">
        <v>8</v>
      </c>
      <c r="B10" s="1">
        <v>89.352999999999994</v>
      </c>
      <c r="C10" s="1">
        <v>51.128</v>
      </c>
      <c r="D10" s="1">
        <v>19.657</v>
      </c>
      <c r="E10" s="1">
        <v>10.757999999999999</v>
      </c>
      <c r="F10" s="1">
        <v>8.8219999999999992</v>
      </c>
      <c r="G10" t="s">
        <v>69</v>
      </c>
      <c r="H10" t="s">
        <v>73</v>
      </c>
      <c r="I10" t="s">
        <v>70</v>
      </c>
      <c r="J10" t="s">
        <v>12</v>
      </c>
      <c r="K10" s="4">
        <v>42147</v>
      </c>
    </row>
    <row r="11" spans="1:11" x14ac:dyDescent="0.25">
      <c r="A11">
        <v>9</v>
      </c>
      <c r="B11" s="1">
        <v>89.352999999999994</v>
      </c>
      <c r="C11" s="1">
        <v>51.128</v>
      </c>
      <c r="D11" s="1">
        <v>19.657</v>
      </c>
      <c r="E11" s="1">
        <v>10.757999999999999</v>
      </c>
      <c r="F11" s="1">
        <v>12.462999999999999</v>
      </c>
      <c r="G11" t="s">
        <v>69</v>
      </c>
      <c r="H11" t="s">
        <v>71</v>
      </c>
      <c r="I11" t="s">
        <v>70</v>
      </c>
      <c r="J11" t="s">
        <v>12</v>
      </c>
      <c r="K11" s="4">
        <v>42147</v>
      </c>
    </row>
    <row r="12" spans="1:11" x14ac:dyDescent="0.25">
      <c r="A12">
        <v>10</v>
      </c>
      <c r="B12" s="1">
        <v>89.352999999999994</v>
      </c>
      <c r="C12" s="1">
        <v>51.128</v>
      </c>
      <c r="D12" s="1">
        <v>19.657</v>
      </c>
      <c r="E12" s="1">
        <v>10.757999999999999</v>
      </c>
      <c r="F12" s="1">
        <v>8.8219999999999992</v>
      </c>
      <c r="G12" t="s">
        <v>69</v>
      </c>
      <c r="H12" t="s">
        <v>73</v>
      </c>
      <c r="I12" t="s">
        <v>70</v>
      </c>
      <c r="J12" t="s">
        <v>12</v>
      </c>
      <c r="K12" s="4">
        <v>42147</v>
      </c>
    </row>
    <row r="13" spans="1:11" x14ac:dyDescent="0.25">
      <c r="A13">
        <v>11</v>
      </c>
      <c r="B13" s="1">
        <v>89.352999999999994</v>
      </c>
      <c r="C13" s="1">
        <v>51.094999999999999</v>
      </c>
      <c r="D13" s="1">
        <v>19.623999999999999</v>
      </c>
      <c r="E13" s="1">
        <v>10.725</v>
      </c>
      <c r="F13" s="1">
        <v>12.43</v>
      </c>
      <c r="G13" t="s">
        <v>78</v>
      </c>
      <c r="H13" t="s">
        <v>79</v>
      </c>
      <c r="I13" t="s">
        <v>80</v>
      </c>
      <c r="J13" t="s">
        <v>12</v>
      </c>
      <c r="K13" s="4">
        <v>42147</v>
      </c>
    </row>
    <row r="14" spans="1:11" x14ac:dyDescent="0.25">
      <c r="A14">
        <v>12</v>
      </c>
      <c r="B14" s="1">
        <v>87.56</v>
      </c>
      <c r="C14" s="1">
        <v>47.948999999999998</v>
      </c>
      <c r="D14" s="1">
        <v>19.931999999999999</v>
      </c>
      <c r="E14" s="1">
        <v>12.012</v>
      </c>
      <c r="F14" s="1">
        <v>8.8000000000000007</v>
      </c>
      <c r="G14" t="s">
        <v>81</v>
      </c>
      <c r="H14" t="s">
        <v>87</v>
      </c>
      <c r="I14" t="s">
        <v>82</v>
      </c>
      <c r="J14" t="s">
        <v>12</v>
      </c>
      <c r="K14" s="4">
        <v>42147</v>
      </c>
    </row>
    <row r="15" spans="1:11" x14ac:dyDescent="0.25">
      <c r="A15">
        <v>13</v>
      </c>
      <c r="B15" s="1">
        <v>87.56</v>
      </c>
      <c r="C15" s="1">
        <v>47.948999999999998</v>
      </c>
      <c r="D15" s="1">
        <v>19.931999999999999</v>
      </c>
      <c r="E15" s="1">
        <v>12.012</v>
      </c>
      <c r="F15" s="1">
        <v>12.452</v>
      </c>
      <c r="G15" t="s">
        <v>81</v>
      </c>
      <c r="H15" t="s">
        <v>87</v>
      </c>
      <c r="I15" t="s">
        <v>82</v>
      </c>
      <c r="J15" t="s">
        <v>12</v>
      </c>
      <c r="K15" s="4">
        <v>42147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0" sqref="E20"/>
    </sheetView>
  </sheetViews>
  <sheetFormatPr defaultRowHeight="15" x14ac:dyDescent="0.25"/>
  <cols>
    <col min="1" max="5" width="12.7109375" customWidth="1"/>
  </cols>
  <sheetData>
    <row r="1" spans="1:6" x14ac:dyDescent="0.25">
      <c r="A1" t="s">
        <v>51</v>
      </c>
      <c r="B1" s="7">
        <v>0.1</v>
      </c>
      <c r="C1" s="7">
        <v>0.25</v>
      </c>
      <c r="D1" s="7">
        <v>0.5</v>
      </c>
      <c r="E1" s="7">
        <v>1</v>
      </c>
    </row>
    <row r="2" spans="1:6" x14ac:dyDescent="0.25">
      <c r="A2" t="s">
        <v>17</v>
      </c>
      <c r="B2" t="s">
        <v>55</v>
      </c>
      <c r="C2" t="s">
        <v>52</v>
      </c>
      <c r="D2" t="s">
        <v>53</v>
      </c>
      <c r="E2" t="s">
        <v>54</v>
      </c>
    </row>
    <row r="3" spans="1:6" x14ac:dyDescent="0.25">
      <c r="A3" t="s">
        <v>23</v>
      </c>
      <c r="B3" t="s">
        <v>55</v>
      </c>
      <c r="C3" t="s">
        <v>58</v>
      </c>
      <c r="D3" t="s">
        <v>58</v>
      </c>
      <c r="E3" t="s">
        <v>58</v>
      </c>
      <c r="F3" t="s">
        <v>56</v>
      </c>
    </row>
    <row r="4" spans="1:6" x14ac:dyDescent="0.25">
      <c r="A4" t="s">
        <v>21</v>
      </c>
      <c r="B4" t="s">
        <v>55</v>
      </c>
      <c r="C4" t="s">
        <v>55</v>
      </c>
      <c r="D4" t="s">
        <v>55</v>
      </c>
      <c r="E4" t="s">
        <v>57</v>
      </c>
    </row>
    <row r="5" spans="1:6" x14ac:dyDescent="0.25">
      <c r="A5" t="s">
        <v>44</v>
      </c>
      <c r="B5" t="s">
        <v>55</v>
      </c>
      <c r="C5" t="s">
        <v>55</v>
      </c>
      <c r="D5" t="s">
        <v>55</v>
      </c>
      <c r="E5" t="s">
        <v>59</v>
      </c>
    </row>
    <row r="6" spans="1:6" x14ac:dyDescent="0.25">
      <c r="A6" t="s">
        <v>63</v>
      </c>
      <c r="B6" t="s">
        <v>64</v>
      </c>
      <c r="C6" t="s">
        <v>55</v>
      </c>
      <c r="D6" t="s">
        <v>65</v>
      </c>
      <c r="E6" t="s">
        <v>66</v>
      </c>
    </row>
    <row r="7" spans="1:6" x14ac:dyDescent="0.25">
      <c r="A7" t="s">
        <v>75</v>
      </c>
      <c r="B7" t="s">
        <v>76</v>
      </c>
    </row>
    <row r="16" spans="1:6" x14ac:dyDescent="0.25">
      <c r="B16" t="s">
        <v>185</v>
      </c>
    </row>
    <row r="17" spans="2:2" x14ac:dyDescent="0.25">
      <c r="B17">
        <f>AVERAGE(Flat!B3:B4,CFlat!B3:B4,Cap!B3:B61,CCap!B3:B12,TimeOfUse!B3:B56,CTimeOfUse!B3:B15)</f>
        <v>83.98931999999995</v>
      </c>
    </row>
    <row r="18" spans="2:2" x14ac:dyDescent="0.25">
      <c r="B18">
        <f>MAX(Flat!B3:B4,CFlat!B3:B4,Cap!B3:B61,CCap!B3:B12,TimeOfUse!B3:B56,CTimeOfUse!B3:B15)</f>
        <v>108.988</v>
      </c>
    </row>
    <row r="19" spans="2:2" x14ac:dyDescent="0.25">
      <c r="B19">
        <f>MIN(Flat!B3:B4,CFlat!B3:B4,Cap!B3:B61,CCap!B3:B12,TimeOfUse!B3:B56,CTimeOfUse!B3:B15)</f>
        <v>67.319999999999993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0" sqref="B10"/>
    </sheetView>
  </sheetViews>
  <sheetFormatPr defaultRowHeight="15" x14ac:dyDescent="0.25"/>
  <cols>
    <col min="1" max="1" width="12.85546875" customWidth="1"/>
    <col min="2" max="2" width="12" customWidth="1"/>
  </cols>
  <sheetData>
    <row r="1" spans="1:5" x14ac:dyDescent="0.25">
      <c r="A1" s="11" t="s">
        <v>186</v>
      </c>
      <c r="B1" s="11" t="s">
        <v>187</v>
      </c>
    </row>
    <row r="2" spans="1:5" x14ac:dyDescent="0.25">
      <c r="A2" s="12" t="s">
        <v>197</v>
      </c>
      <c r="B2" s="12">
        <v>41.66</v>
      </c>
      <c r="C2">
        <f>AVERAGE(C3:C9)</f>
        <v>2.6951266189928508E-2</v>
      </c>
      <c r="E2">
        <v>2.6599999999999999E-2</v>
      </c>
    </row>
    <row r="3" spans="1:5" x14ac:dyDescent="0.25">
      <c r="A3" s="12" t="s">
        <v>198</v>
      </c>
      <c r="B3" s="12">
        <v>38.85</v>
      </c>
      <c r="C3">
        <f t="shared" ref="C3:C9" si="0">(B3-B2)/B2</f>
        <v>-6.7450792126740169E-2</v>
      </c>
      <c r="E3">
        <f>C2-E2</f>
        <v>3.512661899285098E-4</v>
      </c>
    </row>
    <row r="4" spans="1:5" x14ac:dyDescent="0.25">
      <c r="A4" s="12" t="s">
        <v>199</v>
      </c>
      <c r="B4" s="12">
        <v>44.19</v>
      </c>
      <c r="C4">
        <f t="shared" si="0"/>
        <v>0.13745173745173736</v>
      </c>
    </row>
    <row r="5" spans="1:5" x14ac:dyDescent="0.25">
      <c r="A5" s="12" t="s">
        <v>200</v>
      </c>
      <c r="B5" s="12">
        <v>36.74</v>
      </c>
      <c r="C5">
        <f t="shared" si="0"/>
        <v>-0.16859017877347807</v>
      </c>
    </row>
    <row r="6" spans="1:5" x14ac:dyDescent="0.25">
      <c r="A6" s="12" t="s">
        <v>201</v>
      </c>
      <c r="B6" s="12">
        <v>29.67</v>
      </c>
      <c r="C6">
        <f t="shared" si="0"/>
        <v>-0.19243331518780621</v>
      </c>
    </row>
    <row r="7" spans="1:5" x14ac:dyDescent="0.25">
      <c r="A7" s="12" t="s">
        <v>202</v>
      </c>
      <c r="B7" s="12">
        <v>55.1</v>
      </c>
      <c r="C7">
        <f t="shared" si="0"/>
        <v>0.85709470845972358</v>
      </c>
    </row>
    <row r="8" spans="1:5" x14ac:dyDescent="0.25">
      <c r="A8" s="12" t="s">
        <v>203</v>
      </c>
      <c r="B8" s="12">
        <v>52.26</v>
      </c>
      <c r="C8">
        <f t="shared" si="0"/>
        <v>-5.1542649727767759E-2</v>
      </c>
    </row>
    <row r="9" spans="1:5" x14ac:dyDescent="0.25">
      <c r="A9" s="12" t="s">
        <v>204</v>
      </c>
      <c r="B9" s="12">
        <v>35.229999999999997</v>
      </c>
      <c r="C9">
        <f t="shared" si="0"/>
        <v>-0.32587064676616917</v>
      </c>
    </row>
    <row r="13" spans="1:5" x14ac:dyDescent="0.25">
      <c r="A13" s="12" t="s">
        <v>188</v>
      </c>
      <c r="B13" s="12">
        <v>33.130000000000003</v>
      </c>
      <c r="C13">
        <f>AVERAGE(C14:C21)</f>
        <v>9.7227949467521585E-2</v>
      </c>
    </row>
    <row r="14" spans="1:5" x14ac:dyDescent="0.25">
      <c r="A14" s="12" t="s">
        <v>189</v>
      </c>
      <c r="B14" s="12">
        <v>28.27</v>
      </c>
      <c r="C14">
        <f t="shared" ref="C14:C22" si="1">(B14-B13)/B13</f>
        <v>-0.14669483851494122</v>
      </c>
    </row>
    <row r="15" spans="1:5" x14ac:dyDescent="0.25">
      <c r="A15" s="12" t="s">
        <v>190</v>
      </c>
      <c r="B15" s="12">
        <v>37.69</v>
      </c>
      <c r="C15">
        <f t="shared" si="1"/>
        <v>0.3332154227095861</v>
      </c>
    </row>
    <row r="16" spans="1:5" x14ac:dyDescent="0.25">
      <c r="A16" s="12" t="s">
        <v>191</v>
      </c>
      <c r="B16" s="12">
        <v>34.76</v>
      </c>
      <c r="C16">
        <f t="shared" si="1"/>
        <v>-7.7739453435924644E-2</v>
      </c>
    </row>
    <row r="17" spans="1:3" x14ac:dyDescent="0.25">
      <c r="A17" s="12" t="s">
        <v>192</v>
      </c>
      <c r="B17" s="12">
        <v>32.909999999999997</v>
      </c>
      <c r="C17">
        <f t="shared" si="1"/>
        <v>-5.3222094361334911E-2</v>
      </c>
    </row>
    <row r="18" spans="1:3" x14ac:dyDescent="0.25">
      <c r="A18" s="12" t="s">
        <v>193</v>
      </c>
      <c r="B18" s="12">
        <v>32.369999999999997</v>
      </c>
      <c r="C18">
        <f t="shared" si="1"/>
        <v>-1.6408386508659958E-2</v>
      </c>
    </row>
    <row r="19" spans="1:3" x14ac:dyDescent="0.25">
      <c r="A19" s="12" t="s">
        <v>194</v>
      </c>
      <c r="B19" s="12">
        <v>39.33</v>
      </c>
      <c r="C19">
        <f t="shared" si="1"/>
        <v>0.21501390176088975</v>
      </c>
    </row>
    <row r="20" spans="1:3" x14ac:dyDescent="0.25">
      <c r="A20" s="12" t="s">
        <v>195</v>
      </c>
      <c r="B20" s="12">
        <v>37.24</v>
      </c>
      <c r="C20">
        <f t="shared" si="1"/>
        <v>-5.3140096618357398E-2</v>
      </c>
    </row>
    <row r="21" spans="1:3" x14ac:dyDescent="0.25">
      <c r="A21" s="12" t="s">
        <v>196</v>
      </c>
      <c r="B21" s="12">
        <v>58.72</v>
      </c>
      <c r="C21">
        <f t="shared" si="1"/>
        <v>0.57679914070891503</v>
      </c>
    </row>
    <row r="22" spans="1:3" x14ac:dyDescent="0.25">
      <c r="A22" s="12" t="s">
        <v>197</v>
      </c>
      <c r="B22" s="12">
        <v>41.66</v>
      </c>
      <c r="C22">
        <f t="shared" si="1"/>
        <v>-0.29053133514986379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Flat</vt:lpstr>
      <vt:lpstr>CFlat</vt:lpstr>
      <vt:lpstr>Cap</vt:lpstr>
      <vt:lpstr>CCap</vt:lpstr>
      <vt:lpstr>TimeOfUse</vt:lpstr>
      <vt:lpstr>CTimeOfUse</vt:lpstr>
      <vt:lpstr>Green Options</vt:lpstr>
      <vt:lpstr>Average Annual Spot Price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 Cave</dc:creator>
  <cp:lastModifiedBy>Bat Cave</cp:lastModifiedBy>
  <dcterms:created xsi:type="dcterms:W3CDTF">2015-05-23T06:08:49Z</dcterms:created>
  <dcterms:modified xsi:type="dcterms:W3CDTF">2015-06-17T15:34:54Z</dcterms:modified>
</cp:coreProperties>
</file>